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Nouveau dossier (2)\"/>
    </mc:Choice>
  </mc:AlternateContent>
  <workbookProtection workbookAlgorithmName="SHA-512" workbookHashValue="73se9FmOqGqMN+WG4B/q1tNA1E6IYG2gQyBU6ikhETbMVQZ3IdzvcasIwDOrhwO/8MpmvNg0Blvy7txkojWpjQ==" workbookSaltValue="64kUJ85SvQrlN64YJqB9Lw==" workbookSpinCount="100000" lockStructure="1"/>
  <bookViews>
    <workbookView xWindow="-120" yWindow="-120" windowWidth="20730" windowHeight="11160" firstSheet="4" activeTab="8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الواجهة" sheetId="11" r:id="rId5"/>
    <sheet name="طباعة نتائج 2عتج 1 " sheetId="1" r:id="rId6"/>
    <sheet name="طباعة نتائج 2عتج 2" sheetId="4" r:id="rId7"/>
    <sheet name="طباعة نتائج 3تسيير واقتصاد" sheetId="6" r:id="rId8"/>
    <sheet name="طباعة نتائج 3آداب وفلسفة" sheetId="5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28" i="7"/>
  <c r="A29" i="7"/>
  <c r="A30" i="7"/>
  <c r="A31" i="7"/>
  <c r="A32" i="7"/>
  <c r="A33" i="7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F6" i="5" l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5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84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45" i="5"/>
  <c r="D25" i="6" l="1"/>
  <c r="D26" i="6"/>
  <c r="D27" i="6"/>
  <c r="D28" i="6"/>
  <c r="D29" i="6"/>
  <c r="B25" i="6"/>
  <c r="I25" i="6" s="1"/>
  <c r="B26" i="6"/>
  <c r="I26" i="6" s="1"/>
  <c r="B27" i="6"/>
  <c r="I27" i="6" s="1"/>
  <c r="B28" i="6"/>
  <c r="I28" i="6" s="1"/>
  <c r="B29" i="6"/>
  <c r="I29" i="6" s="1"/>
  <c r="B10" i="1" l="1"/>
  <c r="I10" i="1" s="1"/>
  <c r="G5" i="1" l="1"/>
  <c r="B5" i="1"/>
  <c r="I5" i="1" s="1"/>
  <c r="B6" i="4"/>
  <c r="I6" i="4" s="1"/>
  <c r="B7" i="4"/>
  <c r="I7" i="4" s="1"/>
  <c r="B8" i="4"/>
  <c r="I8" i="4" s="1"/>
  <c r="B9" i="4"/>
  <c r="I9" i="4" s="1"/>
  <c r="B10" i="4"/>
  <c r="I10" i="4" s="1"/>
  <c r="B11" i="4"/>
  <c r="I11" i="4" s="1"/>
  <c r="B12" i="4"/>
  <c r="I12" i="4" s="1"/>
  <c r="B13" i="4"/>
  <c r="I13" i="4" s="1"/>
  <c r="B14" i="4"/>
  <c r="I14" i="4" s="1"/>
  <c r="B15" i="4"/>
  <c r="I15" i="4" s="1"/>
  <c r="B16" i="4"/>
  <c r="I16" i="4" s="1"/>
  <c r="B17" i="4"/>
  <c r="I17" i="4" s="1"/>
  <c r="B18" i="4"/>
  <c r="I18" i="4" s="1"/>
  <c r="B19" i="4"/>
  <c r="I19" i="4" s="1"/>
  <c r="B20" i="4"/>
  <c r="I20" i="4" s="1"/>
  <c r="B21" i="4"/>
  <c r="I21" i="4" s="1"/>
  <c r="B22" i="4"/>
  <c r="I22" i="4" s="1"/>
  <c r="B23" i="4"/>
  <c r="I23" i="4" s="1"/>
  <c r="B24" i="4"/>
  <c r="I24" i="4" s="1"/>
  <c r="B25" i="4"/>
  <c r="I25" i="4" s="1"/>
  <c r="B26" i="4"/>
  <c r="I26" i="4" s="1"/>
  <c r="B27" i="4"/>
  <c r="I27" i="4" s="1"/>
  <c r="B28" i="4"/>
  <c r="I28" i="4" s="1"/>
  <c r="B29" i="4"/>
  <c r="I29" i="4" s="1"/>
  <c r="B30" i="4"/>
  <c r="I30" i="4" s="1"/>
  <c r="B31" i="4"/>
  <c r="I31" i="4" s="1"/>
  <c r="B32" i="4"/>
  <c r="I32" i="4" s="1"/>
  <c r="B33" i="4"/>
  <c r="I33" i="4" s="1"/>
  <c r="B34" i="4"/>
  <c r="I34" i="4" s="1"/>
  <c r="B35" i="4"/>
  <c r="I35" i="4" s="1"/>
  <c r="B36" i="4"/>
  <c r="I36" i="4" s="1"/>
  <c r="B5" i="4"/>
  <c r="I5" i="4" s="1"/>
  <c r="E116" i="4" l="1"/>
  <c r="E117" i="4"/>
  <c r="E118" i="4"/>
  <c r="E119" i="4"/>
  <c r="E120" i="4"/>
  <c r="D116" i="4"/>
  <c r="D117" i="4"/>
  <c r="D118" i="4"/>
  <c r="H118" i="4" s="1"/>
  <c r="D119" i="4"/>
  <c r="D120" i="4"/>
  <c r="G116" i="4"/>
  <c r="G117" i="4"/>
  <c r="G118" i="4"/>
  <c r="G119" i="4"/>
  <c r="G120" i="4"/>
  <c r="F116" i="4"/>
  <c r="F117" i="4"/>
  <c r="F118" i="4"/>
  <c r="F119" i="4"/>
  <c r="F120" i="4"/>
  <c r="H117" i="4" l="1"/>
  <c r="H120" i="4"/>
  <c r="H116" i="4"/>
  <c r="H119" i="4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86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45" i="1"/>
  <c r="D76" i="4" l="1"/>
  <c r="D77" i="4"/>
  <c r="D78" i="4"/>
  <c r="G76" i="4"/>
  <c r="G77" i="4"/>
  <c r="G78" i="4"/>
  <c r="F76" i="4"/>
  <c r="F77" i="4"/>
  <c r="F78" i="4"/>
  <c r="E76" i="4"/>
  <c r="E77" i="4"/>
  <c r="E78" i="4"/>
  <c r="H77" i="4" l="1"/>
  <c r="H78" i="4"/>
  <c r="H76" i="4"/>
  <c r="G35" i="4"/>
  <c r="G36" i="4"/>
  <c r="G37" i="4"/>
  <c r="F35" i="4"/>
  <c r="F36" i="4"/>
  <c r="F37" i="4"/>
  <c r="D34" i="4"/>
  <c r="D35" i="4"/>
  <c r="D36" i="4"/>
  <c r="H36" i="4" s="1"/>
  <c r="D37" i="4"/>
  <c r="E35" i="4"/>
  <c r="E36" i="4"/>
  <c r="E37" i="4"/>
  <c r="H35" i="4" l="1"/>
  <c r="H37" i="4"/>
  <c r="F5" i="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9" i="1"/>
  <c r="G40" i="1"/>
  <c r="A85" i="5" l="1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84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5" i="5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84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45" i="6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88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46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5" i="4"/>
  <c r="B89" i="4"/>
  <c r="I89" i="4" s="1"/>
  <c r="B90" i="4"/>
  <c r="I90" i="4" s="1"/>
  <c r="B91" i="4"/>
  <c r="I91" i="4" s="1"/>
  <c r="B92" i="4"/>
  <c r="I92" i="4" s="1"/>
  <c r="B93" i="4"/>
  <c r="I93" i="4" s="1"/>
  <c r="B94" i="4"/>
  <c r="I94" i="4" s="1"/>
  <c r="B95" i="4"/>
  <c r="I95" i="4" s="1"/>
  <c r="B96" i="4"/>
  <c r="I96" i="4" s="1"/>
  <c r="B97" i="4"/>
  <c r="I97" i="4" s="1"/>
  <c r="B98" i="4"/>
  <c r="I98" i="4" s="1"/>
  <c r="B99" i="4"/>
  <c r="I99" i="4" s="1"/>
  <c r="B100" i="4"/>
  <c r="I100" i="4" s="1"/>
  <c r="B101" i="4"/>
  <c r="I101" i="4" s="1"/>
  <c r="B102" i="4"/>
  <c r="I102" i="4" s="1"/>
  <c r="B103" i="4"/>
  <c r="I103" i="4" s="1"/>
  <c r="B104" i="4"/>
  <c r="I104" i="4" s="1"/>
  <c r="B105" i="4"/>
  <c r="I105" i="4" s="1"/>
  <c r="B106" i="4"/>
  <c r="I106" i="4" s="1"/>
  <c r="B107" i="4"/>
  <c r="I107" i="4" s="1"/>
  <c r="B108" i="4"/>
  <c r="I108" i="4" s="1"/>
  <c r="B109" i="4"/>
  <c r="I109" i="4" s="1"/>
  <c r="B110" i="4"/>
  <c r="I110" i="4" s="1"/>
  <c r="B111" i="4"/>
  <c r="I111" i="4" s="1"/>
  <c r="B112" i="4"/>
  <c r="I112" i="4" s="1"/>
  <c r="B113" i="4"/>
  <c r="I113" i="4" s="1"/>
  <c r="B114" i="4"/>
  <c r="I114" i="4" s="1"/>
  <c r="B115" i="4"/>
  <c r="I115" i="4" s="1"/>
  <c r="B116" i="4"/>
  <c r="I116" i="4" s="1"/>
  <c r="B117" i="4"/>
  <c r="I117" i="4" s="1"/>
  <c r="B118" i="4"/>
  <c r="I118" i="4" s="1"/>
  <c r="B119" i="4"/>
  <c r="I119" i="4" s="1"/>
  <c r="B120" i="4"/>
  <c r="I120" i="4" s="1"/>
  <c r="B88" i="4"/>
  <c r="I88" i="4" s="1"/>
  <c r="B78" i="4"/>
  <c r="I78" i="4" s="1"/>
  <c r="B77" i="4"/>
  <c r="I77" i="4" s="1"/>
  <c r="B47" i="4"/>
  <c r="I47" i="4" s="1"/>
  <c r="B48" i="4"/>
  <c r="I48" i="4" s="1"/>
  <c r="B49" i="4"/>
  <c r="I49" i="4" s="1"/>
  <c r="B50" i="4"/>
  <c r="I50" i="4" s="1"/>
  <c r="B51" i="4"/>
  <c r="I51" i="4" s="1"/>
  <c r="B52" i="4"/>
  <c r="I52" i="4" s="1"/>
  <c r="B53" i="4"/>
  <c r="I53" i="4" s="1"/>
  <c r="B54" i="4"/>
  <c r="I54" i="4" s="1"/>
  <c r="B55" i="4"/>
  <c r="I55" i="4" s="1"/>
  <c r="B56" i="4"/>
  <c r="I56" i="4" s="1"/>
  <c r="B57" i="4"/>
  <c r="I57" i="4" s="1"/>
  <c r="B58" i="4"/>
  <c r="I58" i="4" s="1"/>
  <c r="B59" i="4"/>
  <c r="I59" i="4" s="1"/>
  <c r="B60" i="4"/>
  <c r="I60" i="4" s="1"/>
  <c r="B61" i="4"/>
  <c r="I61" i="4" s="1"/>
  <c r="B62" i="4"/>
  <c r="I62" i="4" s="1"/>
  <c r="B63" i="4"/>
  <c r="I63" i="4" s="1"/>
  <c r="B64" i="4"/>
  <c r="I64" i="4" s="1"/>
  <c r="B65" i="4"/>
  <c r="I65" i="4" s="1"/>
  <c r="B66" i="4"/>
  <c r="I66" i="4" s="1"/>
  <c r="B67" i="4"/>
  <c r="I67" i="4" s="1"/>
  <c r="B68" i="4"/>
  <c r="I68" i="4" s="1"/>
  <c r="B69" i="4"/>
  <c r="I69" i="4" s="1"/>
  <c r="B70" i="4"/>
  <c r="I70" i="4" s="1"/>
  <c r="B71" i="4"/>
  <c r="I71" i="4" s="1"/>
  <c r="B72" i="4"/>
  <c r="I72" i="4" s="1"/>
  <c r="B73" i="4"/>
  <c r="I73" i="4" s="1"/>
  <c r="B74" i="4"/>
  <c r="I74" i="4" s="1"/>
  <c r="B75" i="4"/>
  <c r="I75" i="4" s="1"/>
  <c r="B76" i="4"/>
  <c r="I76" i="4" s="1"/>
  <c r="B46" i="4"/>
  <c r="I46" i="4" s="1"/>
  <c r="B14" i="5" l="1"/>
  <c r="I14" i="5" s="1"/>
  <c r="B5" i="5"/>
  <c r="I5" i="5" s="1"/>
  <c r="B6" i="5"/>
  <c r="I6" i="5" s="1"/>
  <c r="B7" i="5"/>
  <c r="I7" i="5" s="1"/>
  <c r="B8" i="5"/>
  <c r="I8" i="5" s="1"/>
  <c r="B9" i="5"/>
  <c r="I9" i="5" s="1"/>
  <c r="B10" i="5"/>
  <c r="I10" i="5" s="1"/>
  <c r="B11" i="5"/>
  <c r="I11" i="5" s="1"/>
  <c r="B12" i="5"/>
  <c r="I12" i="5" s="1"/>
  <c r="B13" i="5"/>
  <c r="I13" i="5" s="1"/>
  <c r="B15" i="5"/>
  <c r="I15" i="5" s="1"/>
  <c r="B16" i="5"/>
  <c r="I16" i="5" s="1"/>
  <c r="B17" i="5"/>
  <c r="I17" i="5" s="1"/>
  <c r="B18" i="5"/>
  <c r="I18" i="5" s="1"/>
  <c r="B19" i="5"/>
  <c r="I19" i="5" s="1"/>
  <c r="B20" i="5"/>
  <c r="I20" i="5" s="1"/>
  <c r="B21" i="5"/>
  <c r="I21" i="5" s="1"/>
  <c r="B22" i="5"/>
  <c r="I22" i="5" s="1"/>
  <c r="B23" i="5"/>
  <c r="I23" i="5" s="1"/>
  <c r="B24" i="5"/>
  <c r="I24" i="5" s="1"/>
  <c r="B25" i="5"/>
  <c r="I25" i="5" s="1"/>
  <c r="B26" i="5"/>
  <c r="I26" i="5" s="1"/>
  <c r="B27" i="5"/>
  <c r="I27" i="5" s="1"/>
  <c r="B28" i="5"/>
  <c r="I28" i="5" s="1"/>
  <c r="B29" i="5"/>
  <c r="I29" i="5" s="1"/>
  <c r="B30" i="5"/>
  <c r="I30" i="5" s="1"/>
  <c r="B31" i="5"/>
  <c r="I31" i="5" s="1"/>
  <c r="B32" i="5"/>
  <c r="I32" i="5" s="1"/>
  <c r="B33" i="5"/>
  <c r="I33" i="5" s="1"/>
  <c r="B85" i="5" l="1"/>
  <c r="I85" i="5" s="1"/>
  <c r="B86" i="5"/>
  <c r="I86" i="5" s="1"/>
  <c r="B87" i="5"/>
  <c r="I87" i="5" s="1"/>
  <c r="B88" i="5"/>
  <c r="I88" i="5" s="1"/>
  <c r="B89" i="5"/>
  <c r="I89" i="5" s="1"/>
  <c r="B90" i="5"/>
  <c r="I90" i="5" s="1"/>
  <c r="B91" i="5"/>
  <c r="I91" i="5" s="1"/>
  <c r="B92" i="5"/>
  <c r="I92" i="5" s="1"/>
  <c r="B93" i="5"/>
  <c r="I93" i="5" s="1"/>
  <c r="B94" i="5"/>
  <c r="I94" i="5" s="1"/>
  <c r="B95" i="5"/>
  <c r="I95" i="5" s="1"/>
  <c r="B96" i="5"/>
  <c r="I96" i="5" s="1"/>
  <c r="B97" i="5"/>
  <c r="I97" i="5" s="1"/>
  <c r="B98" i="5"/>
  <c r="I98" i="5" s="1"/>
  <c r="B99" i="5"/>
  <c r="I99" i="5" s="1"/>
  <c r="B100" i="5"/>
  <c r="I100" i="5" s="1"/>
  <c r="B101" i="5"/>
  <c r="I101" i="5" s="1"/>
  <c r="B102" i="5"/>
  <c r="I102" i="5" s="1"/>
  <c r="B103" i="5"/>
  <c r="I103" i="5" s="1"/>
  <c r="B104" i="5"/>
  <c r="I104" i="5" s="1"/>
  <c r="B105" i="5"/>
  <c r="I105" i="5" s="1"/>
  <c r="B106" i="5"/>
  <c r="I106" i="5" s="1"/>
  <c r="B107" i="5"/>
  <c r="I107" i="5" s="1"/>
  <c r="B108" i="5"/>
  <c r="I108" i="5" s="1"/>
  <c r="B109" i="5"/>
  <c r="I109" i="5" s="1"/>
  <c r="B110" i="5"/>
  <c r="I110" i="5" s="1"/>
  <c r="B111" i="5"/>
  <c r="I111" i="5" s="1"/>
  <c r="B112" i="5"/>
  <c r="I112" i="5" s="1"/>
  <c r="B113" i="5"/>
  <c r="I113" i="5" s="1"/>
  <c r="B84" i="5"/>
  <c r="I84" i="5" s="1"/>
  <c r="B46" i="5"/>
  <c r="I46" i="5" s="1"/>
  <c r="B47" i="5"/>
  <c r="I47" i="5" s="1"/>
  <c r="B48" i="5"/>
  <c r="I48" i="5" s="1"/>
  <c r="B49" i="5"/>
  <c r="I49" i="5" s="1"/>
  <c r="B50" i="5"/>
  <c r="I50" i="5" s="1"/>
  <c r="B51" i="5"/>
  <c r="I51" i="5" s="1"/>
  <c r="B52" i="5"/>
  <c r="I52" i="5" s="1"/>
  <c r="B53" i="5"/>
  <c r="I53" i="5" s="1"/>
  <c r="B54" i="5"/>
  <c r="I54" i="5" s="1"/>
  <c r="B55" i="5"/>
  <c r="I55" i="5" s="1"/>
  <c r="B56" i="5"/>
  <c r="I56" i="5" s="1"/>
  <c r="B57" i="5"/>
  <c r="I57" i="5" s="1"/>
  <c r="B58" i="5"/>
  <c r="I58" i="5" s="1"/>
  <c r="B59" i="5"/>
  <c r="I59" i="5" s="1"/>
  <c r="B60" i="5"/>
  <c r="I60" i="5" s="1"/>
  <c r="B61" i="5"/>
  <c r="I61" i="5" s="1"/>
  <c r="B62" i="5"/>
  <c r="I62" i="5" s="1"/>
  <c r="B63" i="5"/>
  <c r="I63" i="5" s="1"/>
  <c r="B64" i="5"/>
  <c r="I64" i="5" s="1"/>
  <c r="B65" i="5"/>
  <c r="I65" i="5" s="1"/>
  <c r="B66" i="5"/>
  <c r="I66" i="5" s="1"/>
  <c r="B67" i="5"/>
  <c r="I67" i="5" s="1"/>
  <c r="B68" i="5"/>
  <c r="I68" i="5" s="1"/>
  <c r="B69" i="5"/>
  <c r="I69" i="5" s="1"/>
  <c r="B70" i="5"/>
  <c r="I70" i="5" s="1"/>
  <c r="B71" i="5"/>
  <c r="I71" i="5" s="1"/>
  <c r="B72" i="5"/>
  <c r="I72" i="5" s="1"/>
  <c r="B73" i="5"/>
  <c r="I73" i="5" s="1"/>
  <c r="B74" i="5"/>
  <c r="I74" i="5" s="1"/>
  <c r="B45" i="5"/>
  <c r="I45" i="5" s="1"/>
  <c r="B34" i="5"/>
  <c r="I34" i="5" s="1"/>
  <c r="B46" i="6"/>
  <c r="I46" i="6" s="1"/>
  <c r="B47" i="6"/>
  <c r="I47" i="6" s="1"/>
  <c r="B48" i="6"/>
  <c r="I48" i="6" s="1"/>
  <c r="B49" i="6"/>
  <c r="I49" i="6" s="1"/>
  <c r="B50" i="6"/>
  <c r="I50" i="6" s="1"/>
  <c r="B51" i="6"/>
  <c r="I51" i="6" s="1"/>
  <c r="B52" i="6"/>
  <c r="I52" i="6" s="1"/>
  <c r="B53" i="6"/>
  <c r="I53" i="6" s="1"/>
  <c r="B54" i="6"/>
  <c r="I54" i="6" s="1"/>
  <c r="B55" i="6"/>
  <c r="I55" i="6" s="1"/>
  <c r="B56" i="6"/>
  <c r="I56" i="6" s="1"/>
  <c r="B57" i="6"/>
  <c r="I57" i="6" s="1"/>
  <c r="B58" i="6"/>
  <c r="I58" i="6" s="1"/>
  <c r="B59" i="6"/>
  <c r="I59" i="6" s="1"/>
  <c r="B60" i="6"/>
  <c r="I60" i="6" s="1"/>
  <c r="B61" i="6"/>
  <c r="I61" i="6" s="1"/>
  <c r="B62" i="6"/>
  <c r="I62" i="6" s="1"/>
  <c r="B63" i="6"/>
  <c r="I63" i="6" s="1"/>
  <c r="B64" i="6"/>
  <c r="I64" i="6" s="1"/>
  <c r="B65" i="6"/>
  <c r="I65" i="6" s="1"/>
  <c r="B66" i="6"/>
  <c r="I66" i="6" s="1"/>
  <c r="B67" i="6"/>
  <c r="I67" i="6" s="1"/>
  <c r="B68" i="6"/>
  <c r="I68" i="6" s="1"/>
  <c r="B69" i="6"/>
  <c r="I69" i="6" s="1"/>
  <c r="B45" i="6"/>
  <c r="I45" i="6" s="1"/>
  <c r="B6" i="6"/>
  <c r="I6" i="6" s="1"/>
  <c r="B7" i="6"/>
  <c r="I7" i="6" s="1"/>
  <c r="B8" i="6"/>
  <c r="I8" i="6" s="1"/>
  <c r="B9" i="6"/>
  <c r="I9" i="6" s="1"/>
  <c r="B10" i="6"/>
  <c r="I10" i="6" s="1"/>
  <c r="B11" i="6"/>
  <c r="I11" i="6" s="1"/>
  <c r="B12" i="6"/>
  <c r="I12" i="6" s="1"/>
  <c r="B13" i="6"/>
  <c r="I13" i="6" s="1"/>
  <c r="B14" i="6"/>
  <c r="I14" i="6" s="1"/>
  <c r="B15" i="6"/>
  <c r="I15" i="6" s="1"/>
  <c r="B16" i="6"/>
  <c r="I16" i="6" s="1"/>
  <c r="B17" i="6"/>
  <c r="I17" i="6" s="1"/>
  <c r="B18" i="6"/>
  <c r="I18" i="6" s="1"/>
  <c r="B19" i="6"/>
  <c r="I19" i="6" s="1"/>
  <c r="B20" i="6"/>
  <c r="I20" i="6" s="1"/>
  <c r="B21" i="6"/>
  <c r="I21" i="6" s="1"/>
  <c r="B22" i="6"/>
  <c r="I22" i="6" s="1"/>
  <c r="B23" i="6"/>
  <c r="I23" i="6" s="1"/>
  <c r="B24" i="6"/>
  <c r="I24" i="6" s="1"/>
  <c r="B5" i="6"/>
  <c r="I5" i="6" s="1"/>
  <c r="B85" i="6"/>
  <c r="I85" i="6" s="1"/>
  <c r="B86" i="6"/>
  <c r="I86" i="6" s="1"/>
  <c r="B87" i="6"/>
  <c r="I87" i="6" s="1"/>
  <c r="B88" i="6"/>
  <c r="I88" i="6" s="1"/>
  <c r="B89" i="6"/>
  <c r="I89" i="6" s="1"/>
  <c r="B90" i="6"/>
  <c r="I90" i="6" s="1"/>
  <c r="B91" i="6"/>
  <c r="I91" i="6" s="1"/>
  <c r="B92" i="6"/>
  <c r="I92" i="6" s="1"/>
  <c r="B93" i="6"/>
  <c r="I93" i="6" s="1"/>
  <c r="B94" i="6"/>
  <c r="I94" i="6" s="1"/>
  <c r="B95" i="6"/>
  <c r="I95" i="6" s="1"/>
  <c r="B96" i="6"/>
  <c r="I96" i="6" s="1"/>
  <c r="B97" i="6"/>
  <c r="I97" i="6" s="1"/>
  <c r="B98" i="6"/>
  <c r="I98" i="6" s="1"/>
  <c r="B99" i="6"/>
  <c r="I99" i="6" s="1"/>
  <c r="B100" i="6"/>
  <c r="I100" i="6" s="1"/>
  <c r="B101" i="6"/>
  <c r="I101" i="6" s="1"/>
  <c r="B102" i="6"/>
  <c r="I102" i="6" s="1"/>
  <c r="B103" i="6"/>
  <c r="I103" i="6" s="1"/>
  <c r="B104" i="6"/>
  <c r="I104" i="6" s="1"/>
  <c r="B105" i="6"/>
  <c r="I105" i="6" s="1"/>
  <c r="B106" i="6"/>
  <c r="I106" i="6" s="1"/>
  <c r="B107" i="6"/>
  <c r="I107" i="6" s="1"/>
  <c r="B108" i="6"/>
  <c r="I108" i="6" s="1"/>
  <c r="B84" i="6"/>
  <c r="I84" i="6" s="1"/>
  <c r="B37" i="4"/>
  <c r="I37" i="4" s="1"/>
  <c r="B38" i="4"/>
  <c r="B40" i="4"/>
  <c r="B87" i="1"/>
  <c r="I87" i="1" s="1"/>
  <c r="B88" i="1"/>
  <c r="I88" i="1" s="1"/>
  <c r="B89" i="1"/>
  <c r="I89" i="1" s="1"/>
  <c r="B90" i="1"/>
  <c r="I90" i="1" s="1"/>
  <c r="B91" i="1"/>
  <c r="I91" i="1" s="1"/>
  <c r="B92" i="1"/>
  <c r="I92" i="1" s="1"/>
  <c r="B93" i="1"/>
  <c r="I93" i="1" s="1"/>
  <c r="B94" i="1"/>
  <c r="I94" i="1" s="1"/>
  <c r="B95" i="1"/>
  <c r="I95" i="1" s="1"/>
  <c r="B96" i="1"/>
  <c r="I96" i="1" s="1"/>
  <c r="B97" i="1"/>
  <c r="I97" i="1" s="1"/>
  <c r="B98" i="1"/>
  <c r="I98" i="1" s="1"/>
  <c r="B99" i="1"/>
  <c r="I99" i="1" s="1"/>
  <c r="B100" i="1"/>
  <c r="I100" i="1" s="1"/>
  <c r="B101" i="1"/>
  <c r="I101" i="1" s="1"/>
  <c r="B102" i="1"/>
  <c r="I102" i="1" s="1"/>
  <c r="B103" i="1"/>
  <c r="I103" i="1" s="1"/>
  <c r="B104" i="1"/>
  <c r="I104" i="1" s="1"/>
  <c r="B105" i="1"/>
  <c r="I105" i="1" s="1"/>
  <c r="B106" i="1"/>
  <c r="I106" i="1" s="1"/>
  <c r="B107" i="1"/>
  <c r="I107" i="1" s="1"/>
  <c r="B108" i="1"/>
  <c r="I108" i="1" s="1"/>
  <c r="B109" i="1"/>
  <c r="I109" i="1" s="1"/>
  <c r="B110" i="1"/>
  <c r="I110" i="1" s="1"/>
  <c r="B111" i="1"/>
  <c r="I111" i="1" s="1"/>
  <c r="B112" i="1"/>
  <c r="I112" i="1" s="1"/>
  <c r="B113" i="1"/>
  <c r="I113" i="1" s="1"/>
  <c r="B114" i="1"/>
  <c r="I114" i="1" s="1"/>
  <c r="B115" i="1"/>
  <c r="I115" i="1" s="1"/>
  <c r="B116" i="1"/>
  <c r="I116" i="1" s="1"/>
  <c r="B117" i="1"/>
  <c r="B86" i="1"/>
  <c r="I86" i="1" s="1"/>
  <c r="B46" i="1"/>
  <c r="I46" i="1" s="1"/>
  <c r="B47" i="1"/>
  <c r="I47" i="1" s="1"/>
  <c r="B48" i="1"/>
  <c r="I48" i="1" s="1"/>
  <c r="B49" i="1"/>
  <c r="I49" i="1" s="1"/>
  <c r="B50" i="1"/>
  <c r="I50" i="1" s="1"/>
  <c r="B51" i="1"/>
  <c r="I51" i="1" s="1"/>
  <c r="B52" i="1"/>
  <c r="I52" i="1" s="1"/>
  <c r="B53" i="1"/>
  <c r="I53" i="1" s="1"/>
  <c r="B54" i="1"/>
  <c r="I54" i="1" s="1"/>
  <c r="B55" i="1"/>
  <c r="I55" i="1" s="1"/>
  <c r="B56" i="1"/>
  <c r="I56" i="1" s="1"/>
  <c r="B57" i="1"/>
  <c r="I57" i="1" s="1"/>
  <c r="B58" i="1"/>
  <c r="I58" i="1" s="1"/>
  <c r="B59" i="1"/>
  <c r="I59" i="1" s="1"/>
  <c r="B60" i="1"/>
  <c r="I60" i="1" s="1"/>
  <c r="B61" i="1"/>
  <c r="I61" i="1" s="1"/>
  <c r="B62" i="1"/>
  <c r="I62" i="1" s="1"/>
  <c r="B63" i="1"/>
  <c r="I63" i="1" s="1"/>
  <c r="B64" i="1"/>
  <c r="I64" i="1" s="1"/>
  <c r="B65" i="1"/>
  <c r="I65" i="1" s="1"/>
  <c r="B66" i="1"/>
  <c r="I66" i="1" s="1"/>
  <c r="B67" i="1"/>
  <c r="I67" i="1" s="1"/>
  <c r="B68" i="1"/>
  <c r="I68" i="1" s="1"/>
  <c r="B69" i="1"/>
  <c r="I69" i="1" s="1"/>
  <c r="B70" i="1"/>
  <c r="I70" i="1" s="1"/>
  <c r="B71" i="1"/>
  <c r="I71" i="1" s="1"/>
  <c r="B72" i="1"/>
  <c r="I72" i="1" s="1"/>
  <c r="B73" i="1"/>
  <c r="I73" i="1" s="1"/>
  <c r="B74" i="1"/>
  <c r="I74" i="1" s="1"/>
  <c r="B75" i="1"/>
  <c r="I75" i="1" s="1"/>
  <c r="B76" i="1"/>
  <c r="B45" i="1"/>
  <c r="I45" i="1" s="1"/>
  <c r="B6" i="1"/>
  <c r="I6" i="1" s="1"/>
  <c r="B7" i="1"/>
  <c r="I7" i="1" s="1"/>
  <c r="B8" i="1"/>
  <c r="I8" i="1" s="1"/>
  <c r="B9" i="1"/>
  <c r="I9" i="1" s="1"/>
  <c r="B11" i="1"/>
  <c r="I11" i="1" s="1"/>
  <c r="B12" i="1"/>
  <c r="I12" i="1" s="1"/>
  <c r="B13" i="1"/>
  <c r="I13" i="1" s="1"/>
  <c r="B14" i="1"/>
  <c r="I14" i="1" s="1"/>
  <c r="B15" i="1"/>
  <c r="I15" i="1" s="1"/>
  <c r="B16" i="1"/>
  <c r="I16" i="1" s="1"/>
  <c r="B17" i="1"/>
  <c r="I17" i="1" s="1"/>
  <c r="B18" i="1"/>
  <c r="I18" i="1" s="1"/>
  <c r="B19" i="1"/>
  <c r="I19" i="1" s="1"/>
  <c r="B20" i="1"/>
  <c r="I20" i="1" s="1"/>
  <c r="B21" i="1"/>
  <c r="I21" i="1" s="1"/>
  <c r="B22" i="1"/>
  <c r="I22" i="1" s="1"/>
  <c r="B23" i="1"/>
  <c r="I23" i="1" s="1"/>
  <c r="B24" i="1"/>
  <c r="I24" i="1" s="1"/>
  <c r="B25" i="1"/>
  <c r="I25" i="1" s="1"/>
  <c r="B26" i="1"/>
  <c r="I26" i="1" s="1"/>
  <c r="B27" i="1"/>
  <c r="I27" i="1" s="1"/>
  <c r="B28" i="1"/>
  <c r="I28" i="1" s="1"/>
  <c r="B29" i="1"/>
  <c r="I29" i="1" s="1"/>
  <c r="B30" i="1"/>
  <c r="I30" i="1" s="1"/>
  <c r="B31" i="1"/>
  <c r="I31" i="1" s="1"/>
  <c r="B32" i="1"/>
  <c r="I32" i="1" s="1"/>
  <c r="B33" i="1"/>
  <c r="I33" i="1" s="1"/>
  <c r="B34" i="1"/>
  <c r="I34" i="1" s="1"/>
  <c r="B35" i="1"/>
  <c r="G85" i="6" l="1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84" i="6"/>
  <c r="D85" i="6"/>
  <c r="E85" i="6"/>
  <c r="F85" i="6"/>
  <c r="D86" i="6"/>
  <c r="E86" i="6"/>
  <c r="F86" i="6"/>
  <c r="D87" i="6"/>
  <c r="H87" i="6" s="1"/>
  <c r="E87" i="6"/>
  <c r="F87" i="6"/>
  <c r="D88" i="6"/>
  <c r="E88" i="6"/>
  <c r="F88" i="6"/>
  <c r="D89" i="6"/>
  <c r="E89" i="6"/>
  <c r="F89" i="6"/>
  <c r="D90" i="6"/>
  <c r="E90" i="6"/>
  <c r="F90" i="6"/>
  <c r="D91" i="6"/>
  <c r="H91" i="6" s="1"/>
  <c r="E91" i="6"/>
  <c r="F91" i="6"/>
  <c r="D92" i="6"/>
  <c r="E92" i="6"/>
  <c r="F92" i="6"/>
  <c r="D93" i="6"/>
  <c r="E93" i="6"/>
  <c r="F93" i="6"/>
  <c r="D94" i="6"/>
  <c r="E94" i="6"/>
  <c r="F94" i="6"/>
  <c r="D95" i="6"/>
  <c r="H95" i="6" s="1"/>
  <c r="E95" i="6"/>
  <c r="F95" i="6"/>
  <c r="D96" i="6"/>
  <c r="E96" i="6"/>
  <c r="F96" i="6"/>
  <c r="D97" i="6"/>
  <c r="E97" i="6"/>
  <c r="F97" i="6"/>
  <c r="D98" i="6"/>
  <c r="E98" i="6"/>
  <c r="F98" i="6"/>
  <c r="D99" i="6"/>
  <c r="H99" i="6" s="1"/>
  <c r="E99" i="6"/>
  <c r="F99" i="6"/>
  <c r="D100" i="6"/>
  <c r="E100" i="6"/>
  <c r="F100" i="6"/>
  <c r="D101" i="6"/>
  <c r="E101" i="6"/>
  <c r="F101" i="6"/>
  <c r="D102" i="6"/>
  <c r="E102" i="6"/>
  <c r="F102" i="6"/>
  <c r="D103" i="6"/>
  <c r="H103" i="6" s="1"/>
  <c r="E103" i="6"/>
  <c r="F103" i="6"/>
  <c r="D104" i="6"/>
  <c r="E104" i="6"/>
  <c r="F104" i="6"/>
  <c r="D105" i="6"/>
  <c r="E105" i="6"/>
  <c r="F105" i="6"/>
  <c r="D106" i="6"/>
  <c r="E106" i="6"/>
  <c r="F106" i="6"/>
  <c r="D107" i="6"/>
  <c r="H107" i="6" s="1"/>
  <c r="E107" i="6"/>
  <c r="F107" i="6"/>
  <c r="D108" i="6"/>
  <c r="E108" i="6"/>
  <c r="F108" i="6"/>
  <c r="E84" i="6"/>
  <c r="F84" i="6"/>
  <c r="D84" i="6"/>
  <c r="H84" i="6" s="1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45" i="6"/>
  <c r="D46" i="6"/>
  <c r="E46" i="6"/>
  <c r="F46" i="6"/>
  <c r="D47" i="6"/>
  <c r="E47" i="6"/>
  <c r="F47" i="6"/>
  <c r="D48" i="6"/>
  <c r="H48" i="6" s="1"/>
  <c r="E48" i="6"/>
  <c r="F48" i="6"/>
  <c r="D49" i="6"/>
  <c r="E49" i="6"/>
  <c r="F49" i="6"/>
  <c r="D50" i="6"/>
  <c r="E50" i="6"/>
  <c r="F50" i="6"/>
  <c r="D51" i="6"/>
  <c r="E51" i="6"/>
  <c r="F51" i="6"/>
  <c r="D52" i="6"/>
  <c r="H52" i="6" s="1"/>
  <c r="E52" i="6"/>
  <c r="F52" i="6"/>
  <c r="D53" i="6"/>
  <c r="E53" i="6"/>
  <c r="F53" i="6"/>
  <c r="D54" i="6"/>
  <c r="E54" i="6"/>
  <c r="F54" i="6"/>
  <c r="D55" i="6"/>
  <c r="E55" i="6"/>
  <c r="F55" i="6"/>
  <c r="D56" i="6"/>
  <c r="H56" i="6" s="1"/>
  <c r="E56" i="6"/>
  <c r="F56" i="6"/>
  <c r="D57" i="6"/>
  <c r="E57" i="6"/>
  <c r="F57" i="6"/>
  <c r="D58" i="6"/>
  <c r="E58" i="6"/>
  <c r="F58" i="6"/>
  <c r="D59" i="6"/>
  <c r="E59" i="6"/>
  <c r="F59" i="6"/>
  <c r="D60" i="6"/>
  <c r="H60" i="6" s="1"/>
  <c r="E60" i="6"/>
  <c r="F60" i="6"/>
  <c r="D61" i="6"/>
  <c r="E61" i="6"/>
  <c r="F61" i="6"/>
  <c r="D62" i="6"/>
  <c r="E62" i="6"/>
  <c r="F62" i="6"/>
  <c r="D63" i="6"/>
  <c r="E63" i="6"/>
  <c r="F63" i="6"/>
  <c r="D64" i="6"/>
  <c r="H64" i="6" s="1"/>
  <c r="E64" i="6"/>
  <c r="F64" i="6"/>
  <c r="D65" i="6"/>
  <c r="E65" i="6"/>
  <c r="F65" i="6"/>
  <c r="D66" i="6"/>
  <c r="E66" i="6"/>
  <c r="F66" i="6"/>
  <c r="D67" i="6"/>
  <c r="E67" i="6"/>
  <c r="F67" i="6"/>
  <c r="D68" i="6"/>
  <c r="H68" i="6" s="1"/>
  <c r="E68" i="6"/>
  <c r="F68" i="6"/>
  <c r="D69" i="6"/>
  <c r="E69" i="6"/>
  <c r="F69" i="6"/>
  <c r="E45" i="6"/>
  <c r="F45" i="6"/>
  <c r="D45" i="6"/>
  <c r="H45" i="6" s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5" i="6"/>
  <c r="D6" i="6"/>
  <c r="E6" i="6"/>
  <c r="F6" i="6"/>
  <c r="D7" i="6"/>
  <c r="E7" i="6"/>
  <c r="F7" i="6"/>
  <c r="D8" i="6"/>
  <c r="H8" i="6" s="1"/>
  <c r="E8" i="6"/>
  <c r="F8" i="6"/>
  <c r="D9" i="6"/>
  <c r="E9" i="6"/>
  <c r="F9" i="6"/>
  <c r="D10" i="6"/>
  <c r="E10" i="6"/>
  <c r="F10" i="6"/>
  <c r="D11" i="6"/>
  <c r="E11" i="6"/>
  <c r="F11" i="6"/>
  <c r="D12" i="6"/>
  <c r="H12" i="6" s="1"/>
  <c r="E12" i="6"/>
  <c r="F12" i="6"/>
  <c r="D13" i="6"/>
  <c r="E13" i="6"/>
  <c r="F13" i="6"/>
  <c r="D14" i="6"/>
  <c r="E14" i="6"/>
  <c r="F14" i="6"/>
  <c r="D15" i="6"/>
  <c r="E15" i="6"/>
  <c r="F15" i="6"/>
  <c r="D16" i="6"/>
  <c r="H16" i="6" s="1"/>
  <c r="E16" i="6"/>
  <c r="F16" i="6"/>
  <c r="D17" i="6"/>
  <c r="E17" i="6"/>
  <c r="F17" i="6"/>
  <c r="D18" i="6"/>
  <c r="E18" i="6"/>
  <c r="F18" i="6"/>
  <c r="D19" i="6"/>
  <c r="E19" i="6"/>
  <c r="F19" i="6"/>
  <c r="D20" i="6"/>
  <c r="H20" i="6" s="1"/>
  <c r="E20" i="6"/>
  <c r="F20" i="6"/>
  <c r="D21" i="6"/>
  <c r="E21" i="6"/>
  <c r="F21" i="6"/>
  <c r="D22" i="6"/>
  <c r="E22" i="6"/>
  <c r="F22" i="6"/>
  <c r="D23" i="6"/>
  <c r="E23" i="6"/>
  <c r="F23" i="6"/>
  <c r="D24" i="6"/>
  <c r="H24" i="6" s="1"/>
  <c r="E24" i="6"/>
  <c r="F24" i="6"/>
  <c r="E25" i="6"/>
  <c r="F25" i="6"/>
  <c r="E26" i="6"/>
  <c r="F26" i="6"/>
  <c r="E27" i="6"/>
  <c r="F27" i="6"/>
  <c r="E28" i="6"/>
  <c r="F28" i="6"/>
  <c r="E29" i="6"/>
  <c r="F29" i="6"/>
  <c r="E5" i="6"/>
  <c r="D5" i="6"/>
  <c r="H5" i="6" s="1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84" i="5"/>
  <c r="D85" i="5"/>
  <c r="H85" i="5" s="1"/>
  <c r="E85" i="5"/>
  <c r="D86" i="5"/>
  <c r="E86" i="5"/>
  <c r="D87" i="5"/>
  <c r="H87" i="5" s="1"/>
  <c r="E87" i="5"/>
  <c r="D88" i="5"/>
  <c r="E88" i="5"/>
  <c r="D89" i="5"/>
  <c r="H89" i="5" s="1"/>
  <c r="E89" i="5"/>
  <c r="D90" i="5"/>
  <c r="E90" i="5"/>
  <c r="D91" i="5"/>
  <c r="H91" i="5" s="1"/>
  <c r="E91" i="5"/>
  <c r="D92" i="5"/>
  <c r="E92" i="5"/>
  <c r="D93" i="5"/>
  <c r="H93" i="5" s="1"/>
  <c r="E93" i="5"/>
  <c r="D94" i="5"/>
  <c r="E94" i="5"/>
  <c r="D95" i="5"/>
  <c r="H95" i="5" s="1"/>
  <c r="E95" i="5"/>
  <c r="D96" i="5"/>
  <c r="E96" i="5"/>
  <c r="D97" i="5"/>
  <c r="H97" i="5" s="1"/>
  <c r="E97" i="5"/>
  <c r="D98" i="5"/>
  <c r="E98" i="5"/>
  <c r="D99" i="5"/>
  <c r="H99" i="5" s="1"/>
  <c r="E99" i="5"/>
  <c r="D100" i="5"/>
  <c r="E100" i="5"/>
  <c r="D101" i="5"/>
  <c r="H101" i="5" s="1"/>
  <c r="E101" i="5"/>
  <c r="D102" i="5"/>
  <c r="E102" i="5"/>
  <c r="D103" i="5"/>
  <c r="H103" i="5" s="1"/>
  <c r="E103" i="5"/>
  <c r="D104" i="5"/>
  <c r="E104" i="5"/>
  <c r="D105" i="5"/>
  <c r="H105" i="5" s="1"/>
  <c r="E105" i="5"/>
  <c r="D106" i="5"/>
  <c r="E106" i="5"/>
  <c r="D107" i="5"/>
  <c r="H107" i="5" s="1"/>
  <c r="E107" i="5"/>
  <c r="D108" i="5"/>
  <c r="E108" i="5"/>
  <c r="D109" i="5"/>
  <c r="H109" i="5" s="1"/>
  <c r="E109" i="5"/>
  <c r="D110" i="5"/>
  <c r="E110" i="5"/>
  <c r="D111" i="5"/>
  <c r="H111" i="5" s="1"/>
  <c r="E111" i="5"/>
  <c r="D112" i="5"/>
  <c r="E112" i="5"/>
  <c r="E84" i="5"/>
  <c r="D84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E45" i="5"/>
  <c r="D45" i="5"/>
  <c r="H45" i="5" s="1"/>
  <c r="G34" i="5"/>
  <c r="D6" i="5"/>
  <c r="E6" i="5"/>
  <c r="D7" i="5"/>
  <c r="H7" i="5" s="1"/>
  <c r="E7" i="5"/>
  <c r="D8" i="5"/>
  <c r="E8" i="5"/>
  <c r="D9" i="5"/>
  <c r="H9" i="5" s="1"/>
  <c r="E9" i="5"/>
  <c r="D10" i="5"/>
  <c r="E10" i="5"/>
  <c r="D11" i="5"/>
  <c r="H11" i="5" s="1"/>
  <c r="E11" i="5"/>
  <c r="D12" i="5"/>
  <c r="E12" i="5"/>
  <c r="D13" i="5"/>
  <c r="H13" i="5" s="1"/>
  <c r="E13" i="5"/>
  <c r="D14" i="5"/>
  <c r="E14" i="5"/>
  <c r="D15" i="5"/>
  <c r="H15" i="5" s="1"/>
  <c r="E15" i="5"/>
  <c r="D16" i="5"/>
  <c r="E16" i="5"/>
  <c r="D17" i="5"/>
  <c r="H17" i="5" s="1"/>
  <c r="E17" i="5"/>
  <c r="D18" i="5"/>
  <c r="E18" i="5"/>
  <c r="D19" i="5"/>
  <c r="H19" i="5" s="1"/>
  <c r="E19" i="5"/>
  <c r="D20" i="5"/>
  <c r="E20" i="5"/>
  <c r="D21" i="5"/>
  <c r="H21" i="5" s="1"/>
  <c r="E21" i="5"/>
  <c r="D22" i="5"/>
  <c r="E22" i="5"/>
  <c r="D23" i="5"/>
  <c r="H23" i="5" s="1"/>
  <c r="E23" i="5"/>
  <c r="D24" i="5"/>
  <c r="E24" i="5"/>
  <c r="D25" i="5"/>
  <c r="H25" i="5" s="1"/>
  <c r="E25" i="5"/>
  <c r="D26" i="5"/>
  <c r="E26" i="5"/>
  <c r="D27" i="5"/>
  <c r="H27" i="5" s="1"/>
  <c r="E27" i="5"/>
  <c r="D28" i="5"/>
  <c r="E28" i="5"/>
  <c r="D29" i="5"/>
  <c r="H29" i="5" s="1"/>
  <c r="E29" i="5"/>
  <c r="D30" i="5"/>
  <c r="E30" i="5"/>
  <c r="D31" i="5"/>
  <c r="H31" i="5" s="1"/>
  <c r="E31" i="5"/>
  <c r="D32" i="5"/>
  <c r="E32" i="5"/>
  <c r="D33" i="5"/>
  <c r="H33" i="5" s="1"/>
  <c r="E33" i="5"/>
  <c r="D34" i="5"/>
  <c r="E34" i="5"/>
  <c r="E5" i="5"/>
  <c r="D5" i="5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88" i="4"/>
  <c r="D89" i="4"/>
  <c r="E89" i="4"/>
  <c r="F89" i="4"/>
  <c r="D90" i="4"/>
  <c r="E90" i="4"/>
  <c r="F90" i="4"/>
  <c r="D91" i="4"/>
  <c r="E91" i="4"/>
  <c r="F91" i="4"/>
  <c r="D92" i="4"/>
  <c r="E92" i="4"/>
  <c r="F92" i="4"/>
  <c r="D93" i="4"/>
  <c r="E93" i="4"/>
  <c r="F93" i="4"/>
  <c r="D94" i="4"/>
  <c r="E94" i="4"/>
  <c r="F94" i="4"/>
  <c r="D95" i="4"/>
  <c r="E95" i="4"/>
  <c r="F95" i="4"/>
  <c r="D96" i="4"/>
  <c r="E96" i="4"/>
  <c r="F96" i="4"/>
  <c r="D97" i="4"/>
  <c r="E97" i="4"/>
  <c r="F97" i="4"/>
  <c r="D98" i="4"/>
  <c r="E98" i="4"/>
  <c r="F98" i="4"/>
  <c r="D99" i="4"/>
  <c r="H99" i="4" s="1"/>
  <c r="K99" i="4" s="1"/>
  <c r="E99" i="4"/>
  <c r="F99" i="4"/>
  <c r="D100" i="4"/>
  <c r="E100" i="4"/>
  <c r="F100" i="4"/>
  <c r="D101" i="4"/>
  <c r="E101" i="4"/>
  <c r="F101" i="4"/>
  <c r="D102" i="4"/>
  <c r="E102" i="4"/>
  <c r="F102" i="4"/>
  <c r="D103" i="4"/>
  <c r="E103" i="4"/>
  <c r="F103" i="4"/>
  <c r="D104" i="4"/>
  <c r="E104" i="4"/>
  <c r="F104" i="4"/>
  <c r="D105" i="4"/>
  <c r="E105" i="4"/>
  <c r="F105" i="4"/>
  <c r="D106" i="4"/>
  <c r="E106" i="4"/>
  <c r="F106" i="4"/>
  <c r="D107" i="4"/>
  <c r="E107" i="4"/>
  <c r="F107" i="4"/>
  <c r="D108" i="4"/>
  <c r="E108" i="4"/>
  <c r="F108" i="4"/>
  <c r="D109" i="4"/>
  <c r="E109" i="4"/>
  <c r="F109" i="4"/>
  <c r="D110" i="4"/>
  <c r="E110" i="4"/>
  <c r="F110" i="4"/>
  <c r="D111" i="4"/>
  <c r="H111" i="4" s="1"/>
  <c r="K111" i="4" s="1"/>
  <c r="E111" i="4"/>
  <c r="F111" i="4"/>
  <c r="D112" i="4"/>
  <c r="E112" i="4"/>
  <c r="F112" i="4"/>
  <c r="D113" i="4"/>
  <c r="E113" i="4"/>
  <c r="F113" i="4"/>
  <c r="D114" i="4"/>
  <c r="E114" i="4"/>
  <c r="F114" i="4"/>
  <c r="D115" i="4"/>
  <c r="H115" i="4" s="1"/>
  <c r="E115" i="4"/>
  <c r="F115" i="4"/>
  <c r="E88" i="4"/>
  <c r="F88" i="4"/>
  <c r="D88" i="4"/>
  <c r="D6" i="4"/>
  <c r="E6" i="4"/>
  <c r="F6" i="4"/>
  <c r="D7" i="4"/>
  <c r="E7" i="4"/>
  <c r="F7" i="4"/>
  <c r="D8" i="4"/>
  <c r="H8" i="4" s="1"/>
  <c r="E8" i="4"/>
  <c r="F8" i="4"/>
  <c r="D9" i="4"/>
  <c r="E9" i="4"/>
  <c r="F9" i="4"/>
  <c r="D10" i="4"/>
  <c r="E10" i="4"/>
  <c r="F10" i="4"/>
  <c r="D11" i="4"/>
  <c r="E11" i="4"/>
  <c r="F11" i="4"/>
  <c r="D12" i="4"/>
  <c r="H12" i="4" s="1"/>
  <c r="E12" i="4"/>
  <c r="F12" i="4"/>
  <c r="D13" i="4"/>
  <c r="E13" i="4"/>
  <c r="F13" i="4"/>
  <c r="D14" i="4"/>
  <c r="E14" i="4"/>
  <c r="F14" i="4"/>
  <c r="D15" i="4"/>
  <c r="E15" i="4"/>
  <c r="F15" i="4"/>
  <c r="D16" i="4"/>
  <c r="H16" i="4" s="1"/>
  <c r="E16" i="4"/>
  <c r="F16" i="4"/>
  <c r="D17" i="4"/>
  <c r="E17" i="4"/>
  <c r="F17" i="4"/>
  <c r="D18" i="4"/>
  <c r="E18" i="4"/>
  <c r="F18" i="4"/>
  <c r="D19" i="4"/>
  <c r="E19" i="4"/>
  <c r="F19" i="4"/>
  <c r="D20" i="4"/>
  <c r="H20" i="4" s="1"/>
  <c r="E20" i="4"/>
  <c r="F20" i="4"/>
  <c r="D21" i="4"/>
  <c r="E21" i="4"/>
  <c r="F21" i="4"/>
  <c r="D22" i="4"/>
  <c r="E22" i="4"/>
  <c r="F22" i="4"/>
  <c r="D23" i="4"/>
  <c r="E23" i="4"/>
  <c r="F23" i="4"/>
  <c r="D24" i="4"/>
  <c r="H24" i="4" s="1"/>
  <c r="E24" i="4"/>
  <c r="F24" i="4"/>
  <c r="D25" i="4"/>
  <c r="E25" i="4"/>
  <c r="F25" i="4"/>
  <c r="D26" i="4"/>
  <c r="E26" i="4"/>
  <c r="F26" i="4"/>
  <c r="D27" i="4"/>
  <c r="E27" i="4"/>
  <c r="F27" i="4"/>
  <c r="D28" i="4"/>
  <c r="H28" i="4" s="1"/>
  <c r="E28" i="4"/>
  <c r="F28" i="4"/>
  <c r="D29" i="4"/>
  <c r="E29" i="4"/>
  <c r="F29" i="4"/>
  <c r="D30" i="4"/>
  <c r="E30" i="4"/>
  <c r="F30" i="4"/>
  <c r="D31" i="4"/>
  <c r="E31" i="4"/>
  <c r="F31" i="4"/>
  <c r="D32" i="4"/>
  <c r="H32" i="4" s="1"/>
  <c r="E32" i="4"/>
  <c r="F32" i="4"/>
  <c r="D33" i="4"/>
  <c r="E33" i="4"/>
  <c r="F33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46" i="4"/>
  <c r="D47" i="4"/>
  <c r="E47" i="4"/>
  <c r="F47" i="4"/>
  <c r="D48" i="4"/>
  <c r="E48" i="4"/>
  <c r="F48" i="4"/>
  <c r="D49" i="4"/>
  <c r="E49" i="4"/>
  <c r="H49" i="4" s="1"/>
  <c r="F49" i="4"/>
  <c r="D50" i="4"/>
  <c r="E50" i="4"/>
  <c r="F50" i="4"/>
  <c r="D51" i="4"/>
  <c r="E51" i="4"/>
  <c r="F51" i="4"/>
  <c r="D52" i="4"/>
  <c r="E52" i="4"/>
  <c r="F52" i="4"/>
  <c r="D53" i="4"/>
  <c r="E53" i="4"/>
  <c r="H53" i="4" s="1"/>
  <c r="F53" i="4"/>
  <c r="D54" i="4"/>
  <c r="E54" i="4"/>
  <c r="F54" i="4"/>
  <c r="D55" i="4"/>
  <c r="E55" i="4"/>
  <c r="F55" i="4"/>
  <c r="D56" i="4"/>
  <c r="E56" i="4"/>
  <c r="F56" i="4"/>
  <c r="D57" i="4"/>
  <c r="E57" i="4"/>
  <c r="H57" i="4" s="1"/>
  <c r="F57" i="4"/>
  <c r="D58" i="4"/>
  <c r="E58" i="4"/>
  <c r="F58" i="4"/>
  <c r="D59" i="4"/>
  <c r="E59" i="4"/>
  <c r="F59" i="4"/>
  <c r="D60" i="4"/>
  <c r="E60" i="4"/>
  <c r="F60" i="4"/>
  <c r="D61" i="4"/>
  <c r="E61" i="4"/>
  <c r="H61" i="4" s="1"/>
  <c r="F61" i="4"/>
  <c r="D62" i="4"/>
  <c r="E62" i="4"/>
  <c r="F62" i="4"/>
  <c r="D63" i="4"/>
  <c r="E63" i="4"/>
  <c r="F63" i="4"/>
  <c r="D64" i="4"/>
  <c r="E64" i="4"/>
  <c r="F64" i="4"/>
  <c r="D65" i="4"/>
  <c r="E65" i="4"/>
  <c r="H65" i="4" s="1"/>
  <c r="F65" i="4"/>
  <c r="D66" i="4"/>
  <c r="E66" i="4"/>
  <c r="F66" i="4"/>
  <c r="D67" i="4"/>
  <c r="E67" i="4"/>
  <c r="F67" i="4"/>
  <c r="D68" i="4"/>
  <c r="E68" i="4"/>
  <c r="F68" i="4"/>
  <c r="D69" i="4"/>
  <c r="E69" i="4"/>
  <c r="H69" i="4" s="1"/>
  <c r="F69" i="4"/>
  <c r="D70" i="4"/>
  <c r="E70" i="4"/>
  <c r="F70" i="4"/>
  <c r="D71" i="4"/>
  <c r="E71" i="4"/>
  <c r="F71" i="4"/>
  <c r="D72" i="4"/>
  <c r="E72" i="4"/>
  <c r="F72" i="4"/>
  <c r="D73" i="4"/>
  <c r="E73" i="4"/>
  <c r="H73" i="4" s="1"/>
  <c r="F73" i="4"/>
  <c r="D74" i="4"/>
  <c r="E74" i="4"/>
  <c r="F74" i="4"/>
  <c r="D75" i="4"/>
  <c r="E75" i="4"/>
  <c r="F75" i="4"/>
  <c r="E46" i="4"/>
  <c r="H46" i="4" s="1"/>
  <c r="F46" i="4"/>
  <c r="D46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5" i="4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D88" i="1"/>
  <c r="D89" i="1"/>
  <c r="H89" i="1" s="1"/>
  <c r="D90" i="1"/>
  <c r="D91" i="1"/>
  <c r="D92" i="1"/>
  <c r="D93" i="1"/>
  <c r="H93" i="1" s="1"/>
  <c r="D94" i="1"/>
  <c r="D95" i="1"/>
  <c r="D96" i="1"/>
  <c r="D97" i="1"/>
  <c r="H97" i="1" s="1"/>
  <c r="D98" i="1"/>
  <c r="D99" i="1"/>
  <c r="D100" i="1"/>
  <c r="D101" i="1"/>
  <c r="H101" i="1" s="1"/>
  <c r="D102" i="1"/>
  <c r="D103" i="1"/>
  <c r="D104" i="1"/>
  <c r="D105" i="1"/>
  <c r="H105" i="1" s="1"/>
  <c r="D106" i="1"/>
  <c r="D107" i="1"/>
  <c r="D108" i="1"/>
  <c r="D109" i="1"/>
  <c r="H109" i="1" s="1"/>
  <c r="D110" i="1"/>
  <c r="D111" i="1"/>
  <c r="D112" i="1"/>
  <c r="D113" i="1"/>
  <c r="H113" i="1" s="1"/>
  <c r="D114" i="1"/>
  <c r="D115" i="1"/>
  <c r="D116" i="1"/>
  <c r="D86" i="1"/>
  <c r="H86" i="1" s="1"/>
  <c r="G45" i="1"/>
  <c r="F45" i="1"/>
  <c r="E45" i="1"/>
  <c r="D45" i="1"/>
  <c r="G113" i="5"/>
  <c r="E113" i="5"/>
  <c r="D113" i="5"/>
  <c r="G74" i="5"/>
  <c r="E74" i="5"/>
  <c r="D74" i="5"/>
  <c r="H103" i="4" l="1"/>
  <c r="K103" i="4" s="1"/>
  <c r="H95" i="4"/>
  <c r="K95" i="4" s="1"/>
  <c r="H108" i="1"/>
  <c r="K108" i="1" s="1"/>
  <c r="H100" i="1"/>
  <c r="K100" i="1" s="1"/>
  <c r="H92" i="1"/>
  <c r="H74" i="4"/>
  <c r="H70" i="4"/>
  <c r="K70" i="4" s="1"/>
  <c r="H66" i="4"/>
  <c r="K66" i="4" s="1"/>
  <c r="H62" i="4"/>
  <c r="H58" i="4"/>
  <c r="K58" i="4" s="1"/>
  <c r="H54" i="4"/>
  <c r="K54" i="4" s="1"/>
  <c r="H50" i="4"/>
  <c r="K50" i="4" s="1"/>
  <c r="H33" i="4"/>
  <c r="H29" i="4"/>
  <c r="H25" i="4"/>
  <c r="H21" i="4"/>
  <c r="H17" i="4"/>
  <c r="H13" i="4"/>
  <c r="H9" i="4"/>
  <c r="H112" i="4"/>
  <c r="K112" i="4" s="1"/>
  <c r="H108" i="4"/>
  <c r="H104" i="4"/>
  <c r="H100" i="4"/>
  <c r="J100" i="4" s="1"/>
  <c r="H96" i="4"/>
  <c r="J96" i="4" s="1"/>
  <c r="H92" i="4"/>
  <c r="H72" i="5"/>
  <c r="H70" i="5"/>
  <c r="J70" i="5" s="1"/>
  <c r="H68" i="5"/>
  <c r="K68" i="5" s="1"/>
  <c r="H66" i="5"/>
  <c r="K66" i="5" s="1"/>
  <c r="H64" i="5"/>
  <c r="H62" i="5"/>
  <c r="K62" i="5" s="1"/>
  <c r="H60" i="5"/>
  <c r="K60" i="5" s="1"/>
  <c r="H58" i="5"/>
  <c r="K58" i="5" s="1"/>
  <c r="H56" i="5"/>
  <c r="H54" i="5"/>
  <c r="K54" i="5" s="1"/>
  <c r="H52" i="5"/>
  <c r="H50" i="5"/>
  <c r="H48" i="5"/>
  <c r="H46" i="5"/>
  <c r="K46" i="5" s="1"/>
  <c r="H29" i="6"/>
  <c r="H27" i="6"/>
  <c r="H25" i="6"/>
  <c r="H21" i="6"/>
  <c r="H17" i="6"/>
  <c r="H13" i="6"/>
  <c r="H9" i="6"/>
  <c r="H69" i="6"/>
  <c r="K69" i="6" s="1"/>
  <c r="H65" i="6"/>
  <c r="K65" i="6" s="1"/>
  <c r="H61" i="6"/>
  <c r="K61" i="6" s="1"/>
  <c r="H57" i="6"/>
  <c r="H53" i="6"/>
  <c r="K53" i="6" s="1"/>
  <c r="H49" i="6"/>
  <c r="J49" i="6" s="1"/>
  <c r="H108" i="6"/>
  <c r="K108" i="6" s="1"/>
  <c r="H104" i="6"/>
  <c r="H100" i="6"/>
  <c r="K100" i="6" s="1"/>
  <c r="H96" i="6"/>
  <c r="J96" i="6" s="1"/>
  <c r="H92" i="6"/>
  <c r="K92" i="6" s="1"/>
  <c r="H88" i="6"/>
  <c r="K88" i="6" s="1"/>
  <c r="H107" i="4"/>
  <c r="K107" i="4" s="1"/>
  <c r="H91" i="4"/>
  <c r="K91" i="4" s="1"/>
  <c r="K105" i="6"/>
  <c r="H116" i="1"/>
  <c r="H112" i="1"/>
  <c r="H104" i="1"/>
  <c r="K104" i="1" s="1"/>
  <c r="H96" i="1"/>
  <c r="K96" i="1" s="1"/>
  <c r="H88" i="1"/>
  <c r="K88" i="1" s="1"/>
  <c r="H113" i="5"/>
  <c r="H115" i="1"/>
  <c r="K115" i="1" s="1"/>
  <c r="H111" i="1"/>
  <c r="K111" i="1" s="1"/>
  <c r="H107" i="1"/>
  <c r="K107" i="1" s="1"/>
  <c r="H103" i="1"/>
  <c r="H99" i="1"/>
  <c r="K99" i="1" s="1"/>
  <c r="H95" i="1"/>
  <c r="H91" i="1"/>
  <c r="K91" i="1" s="1"/>
  <c r="H87" i="1"/>
  <c r="H75" i="4"/>
  <c r="K75" i="4" s="1"/>
  <c r="H71" i="4"/>
  <c r="K71" i="4" s="1"/>
  <c r="H67" i="4"/>
  <c r="K67" i="4" s="1"/>
  <c r="H63" i="4"/>
  <c r="H59" i="4"/>
  <c r="H55" i="4"/>
  <c r="H51" i="4"/>
  <c r="H47" i="4"/>
  <c r="H5" i="4"/>
  <c r="H34" i="4"/>
  <c r="H30" i="4"/>
  <c r="H26" i="4"/>
  <c r="H22" i="4"/>
  <c r="H18" i="4"/>
  <c r="H14" i="4"/>
  <c r="H10" i="4"/>
  <c r="H6" i="4"/>
  <c r="H113" i="4"/>
  <c r="K113" i="4" s="1"/>
  <c r="H109" i="4"/>
  <c r="K109" i="4" s="1"/>
  <c r="H105" i="4"/>
  <c r="K105" i="4" s="1"/>
  <c r="H101" i="4"/>
  <c r="H97" i="4"/>
  <c r="K97" i="4" s="1"/>
  <c r="H93" i="4"/>
  <c r="J93" i="4" s="1"/>
  <c r="H89" i="4"/>
  <c r="K89" i="4" s="1"/>
  <c r="H34" i="5"/>
  <c r="H32" i="5"/>
  <c r="H30" i="5"/>
  <c r="H28" i="5"/>
  <c r="H26" i="5"/>
  <c r="H24" i="5"/>
  <c r="H22" i="5"/>
  <c r="H20" i="5"/>
  <c r="H18" i="5"/>
  <c r="H16" i="5"/>
  <c r="H14" i="5"/>
  <c r="H12" i="5"/>
  <c r="H10" i="5"/>
  <c r="H8" i="5"/>
  <c r="H6" i="5"/>
  <c r="H112" i="5"/>
  <c r="H110" i="5"/>
  <c r="H108" i="5"/>
  <c r="J108" i="5" s="1"/>
  <c r="H106" i="5"/>
  <c r="J106" i="5" s="1"/>
  <c r="H104" i="5"/>
  <c r="J104" i="5" s="1"/>
  <c r="H102" i="5"/>
  <c r="H100" i="5"/>
  <c r="J100" i="5" s="1"/>
  <c r="H98" i="5"/>
  <c r="J98" i="5" s="1"/>
  <c r="H96" i="5"/>
  <c r="H94" i="5"/>
  <c r="H92" i="5"/>
  <c r="H90" i="5"/>
  <c r="H88" i="5"/>
  <c r="J88" i="5" s="1"/>
  <c r="H86" i="5"/>
  <c r="J86" i="5" s="1"/>
  <c r="H22" i="6"/>
  <c r="H18" i="6"/>
  <c r="H14" i="6"/>
  <c r="H10" i="6"/>
  <c r="H6" i="6"/>
  <c r="H66" i="6"/>
  <c r="K66" i="6" s="1"/>
  <c r="H62" i="6"/>
  <c r="K62" i="6" s="1"/>
  <c r="H58" i="6"/>
  <c r="H54" i="6"/>
  <c r="K54" i="6" s="1"/>
  <c r="H50" i="6"/>
  <c r="K50" i="6" s="1"/>
  <c r="H46" i="6"/>
  <c r="K46" i="6" s="1"/>
  <c r="H105" i="6"/>
  <c r="H101" i="6"/>
  <c r="K101" i="6" s="1"/>
  <c r="H97" i="6"/>
  <c r="J97" i="6" s="1"/>
  <c r="H93" i="6"/>
  <c r="K93" i="6" s="1"/>
  <c r="H89" i="6"/>
  <c r="K89" i="6" s="1"/>
  <c r="H85" i="6"/>
  <c r="K85" i="6" s="1"/>
  <c r="H74" i="5"/>
  <c r="H114" i="1"/>
  <c r="H110" i="1"/>
  <c r="H106" i="1"/>
  <c r="K106" i="1" s="1"/>
  <c r="H102" i="1"/>
  <c r="K102" i="1" s="1"/>
  <c r="H98" i="1"/>
  <c r="K98" i="1" s="1"/>
  <c r="H94" i="1"/>
  <c r="H90" i="1"/>
  <c r="K90" i="1" s="1"/>
  <c r="H75" i="1"/>
  <c r="H72" i="4"/>
  <c r="K72" i="4" s="1"/>
  <c r="H68" i="4"/>
  <c r="K68" i="4" s="1"/>
  <c r="H64" i="4"/>
  <c r="K64" i="4" s="1"/>
  <c r="H60" i="4"/>
  <c r="K60" i="4" s="1"/>
  <c r="H52" i="4"/>
  <c r="H48" i="4"/>
  <c r="K48" i="4" s="1"/>
  <c r="H31" i="4"/>
  <c r="H27" i="4"/>
  <c r="H23" i="4"/>
  <c r="H19" i="4"/>
  <c r="H15" i="4"/>
  <c r="H11" i="4"/>
  <c r="H7" i="4"/>
  <c r="H88" i="4"/>
  <c r="H114" i="4"/>
  <c r="K114" i="4" s="1"/>
  <c r="H110" i="4"/>
  <c r="K110" i="4" s="1"/>
  <c r="H106" i="4"/>
  <c r="K106" i="4" s="1"/>
  <c r="H102" i="4"/>
  <c r="H98" i="4"/>
  <c r="K98" i="4" s="1"/>
  <c r="H94" i="4"/>
  <c r="K94" i="4" s="1"/>
  <c r="H90" i="4"/>
  <c r="K90" i="4" s="1"/>
  <c r="H5" i="5"/>
  <c r="H73" i="5"/>
  <c r="K73" i="5" s="1"/>
  <c r="H71" i="5"/>
  <c r="J71" i="5" s="1"/>
  <c r="H69" i="5"/>
  <c r="J69" i="5" s="1"/>
  <c r="H67" i="5"/>
  <c r="H65" i="5"/>
  <c r="K65" i="5" s="1"/>
  <c r="H63" i="5"/>
  <c r="H61" i="5"/>
  <c r="K61" i="5" s="1"/>
  <c r="H59" i="5"/>
  <c r="K59" i="5" s="1"/>
  <c r="H57" i="5"/>
  <c r="K57" i="5" s="1"/>
  <c r="H55" i="5"/>
  <c r="K55" i="5" s="1"/>
  <c r="H53" i="5"/>
  <c r="J53" i="5" s="1"/>
  <c r="H51" i="5"/>
  <c r="H49" i="5"/>
  <c r="K49" i="5" s="1"/>
  <c r="H47" i="5"/>
  <c r="K47" i="5" s="1"/>
  <c r="H84" i="5"/>
  <c r="H28" i="6"/>
  <c r="H26" i="6"/>
  <c r="H23" i="6"/>
  <c r="H19" i="6"/>
  <c r="H15" i="6"/>
  <c r="H11" i="6"/>
  <c r="H7" i="6"/>
  <c r="H67" i="6"/>
  <c r="K67" i="6" s="1"/>
  <c r="H63" i="6"/>
  <c r="K63" i="6" s="1"/>
  <c r="H59" i="6"/>
  <c r="K59" i="6" s="1"/>
  <c r="H55" i="6"/>
  <c r="K55" i="6" s="1"/>
  <c r="H51" i="6"/>
  <c r="K51" i="6" s="1"/>
  <c r="H47" i="6"/>
  <c r="J47" i="6" s="1"/>
  <c r="H106" i="6"/>
  <c r="J106" i="6" s="1"/>
  <c r="H102" i="6"/>
  <c r="K102" i="6" s="1"/>
  <c r="H98" i="6"/>
  <c r="J98" i="6" s="1"/>
  <c r="H94" i="6"/>
  <c r="K94" i="6" s="1"/>
  <c r="H90" i="6"/>
  <c r="H86" i="6"/>
  <c r="H56" i="4"/>
  <c r="K56" i="4" s="1"/>
  <c r="H74" i="1"/>
  <c r="K74" i="1" s="1"/>
  <c r="H73" i="1"/>
  <c r="H72" i="1"/>
  <c r="K72" i="1" s="1"/>
  <c r="H71" i="1"/>
  <c r="H70" i="1"/>
  <c r="H69" i="1"/>
  <c r="H68" i="1"/>
  <c r="K68" i="1" s="1"/>
  <c r="H67" i="1"/>
  <c r="K67" i="1" s="1"/>
  <c r="H66" i="1"/>
  <c r="K66" i="1" s="1"/>
  <c r="H65" i="1"/>
  <c r="H64" i="1"/>
  <c r="K64" i="1" s="1"/>
  <c r="H63" i="1"/>
  <c r="H62" i="1"/>
  <c r="H61" i="1"/>
  <c r="H60" i="1"/>
  <c r="K60" i="1" s="1"/>
  <c r="H59" i="1"/>
  <c r="K59" i="1" s="1"/>
  <c r="H58" i="1"/>
  <c r="K58" i="1" s="1"/>
  <c r="H57" i="1"/>
  <c r="H56" i="1"/>
  <c r="K56" i="1" s="1"/>
  <c r="H55" i="1"/>
  <c r="H54" i="1"/>
  <c r="H53" i="1"/>
  <c r="H52" i="1"/>
  <c r="K52" i="1" s="1"/>
  <c r="H51" i="1"/>
  <c r="H50" i="1"/>
  <c r="K50" i="1" s="1"/>
  <c r="H49" i="1"/>
  <c r="H48" i="1"/>
  <c r="K48" i="1" s="1"/>
  <c r="H47" i="1"/>
  <c r="H46" i="1"/>
  <c r="H45" i="1"/>
  <c r="K97" i="6"/>
  <c r="K102" i="4"/>
  <c r="K115" i="4"/>
  <c r="K120" i="4"/>
  <c r="K117" i="4"/>
  <c r="K101" i="4"/>
  <c r="K119" i="4"/>
  <c r="K62" i="4"/>
  <c r="K46" i="4"/>
  <c r="K72" i="5"/>
  <c r="K64" i="5"/>
  <c r="K56" i="5"/>
  <c r="K50" i="5"/>
  <c r="K48" i="5"/>
  <c r="K112" i="5"/>
  <c r="K110" i="5"/>
  <c r="K102" i="5"/>
  <c r="K96" i="5"/>
  <c r="J94" i="5"/>
  <c r="K90" i="5"/>
  <c r="K67" i="5"/>
  <c r="J63" i="5"/>
  <c r="K51" i="5"/>
  <c r="K111" i="5"/>
  <c r="K109" i="5"/>
  <c r="J107" i="5"/>
  <c r="J105" i="5"/>
  <c r="J103" i="5"/>
  <c r="J101" i="5"/>
  <c r="K97" i="5"/>
  <c r="K95" i="5"/>
  <c r="J93" i="5"/>
  <c r="K91" i="5"/>
  <c r="K89" i="5"/>
  <c r="J87" i="5"/>
  <c r="J85" i="5"/>
  <c r="K118" i="4"/>
  <c r="K88" i="4"/>
  <c r="K52" i="5"/>
  <c r="J99" i="5"/>
  <c r="K90" i="6"/>
  <c r="K86" i="6"/>
  <c r="K104" i="6"/>
  <c r="K87" i="6"/>
  <c r="K91" i="6"/>
  <c r="K95" i="6"/>
  <c r="K99" i="6"/>
  <c r="K103" i="6"/>
  <c r="K107" i="6"/>
  <c r="J64" i="6"/>
  <c r="K60" i="6"/>
  <c r="J56" i="6"/>
  <c r="J48" i="6"/>
  <c r="J92" i="5"/>
  <c r="K116" i="4"/>
  <c r="K108" i="4"/>
  <c r="K104" i="4"/>
  <c r="K100" i="4"/>
  <c r="K96" i="4"/>
  <c r="K92" i="4"/>
  <c r="K78" i="4"/>
  <c r="K76" i="4"/>
  <c r="K74" i="4"/>
  <c r="K52" i="4"/>
  <c r="K84" i="6"/>
  <c r="J84" i="6"/>
  <c r="J87" i="6"/>
  <c r="J89" i="6"/>
  <c r="J90" i="6"/>
  <c r="J99" i="6"/>
  <c r="J94" i="6"/>
  <c r="K98" i="6"/>
  <c r="J102" i="6"/>
  <c r="J105" i="6"/>
  <c r="K47" i="6"/>
  <c r="J51" i="6"/>
  <c r="J55" i="6"/>
  <c r="J63" i="6"/>
  <c r="J67" i="6"/>
  <c r="K49" i="6"/>
  <c r="K57" i="6"/>
  <c r="J57" i="6"/>
  <c r="J61" i="6"/>
  <c r="J69" i="6"/>
  <c r="K48" i="6"/>
  <c r="K52" i="6"/>
  <c r="J52" i="6"/>
  <c r="K56" i="6"/>
  <c r="J60" i="6"/>
  <c r="K64" i="6"/>
  <c r="K68" i="6"/>
  <c r="J68" i="6"/>
  <c r="J46" i="6"/>
  <c r="J50" i="6"/>
  <c r="K58" i="6"/>
  <c r="J58" i="6"/>
  <c r="J62" i="6"/>
  <c r="J110" i="4"/>
  <c r="J91" i="4"/>
  <c r="J99" i="4"/>
  <c r="J107" i="4"/>
  <c r="J111" i="4"/>
  <c r="J119" i="4"/>
  <c r="J102" i="4"/>
  <c r="J105" i="4"/>
  <c r="J116" i="4"/>
  <c r="K65" i="4"/>
  <c r="J65" i="4"/>
  <c r="K69" i="4"/>
  <c r="J69" i="4"/>
  <c r="K73" i="4"/>
  <c r="J73" i="4"/>
  <c r="K77" i="4"/>
  <c r="J77" i="4"/>
  <c r="J68" i="4"/>
  <c r="J76" i="4"/>
  <c r="J71" i="4"/>
  <c r="J75" i="4"/>
  <c r="J54" i="4"/>
  <c r="J60" i="4"/>
  <c r="J62" i="4"/>
  <c r="J78" i="4"/>
  <c r="G117" i="1"/>
  <c r="F117" i="1"/>
  <c r="E117" i="1"/>
  <c r="D117" i="1"/>
  <c r="K116" i="1"/>
  <c r="K114" i="1"/>
  <c r="K113" i="1"/>
  <c r="K112" i="1"/>
  <c r="K109" i="1"/>
  <c r="K105" i="1"/>
  <c r="K103" i="1"/>
  <c r="K101" i="1"/>
  <c r="K97" i="1"/>
  <c r="K95" i="1"/>
  <c r="K94" i="1"/>
  <c r="K93" i="1"/>
  <c r="K92" i="1"/>
  <c r="K89" i="1"/>
  <c r="K87" i="1"/>
  <c r="H76" i="1"/>
  <c r="K75" i="1"/>
  <c r="J67" i="4" l="1"/>
  <c r="J94" i="4"/>
  <c r="J65" i="6"/>
  <c r="K96" i="6"/>
  <c r="F71" i="6"/>
  <c r="K93" i="4"/>
  <c r="N110" i="6"/>
  <c r="J66" i="4"/>
  <c r="J66" i="6"/>
  <c r="J53" i="6"/>
  <c r="N58" i="6"/>
  <c r="J54" i="6"/>
  <c r="J59" i="6"/>
  <c r="K106" i="6"/>
  <c r="L84" i="1"/>
  <c r="H84" i="1" s="1"/>
  <c r="J50" i="4"/>
  <c r="J113" i="4"/>
  <c r="J98" i="4"/>
  <c r="J103" i="4"/>
  <c r="J90" i="4"/>
  <c r="J93" i="6"/>
  <c r="J108" i="6"/>
  <c r="F110" i="6"/>
  <c r="L83" i="1"/>
  <c r="J58" i="4"/>
  <c r="J114" i="4"/>
  <c r="J95" i="4"/>
  <c r="J106" i="4"/>
  <c r="J101" i="6"/>
  <c r="J85" i="6"/>
  <c r="J92" i="6"/>
  <c r="N97" i="6"/>
  <c r="J56" i="4"/>
  <c r="L42" i="1"/>
  <c r="L43" i="1"/>
  <c r="K87" i="5"/>
  <c r="J65" i="5"/>
  <c r="J57" i="5"/>
  <c r="N71" i="6"/>
  <c r="J45" i="6"/>
  <c r="J70" i="4"/>
  <c r="J73" i="1"/>
  <c r="J112" i="4"/>
  <c r="J95" i="5"/>
  <c r="J115" i="4"/>
  <c r="N61" i="5"/>
  <c r="N18" i="6"/>
  <c r="N31" i="6"/>
  <c r="F31" i="6"/>
  <c r="N100" i="5"/>
  <c r="N21" i="5"/>
  <c r="N103" i="1"/>
  <c r="K76" i="1"/>
  <c r="J76" i="1"/>
  <c r="H117" i="1"/>
  <c r="K117" i="1" s="1"/>
  <c r="F118" i="1"/>
  <c r="J75" i="1"/>
  <c r="N118" i="1"/>
  <c r="J120" i="4"/>
  <c r="J101" i="4"/>
  <c r="F122" i="4"/>
  <c r="J117" i="4"/>
  <c r="J97" i="4"/>
  <c r="N122" i="4"/>
  <c r="N106" i="4"/>
  <c r="J109" i="4"/>
  <c r="N77" i="1"/>
  <c r="F77" i="1"/>
  <c r="N64" i="4"/>
  <c r="F80" i="4"/>
  <c r="N80" i="4"/>
  <c r="K70" i="5"/>
  <c r="K85" i="5"/>
  <c r="N36" i="5"/>
  <c r="K45" i="5"/>
  <c r="N76" i="5"/>
  <c r="F76" i="5"/>
  <c r="N115" i="5"/>
  <c r="F115" i="5"/>
  <c r="K84" i="5"/>
  <c r="J67" i="5"/>
  <c r="K110" i="1"/>
  <c r="N63" i="1"/>
  <c r="K51" i="1"/>
  <c r="K103" i="5"/>
  <c r="J58" i="5"/>
  <c r="K92" i="5"/>
  <c r="K74" i="5"/>
  <c r="J74" i="5"/>
  <c r="J72" i="5"/>
  <c r="J68" i="5"/>
  <c r="K113" i="5"/>
  <c r="J113" i="5"/>
  <c r="J50" i="5"/>
  <c r="K71" i="5"/>
  <c r="J48" i="5"/>
  <c r="J45" i="5"/>
  <c r="J84" i="5"/>
  <c r="K106" i="5"/>
  <c r="K98" i="5"/>
  <c r="J91" i="5"/>
  <c r="K101" i="5"/>
  <c r="J111" i="5"/>
  <c r="K108" i="5"/>
  <c r="J97" i="5"/>
  <c r="K63" i="5"/>
  <c r="K69" i="5"/>
  <c r="J118" i="4"/>
  <c r="J48" i="4"/>
  <c r="J89" i="4"/>
  <c r="J88" i="4"/>
  <c r="L85" i="4"/>
  <c r="H85" i="4" s="1"/>
  <c r="J46" i="4"/>
  <c r="K105" i="5"/>
  <c r="J89" i="5"/>
  <c r="J61" i="5"/>
  <c r="J102" i="5"/>
  <c r="J60" i="5"/>
  <c r="J64" i="5"/>
  <c r="J52" i="5"/>
  <c r="K100" i="5"/>
  <c r="J110" i="5"/>
  <c r="J47" i="5"/>
  <c r="J56" i="5"/>
  <c r="K53" i="5"/>
  <c r="K93" i="5"/>
  <c r="K107" i="5"/>
  <c r="J90" i="5"/>
  <c r="K99" i="5"/>
  <c r="J51" i="5"/>
  <c r="J49" i="5"/>
  <c r="K94" i="5"/>
  <c r="J66" i="5"/>
  <c r="J55" i="5"/>
  <c r="J109" i="5"/>
  <c r="K88" i="5"/>
  <c r="K104" i="5"/>
  <c r="J62" i="5"/>
  <c r="J46" i="5"/>
  <c r="K86" i="5"/>
  <c r="J54" i="5"/>
  <c r="J86" i="6"/>
  <c r="J95" i="6"/>
  <c r="J88" i="6"/>
  <c r="J104" i="6"/>
  <c r="J107" i="6"/>
  <c r="J91" i="6"/>
  <c r="L81" i="6"/>
  <c r="H81" i="6" s="1"/>
  <c r="J103" i="6"/>
  <c r="J100" i="6"/>
  <c r="L82" i="6"/>
  <c r="H82" i="6" s="1"/>
  <c r="L43" i="6"/>
  <c r="H43" i="6" s="1"/>
  <c r="L42" i="6"/>
  <c r="H42" i="6" s="1"/>
  <c r="K45" i="6"/>
  <c r="J96" i="5"/>
  <c r="L82" i="5"/>
  <c r="H82" i="5" s="1"/>
  <c r="J112" i="5"/>
  <c r="L81" i="5"/>
  <c r="H81" i="5" s="1"/>
  <c r="J59" i="5"/>
  <c r="J73" i="5"/>
  <c r="L86" i="4"/>
  <c r="H86" i="4" s="1"/>
  <c r="J108" i="4"/>
  <c r="J92" i="4"/>
  <c r="J104" i="4"/>
  <c r="J64" i="4"/>
  <c r="J74" i="4"/>
  <c r="J52" i="4"/>
  <c r="J72" i="4"/>
  <c r="L44" i="4"/>
  <c r="H44" i="4" s="1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H43" i="4" s="1"/>
  <c r="K59" i="4"/>
  <c r="J59" i="4"/>
  <c r="K51" i="4"/>
  <c r="J51" i="4"/>
  <c r="J96" i="1"/>
  <c r="J100" i="1"/>
  <c r="J108" i="1"/>
  <c r="J87" i="1"/>
  <c r="J91" i="1"/>
  <c r="J95" i="1"/>
  <c r="J99" i="1"/>
  <c r="J111" i="1"/>
  <c r="J115" i="1"/>
  <c r="K86" i="1"/>
  <c r="J86" i="1"/>
  <c r="J90" i="1"/>
  <c r="J94" i="1"/>
  <c r="J98" i="1"/>
  <c r="J102" i="1"/>
  <c r="J106" i="1"/>
  <c r="J110" i="1"/>
  <c r="J114" i="1"/>
  <c r="J88" i="1"/>
  <c r="J92" i="1"/>
  <c r="J104" i="1"/>
  <c r="J112" i="1"/>
  <c r="J116" i="1"/>
  <c r="J103" i="1"/>
  <c r="J107" i="1"/>
  <c r="J89" i="1"/>
  <c r="J93" i="1"/>
  <c r="J97" i="1"/>
  <c r="J101" i="1"/>
  <c r="J105" i="1"/>
  <c r="J109" i="1"/>
  <c r="J113" i="1"/>
  <c r="K49" i="1"/>
  <c r="J50" i="1"/>
  <c r="K57" i="1"/>
  <c r="J57" i="1"/>
  <c r="J58" i="1"/>
  <c r="K65" i="1"/>
  <c r="J65" i="1"/>
  <c r="J66" i="1"/>
  <c r="K73" i="1"/>
  <c r="K47" i="1"/>
  <c r="J47" i="1"/>
  <c r="J48" i="1"/>
  <c r="K55" i="1"/>
  <c r="J56" i="1"/>
  <c r="K63" i="1"/>
  <c r="J64" i="1"/>
  <c r="K71" i="1"/>
  <c r="J72" i="1"/>
  <c r="J45" i="1"/>
  <c r="K46" i="1"/>
  <c r="K53" i="1"/>
  <c r="K54" i="1"/>
  <c r="K61" i="1"/>
  <c r="K62" i="1"/>
  <c r="K69" i="1"/>
  <c r="K70" i="1"/>
  <c r="J51" i="1"/>
  <c r="J52" i="1"/>
  <c r="J59" i="1"/>
  <c r="J60" i="1"/>
  <c r="J67" i="1"/>
  <c r="J68" i="1"/>
  <c r="G40" i="6"/>
  <c r="F40" i="6"/>
  <c r="E40" i="6"/>
  <c r="D40" i="6"/>
  <c r="B40" i="6"/>
  <c r="A40" i="6"/>
  <c r="G39" i="6"/>
  <c r="F39" i="6"/>
  <c r="E39" i="6"/>
  <c r="D39" i="6"/>
  <c r="B39" i="6"/>
  <c r="A39" i="6"/>
  <c r="G38" i="6"/>
  <c r="F38" i="6"/>
  <c r="E38" i="6"/>
  <c r="D38" i="6"/>
  <c r="B38" i="6"/>
  <c r="A38" i="6"/>
  <c r="G37" i="6"/>
  <c r="F37" i="6"/>
  <c r="E37" i="6"/>
  <c r="D37" i="6"/>
  <c r="B37" i="6"/>
  <c r="A37" i="6"/>
  <c r="G36" i="6"/>
  <c r="F36" i="6"/>
  <c r="E36" i="6"/>
  <c r="D36" i="6"/>
  <c r="B36" i="6"/>
  <c r="A36" i="6"/>
  <c r="G35" i="6"/>
  <c r="F35" i="6"/>
  <c r="E35" i="6"/>
  <c r="D35" i="6"/>
  <c r="B35" i="6"/>
  <c r="A35" i="6"/>
  <c r="K29" i="6"/>
  <c r="A29" i="6"/>
  <c r="K28" i="6"/>
  <c r="A28" i="6"/>
  <c r="K27" i="6"/>
  <c r="A27" i="6"/>
  <c r="K26" i="6"/>
  <c r="A26" i="6"/>
  <c r="K25" i="6"/>
  <c r="A25" i="6"/>
  <c r="K24" i="6"/>
  <c r="A24" i="6"/>
  <c r="K23" i="6"/>
  <c r="A23" i="6"/>
  <c r="K22" i="6"/>
  <c r="A22" i="6"/>
  <c r="K21" i="6"/>
  <c r="A21" i="6"/>
  <c r="K20" i="6"/>
  <c r="A20" i="6"/>
  <c r="K19" i="6"/>
  <c r="A19" i="6"/>
  <c r="K18" i="6"/>
  <c r="A18" i="6"/>
  <c r="K17" i="6"/>
  <c r="A17" i="6"/>
  <c r="K16" i="6"/>
  <c r="A16" i="6"/>
  <c r="K15" i="6"/>
  <c r="A15" i="6"/>
  <c r="A14" i="6"/>
  <c r="K13" i="6"/>
  <c r="A13" i="6"/>
  <c r="K12" i="6"/>
  <c r="A12" i="6"/>
  <c r="K11" i="6"/>
  <c r="A11" i="6"/>
  <c r="K10" i="6"/>
  <c r="A10" i="6"/>
  <c r="K9" i="6"/>
  <c r="A9" i="6"/>
  <c r="K8" i="6"/>
  <c r="A8" i="6"/>
  <c r="K7" i="6"/>
  <c r="A7" i="6"/>
  <c r="K6" i="6"/>
  <c r="A6" i="6"/>
  <c r="A5" i="6"/>
  <c r="G40" i="5"/>
  <c r="F40" i="5"/>
  <c r="E40" i="5"/>
  <c r="D40" i="5"/>
  <c r="B40" i="5"/>
  <c r="A40" i="5"/>
  <c r="G39" i="5"/>
  <c r="F39" i="5"/>
  <c r="E39" i="5"/>
  <c r="D39" i="5"/>
  <c r="B39" i="5"/>
  <c r="A39" i="5"/>
  <c r="E35" i="5"/>
  <c r="D35" i="5"/>
  <c r="B35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G40" i="4"/>
  <c r="F40" i="4"/>
  <c r="E40" i="4"/>
  <c r="D40" i="4"/>
  <c r="A40" i="4"/>
  <c r="G39" i="4"/>
  <c r="E39" i="4"/>
  <c r="A39" i="4"/>
  <c r="G38" i="4"/>
  <c r="F38" i="4"/>
  <c r="E38" i="4"/>
  <c r="D38" i="4"/>
  <c r="A38" i="4"/>
  <c r="N23" i="4"/>
  <c r="L43" i="5" l="1"/>
  <c r="J117" i="1"/>
  <c r="H83" i="1"/>
  <c r="H35" i="6"/>
  <c r="J35" i="6" s="1"/>
  <c r="H37" i="6"/>
  <c r="J37" i="6" s="1"/>
  <c r="H39" i="6"/>
  <c r="K39" i="6" s="1"/>
  <c r="H36" i="6"/>
  <c r="K36" i="6" s="1"/>
  <c r="H38" i="6"/>
  <c r="K38" i="6" s="1"/>
  <c r="H40" i="6"/>
  <c r="K40" i="6" s="1"/>
  <c r="H38" i="4"/>
  <c r="K38" i="4" s="1"/>
  <c r="H40" i="4"/>
  <c r="K40" i="4" s="1"/>
  <c r="H35" i="5"/>
  <c r="K35" i="5" s="1"/>
  <c r="H40" i="5"/>
  <c r="K40" i="5" s="1"/>
  <c r="H39" i="5"/>
  <c r="K39" i="5" s="1"/>
  <c r="F39" i="4"/>
  <c r="N39" i="4"/>
  <c r="K14" i="4"/>
  <c r="K14" i="5"/>
  <c r="K14" i="6"/>
  <c r="J62" i="1"/>
  <c r="J70" i="1"/>
  <c r="J46" i="1"/>
  <c r="J54" i="1"/>
  <c r="J71" i="1"/>
  <c r="J69" i="1"/>
  <c r="J61" i="1"/>
  <c r="J53" i="1"/>
  <c r="J55" i="1"/>
  <c r="J49" i="1"/>
  <c r="H43" i="1"/>
  <c r="K45" i="1"/>
  <c r="H42" i="1"/>
  <c r="J63" i="1"/>
  <c r="K5" i="4"/>
  <c r="J5" i="6"/>
  <c r="K3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J38" i="6" l="1"/>
  <c r="J39" i="6"/>
  <c r="K37" i="6"/>
  <c r="J36" i="6"/>
  <c r="J40" i="5"/>
  <c r="J35" i="5"/>
  <c r="J38" i="4"/>
  <c r="J39" i="5"/>
  <c r="J40" i="6"/>
  <c r="J40" i="4"/>
  <c r="L3" i="5"/>
  <c r="H3" i="5" s="1"/>
  <c r="J14" i="4"/>
  <c r="L3" i="4"/>
  <c r="H3" i="4" s="1"/>
  <c r="J5" i="4"/>
  <c r="J5" i="5"/>
  <c r="L2" i="6"/>
  <c r="H2" i="6" s="1"/>
  <c r="K5" i="6"/>
  <c r="L3" i="6"/>
  <c r="H3" i="6" s="1"/>
  <c r="L2" i="5"/>
  <c r="H2" i="5" s="1"/>
  <c r="L2" i="4"/>
  <c r="H2" i="4" s="1"/>
  <c r="K5" i="5"/>
  <c r="D6" i="1" l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7" i="1"/>
  <c r="E37" i="1"/>
  <c r="E38" i="1"/>
  <c r="H38" i="1" s="1"/>
  <c r="D39" i="1"/>
  <c r="E39" i="1"/>
  <c r="F39" i="1"/>
  <c r="D40" i="1"/>
  <c r="E40" i="1"/>
  <c r="F40" i="1"/>
  <c r="E5" i="1"/>
  <c r="F5" i="1"/>
  <c r="H39" i="1" l="1"/>
  <c r="H33" i="1"/>
  <c r="H29" i="1"/>
  <c r="H25" i="1"/>
  <c r="J25" i="1" s="1"/>
  <c r="H21" i="1"/>
  <c r="H17" i="1"/>
  <c r="H13" i="1"/>
  <c r="H9" i="1"/>
  <c r="J9" i="1" s="1"/>
  <c r="H35" i="1"/>
  <c r="H31" i="1"/>
  <c r="J31" i="1" s="1"/>
  <c r="H27" i="1"/>
  <c r="H23" i="1"/>
  <c r="K23" i="1" s="1"/>
  <c r="H19" i="1"/>
  <c r="H15" i="1"/>
  <c r="H11" i="1"/>
  <c r="J11" i="1" s="1"/>
  <c r="H7" i="1"/>
  <c r="J7" i="1" s="1"/>
  <c r="H37" i="1"/>
  <c r="H32" i="1"/>
  <c r="H28" i="1"/>
  <c r="J28" i="1" s="1"/>
  <c r="H24" i="1"/>
  <c r="K24" i="1" s="1"/>
  <c r="H20" i="1"/>
  <c r="H16" i="1"/>
  <c r="J16" i="1" s="1"/>
  <c r="H12" i="1"/>
  <c r="K12" i="1" s="1"/>
  <c r="H8" i="1"/>
  <c r="K8" i="1" s="1"/>
  <c r="H40" i="1"/>
  <c r="H34" i="1"/>
  <c r="J34" i="1" s="1"/>
  <c r="H30" i="1"/>
  <c r="K30" i="1" s="1"/>
  <c r="H26" i="1"/>
  <c r="H22" i="1"/>
  <c r="H18" i="1"/>
  <c r="H14" i="1"/>
  <c r="H10" i="1"/>
  <c r="J10" i="1" s="1"/>
  <c r="H6" i="1"/>
  <c r="J38" i="1"/>
  <c r="J39" i="1"/>
  <c r="J35" i="1"/>
  <c r="J37" i="1"/>
  <c r="J27" i="1"/>
  <c r="J26" i="1"/>
  <c r="J22" i="1"/>
  <c r="J19" i="1"/>
  <c r="J18" i="1"/>
  <c r="J14" i="1"/>
  <c r="J15" i="1"/>
  <c r="J32" i="1"/>
  <c r="J20" i="1"/>
  <c r="J33" i="1"/>
  <c r="K29" i="1"/>
  <c r="J21" i="1"/>
  <c r="J17" i="1"/>
  <c r="K13" i="1"/>
  <c r="D5" i="1"/>
  <c r="H5" i="1" s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J23" i="1" l="1"/>
  <c r="L3" i="1"/>
  <c r="L2" i="1"/>
  <c r="K14" i="1"/>
  <c r="K39" i="1"/>
  <c r="K38" i="1"/>
  <c r="K35" i="1"/>
  <c r="N36" i="1"/>
  <c r="N22" i="1"/>
  <c r="F36" i="1"/>
  <c r="H36" i="1" s="1"/>
  <c r="K40" i="1"/>
  <c r="J40" i="1"/>
  <c r="K19" i="1"/>
  <c r="K37" i="1"/>
  <c r="K18" i="1"/>
  <c r="K32" i="1"/>
  <c r="K31" i="1"/>
  <c r="J30" i="1"/>
  <c r="J29" i="1"/>
  <c r="K28" i="1"/>
  <c r="K27" i="1"/>
  <c r="K26" i="1"/>
  <c r="K22" i="1"/>
  <c r="K21" i="1"/>
  <c r="K15" i="1"/>
  <c r="J12" i="1"/>
  <c r="K7" i="1"/>
  <c r="J13" i="1"/>
  <c r="J24" i="1"/>
  <c r="K11" i="1"/>
  <c r="K33" i="1"/>
  <c r="K10" i="1"/>
  <c r="K17" i="1"/>
  <c r="K25" i="1"/>
  <c r="K20" i="1"/>
  <c r="K16" i="1"/>
  <c r="J8" i="1"/>
  <c r="K9" i="1"/>
  <c r="K6" i="1"/>
  <c r="J6" i="1"/>
  <c r="K34" i="1"/>
  <c r="H3" i="1" l="1"/>
  <c r="K5" i="1"/>
  <c r="H2" i="1"/>
  <c r="J5" i="1"/>
  <c r="H43" i="5"/>
  <c r="L42" i="5"/>
  <c r="H42" i="5" s="1"/>
</calcChain>
</file>

<file path=xl/sharedStrings.xml><?xml version="1.0" encoding="utf-8"?>
<sst xmlns="http://schemas.openxmlformats.org/spreadsheetml/2006/main" count="559" uniqueCount="164">
  <si>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</si>
  <si>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</si>
  <si>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</si>
  <si>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</si>
  <si>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</si>
  <si>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</si>
  <si>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</si>
  <si>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</si>
  <si>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</si>
  <si>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</si>
  <si>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</si>
  <si>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</si>
  <si>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</si>
  <si>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</si>
  <si>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</si>
  <si>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</si>
  <si>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</si>
  <si>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</si>
  <si>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</si>
  <si>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</si>
  <si>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</si>
  <si>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</si>
  <si>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</si>
  <si>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</si>
  <si>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</si>
  <si>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2عتج2</t>
  </si>
  <si>
    <t>ثانوية الشهيد سعيداني أحمد - بشار</t>
  </si>
  <si>
    <t>الإختبار/20</t>
  </si>
  <si>
    <t>الاختبار/40</t>
  </si>
  <si>
    <t xml:space="preserve">حمـــــــان </t>
  </si>
  <si>
    <r>
      <t>قسم:</t>
    </r>
    <r>
      <rPr>
        <b/>
        <sz val="20"/>
        <color rgb="FFC00000"/>
        <rFont val="Times New Roman"/>
        <family val="1"/>
      </rPr>
      <t>3تسيير وإق</t>
    </r>
  </si>
  <si>
    <r>
      <t>قسم:</t>
    </r>
    <r>
      <rPr>
        <b/>
        <sz val="20"/>
        <color rgb="FFC00000"/>
        <rFont val="Times New Roman"/>
        <family val="1"/>
      </rPr>
      <t>3 آداب وفل</t>
    </r>
  </si>
  <si>
    <t>فرض 1</t>
  </si>
  <si>
    <t>فرض 2</t>
  </si>
  <si>
    <r>
      <t>قسم:</t>
    </r>
    <r>
      <rPr>
        <b/>
        <sz val="20"/>
        <color rgb="FFC00000"/>
        <rFont val="Times New Roman"/>
        <family val="1"/>
      </rPr>
      <t>2 ع تج 1</t>
    </r>
  </si>
  <si>
    <r>
      <t>قسم:</t>
    </r>
    <r>
      <rPr>
        <b/>
        <sz val="20"/>
        <color rgb="FFC00000"/>
        <rFont val="Times New Roman"/>
        <family val="1"/>
      </rPr>
      <t>2 ع تج 2</t>
    </r>
  </si>
  <si>
    <t>المير عبد الودود</t>
  </si>
  <si>
    <t>بلجنة صفاء</t>
  </si>
  <si>
    <t>بلغول محمد ياسر</t>
  </si>
  <si>
    <t>بن تونسي شيماء</t>
  </si>
  <si>
    <t>بن جيمة محمد</t>
  </si>
  <si>
    <t>بن شكشك أسماء</t>
  </si>
  <si>
    <t>بن عيسى إكرام</t>
  </si>
  <si>
    <t>بن عيسى صلاح الدين</t>
  </si>
  <si>
    <t>بن كادي عبد الله</t>
  </si>
  <si>
    <t>بوسيف رشا</t>
  </si>
  <si>
    <t>بوشة أسامة علاء الدين</t>
  </si>
  <si>
    <t>بوقنينة مباركة</t>
  </si>
  <si>
    <t>تاج الدين صفاء فاطمة الزهراء</t>
  </si>
  <si>
    <t>تومي مريم</t>
  </si>
  <si>
    <t>حنافي رباب</t>
  </si>
  <si>
    <t>ديبة الزانة</t>
  </si>
  <si>
    <t>سليمي بشرى هبة الله</t>
  </si>
  <si>
    <t>شقرون حميدة فريال</t>
  </si>
  <si>
    <t>صديقي أسماء</t>
  </si>
  <si>
    <t>عباش بشرى</t>
  </si>
  <si>
    <t>عروسي فاطنة شيماء</t>
  </si>
  <si>
    <t>عفوس سندس</t>
  </si>
  <si>
    <t>قايل خولة</t>
  </si>
  <si>
    <t>قلاوي إلياس</t>
  </si>
  <si>
    <t>مجري صبرينة رشا</t>
  </si>
  <si>
    <t>محجوب أسماء</t>
  </si>
  <si>
    <t>مشري عبد الرحمان</t>
  </si>
  <si>
    <t>منصور حياة</t>
  </si>
  <si>
    <t>منصوري بوتخيل</t>
  </si>
  <si>
    <t>يوسفي هاجر</t>
  </si>
  <si>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</si>
  <si>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</si>
  <si>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</si>
  <si>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</si>
  <si>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</si>
  <si>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</si>
  <si>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</si>
  <si>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</si>
  <si>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</si>
  <si>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</si>
  <si>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بوشيخي أحمد</t>
  </si>
  <si>
    <t>تارقي عبد الفتاح</t>
  </si>
  <si>
    <t>توجي ندى شرين سهام  1</t>
  </si>
  <si>
    <t>جطني عادل</t>
  </si>
  <si>
    <t>جلمودي آدم</t>
  </si>
  <si>
    <t>حكومي حنان</t>
  </si>
  <si>
    <t>حواص محمد عماد الدين</t>
  </si>
  <si>
    <t>خادر فيصل</t>
  </si>
  <si>
    <t>خليف فتحي</t>
  </si>
  <si>
    <t>دحماني محمد عبد الغاني</t>
  </si>
  <si>
    <t>زايد شيماء</t>
  </si>
  <si>
    <t>زكاري اسمهان</t>
  </si>
  <si>
    <t>سيرات فؤاد</t>
  </si>
  <si>
    <t>شيحة خولة</t>
  </si>
  <si>
    <t>صباح دلال</t>
  </si>
  <si>
    <t>عبيد حياة</t>
  </si>
  <si>
    <t>قاسمي رحمة</t>
  </si>
  <si>
    <t>قدير انفال</t>
  </si>
  <si>
    <t>لغزال عبد المجيد</t>
  </si>
  <si>
    <t>محجوب عبد الجليل</t>
  </si>
  <si>
    <t>معراج أمينة</t>
  </si>
  <si>
    <t>معمري نورية</t>
  </si>
  <si>
    <t>العياشي عائشة</t>
  </si>
  <si>
    <t>برهمي أمين</t>
  </si>
  <si>
    <t>بلقاسم سارة</t>
  </si>
  <si>
    <t>بن أحمد محمد لأمين</t>
  </si>
  <si>
    <t>بودي إلياس</t>
  </si>
  <si>
    <t>بودي سمية</t>
  </si>
  <si>
    <t>تونسي حنان</t>
  </si>
  <si>
    <t>حكومي أحمد عبد الكريم</t>
  </si>
  <si>
    <t>دحام فاطمة الزهراء</t>
  </si>
  <si>
    <t>صديقي أمال</t>
  </si>
  <si>
    <t>صديقي نور الهدى</t>
  </si>
  <si>
    <t>عبد الحق شهرزاد</t>
  </si>
  <si>
    <t>عفوس نور الهدى</t>
  </si>
  <si>
    <t>مازوز وكيب</t>
  </si>
  <si>
    <t>محمودي أيمن</t>
  </si>
  <si>
    <t>مخلوفي الفاروق</t>
  </si>
  <si>
    <t>مسعودي نصيرة</t>
  </si>
  <si>
    <t>معمري فايزة</t>
  </si>
  <si>
    <t>هدلي هشام</t>
  </si>
  <si>
    <t>هلال ريناس</t>
  </si>
  <si>
    <t>بكيرات وليد</t>
  </si>
  <si>
    <t>بلبحري اكرام</t>
  </si>
  <si>
    <t>بن احمد روميسة</t>
  </si>
  <si>
    <t>بن ديدة اسلام</t>
  </si>
  <si>
    <t>بن شكشك إلهام</t>
  </si>
  <si>
    <t>بن شهرة زوبيدة</t>
  </si>
  <si>
    <t>بن عامر أمال</t>
  </si>
  <si>
    <t>بن على محمد شرف الدين</t>
  </si>
  <si>
    <t>بن علي محمد</t>
  </si>
  <si>
    <t>بن ميلود هاجر</t>
  </si>
  <si>
    <t>بيان ريا ض</t>
  </si>
  <si>
    <t>حاكم ياسر</t>
  </si>
  <si>
    <t>حبيبي مروة</t>
  </si>
  <si>
    <t>خالفي محمد</t>
  </si>
  <si>
    <t>دحمان معاد عصام الدين</t>
  </si>
  <si>
    <t>دلاس فاطمة الزهراء</t>
  </si>
  <si>
    <t>زباش عائشة</t>
  </si>
  <si>
    <t>ساعي اكرام</t>
  </si>
  <si>
    <t>شنتوف صباح</t>
  </si>
  <si>
    <t>صالحي صافية</t>
  </si>
  <si>
    <t>عماري طارق</t>
  </si>
  <si>
    <t>عمير محمد</t>
  </si>
  <si>
    <t>قندوزي عيدة</t>
  </si>
  <si>
    <t>كبريت عائشة</t>
  </si>
  <si>
    <t>مبروكي روميسة</t>
  </si>
  <si>
    <t>مجدوب إلياس</t>
  </si>
  <si>
    <t>معطي صفاء</t>
  </si>
  <si>
    <t>هدلي مريم</t>
  </si>
  <si>
    <t>بن مجدوب عبد القادر ص</t>
  </si>
  <si>
    <t>3أ.فل</t>
  </si>
  <si>
    <t>3ت.إق</t>
  </si>
  <si>
    <t>2عتج1</t>
  </si>
  <si>
    <t>معــــــــدل القســــــــــم</t>
  </si>
  <si>
    <t>معــــــــدل القســــــم</t>
  </si>
  <si>
    <t>تحــــت معـــــدل</t>
  </si>
  <si>
    <t>فـــوق معــــدل</t>
  </si>
  <si>
    <t>الأستادة : حمــــــان</t>
  </si>
  <si>
    <t>تعبير كتابي</t>
  </si>
  <si>
    <t>واجب منزلي</t>
  </si>
  <si>
    <t>مشروع</t>
  </si>
  <si>
    <t>أنشطـــــــة التقويــــــــم</t>
  </si>
  <si>
    <t>تحــــت المعـــــدل</t>
  </si>
  <si>
    <t>فـــوق المعــــدل</t>
  </si>
  <si>
    <t>الأستاذة : حمــــــان</t>
  </si>
  <si>
    <t>م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</si>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</sst>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.00"/>
    <numFmt numFmtId="165" formatCode="00"/>
  </numFmts>
  <fonts count="31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0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2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/>
      <name val="Times New Roman"/>
      <family val="1"/>
    </font>
    <font>
      <b/>
      <sz val="26"/>
      <color rgb="FFFF0000"/>
      <name val="Times New Roman"/>
      <family val="1"/>
    </font>
    <font>
      <b/>
      <sz val="28"/>
      <color rgb="FFFF0000"/>
      <name val="Times New Roman"/>
      <family val="1"/>
    </font>
    <font>
      <b/>
      <sz val="16"/>
      <name val="Times New Roman"/>
      <family val="1"/>
    </font>
    <font>
      <sz val="14"/>
      <color rgb="FF002060"/>
      <name val="Times New Roman"/>
      <family val="1"/>
    </font>
    <font>
      <sz val="2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rgb="FFFF0000"/>
      </left>
      <right/>
      <top style="thick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theme="1"/>
      </top>
      <bottom style="thick">
        <color theme="1"/>
      </bottom>
      <diagonal/>
    </border>
    <border>
      <left/>
      <right style="thick">
        <color indexed="64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rgb="FFFF0000"/>
      </right>
      <top style="thick">
        <color theme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/>
      <diagonal/>
    </border>
    <border>
      <left style="thick">
        <color rgb="FFFF0000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ck">
        <color rgb="FFFF0000"/>
      </top>
      <bottom style="thin">
        <color theme="1"/>
      </bottom>
      <diagonal/>
    </border>
    <border>
      <left/>
      <right style="thick">
        <color rgb="FFFF0000"/>
      </right>
      <top style="thick">
        <color indexed="64"/>
      </top>
      <bottom style="thick">
        <color theme="1"/>
      </bottom>
      <diagonal/>
    </border>
  </borders>
  <cellStyleXfs count="2">
    <xf numFmtId="0" fontId="0" fillId="0" borderId="0"/>
    <xf numFmtId="0" fontId="4" fillId="0" borderId="0"/>
  </cellStyleXfs>
  <cellXfs count="270">
    <xf numFmtId="0" fontId="0" fillId="0" borderId="0" xfId="0"/>
    <xf numFmtId="165" fontId="5" fillId="11" borderId="5" xfId="0" applyNumberFormat="1" applyFont="1" applyFill="1" applyBorder="1" applyAlignment="1">
      <alignment horizontal="center" vertical="center"/>
    </xf>
    <xf numFmtId="0" fontId="14" fillId="6" borderId="37" xfId="0" applyFont="1" applyFill="1" applyBorder="1" applyAlignment="1">
      <alignment horizontal="center" vertical="center"/>
    </xf>
    <xf numFmtId="0" fontId="14" fillId="6" borderId="38" xfId="0" applyFont="1" applyFill="1" applyBorder="1" applyAlignment="1">
      <alignment horizontal="center" vertical="center"/>
    </xf>
    <xf numFmtId="0" fontId="20" fillId="12" borderId="18" xfId="0" applyFont="1" applyFill="1" applyBorder="1" applyAlignment="1">
      <alignment vertical="center"/>
    </xf>
    <xf numFmtId="0" fontId="3" fillId="9" borderId="18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5" fillId="6" borderId="2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6" borderId="30" xfId="0" applyNumberFormat="1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164" fontId="5" fillId="6" borderId="31" xfId="0" applyNumberFormat="1" applyFont="1" applyFill="1" applyBorder="1" applyAlignment="1">
      <alignment horizontal="center" vertical="center"/>
    </xf>
    <xf numFmtId="164" fontId="5" fillId="6" borderId="23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/>
    </xf>
    <xf numFmtId="164" fontId="5" fillId="6" borderId="8" xfId="0" applyNumberFormat="1" applyFont="1" applyFill="1" applyBorder="1" applyAlignment="1">
      <alignment horizontal="center" vertical="center"/>
    </xf>
    <xf numFmtId="164" fontId="5" fillId="6" borderId="27" xfId="0" applyNumberFormat="1" applyFont="1" applyFill="1" applyBorder="1" applyAlignment="1">
      <alignment horizontal="center" vertical="center"/>
    </xf>
    <xf numFmtId="164" fontId="5" fillId="6" borderId="24" xfId="0" applyNumberFormat="1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164" fontId="5" fillId="6" borderId="41" xfId="0" applyNumberFormat="1" applyFont="1" applyFill="1" applyBorder="1" applyAlignment="1">
      <alignment horizontal="center" vertical="center"/>
    </xf>
    <xf numFmtId="164" fontId="5" fillId="6" borderId="42" xfId="0" applyNumberFormat="1" applyFont="1" applyFill="1" applyBorder="1" applyAlignment="1">
      <alignment horizontal="center" vertical="center"/>
    </xf>
    <xf numFmtId="0" fontId="14" fillId="6" borderId="45" xfId="0" applyFont="1" applyFill="1" applyBorder="1" applyAlignment="1">
      <alignment horizontal="center" vertical="center"/>
    </xf>
    <xf numFmtId="0" fontId="20" fillId="12" borderId="44" xfId="0" applyFont="1" applyFill="1" applyBorder="1" applyAlignment="1">
      <alignment vertical="center"/>
    </xf>
    <xf numFmtId="0" fontId="20" fillId="12" borderId="49" xfId="0" applyFont="1" applyFill="1" applyBorder="1" applyAlignment="1">
      <alignment vertical="center"/>
    </xf>
    <xf numFmtId="0" fontId="20" fillId="12" borderId="50" xfId="0" applyFont="1" applyFill="1" applyBorder="1" applyAlignment="1">
      <alignment vertical="center"/>
    </xf>
    <xf numFmtId="0" fontId="24" fillId="6" borderId="2" xfId="0" applyFont="1" applyFill="1" applyBorder="1" applyAlignment="1">
      <alignment vertical="center"/>
    </xf>
    <xf numFmtId="0" fontId="24" fillId="6" borderId="0" xfId="0" applyFont="1" applyFill="1" applyAlignment="1">
      <alignment vertical="center"/>
    </xf>
    <xf numFmtId="0" fontId="24" fillId="16" borderId="2" xfId="0" applyFont="1" applyFill="1" applyBorder="1" applyAlignment="1">
      <alignment vertical="center"/>
    </xf>
    <xf numFmtId="0" fontId="24" fillId="16" borderId="25" xfId="0" applyFont="1" applyFill="1" applyBorder="1" applyAlignment="1">
      <alignment vertical="center"/>
    </xf>
    <xf numFmtId="0" fontId="24" fillId="6" borderId="34" xfId="0" applyFont="1" applyFill="1" applyBorder="1" applyAlignment="1">
      <alignment vertical="center"/>
    </xf>
    <xf numFmtId="0" fontId="24" fillId="6" borderId="38" xfId="0" applyFont="1" applyFill="1" applyBorder="1" applyAlignment="1">
      <alignment vertical="center"/>
    </xf>
    <xf numFmtId="0" fontId="24" fillId="16" borderId="35" xfId="0" applyFont="1" applyFill="1" applyBorder="1" applyAlignment="1">
      <alignment vertical="center"/>
    </xf>
    <xf numFmtId="0" fontId="24" fillId="16" borderId="34" xfId="0" applyFont="1" applyFill="1" applyBorder="1" applyAlignment="1">
      <alignment vertical="center"/>
    </xf>
    <xf numFmtId="0" fontId="24" fillId="16" borderId="36" xfId="0" applyFont="1" applyFill="1" applyBorder="1" applyAlignment="1">
      <alignment vertical="center"/>
    </xf>
    <xf numFmtId="0" fontId="25" fillId="16" borderId="5" xfId="0" applyFont="1" applyFill="1" applyBorder="1" applyAlignment="1">
      <alignment vertical="center"/>
    </xf>
    <xf numFmtId="0" fontId="25" fillId="16" borderId="5" xfId="0" applyFont="1" applyFill="1" applyBorder="1" applyAlignment="1">
      <alignment horizontal="right" vertical="center"/>
    </xf>
    <xf numFmtId="0" fontId="25" fillId="16" borderId="46" xfId="0" applyFont="1" applyFill="1" applyBorder="1" applyAlignment="1">
      <alignment vertical="center"/>
    </xf>
    <xf numFmtId="0" fontId="25" fillId="6" borderId="5" xfId="0" applyFont="1" applyFill="1" applyBorder="1" applyAlignment="1">
      <alignment vertical="center"/>
    </xf>
    <xf numFmtId="0" fontId="25" fillId="6" borderId="40" xfId="0" applyFont="1" applyFill="1" applyBorder="1" applyAlignment="1">
      <alignment vertical="center"/>
    </xf>
    <xf numFmtId="0" fontId="24" fillId="16" borderId="54" xfId="0" applyFont="1" applyFill="1" applyBorder="1" applyAlignment="1">
      <alignment vertical="center"/>
    </xf>
    <xf numFmtId="0" fontId="24" fillId="16" borderId="55" xfId="0" applyFont="1" applyFill="1" applyBorder="1" applyAlignment="1">
      <alignment vertical="center"/>
    </xf>
    <xf numFmtId="0" fontId="0" fillId="17" borderId="0" xfId="0" applyFill="1"/>
    <xf numFmtId="0" fontId="0" fillId="18" borderId="0" xfId="0" applyFill="1"/>
    <xf numFmtId="164" fontId="24" fillId="16" borderId="46" xfId="0" applyNumberFormat="1" applyFont="1" applyFill="1" applyBorder="1" applyAlignment="1">
      <alignment vertical="center"/>
    </xf>
    <xf numFmtId="164" fontId="24" fillId="16" borderId="81" xfId="0" applyNumberFormat="1" applyFont="1" applyFill="1" applyBorder="1" applyAlignment="1">
      <alignment horizontal="center" vertical="center"/>
    </xf>
    <xf numFmtId="164" fontId="24" fillId="16" borderId="46" xfId="0" applyNumberFormat="1" applyFont="1" applyFill="1" applyBorder="1" applyAlignment="1">
      <alignment horizontal="center" vertical="center"/>
    </xf>
    <xf numFmtId="164" fontId="24" fillId="16" borderId="80" xfId="0" applyNumberFormat="1" applyFont="1" applyFill="1" applyBorder="1" applyAlignment="1">
      <alignment horizontal="right" vertical="center"/>
    </xf>
    <xf numFmtId="164" fontId="24" fillId="16" borderId="82" xfId="0" applyNumberFormat="1" applyFont="1" applyFill="1" applyBorder="1" applyAlignment="1">
      <alignment horizontal="right" vertical="center"/>
    </xf>
    <xf numFmtId="164" fontId="24" fillId="16" borderId="2" xfId="0" applyNumberFormat="1" applyFont="1" applyFill="1" applyBorder="1" applyAlignment="1">
      <alignment horizontal="center" vertical="center"/>
    </xf>
    <xf numFmtId="164" fontId="24" fillId="16" borderId="83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vertical="center"/>
    </xf>
    <xf numFmtId="164" fontId="5" fillId="6" borderId="56" xfId="0" applyNumberFormat="1" applyFont="1" applyFill="1" applyBorder="1" applyAlignment="1">
      <alignment horizontal="center" vertical="center"/>
    </xf>
    <xf numFmtId="164" fontId="5" fillId="6" borderId="65" xfId="0" applyNumberFormat="1" applyFont="1" applyFill="1" applyBorder="1" applyAlignment="1">
      <alignment horizontal="center" vertical="center"/>
    </xf>
    <xf numFmtId="164" fontId="5" fillId="6" borderId="64" xfId="0" applyNumberFormat="1" applyFont="1" applyFill="1" applyBorder="1" applyAlignment="1">
      <alignment horizontal="center" vertical="center"/>
    </xf>
    <xf numFmtId="164" fontId="5" fillId="6" borderId="94" xfId="0" applyNumberFormat="1" applyFont="1" applyFill="1" applyBorder="1" applyAlignment="1">
      <alignment horizontal="center" vertical="center"/>
    </xf>
    <xf numFmtId="0" fontId="13" fillId="6" borderId="65" xfId="0" applyFont="1" applyFill="1" applyBorder="1" applyAlignment="1">
      <alignment vertical="center"/>
    </xf>
    <xf numFmtId="0" fontId="13" fillId="6" borderId="25" xfId="0" applyFont="1" applyFill="1" applyBorder="1" applyAlignment="1">
      <alignment vertical="center"/>
    </xf>
    <xf numFmtId="0" fontId="13" fillId="6" borderId="24" xfId="0" applyFont="1" applyFill="1" applyBorder="1" applyAlignment="1">
      <alignment vertical="center"/>
    </xf>
    <xf numFmtId="164" fontId="5" fillId="11" borderId="19" xfId="0" applyNumberFormat="1" applyFont="1" applyFill="1" applyBorder="1" applyAlignment="1" applyProtection="1">
      <alignment horizontal="center" vertical="center"/>
      <protection locked="0"/>
    </xf>
    <xf numFmtId="164" fontId="5" fillId="11" borderId="5" xfId="0" applyNumberFormat="1" applyFont="1" applyFill="1" applyBorder="1" applyAlignment="1" applyProtection="1">
      <alignment horizontal="center" vertical="center"/>
      <protection locked="0"/>
    </xf>
    <xf numFmtId="164" fontId="5" fillId="11" borderId="20" xfId="0" applyNumberFormat="1" applyFont="1" applyFill="1" applyBorder="1" applyAlignment="1" applyProtection="1">
      <alignment horizontal="center" vertical="center"/>
      <protection locked="0"/>
    </xf>
    <xf numFmtId="164" fontId="5" fillId="11" borderId="21" xfId="0" applyNumberFormat="1" applyFont="1" applyFill="1" applyBorder="1" applyAlignment="1" applyProtection="1">
      <alignment horizontal="center" vertical="center"/>
      <protection locked="0"/>
    </xf>
    <xf numFmtId="164" fontId="5" fillId="11" borderId="2" xfId="0" applyNumberFormat="1" applyFont="1" applyFill="1" applyBorder="1" applyAlignment="1" applyProtection="1">
      <alignment horizontal="center" vertical="center"/>
      <protection locked="0"/>
    </xf>
    <xf numFmtId="164" fontId="5" fillId="11" borderId="22" xfId="0" applyNumberFormat="1" applyFont="1" applyFill="1" applyBorder="1" applyAlignment="1" applyProtection="1">
      <alignment horizontal="center" vertical="center"/>
      <protection locked="0"/>
    </xf>
    <xf numFmtId="164" fontId="5" fillId="11" borderId="26" xfId="0" applyNumberFormat="1" applyFont="1" applyFill="1" applyBorder="1" applyAlignment="1" applyProtection="1">
      <alignment horizontal="center" vertical="center"/>
      <protection locked="0"/>
    </xf>
    <xf numFmtId="164" fontId="5" fillId="11" borderId="25" xfId="0" applyNumberFormat="1" applyFont="1" applyFill="1" applyBorder="1" applyAlignment="1" applyProtection="1">
      <alignment horizontal="center" vertical="center"/>
      <protection locked="0"/>
    </xf>
    <xf numFmtId="164" fontId="5" fillId="11" borderId="28" xfId="0" applyNumberFormat="1" applyFont="1" applyFill="1" applyBorder="1" applyAlignment="1" applyProtection="1">
      <alignment horizontal="center" vertical="center"/>
      <protection locked="0"/>
    </xf>
    <xf numFmtId="164" fontId="5" fillId="11" borderId="90" xfId="0" applyNumberFormat="1" applyFont="1" applyFill="1" applyBorder="1" applyAlignment="1" applyProtection="1">
      <alignment horizontal="center" vertical="center"/>
      <protection locked="0"/>
    </xf>
    <xf numFmtId="164" fontId="5" fillId="11" borderId="6" xfId="0" applyNumberFormat="1" applyFont="1" applyFill="1" applyBorder="1" applyAlignment="1" applyProtection="1">
      <alignment horizontal="center" vertical="center"/>
      <protection locked="0"/>
    </xf>
    <xf numFmtId="164" fontId="5" fillId="11" borderId="91" xfId="0" applyNumberFormat="1" applyFont="1" applyFill="1" applyBorder="1" applyAlignment="1" applyProtection="1">
      <alignment horizontal="center" vertical="center"/>
      <protection locked="0"/>
    </xf>
    <xf numFmtId="164" fontId="5" fillId="7" borderId="12" xfId="0" applyNumberFormat="1" applyFont="1" applyFill="1" applyBorder="1" applyAlignment="1" applyProtection="1">
      <alignment horizontal="center" vertical="center"/>
      <protection locked="0"/>
    </xf>
    <xf numFmtId="164" fontId="5" fillId="7" borderId="5" xfId="0" applyNumberFormat="1" applyFont="1" applyFill="1" applyBorder="1" applyAlignment="1" applyProtection="1">
      <alignment horizontal="center" vertical="center"/>
      <protection locked="0"/>
    </xf>
    <xf numFmtId="164" fontId="5" fillId="7" borderId="7" xfId="0" applyNumberFormat="1" applyFont="1" applyFill="1" applyBorder="1" applyAlignment="1" applyProtection="1">
      <alignment horizontal="center" vertical="center"/>
      <protection locked="0"/>
    </xf>
    <xf numFmtId="164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5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8" xfId="0" applyNumberFormat="1" applyFont="1" applyFill="1" applyBorder="1" applyAlignment="1" applyProtection="1">
      <alignment horizontal="center" vertical="center"/>
      <protection locked="0"/>
    </xf>
    <xf numFmtId="164" fontId="28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5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5" xfId="0" applyNumberFormat="1" applyFont="1" applyFill="1" applyBorder="1" applyAlignment="1" applyProtection="1">
      <alignment horizontal="center" vertical="center"/>
      <protection locked="0"/>
    </xf>
    <xf numFmtId="164" fontId="5" fillId="8" borderId="96" xfId="0" applyNumberFormat="1" applyFont="1" applyFill="1" applyBorder="1" applyAlignment="1" applyProtection="1">
      <alignment horizontal="center" vertical="center"/>
      <protection locked="0"/>
    </xf>
    <xf numFmtId="164" fontId="5" fillId="8" borderId="97" xfId="0" applyNumberFormat="1" applyFont="1" applyFill="1" applyBorder="1" applyAlignment="1" applyProtection="1">
      <alignment horizontal="center" vertical="center"/>
      <protection locked="0"/>
    </xf>
    <xf numFmtId="164" fontId="5" fillId="8" borderId="98" xfId="0" applyNumberFormat="1" applyFont="1" applyFill="1" applyBorder="1" applyAlignment="1" applyProtection="1">
      <alignment horizontal="center" vertical="center"/>
      <protection locked="0"/>
    </xf>
    <xf numFmtId="164" fontId="5" fillId="8" borderId="99" xfId="0" applyNumberFormat="1" applyFont="1" applyFill="1" applyBorder="1" applyAlignment="1" applyProtection="1">
      <alignment horizontal="center" vertical="center"/>
      <protection locked="0"/>
    </xf>
    <xf numFmtId="164" fontId="5" fillId="8" borderId="100" xfId="0" applyNumberFormat="1" applyFont="1" applyFill="1" applyBorder="1" applyAlignment="1" applyProtection="1">
      <alignment horizontal="center" vertical="center"/>
      <protection locked="0"/>
    </xf>
    <xf numFmtId="164" fontId="5" fillId="8" borderId="101" xfId="0" applyNumberFormat="1" applyFont="1" applyFill="1" applyBorder="1" applyAlignment="1" applyProtection="1">
      <alignment horizontal="center" vertical="center"/>
      <protection locked="0"/>
    </xf>
    <xf numFmtId="164" fontId="5" fillId="8" borderId="102" xfId="0" applyNumberFormat="1" applyFont="1" applyFill="1" applyBorder="1" applyAlignment="1" applyProtection="1">
      <alignment horizontal="center" vertical="center"/>
      <protection locked="0"/>
    </xf>
    <xf numFmtId="164" fontId="5" fillId="8" borderId="103" xfId="0" applyNumberFormat="1" applyFont="1" applyFill="1" applyBorder="1" applyAlignment="1" applyProtection="1">
      <alignment horizontal="center" vertical="center"/>
      <protection locked="0"/>
    </xf>
    <xf numFmtId="164" fontId="5" fillId="20" borderId="82" xfId="0" applyNumberFormat="1" applyFont="1" applyFill="1" applyBorder="1" applyAlignment="1" applyProtection="1">
      <alignment horizontal="center" vertical="center"/>
      <protection locked="0"/>
    </xf>
    <xf numFmtId="164" fontId="5" fillId="19" borderId="2" xfId="0" applyNumberFormat="1" applyFont="1" applyFill="1" applyBorder="1" applyAlignment="1" applyProtection="1">
      <alignment horizontal="center" vertical="center"/>
      <protection locked="0"/>
    </xf>
    <xf numFmtId="164" fontId="5" fillId="2" borderId="83" xfId="0" applyNumberFormat="1" applyFont="1" applyFill="1" applyBorder="1" applyAlignment="1" applyProtection="1">
      <alignment horizontal="center" vertical="center"/>
      <protection locked="0"/>
    </xf>
    <xf numFmtId="164" fontId="5" fillId="20" borderId="84" xfId="0" applyNumberFormat="1" applyFont="1" applyFill="1" applyBorder="1" applyAlignment="1" applyProtection="1">
      <alignment horizontal="center" vertical="center"/>
      <protection locked="0"/>
    </xf>
    <xf numFmtId="164" fontId="5" fillId="19" borderId="85" xfId="0" applyNumberFormat="1" applyFont="1" applyFill="1" applyBorder="1" applyAlignment="1" applyProtection="1">
      <alignment horizontal="center" vertical="center"/>
      <protection locked="0"/>
    </xf>
    <xf numFmtId="164" fontId="5" fillId="2" borderId="86" xfId="0" applyNumberFormat="1" applyFont="1" applyFill="1" applyBorder="1" applyAlignment="1" applyProtection="1">
      <alignment horizontal="center" vertical="center"/>
      <protection locked="0"/>
    </xf>
    <xf numFmtId="165" fontId="22" fillId="15" borderId="18" xfId="0" applyNumberFormat="1" applyFont="1" applyFill="1" applyBorder="1" applyAlignment="1" applyProtection="1">
      <alignment horizontal="center" vertical="center"/>
      <protection locked="0"/>
    </xf>
    <xf numFmtId="164" fontId="7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7" xfId="0" applyNumberFormat="1" applyFont="1" applyFill="1" applyBorder="1" applyAlignment="1" applyProtection="1">
      <alignment horizontal="center" vertical="center"/>
      <protection locked="0"/>
    </xf>
    <xf numFmtId="164" fontId="5" fillId="7" borderId="24" xfId="0" applyNumberFormat="1" applyFont="1" applyFill="1" applyBorder="1" applyAlignment="1" applyProtection="1">
      <alignment horizontal="center" vertical="center"/>
      <protection locked="0"/>
    </xf>
    <xf numFmtId="165" fontId="18" fillId="9" borderId="18" xfId="0" applyNumberFormat="1" applyFont="1" applyFill="1" applyBorder="1" applyAlignment="1" applyProtection="1">
      <alignment horizontal="center" vertical="center"/>
      <protection locked="0"/>
    </xf>
    <xf numFmtId="164" fontId="5" fillId="7" borderId="56" xfId="0" applyNumberFormat="1" applyFont="1" applyFill="1" applyBorder="1" applyAlignment="1" applyProtection="1">
      <alignment horizontal="center" vertical="center"/>
      <protection locked="0"/>
    </xf>
    <xf numFmtId="164" fontId="5" fillId="7" borderId="65" xfId="0" applyNumberFormat="1" applyFont="1" applyFill="1" applyBorder="1" applyAlignment="1" applyProtection="1">
      <alignment horizontal="center" vertical="center"/>
      <protection locked="0"/>
    </xf>
    <xf numFmtId="164" fontId="5" fillId="8" borderId="2" xfId="0" applyNumberFormat="1" applyFont="1" applyFill="1" applyBorder="1" applyAlignment="1" applyProtection="1">
      <alignment horizontal="center" vertical="center"/>
      <protection locked="0"/>
    </xf>
    <xf numFmtId="164" fontId="5" fillId="8" borderId="5" xfId="0" applyNumberFormat="1" applyFont="1" applyFill="1" applyBorder="1" applyAlignment="1" applyProtection="1">
      <alignment horizontal="center" vertical="center"/>
      <protection locked="0"/>
    </xf>
    <xf numFmtId="164" fontId="5" fillId="8" borderId="20" xfId="0" applyNumberFormat="1" applyFont="1" applyFill="1" applyBorder="1" applyAlignment="1" applyProtection="1">
      <alignment horizontal="center" vertical="center"/>
      <protection locked="0"/>
    </xf>
    <xf numFmtId="164" fontId="5" fillId="8" borderId="22" xfId="0" applyNumberFormat="1" applyFont="1" applyFill="1" applyBorder="1" applyAlignment="1" applyProtection="1">
      <alignment horizontal="center" vertical="center"/>
      <protection locked="0"/>
    </xf>
    <xf numFmtId="164" fontId="5" fillId="8" borderId="21" xfId="0" applyNumberFormat="1" applyFont="1" applyFill="1" applyBorder="1" applyAlignment="1" applyProtection="1">
      <alignment horizontal="center" vertical="center"/>
      <protection locked="0"/>
    </xf>
    <xf numFmtId="164" fontId="5" fillId="8" borderId="90" xfId="0" applyNumberFormat="1" applyFont="1" applyFill="1" applyBorder="1" applyAlignment="1" applyProtection="1">
      <alignment horizontal="center" vertical="center"/>
      <protection locked="0"/>
    </xf>
    <xf numFmtId="164" fontId="5" fillId="8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1" xfId="0" applyNumberFormat="1" applyFont="1" applyFill="1" applyBorder="1" applyAlignment="1" applyProtection="1">
      <alignment horizontal="center" vertical="center"/>
      <protection locked="0"/>
    </xf>
    <xf numFmtId="164" fontId="5" fillId="20" borderId="92" xfId="0" applyNumberFormat="1" applyFont="1" applyFill="1" applyBorder="1" applyAlignment="1" applyProtection="1">
      <alignment horizontal="center" vertical="center"/>
      <protection locked="0"/>
    </xf>
    <xf numFmtId="164" fontId="5" fillId="19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93" xfId="0" applyNumberFormat="1" applyFont="1" applyFill="1" applyBorder="1" applyAlignment="1" applyProtection="1">
      <alignment horizontal="center" vertical="center"/>
      <protection locked="0"/>
    </xf>
    <xf numFmtId="164" fontId="5" fillId="8" borderId="104" xfId="0" applyNumberFormat="1" applyFont="1" applyFill="1" applyBorder="1" applyAlignment="1" applyProtection="1">
      <alignment horizontal="center" vertical="center"/>
      <protection locked="0"/>
    </xf>
    <xf numFmtId="164" fontId="5" fillId="8" borderId="105" xfId="0" applyNumberFormat="1" applyFont="1" applyFill="1" applyBorder="1" applyAlignment="1" applyProtection="1">
      <alignment horizontal="center" vertical="center"/>
      <protection locked="0"/>
    </xf>
    <xf numFmtId="164" fontId="5" fillId="8" borderId="106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>
      <alignment vertical="center"/>
    </xf>
    <xf numFmtId="0" fontId="1" fillId="13" borderId="0" xfId="0" applyFont="1" applyFill="1" applyAlignment="1">
      <alignment vertical="center"/>
    </xf>
    <xf numFmtId="0" fontId="5" fillId="13" borderId="0" xfId="0" applyFont="1" applyFill="1" applyAlignment="1">
      <alignment horizontal="center" vertical="center"/>
    </xf>
    <xf numFmtId="164" fontId="19" fillId="13" borderId="0" xfId="0" applyNumberFormat="1" applyFont="1" applyFill="1" applyAlignment="1">
      <alignment vertical="center"/>
    </xf>
    <xf numFmtId="164" fontId="19" fillId="13" borderId="0" xfId="0" applyNumberFormat="1" applyFont="1" applyFill="1" applyAlignment="1">
      <alignment horizontal="center" vertical="center"/>
    </xf>
    <xf numFmtId="165" fontId="21" fillId="13" borderId="0" xfId="0" applyNumberFormat="1" applyFont="1" applyFill="1" applyAlignment="1">
      <alignment horizontal="center" vertical="center"/>
    </xf>
    <xf numFmtId="165" fontId="12" fillId="13" borderId="0" xfId="0" applyNumberFormat="1" applyFont="1" applyFill="1" applyAlignment="1">
      <alignment horizontal="center" vertical="center"/>
    </xf>
    <xf numFmtId="0" fontId="0" fillId="13" borderId="0" xfId="0" applyFill="1"/>
    <xf numFmtId="0" fontId="0" fillId="13" borderId="3" xfId="0" applyFill="1" applyBorder="1"/>
    <xf numFmtId="0" fontId="0" fillId="13" borderId="0" xfId="0" applyFill="1" applyAlignment="1">
      <alignment horizontal="center"/>
    </xf>
    <xf numFmtId="0" fontId="1" fillId="13" borderId="0" xfId="0" applyFont="1" applyFill="1" applyAlignment="1">
      <alignment horizontal="center" vertical="center"/>
    </xf>
    <xf numFmtId="165" fontId="12" fillId="13" borderId="0" xfId="0" applyNumberFormat="1" applyFont="1" applyFill="1" applyAlignment="1">
      <alignment vertical="center"/>
    </xf>
    <xf numFmtId="0" fontId="0" fillId="13" borderId="0" xfId="0" applyFill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164" fontId="17" fillId="22" borderId="1" xfId="0" applyNumberFormat="1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vertical="center"/>
    </xf>
    <xf numFmtId="0" fontId="2" fillId="22" borderId="1" xfId="0" applyFont="1" applyFill="1" applyBorder="1" applyAlignment="1">
      <alignment horizontal="center" vertical="center"/>
    </xf>
    <xf numFmtId="0" fontId="6" fillId="22" borderId="67" xfId="0" applyFont="1" applyFill="1" applyBorder="1" applyAlignment="1">
      <alignment horizontal="center" vertical="center"/>
    </xf>
    <xf numFmtId="0" fontId="10" fillId="22" borderId="13" xfId="0" applyFont="1" applyFill="1" applyBorder="1" applyAlignment="1">
      <alignment horizontal="center" vertical="center"/>
    </xf>
    <xf numFmtId="0" fontId="5" fillId="22" borderId="10" xfId="0" applyFont="1" applyFill="1" applyBorder="1" applyAlignment="1">
      <alignment horizontal="center" vertical="center"/>
    </xf>
    <xf numFmtId="164" fontId="19" fillId="22" borderId="5" xfId="0" applyNumberFormat="1" applyFont="1" applyFill="1" applyBorder="1" applyAlignment="1">
      <alignment horizontal="center" vertical="center"/>
    </xf>
    <xf numFmtId="165" fontId="21" fillId="22" borderId="7" xfId="0" applyNumberFormat="1" applyFont="1" applyFill="1" applyBorder="1" applyAlignment="1">
      <alignment horizontal="center" vertical="center"/>
    </xf>
    <xf numFmtId="164" fontId="19" fillId="22" borderId="9" xfId="0" applyNumberFormat="1" applyFont="1" applyFill="1" applyBorder="1" applyAlignment="1">
      <alignment horizontal="center" vertical="center"/>
    </xf>
    <xf numFmtId="0" fontId="1" fillId="22" borderId="7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5" fontId="26" fillId="22" borderId="76" xfId="0" applyNumberFormat="1" applyFont="1" applyFill="1" applyBorder="1" applyAlignment="1">
      <alignment vertical="center" textRotation="90"/>
    </xf>
    <xf numFmtId="0" fontId="5" fillId="22" borderId="59" xfId="0" applyFont="1" applyFill="1" applyBorder="1" applyAlignment="1">
      <alignment horizontal="center" vertical="center"/>
    </xf>
    <xf numFmtId="164" fontId="19" fillId="22" borderId="46" xfId="0" applyNumberFormat="1" applyFont="1" applyFill="1" applyBorder="1" applyAlignment="1">
      <alignment horizontal="center" vertical="center"/>
    </xf>
    <xf numFmtId="164" fontId="19" fillId="22" borderId="62" xfId="0" applyNumberFormat="1" applyFont="1" applyFill="1" applyBorder="1" applyAlignment="1">
      <alignment horizontal="center" vertical="center"/>
    </xf>
    <xf numFmtId="0" fontId="1" fillId="22" borderId="24" xfId="0" applyFont="1" applyFill="1" applyBorder="1" applyAlignment="1">
      <alignment vertical="center"/>
    </xf>
    <xf numFmtId="0" fontId="5" fillId="22" borderId="63" xfId="0" applyFont="1" applyFill="1" applyBorder="1" applyAlignment="1">
      <alignment horizontal="center" vertical="center"/>
    </xf>
    <xf numFmtId="164" fontId="19" fillId="22" borderId="6" xfId="0" applyNumberFormat="1" applyFont="1" applyFill="1" applyBorder="1" applyAlignment="1">
      <alignment horizontal="center" vertical="center"/>
    </xf>
    <xf numFmtId="164" fontId="19" fillId="22" borderId="66" xfId="0" applyNumberFormat="1" applyFont="1" applyFill="1" applyBorder="1" applyAlignment="1">
      <alignment horizontal="center" vertical="center"/>
    </xf>
    <xf numFmtId="0" fontId="1" fillId="22" borderId="65" xfId="0" applyFont="1" applyFill="1" applyBorder="1" applyAlignment="1">
      <alignment vertical="center"/>
    </xf>
    <xf numFmtId="164" fontId="19" fillId="22" borderId="6" xfId="0" applyNumberFormat="1" applyFont="1" applyFill="1" applyBorder="1" applyAlignment="1">
      <alignment vertical="center"/>
    </xf>
    <xf numFmtId="164" fontId="19" fillId="22" borderId="58" xfId="0" applyNumberFormat="1" applyFont="1" applyFill="1" applyBorder="1" applyAlignment="1">
      <alignment horizontal="center" vertical="center"/>
    </xf>
    <xf numFmtId="164" fontId="19" fillId="22" borderId="68" xfId="0" applyNumberFormat="1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164" fontId="19" fillId="22" borderId="9" xfId="0" applyNumberFormat="1" applyFont="1" applyFill="1" applyBorder="1" applyAlignment="1">
      <alignment vertical="center"/>
    </xf>
    <xf numFmtId="165" fontId="26" fillId="22" borderId="70" xfId="0" applyNumberFormat="1" applyFont="1" applyFill="1" applyBorder="1" applyAlignment="1">
      <alignment horizontal="center" vertical="center" textRotation="90"/>
    </xf>
    <xf numFmtId="164" fontId="19" fillId="22" borderId="68" xfId="0" applyNumberFormat="1" applyFont="1" applyFill="1" applyBorder="1" applyAlignment="1">
      <alignment vertical="center"/>
    </xf>
    <xf numFmtId="0" fontId="0" fillId="22" borderId="76" xfId="0" applyFill="1" applyBorder="1"/>
    <xf numFmtId="0" fontId="0" fillId="22" borderId="76" xfId="0" applyFill="1" applyBorder="1" applyAlignment="1">
      <alignment vertical="center"/>
    </xf>
    <xf numFmtId="0" fontId="2" fillId="13" borderId="0" xfId="0" applyFont="1" applyFill="1" applyAlignment="1">
      <alignment horizontal="center" vertical="center"/>
    </xf>
    <xf numFmtId="0" fontId="0" fillId="22" borderId="76" xfId="0" applyFill="1" applyBorder="1" applyAlignment="1">
      <alignment vertical="center" textRotation="90"/>
    </xf>
    <xf numFmtId="0" fontId="2" fillId="8" borderId="76" xfId="0" applyFont="1" applyFill="1" applyBorder="1" applyAlignment="1">
      <alignment horizontal="center" vertical="center"/>
    </xf>
    <xf numFmtId="164" fontId="5" fillId="11" borderId="12" xfId="0" applyNumberFormat="1" applyFont="1" applyFill="1" applyBorder="1" applyAlignment="1" applyProtection="1">
      <alignment horizontal="center" vertical="center"/>
      <protection locked="0"/>
    </xf>
    <xf numFmtId="164" fontId="5" fillId="11" borderId="4" xfId="0" applyNumberFormat="1" applyFont="1" applyFill="1" applyBorder="1" applyAlignment="1" applyProtection="1">
      <alignment horizontal="center" vertical="center"/>
      <protection locked="0"/>
    </xf>
    <xf numFmtId="164" fontId="5" fillId="11" borderId="27" xfId="0" applyNumberFormat="1" applyFont="1" applyFill="1" applyBorder="1" applyAlignment="1" applyProtection="1">
      <alignment horizontal="center" vertical="center"/>
      <protection locked="0"/>
    </xf>
    <xf numFmtId="164" fontId="5" fillId="11" borderId="56" xfId="0" applyNumberFormat="1" applyFont="1" applyFill="1" applyBorder="1" applyAlignment="1" applyProtection="1">
      <alignment horizontal="center" vertical="center"/>
      <protection locked="0"/>
    </xf>
    <xf numFmtId="0" fontId="9" fillId="13" borderId="5" xfId="0" applyFont="1" applyFill="1" applyBorder="1" applyAlignment="1">
      <alignment vertical="center"/>
    </xf>
    <xf numFmtId="0" fontId="9" fillId="13" borderId="2" xfId="0" applyFont="1" applyFill="1" applyBorder="1" applyAlignment="1">
      <alignment horizontal="right" vertical="center"/>
    </xf>
    <xf numFmtId="0" fontId="9" fillId="13" borderId="2" xfId="0" applyFont="1" applyFill="1" applyBorder="1" applyAlignment="1">
      <alignment vertical="center"/>
    </xf>
    <xf numFmtId="0" fontId="23" fillId="16" borderId="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right" vertical="center"/>
    </xf>
    <xf numFmtId="0" fontId="9" fillId="10" borderId="24" xfId="0" applyFont="1" applyFill="1" applyBorder="1" applyAlignment="1">
      <alignment horizontal="right" vertical="center"/>
    </xf>
    <xf numFmtId="0" fontId="9" fillId="10" borderId="6" xfId="0" applyFont="1" applyFill="1" applyBorder="1" applyAlignment="1">
      <alignment horizontal="right" vertical="center"/>
    </xf>
    <xf numFmtId="0" fontId="9" fillId="10" borderId="65" xfId="0" applyFont="1" applyFill="1" applyBorder="1" applyAlignment="1">
      <alignment horizontal="right" vertical="center"/>
    </xf>
    <xf numFmtId="0" fontId="9" fillId="10" borderId="8" xfId="0" applyFont="1" applyFill="1" applyBorder="1" applyAlignment="1">
      <alignment horizontal="right" vertical="center"/>
    </xf>
    <xf numFmtId="0" fontId="9" fillId="10" borderId="7" xfId="0" applyFont="1" applyFill="1" applyBorder="1" applyAlignment="1">
      <alignment horizontal="right" vertical="center"/>
    </xf>
    <xf numFmtId="0" fontId="9" fillId="10" borderId="8" xfId="0" applyFont="1" applyFill="1" applyBorder="1" applyAlignment="1">
      <alignment vertical="center"/>
    </xf>
    <xf numFmtId="0" fontId="25" fillId="16" borderId="53" xfId="0" applyFont="1" applyFill="1" applyBorder="1" applyAlignment="1">
      <alignment horizontal="center" vertical="center"/>
    </xf>
    <xf numFmtId="0" fontId="23" fillId="16" borderId="52" xfId="0" applyFont="1" applyFill="1" applyBorder="1" applyAlignment="1">
      <alignment vertical="center"/>
    </xf>
    <xf numFmtId="0" fontId="23" fillId="16" borderId="107" xfId="0" applyFont="1" applyFill="1" applyBorder="1" applyAlignment="1">
      <alignment horizontal="center" vertical="center"/>
    </xf>
    <xf numFmtId="0" fontId="23" fillId="16" borderId="8" xfId="0" applyFont="1" applyFill="1" applyBorder="1" applyAlignment="1">
      <alignment vertical="center"/>
    </xf>
    <xf numFmtId="0" fontId="25" fillId="16" borderId="52" xfId="0" applyFont="1" applyFill="1" applyBorder="1" applyAlignment="1">
      <alignment vertical="center"/>
    </xf>
    <xf numFmtId="0" fontId="9" fillId="13" borderId="0" xfId="0" applyFont="1" applyFill="1" applyAlignment="1">
      <alignment horizontal="center"/>
    </xf>
    <xf numFmtId="0" fontId="9" fillId="13" borderId="0" xfId="0" applyFont="1" applyFill="1"/>
    <xf numFmtId="165" fontId="9" fillId="13" borderId="0" xfId="0" applyNumberFormat="1" applyFont="1" applyFill="1" applyAlignment="1">
      <alignment horizontal="center" vertical="center"/>
    </xf>
    <xf numFmtId="0" fontId="9" fillId="0" borderId="61" xfId="0" applyFont="1" applyBorder="1" applyAlignment="1">
      <alignment horizontal="right" vertical="center"/>
    </xf>
    <xf numFmtId="164" fontId="3" fillId="21" borderId="77" xfId="0" applyNumberFormat="1" applyFont="1" applyFill="1" applyBorder="1" applyAlignment="1">
      <alignment horizontal="center" vertical="center"/>
    </xf>
    <xf numFmtId="164" fontId="3" fillId="21" borderId="78" xfId="0" applyNumberFormat="1" applyFont="1" applyFill="1" applyBorder="1" applyAlignment="1">
      <alignment horizontal="center" vertical="center"/>
    </xf>
    <xf numFmtId="164" fontId="3" fillId="21" borderId="79" xfId="0" applyNumberFormat="1" applyFont="1" applyFill="1" applyBorder="1" applyAlignment="1">
      <alignment horizontal="center" vertical="center"/>
    </xf>
    <xf numFmtId="0" fontId="20" fillId="14" borderId="39" xfId="0" applyFont="1" applyFill="1" applyBorder="1" applyAlignment="1">
      <alignment horizontal="center" vertical="center"/>
    </xf>
    <xf numFmtId="0" fontId="20" fillId="14" borderId="0" xfId="0" applyFont="1" applyFill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20" fillId="14" borderId="39" xfId="0" applyFont="1" applyFill="1" applyBorder="1" applyAlignment="1">
      <alignment horizontal="right" vertical="center"/>
    </xf>
    <xf numFmtId="0" fontId="20" fillId="14" borderId="0" xfId="0" applyFont="1" applyFill="1" applyAlignment="1">
      <alignment horizontal="right" vertical="center"/>
    </xf>
    <xf numFmtId="0" fontId="20" fillId="14" borderId="37" xfId="0" applyFont="1" applyFill="1" applyBorder="1" applyAlignment="1">
      <alignment horizontal="right" vertical="center"/>
    </xf>
    <xf numFmtId="164" fontId="3" fillId="21" borderId="87" xfId="0" applyNumberFormat="1" applyFont="1" applyFill="1" applyBorder="1" applyAlignment="1">
      <alignment horizontal="center" vertical="center"/>
    </xf>
    <xf numFmtId="164" fontId="3" fillId="21" borderId="88" xfId="0" applyNumberFormat="1" applyFont="1" applyFill="1" applyBorder="1" applyAlignment="1">
      <alignment horizontal="center" vertical="center"/>
    </xf>
    <xf numFmtId="164" fontId="3" fillId="21" borderId="89" xfId="0" applyNumberFormat="1" applyFont="1" applyFill="1" applyBorder="1" applyAlignment="1">
      <alignment horizontal="center" vertical="center"/>
    </xf>
    <xf numFmtId="0" fontId="20" fillId="12" borderId="47" xfId="0" applyFont="1" applyFill="1" applyBorder="1" applyAlignment="1">
      <alignment horizontal="center" vertical="center"/>
    </xf>
    <xf numFmtId="0" fontId="20" fillId="12" borderId="48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4" xfId="0" applyFont="1" applyFill="1" applyBorder="1" applyAlignment="1">
      <alignment horizontal="center" vertical="center"/>
    </xf>
    <xf numFmtId="0" fontId="20" fillId="12" borderId="47" xfId="0" applyFont="1" applyFill="1" applyBorder="1" applyAlignment="1">
      <alignment horizontal="right" vertical="center"/>
    </xf>
    <xf numFmtId="0" fontId="20" fillId="12" borderId="48" xfId="0" applyFont="1" applyFill="1" applyBorder="1" applyAlignment="1">
      <alignment horizontal="right" vertical="center"/>
    </xf>
    <xf numFmtId="0" fontId="20" fillId="12" borderId="49" xfId="0" applyFont="1" applyFill="1" applyBorder="1" applyAlignment="1">
      <alignment horizontal="right" vertical="center"/>
    </xf>
    <xf numFmtId="0" fontId="20" fillId="12" borderId="50" xfId="0" applyFont="1" applyFill="1" applyBorder="1" applyAlignment="1">
      <alignment horizontal="right" vertical="center"/>
    </xf>
    <xf numFmtId="0" fontId="20" fillId="12" borderId="51" xfId="0" applyFont="1" applyFill="1" applyBorder="1" applyAlignment="1">
      <alignment horizontal="right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9" fillId="22" borderId="11" xfId="0" applyFont="1" applyFill="1" applyBorder="1" applyAlignment="1">
      <alignment horizontal="right" vertical="center"/>
    </xf>
    <xf numFmtId="0" fontId="19" fillId="22" borderId="12" xfId="0" applyFont="1" applyFill="1" applyBorder="1" applyAlignment="1">
      <alignment horizontal="right" vertical="center"/>
    </xf>
    <xf numFmtId="2" fontId="8" fillId="17" borderId="10" xfId="1" applyNumberFormat="1" applyFont="1" applyFill="1" applyBorder="1" applyAlignment="1" applyProtection="1">
      <alignment horizontal="center" vertical="center"/>
      <protection hidden="1"/>
    </xf>
    <xf numFmtId="2" fontId="8" fillId="17" borderId="1" xfId="1" applyNumberFormat="1" applyFont="1" applyFill="1" applyBorder="1" applyAlignment="1" applyProtection="1">
      <alignment horizontal="center" vertical="center"/>
      <protection hidden="1"/>
    </xf>
    <xf numFmtId="0" fontId="11" fillId="22" borderId="15" xfId="0" applyFont="1" applyFill="1" applyBorder="1" applyAlignment="1">
      <alignment horizontal="center" vertical="center"/>
    </xf>
    <xf numFmtId="0" fontId="11" fillId="22" borderId="16" xfId="0" applyFont="1" applyFill="1" applyBorder="1" applyAlignment="1">
      <alignment horizontal="center" vertical="center"/>
    </xf>
    <xf numFmtId="0" fontId="11" fillId="22" borderId="17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horizontal="right" vertical="center"/>
    </xf>
    <xf numFmtId="0" fontId="7" fillId="22" borderId="13" xfId="0" applyFont="1" applyFill="1" applyBorder="1" applyAlignment="1">
      <alignment horizontal="right" vertical="center"/>
    </xf>
    <xf numFmtId="0" fontId="6" fillId="22" borderId="1" xfId="0" applyFont="1" applyFill="1" applyBorder="1" applyAlignment="1">
      <alignment horizontal="right" vertical="center"/>
    </xf>
    <xf numFmtId="0" fontId="5" fillId="22" borderId="10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29" fillId="22" borderId="5" xfId="0" applyFont="1" applyFill="1" applyBorder="1" applyAlignment="1">
      <alignment horizontal="center" vertical="center"/>
    </xf>
    <xf numFmtId="0" fontId="19" fillId="13" borderId="0" xfId="0" applyFont="1" applyFill="1" applyAlignment="1">
      <alignment horizontal="right" vertical="center"/>
    </xf>
    <xf numFmtId="0" fontId="19" fillId="22" borderId="64" xfId="0" applyFont="1" applyFill="1" applyBorder="1" applyAlignment="1">
      <alignment horizontal="right" vertical="center"/>
    </xf>
    <xf numFmtId="0" fontId="19" fillId="22" borderId="56" xfId="0" applyFont="1" applyFill="1" applyBorder="1" applyAlignment="1">
      <alignment horizontal="right" vertical="center"/>
    </xf>
    <xf numFmtId="0" fontId="19" fillId="22" borderId="0" xfId="0" applyFont="1" applyFill="1" applyAlignment="1">
      <alignment horizontal="right" vertical="center"/>
    </xf>
    <xf numFmtId="0" fontId="19" fillId="22" borderId="60" xfId="0" applyFont="1" applyFill="1" applyBorder="1" applyAlignment="1">
      <alignment horizontal="right" vertical="center"/>
    </xf>
    <xf numFmtId="0" fontId="13" fillId="13" borderId="0" xfId="0" applyFont="1" applyFill="1" applyAlignment="1">
      <alignment horizontal="center" vertical="center"/>
    </xf>
    <xf numFmtId="0" fontId="29" fillId="22" borderId="6" xfId="0" applyFont="1" applyFill="1" applyBorder="1" applyAlignment="1">
      <alignment horizontal="center" vertical="center"/>
    </xf>
    <xf numFmtId="0" fontId="29" fillId="22" borderId="46" xfId="0" applyFont="1" applyFill="1" applyBorder="1" applyAlignment="1">
      <alignment horizontal="center" vertical="center"/>
    </xf>
    <xf numFmtId="22" fontId="6" fillId="22" borderId="1" xfId="0" applyNumberFormat="1" applyFont="1" applyFill="1" applyBorder="1" applyAlignment="1">
      <alignment horizontal="center" vertical="center"/>
    </xf>
    <xf numFmtId="0" fontId="3" fillId="23" borderId="14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0" fontId="11" fillId="22" borderId="1" xfId="0" applyFont="1" applyFill="1" applyBorder="1" applyAlignment="1">
      <alignment horizontal="center" vertical="center"/>
    </xf>
    <xf numFmtId="0" fontId="30" fillId="22" borderId="14" xfId="0" applyFont="1" applyFill="1" applyBorder="1" applyAlignment="1">
      <alignment horizontal="center" vertical="center"/>
    </xf>
    <xf numFmtId="0" fontId="30" fillId="22" borderId="1" xfId="0" applyFont="1" applyFill="1" applyBorder="1" applyAlignment="1">
      <alignment horizontal="center" vertical="center"/>
    </xf>
    <xf numFmtId="0" fontId="19" fillId="22" borderId="6" xfId="0" applyFont="1" applyFill="1" applyBorder="1" applyAlignment="1">
      <alignment horizontal="right" vertical="center"/>
    </xf>
    <xf numFmtId="164" fontId="27" fillId="22" borderId="70" xfId="0" applyNumberFormat="1" applyFont="1" applyFill="1" applyBorder="1" applyAlignment="1">
      <alignment horizontal="center" vertical="center" textRotation="90"/>
    </xf>
    <xf numFmtId="164" fontId="27" fillId="22" borderId="71" xfId="0" applyNumberFormat="1" applyFont="1" applyFill="1" applyBorder="1" applyAlignment="1">
      <alignment horizontal="center" vertical="center" textRotation="90"/>
    </xf>
    <xf numFmtId="164" fontId="27" fillId="22" borderId="72" xfId="0" applyNumberFormat="1" applyFont="1" applyFill="1" applyBorder="1" applyAlignment="1">
      <alignment horizontal="center" vertical="center" textRotation="90"/>
    </xf>
    <xf numFmtId="165" fontId="26" fillId="22" borderId="70" xfId="0" applyNumberFormat="1" applyFont="1" applyFill="1" applyBorder="1" applyAlignment="1">
      <alignment horizontal="center" vertical="center" textRotation="90"/>
    </xf>
    <xf numFmtId="165" fontId="26" fillId="22" borderId="71" xfId="0" applyNumberFormat="1" applyFont="1" applyFill="1" applyBorder="1" applyAlignment="1">
      <alignment horizontal="center" vertical="center" textRotation="90"/>
    </xf>
    <xf numFmtId="165" fontId="26" fillId="22" borderId="72" xfId="0" applyNumberFormat="1" applyFont="1" applyFill="1" applyBorder="1" applyAlignment="1">
      <alignment horizontal="center" vertical="center" textRotation="90"/>
    </xf>
    <xf numFmtId="0" fontId="19" fillId="22" borderId="57" xfId="0" applyFont="1" applyFill="1" applyBorder="1" applyAlignment="1">
      <alignment horizontal="right" vertical="center"/>
    </xf>
    <xf numFmtId="0" fontId="19" fillId="22" borderId="69" xfId="0" applyFont="1" applyFill="1" applyBorder="1" applyAlignment="1">
      <alignment horizontal="right" vertical="center"/>
    </xf>
    <xf numFmtId="0" fontId="29" fillId="22" borderId="58" xfId="0" applyFont="1" applyFill="1" applyBorder="1" applyAlignment="1">
      <alignment horizontal="center" vertical="center"/>
    </xf>
    <xf numFmtId="0" fontId="2" fillId="9" borderId="73" xfId="0" applyFont="1" applyFill="1" applyBorder="1" applyAlignment="1">
      <alignment horizontal="center" vertical="center"/>
    </xf>
    <xf numFmtId="0" fontId="2" fillId="9" borderId="74" xfId="0" applyFont="1" applyFill="1" applyBorder="1" applyAlignment="1">
      <alignment horizontal="center" vertical="center"/>
    </xf>
    <xf numFmtId="0" fontId="2" fillId="9" borderId="75" xfId="0" applyFont="1" applyFill="1" applyBorder="1" applyAlignment="1">
      <alignment horizontal="center" vertical="center"/>
    </xf>
  </cellXfs>
  <cellStyles count="2">
    <cellStyle name="Normal" xfId="0" builtinId="0"/>
    <cellStyle name="Normal_Feuil1" xfId="1"/>
  </cellStyles>
  <dxfs count="34"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66FF33"/>
      <color rgb="FFCC66FF"/>
      <color rgb="FF66CCFF"/>
      <color rgb="FFFF6699"/>
      <color rgb="FF9966FF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 3&#1578;&#1587;&#1610;&#1610;&#1585; &#1608;&#1575;&#1602;&#1578;&#1589;&#1575;&#1583;'!A1"/><Relationship Id="rId3" Type="http://schemas.openxmlformats.org/officeDocument/2006/relationships/hyperlink" Target="#'&#1591;&#1576;&#1575;&#1593;&#1577; &#1606;&#1578;&#1575;&#1574;&#1580; 2&#1593;&#1578;&#1580; 1 '!A1"/><Relationship Id="rId7" Type="http://schemas.openxmlformats.org/officeDocument/2006/relationships/hyperlink" Target="#'2&#1593;&#1604;&#1608;&#1605; &#1578;&#1580;&#1585;&#1610;&#1576;&#1577; 2'!A1"/><Relationship Id="rId2" Type="http://schemas.openxmlformats.org/officeDocument/2006/relationships/hyperlink" Target="#'3&#1570;&#1583;&#1575;&#1576; &#1608;&#1601;&#1604;&#1587;&#1601;&#1577;'!A1"/><Relationship Id="rId1" Type="http://schemas.openxmlformats.org/officeDocument/2006/relationships/hyperlink" Target="#'2 &#1593;&#1604;&#1608;&#1605; &#1578;&#1580;&#1585;&#1610;&#1576;&#1610;&#1577; 1'!A1"/><Relationship Id="rId6" Type="http://schemas.openxmlformats.org/officeDocument/2006/relationships/hyperlink" Target="#'&#1591;&#1576;&#1575;&#1593;&#1577; &#1606;&#1578;&#1575;&#1574;&#1580; 3&#1570;&#1583;&#1575;&#1576; &#1608;&#1601;&#1604;&#1587;&#1601;&#1577;'!A1"/><Relationship Id="rId5" Type="http://schemas.openxmlformats.org/officeDocument/2006/relationships/hyperlink" Target="#'&#1591;&#1576;&#1575;&#1593;&#1577; &#1606;&#1578;&#1575;&#1574;&#1580; 3&#1578;&#1587;&#1610;&#1610;&#1585; &#1608;&#1575;&#1602;&#1578;&#1589;&#1575;&#1583;'!A1"/><Relationship Id="rId4" Type="http://schemas.openxmlformats.org/officeDocument/2006/relationships/hyperlink" Target="#'&#1591;&#1576;&#1575;&#1593;&#1577; &#1606;&#1578;&#1575;&#1574;&#1580; 2&#1593;&#1578;&#1580; 2'!A1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504825</xdr:colOff>
      <xdr:row>1</xdr:row>
      <xdr:rowOff>133350</xdr:rowOff>
    </xdr:from>
    <xdr:ext cx="4457700" cy="26670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743075" y="333375"/>
          <a:ext cx="4457700" cy="2667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DZ" sz="72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قســـم</a:t>
          </a:r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خاص</a:t>
          </a:r>
        </a:p>
        <a:p>
          <a:pPr algn="ctr"/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بطباعة النتائج</a:t>
          </a:r>
          <a:endParaRPr lang="fr-FR" sz="72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638176</xdr:colOff>
      <xdr:row>2</xdr:row>
      <xdr:rowOff>9525</xdr:rowOff>
    </xdr:from>
    <xdr:ext cx="3971925" cy="226695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286499" y="409575"/>
          <a:ext cx="3971925" cy="22669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قســــم إدراج</a:t>
          </a:r>
        </a:p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العلامــــات</a:t>
          </a:r>
          <a:endParaRPr lang="fr-FR" sz="66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3</xdr:col>
      <xdr:colOff>85725</xdr:colOff>
      <xdr:row>11</xdr:row>
      <xdr:rowOff>104775</xdr:rowOff>
    </xdr:from>
    <xdr:to>
      <xdr:col>6</xdr:col>
      <xdr:colOff>619125</xdr:colOff>
      <xdr:row>17</xdr:row>
      <xdr:rowOff>161924</xdr:rowOff>
    </xdr:to>
    <xdr:sp macro="" textlink="">
      <xdr:nvSpPr>
        <xdr:cNvPr id="6" name="Flèche droit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6924675" y="2305050"/>
          <a:ext cx="3048000" cy="1257299"/>
        </a:xfrm>
        <a:prstGeom prst="righ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  <xdr:twoCellAnchor>
    <xdr:from>
      <xdr:col>9</xdr:col>
      <xdr:colOff>123825</xdr:colOff>
      <xdr:row>11</xdr:row>
      <xdr:rowOff>114300</xdr:rowOff>
    </xdr:from>
    <xdr:to>
      <xdr:col>12</xdr:col>
      <xdr:colOff>600075</xdr:colOff>
      <xdr:row>17</xdr:row>
      <xdr:rowOff>190500</xdr:rowOff>
    </xdr:to>
    <xdr:sp macro="" textlink="">
      <xdr:nvSpPr>
        <xdr:cNvPr id="7" name="Flèche gauch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914525" y="2314575"/>
          <a:ext cx="2990850" cy="1276350"/>
        </a:xfrm>
        <a:prstGeom prst="lef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19050</xdr:colOff>
      <xdr:row>1</xdr:row>
      <xdr:rowOff>95250</xdr:rowOff>
    </xdr:from>
    <xdr:to>
      <xdr:col>2</xdr:col>
      <xdr:colOff>647699</xdr:colOff>
      <xdr:row>3</xdr:row>
      <xdr:rowOff>114300</xdr:rowOff>
    </xdr:to>
    <xdr:sp macro="" textlink="">
      <xdr:nvSpPr>
        <xdr:cNvPr id="8" name="Ellips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248901" y="295275"/>
          <a:ext cx="1466849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</a:t>
          </a:r>
          <a:r>
            <a:rPr lang="ar-DZ" sz="1800" b="1">
              <a:solidFill>
                <a:schemeClr val="lt1"/>
              </a:solidFill>
              <a:latin typeface="+mn-lt"/>
              <a:ea typeface="+mn-ea"/>
              <a:cs typeface="+mn-cs"/>
            </a:rPr>
            <a:t>تج</a:t>
          </a:r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 1</a:t>
          </a:r>
        </a:p>
      </xdr:txBody>
    </xdr:sp>
    <xdr:clientData/>
  </xdr:twoCellAnchor>
  <xdr:twoCellAnchor>
    <xdr:from>
      <xdr:col>1</xdr:col>
      <xdr:colOff>57150</xdr:colOff>
      <xdr:row>12</xdr:row>
      <xdr:rowOff>114300</xdr:rowOff>
    </xdr:from>
    <xdr:to>
      <xdr:col>2</xdr:col>
      <xdr:colOff>571500</xdr:colOff>
      <xdr:row>14</xdr:row>
      <xdr:rowOff>133350</xdr:rowOff>
    </xdr:to>
    <xdr:sp macro="" textlink="">
      <xdr:nvSpPr>
        <xdr:cNvPr id="9" name="Ellips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325100" y="2514600"/>
          <a:ext cx="13525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آداب و فل</a:t>
          </a:r>
        </a:p>
      </xdr:txBody>
    </xdr:sp>
    <xdr:clientData/>
  </xdr:twoCellAnchor>
  <xdr:twoCellAnchor>
    <xdr:from>
      <xdr:col>12</xdr:col>
      <xdr:colOff>657225</xdr:colOff>
      <xdr:row>1</xdr:row>
      <xdr:rowOff>104775</xdr:rowOff>
    </xdr:from>
    <xdr:to>
      <xdr:col>13</xdr:col>
      <xdr:colOff>1409700</xdr:colOff>
      <xdr:row>3</xdr:row>
      <xdr:rowOff>142875</xdr:rowOff>
    </xdr:to>
    <xdr:sp macro="" textlink="">
      <xdr:nvSpPr>
        <xdr:cNvPr id="10" name="Ellips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266700" y="304800"/>
          <a:ext cx="1590675" cy="4381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</a:t>
          </a:r>
          <a:r>
            <a:rPr lang="ar-DZ" sz="14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2ع تج 1</a:t>
          </a:r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600075</xdr:colOff>
      <xdr:row>5</xdr:row>
      <xdr:rowOff>28575</xdr:rowOff>
    </xdr:from>
    <xdr:to>
      <xdr:col>13</xdr:col>
      <xdr:colOff>1304925</xdr:colOff>
      <xdr:row>7</xdr:row>
      <xdr:rowOff>85725</xdr:rowOff>
    </xdr:to>
    <xdr:sp macro="" textlink="">
      <xdr:nvSpPr>
        <xdr:cNvPr id="11" name="Ellips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71475" y="1028700"/>
          <a:ext cx="1543050" cy="4572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نائج 2ع تج 2</a:t>
          </a:r>
        </a:p>
      </xdr:txBody>
    </xdr:sp>
    <xdr:clientData/>
  </xdr:twoCellAnchor>
  <xdr:twoCellAnchor>
    <xdr:from>
      <xdr:col>12</xdr:col>
      <xdr:colOff>714375</xdr:colOff>
      <xdr:row>8</xdr:row>
      <xdr:rowOff>190500</xdr:rowOff>
    </xdr:from>
    <xdr:to>
      <xdr:col>13</xdr:col>
      <xdr:colOff>1371600</xdr:colOff>
      <xdr:row>11</xdr:row>
      <xdr:rowOff>85725</xdr:rowOff>
    </xdr:to>
    <xdr:sp macro="" textlink="">
      <xdr:nvSpPr>
        <xdr:cNvPr id="12" name="Ellips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304800" y="1790700"/>
          <a:ext cx="1495425" cy="4953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ت.إق</a:t>
          </a:r>
        </a:p>
      </xdr:txBody>
    </xdr:sp>
    <xdr:clientData/>
  </xdr:twoCellAnchor>
  <xdr:twoCellAnchor>
    <xdr:from>
      <xdr:col>12</xdr:col>
      <xdr:colOff>657225</xdr:colOff>
      <xdr:row>13</xdr:row>
      <xdr:rowOff>0</xdr:rowOff>
    </xdr:from>
    <xdr:to>
      <xdr:col>13</xdr:col>
      <xdr:colOff>1362075</xdr:colOff>
      <xdr:row>15</xdr:row>
      <xdr:rowOff>66676</xdr:rowOff>
    </xdr:to>
    <xdr:sp macro="" textlink="">
      <xdr:nvSpPr>
        <xdr:cNvPr id="13" name="Ellips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314325" y="2600325"/>
          <a:ext cx="1543050" cy="466726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آ.فل</a:t>
          </a:r>
        </a:p>
      </xdr:txBody>
    </xdr:sp>
    <xdr:clientData/>
  </xdr:twoCellAnchor>
  <xdr:twoCellAnchor>
    <xdr:from>
      <xdr:col>1</xdr:col>
      <xdr:colOff>38100</xdr:colOff>
      <xdr:row>4</xdr:row>
      <xdr:rowOff>180975</xdr:rowOff>
    </xdr:from>
    <xdr:to>
      <xdr:col>2</xdr:col>
      <xdr:colOff>590550</xdr:colOff>
      <xdr:row>7</xdr:row>
      <xdr:rowOff>0</xdr:rowOff>
    </xdr:to>
    <xdr:sp macro="" textlink="">
      <xdr:nvSpPr>
        <xdr:cNvPr id="14" name="Ellips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06050" y="981075"/>
          <a:ext cx="13906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تج 2</a:t>
          </a:r>
        </a:p>
      </xdr:txBody>
    </xdr:sp>
    <xdr:clientData/>
  </xdr:twoCellAnchor>
  <xdr:twoCellAnchor>
    <xdr:from>
      <xdr:col>1</xdr:col>
      <xdr:colOff>66675</xdr:colOff>
      <xdr:row>8</xdr:row>
      <xdr:rowOff>66675</xdr:rowOff>
    </xdr:from>
    <xdr:to>
      <xdr:col>2</xdr:col>
      <xdr:colOff>561975</xdr:colOff>
      <xdr:row>10</xdr:row>
      <xdr:rowOff>85725</xdr:rowOff>
    </xdr:to>
    <xdr:sp macro="" textlink="">
      <xdr:nvSpPr>
        <xdr:cNvPr id="15" name="Ellips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34625" y="1666875"/>
          <a:ext cx="133350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تسيير ,إق</a:t>
          </a:r>
        </a:p>
      </xdr:txBody>
    </xdr:sp>
    <xdr:clientData/>
  </xdr:twoCellAnchor>
  <xdr:twoCellAnchor>
    <xdr:from>
      <xdr:col>6</xdr:col>
      <xdr:colOff>781050</xdr:colOff>
      <xdr:row>13</xdr:row>
      <xdr:rowOff>104775</xdr:rowOff>
    </xdr:from>
    <xdr:to>
      <xdr:col>8</xdr:col>
      <xdr:colOff>733425</xdr:colOff>
      <xdr:row>16</xdr:row>
      <xdr:rowOff>47625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133975" y="2705100"/>
          <a:ext cx="1628775" cy="542925"/>
        </a:xfrm>
        <a:prstGeom prst="roundRect">
          <a:avLst/>
        </a:prstGeom>
        <a:blipFill dpi="0"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>
          <a:glow rad="228600">
            <a:schemeClr val="accent1">
              <a:satMod val="175000"/>
              <a:alpha val="40000"/>
            </a:schemeClr>
          </a:glow>
          <a:outerShdw blurRad="44450" dist="27940" dir="5400000" algn="ctr">
            <a:srgbClr val="000000">
              <a:alpha val="32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T36"/>
  <sheetViews>
    <sheetView showGridLines="0" rightToLeft="1" workbookViewId="0">
      <pane ySplit="3" topLeftCell="A4" activePane="bottomLeft" state="frozen"/>
      <selection pane="bottomLeft" activeCell="A24" sqref="A24"/>
    </sheetView>
  </sheetViews>
  <sheetFormatPr baseColWidth="10" defaultColWidth="11" defaultRowHeight="18.75" zeroHeight="1" x14ac:dyDescent="0.25"/>
  <cols>
    <col min="1" max="1" width="4.375" style="9" customWidth="1"/>
    <col min="2" max="2" width="20.8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5" style="9" customWidth="1"/>
    <col min="18" max="18" width="8.875" style="9" customWidth="1"/>
    <col min="19" max="19" width="10.125" style="9" customWidth="1"/>
    <col min="20" max="20" width="8.375" style="9" customWidth="1"/>
    <col min="21" max="16384" width="11" style="9"/>
  </cols>
  <sheetData>
    <row r="1" spans="1:20" s="6" customFormat="1" ht="30.75" customHeight="1" thickTop="1" thickBot="1" x14ac:dyDescent="0.3">
      <c r="A1" s="206" t="s">
        <v>23</v>
      </c>
      <c r="B1" s="207"/>
      <c r="C1" s="208"/>
      <c r="D1" s="198" t="s">
        <v>34</v>
      </c>
      <c r="E1" s="198"/>
      <c r="F1" s="197"/>
      <c r="G1" s="197"/>
      <c r="H1" s="197"/>
      <c r="I1" s="5" t="s">
        <v>15</v>
      </c>
      <c r="J1" s="95">
        <v>3</v>
      </c>
      <c r="K1" s="205" t="s">
        <v>24</v>
      </c>
      <c r="L1" s="205"/>
      <c r="M1" s="205"/>
      <c r="N1" s="193" t="s">
        <v>19</v>
      </c>
      <c r="O1" s="193"/>
      <c r="P1" s="193"/>
    </row>
    <row r="2" spans="1:20" s="6" customFormat="1" ht="39.75" customHeight="1" thickTop="1" thickBot="1" x14ac:dyDescent="0.3">
      <c r="A2" s="191" t="s">
        <v>161</v>
      </c>
      <c r="B2" s="192"/>
      <c r="C2" s="199" t="s">
        <v>4</v>
      </c>
      <c r="D2" s="200"/>
      <c r="E2" s="200"/>
      <c r="F2" s="201"/>
      <c r="G2" s="2"/>
      <c r="H2" s="202" t="s">
        <v>21</v>
      </c>
      <c r="I2" s="203"/>
      <c r="J2" s="203"/>
      <c r="K2" s="204"/>
      <c r="L2" s="3"/>
      <c r="M2" s="194" t="s">
        <v>22</v>
      </c>
      <c r="N2" s="195"/>
      <c r="O2" s="195"/>
      <c r="P2" s="196"/>
      <c r="R2" s="188" t="s">
        <v>158</v>
      </c>
      <c r="S2" s="189"/>
      <c r="T2" s="190"/>
    </row>
    <row r="3" spans="1:20" s="7" customFormat="1" ht="22.5" x14ac:dyDescent="0.25">
      <c r="A3" s="182" t="s">
        <v>162</v>
      </c>
      <c r="B3" s="171" t="s">
        <v>20</v>
      </c>
      <c r="C3" s="28" t="s">
        <v>11</v>
      </c>
      <c r="D3" s="28" t="s">
        <v>12</v>
      </c>
      <c r="E3" s="28" t="s">
        <v>13</v>
      </c>
      <c r="F3" s="28" t="s">
        <v>27</v>
      </c>
      <c r="G3" s="26"/>
      <c r="H3" s="28" t="s">
        <v>11</v>
      </c>
      <c r="I3" s="28" t="s">
        <v>12</v>
      </c>
      <c r="J3" s="28" t="s">
        <v>13</v>
      </c>
      <c r="K3" s="28" t="s">
        <v>27</v>
      </c>
      <c r="L3" s="27"/>
      <c r="M3" s="29" t="s">
        <v>11</v>
      </c>
      <c r="N3" s="29" t="s">
        <v>12</v>
      </c>
      <c r="O3" s="29" t="s">
        <v>13</v>
      </c>
      <c r="P3" s="29" t="s">
        <v>27</v>
      </c>
      <c r="R3" s="47" t="s">
        <v>155</v>
      </c>
      <c r="S3" s="46" t="s">
        <v>156</v>
      </c>
      <c r="T3" s="45" t="s">
        <v>157</v>
      </c>
    </row>
    <row r="4" spans="1:20" ht="20.25" x14ac:dyDescent="0.25">
      <c r="A4" s="1">
        <f>IF(B4&lt;&gt;"",1,"")</f>
        <v>1</v>
      </c>
      <c r="B4" s="168" t="s">
        <v>36</v>
      </c>
      <c r="C4" s="164">
        <v>12</v>
      </c>
      <c r="D4" s="60">
        <v>12</v>
      </c>
      <c r="E4" s="60">
        <v>7.25</v>
      </c>
      <c r="F4" s="61">
        <v>5</v>
      </c>
      <c r="G4" s="8"/>
      <c r="H4" s="71"/>
      <c r="I4" s="72">
        <v>11</v>
      </c>
      <c r="J4" s="72">
        <v>4</v>
      </c>
      <c r="K4" s="73"/>
      <c r="L4" s="20"/>
      <c r="M4" s="80"/>
      <c r="N4" s="81"/>
      <c r="O4" s="81"/>
      <c r="P4" s="82"/>
      <c r="R4" s="89"/>
      <c r="S4" s="90"/>
      <c r="T4" s="91"/>
    </row>
    <row r="5" spans="1:20" ht="20.25" x14ac:dyDescent="0.25">
      <c r="A5" s="1">
        <f>IF(B5&lt;&gt;"",A4+1,"")</f>
        <v>2</v>
      </c>
      <c r="B5" s="169" t="s">
        <v>37</v>
      </c>
      <c r="C5" s="165">
        <v>14</v>
      </c>
      <c r="D5" s="63">
        <v>14</v>
      </c>
      <c r="E5" s="63">
        <v>8.5</v>
      </c>
      <c r="F5" s="64">
        <v>13.5</v>
      </c>
      <c r="G5" s="10"/>
      <c r="H5" s="74"/>
      <c r="I5" s="75">
        <v>12.5</v>
      </c>
      <c r="J5" s="75">
        <v>5.5</v>
      </c>
      <c r="K5" s="76"/>
      <c r="L5" s="20"/>
      <c r="M5" s="80"/>
      <c r="N5" s="81"/>
      <c r="O5" s="81"/>
      <c r="P5" s="82"/>
      <c r="R5" s="89"/>
      <c r="S5" s="90"/>
      <c r="T5" s="91"/>
    </row>
    <row r="6" spans="1:20" ht="20.25" x14ac:dyDescent="0.25">
      <c r="A6" s="1">
        <f t="shared" ref="A6:A33" si="0">IF(B6&lt;&gt;"",A5+1,"")</f>
        <v>3</v>
      </c>
      <c r="B6" s="169" t="s">
        <v>38</v>
      </c>
      <c r="C6" s="165">
        <v>12</v>
      </c>
      <c r="D6" s="63">
        <v>12</v>
      </c>
      <c r="E6" s="63">
        <v>7</v>
      </c>
      <c r="F6" s="64">
        <v>6.5</v>
      </c>
      <c r="G6" s="10"/>
      <c r="H6" s="74"/>
      <c r="I6" s="75">
        <v>11.5</v>
      </c>
      <c r="J6" s="77">
        <v>6</v>
      </c>
      <c r="K6" s="76"/>
      <c r="L6" s="20"/>
      <c r="M6" s="80"/>
      <c r="N6" s="81"/>
      <c r="O6" s="81"/>
      <c r="P6" s="82"/>
      <c r="R6" s="89"/>
      <c r="S6" s="90"/>
      <c r="T6" s="91"/>
    </row>
    <row r="7" spans="1:20" ht="20.25" x14ac:dyDescent="0.25">
      <c r="A7" s="1">
        <f t="shared" si="0"/>
        <v>4</v>
      </c>
      <c r="B7" s="169" t="s">
        <v>39</v>
      </c>
      <c r="C7" s="165">
        <v>16.5</v>
      </c>
      <c r="D7" s="63">
        <v>13</v>
      </c>
      <c r="E7" s="63">
        <v>12</v>
      </c>
      <c r="F7" s="64">
        <v>14</v>
      </c>
      <c r="G7" s="10"/>
      <c r="H7" s="74"/>
      <c r="I7" s="75">
        <v>13</v>
      </c>
      <c r="J7" s="75">
        <v>8.5</v>
      </c>
      <c r="K7" s="76"/>
      <c r="L7" s="20"/>
      <c r="M7" s="80"/>
      <c r="N7" s="81"/>
      <c r="O7" s="81"/>
      <c r="P7" s="82"/>
      <c r="R7" s="89"/>
      <c r="S7" s="90"/>
      <c r="T7" s="91"/>
    </row>
    <row r="8" spans="1:20" ht="20.25" x14ac:dyDescent="0.25">
      <c r="A8" s="1">
        <f t="shared" si="0"/>
        <v>5</v>
      </c>
      <c r="B8" s="170" t="s">
        <v>40</v>
      </c>
      <c r="C8" s="165">
        <v>12</v>
      </c>
      <c r="D8" s="63">
        <v>12</v>
      </c>
      <c r="E8" s="63">
        <v>9.75</v>
      </c>
      <c r="F8" s="64">
        <v>9</v>
      </c>
      <c r="G8" s="10"/>
      <c r="H8" s="74"/>
      <c r="I8" s="75">
        <v>11</v>
      </c>
      <c r="J8" s="75">
        <v>5</v>
      </c>
      <c r="K8" s="76"/>
      <c r="L8" s="20"/>
      <c r="M8" s="80"/>
      <c r="N8" s="81"/>
      <c r="O8" s="81"/>
      <c r="P8" s="82"/>
      <c r="R8" s="89"/>
      <c r="S8" s="90"/>
      <c r="T8" s="91"/>
    </row>
    <row r="9" spans="1:20" ht="20.25" x14ac:dyDescent="0.25">
      <c r="A9" s="1">
        <f t="shared" si="0"/>
        <v>6</v>
      </c>
      <c r="B9" s="169" t="s">
        <v>41</v>
      </c>
      <c r="C9" s="165">
        <v>17</v>
      </c>
      <c r="D9" s="63">
        <v>14</v>
      </c>
      <c r="E9" s="63">
        <v>14.5</v>
      </c>
      <c r="F9" s="64">
        <v>12.5</v>
      </c>
      <c r="G9" s="10"/>
      <c r="H9" s="74"/>
      <c r="I9" s="75">
        <v>13</v>
      </c>
      <c r="J9" s="75">
        <v>8.5</v>
      </c>
      <c r="K9" s="76"/>
      <c r="L9" s="20"/>
      <c r="M9" s="80"/>
      <c r="N9" s="81"/>
      <c r="O9" s="81"/>
      <c r="P9" s="82"/>
      <c r="R9" s="89"/>
      <c r="S9" s="90"/>
      <c r="T9" s="91"/>
    </row>
    <row r="10" spans="1:20" ht="20.25" x14ac:dyDescent="0.25">
      <c r="A10" s="1">
        <f t="shared" si="0"/>
        <v>7</v>
      </c>
      <c r="B10" s="169" t="s">
        <v>42</v>
      </c>
      <c r="C10" s="165">
        <v>16</v>
      </c>
      <c r="D10" s="63">
        <v>14</v>
      </c>
      <c r="E10" s="63">
        <v>15</v>
      </c>
      <c r="F10" s="64">
        <v>13.5</v>
      </c>
      <c r="G10" s="10"/>
      <c r="H10" s="74"/>
      <c r="I10" s="75">
        <v>12.5</v>
      </c>
      <c r="J10" s="75">
        <v>6.5</v>
      </c>
      <c r="K10" s="76"/>
      <c r="L10" s="20"/>
      <c r="M10" s="80"/>
      <c r="N10" s="81"/>
      <c r="O10" s="81"/>
      <c r="P10" s="82"/>
      <c r="R10" s="89"/>
      <c r="S10" s="90"/>
      <c r="T10" s="91"/>
    </row>
    <row r="11" spans="1:20" ht="21" thickBot="1" x14ac:dyDescent="0.3">
      <c r="A11" s="1">
        <f t="shared" si="0"/>
        <v>8</v>
      </c>
      <c r="B11" s="169" t="s">
        <v>43</v>
      </c>
      <c r="C11" s="165">
        <v>11.5</v>
      </c>
      <c r="D11" s="63">
        <v>11</v>
      </c>
      <c r="E11" s="63">
        <v>6.25</v>
      </c>
      <c r="F11" s="64">
        <v>8.5</v>
      </c>
      <c r="G11" s="10"/>
      <c r="H11" s="74"/>
      <c r="I11" s="75">
        <v>11.5</v>
      </c>
      <c r="J11" s="75">
        <v>6</v>
      </c>
      <c r="K11" s="76"/>
      <c r="L11" s="21"/>
      <c r="M11" s="80"/>
      <c r="N11" s="81"/>
      <c r="O11" s="81"/>
      <c r="P11" s="82"/>
      <c r="R11" s="89"/>
      <c r="S11" s="90"/>
      <c r="T11" s="91"/>
    </row>
    <row r="12" spans="1:20" ht="21" thickTop="1" x14ac:dyDescent="0.25">
      <c r="A12" s="1">
        <f t="shared" si="0"/>
        <v>9</v>
      </c>
      <c r="B12" s="169" t="s">
        <v>44</v>
      </c>
      <c r="C12" s="165">
        <v>13</v>
      </c>
      <c r="D12" s="63">
        <v>12</v>
      </c>
      <c r="E12" s="63">
        <v>14.5</v>
      </c>
      <c r="F12" s="64">
        <v>7.25</v>
      </c>
      <c r="G12" s="10"/>
      <c r="H12" s="74"/>
      <c r="I12" s="75">
        <v>12</v>
      </c>
      <c r="J12" s="75">
        <v>3.5</v>
      </c>
      <c r="K12" s="76"/>
      <c r="L12" s="11"/>
      <c r="M12" s="80"/>
      <c r="N12" s="81"/>
      <c r="O12" s="81"/>
      <c r="P12" s="82"/>
      <c r="R12" s="89"/>
      <c r="S12" s="90"/>
      <c r="T12" s="91"/>
    </row>
    <row r="13" spans="1:20" ht="20.25" x14ac:dyDescent="0.25">
      <c r="A13" s="1">
        <f t="shared" si="0"/>
        <v>10</v>
      </c>
      <c r="B13" s="169" t="s">
        <v>45</v>
      </c>
      <c r="C13" s="165">
        <v>15.5</v>
      </c>
      <c r="D13" s="63">
        <v>13</v>
      </c>
      <c r="E13" s="63">
        <v>12.25</v>
      </c>
      <c r="F13" s="64">
        <v>11.5</v>
      </c>
      <c r="G13" s="10"/>
      <c r="H13" s="74"/>
      <c r="I13" s="75">
        <v>12</v>
      </c>
      <c r="J13" s="75">
        <v>9.5</v>
      </c>
      <c r="K13" s="76"/>
      <c r="L13" s="12"/>
      <c r="M13" s="80"/>
      <c r="N13" s="81"/>
      <c r="O13" s="81"/>
      <c r="P13" s="82"/>
      <c r="R13" s="89"/>
      <c r="S13" s="90"/>
      <c r="T13" s="91"/>
    </row>
    <row r="14" spans="1:20" ht="20.25" x14ac:dyDescent="0.25">
      <c r="A14" s="1">
        <f t="shared" si="0"/>
        <v>11</v>
      </c>
      <c r="B14" s="169" t="s">
        <v>46</v>
      </c>
      <c r="C14" s="165">
        <v>11</v>
      </c>
      <c r="D14" s="63">
        <v>12</v>
      </c>
      <c r="E14" s="63">
        <v>5</v>
      </c>
      <c r="F14" s="64">
        <v>6.5</v>
      </c>
      <c r="G14" s="10"/>
      <c r="H14" s="74"/>
      <c r="I14" s="75">
        <v>11.5</v>
      </c>
      <c r="J14" s="75">
        <v>8</v>
      </c>
      <c r="K14" s="76"/>
      <c r="L14" s="12"/>
      <c r="M14" s="80"/>
      <c r="N14" s="81"/>
      <c r="O14" s="81"/>
      <c r="P14" s="82"/>
      <c r="R14" s="89"/>
      <c r="S14" s="90"/>
      <c r="T14" s="91"/>
    </row>
    <row r="15" spans="1:20" ht="20.25" x14ac:dyDescent="0.25">
      <c r="A15" s="1">
        <f t="shared" si="0"/>
        <v>12</v>
      </c>
      <c r="B15" s="169" t="s">
        <v>47</v>
      </c>
      <c r="C15" s="165">
        <v>17.5</v>
      </c>
      <c r="D15" s="63">
        <v>14</v>
      </c>
      <c r="E15" s="63">
        <v>12</v>
      </c>
      <c r="F15" s="64">
        <v>18</v>
      </c>
      <c r="G15" s="10"/>
      <c r="H15" s="74"/>
      <c r="I15" s="75">
        <v>15</v>
      </c>
      <c r="J15" s="75">
        <v>17</v>
      </c>
      <c r="K15" s="76"/>
      <c r="L15" s="12"/>
      <c r="M15" s="80"/>
      <c r="N15" s="81"/>
      <c r="O15" s="81"/>
      <c r="P15" s="82"/>
      <c r="R15" s="89"/>
      <c r="S15" s="90"/>
      <c r="T15" s="91"/>
    </row>
    <row r="16" spans="1:20" ht="20.25" x14ac:dyDescent="0.25">
      <c r="A16" s="1">
        <f t="shared" si="0"/>
        <v>13</v>
      </c>
      <c r="B16" s="169" t="s">
        <v>48</v>
      </c>
      <c r="C16" s="165">
        <v>15</v>
      </c>
      <c r="D16" s="63">
        <v>12.5</v>
      </c>
      <c r="E16" s="63">
        <v>8</v>
      </c>
      <c r="F16" s="64">
        <v>7</v>
      </c>
      <c r="G16" s="10"/>
      <c r="H16" s="74"/>
      <c r="I16" s="75">
        <v>13</v>
      </c>
      <c r="J16" s="75">
        <v>9.5</v>
      </c>
      <c r="K16" s="76"/>
      <c r="L16" s="12"/>
      <c r="M16" s="80"/>
      <c r="N16" s="81"/>
      <c r="O16" s="81"/>
      <c r="P16" s="82"/>
      <c r="R16" s="89"/>
      <c r="S16" s="90"/>
      <c r="T16" s="91"/>
    </row>
    <row r="17" spans="1:20" ht="20.25" x14ac:dyDescent="0.25">
      <c r="A17" s="1">
        <f t="shared" si="0"/>
        <v>14</v>
      </c>
      <c r="B17" s="169" t="s">
        <v>49</v>
      </c>
      <c r="C17" s="165">
        <v>15</v>
      </c>
      <c r="D17" s="63">
        <v>12</v>
      </c>
      <c r="E17" s="63">
        <v>9</v>
      </c>
      <c r="F17" s="64">
        <v>7.5</v>
      </c>
      <c r="G17" s="10"/>
      <c r="H17" s="74"/>
      <c r="I17" s="75">
        <v>11</v>
      </c>
      <c r="J17" s="75">
        <v>6</v>
      </c>
      <c r="K17" s="76"/>
      <c r="L17" s="12"/>
      <c r="M17" s="80"/>
      <c r="N17" s="81"/>
      <c r="O17" s="81"/>
      <c r="P17" s="82"/>
      <c r="R17" s="89"/>
      <c r="S17" s="90"/>
      <c r="T17" s="91"/>
    </row>
    <row r="18" spans="1:20" ht="20.25" x14ac:dyDescent="0.25">
      <c r="A18" s="1">
        <f t="shared" si="0"/>
        <v>15</v>
      </c>
      <c r="B18" s="169" t="s">
        <v>50</v>
      </c>
      <c r="C18" s="165">
        <v>17</v>
      </c>
      <c r="D18" s="63">
        <v>14</v>
      </c>
      <c r="E18" s="63">
        <v>14.25</v>
      </c>
      <c r="F18" s="64">
        <v>12.5</v>
      </c>
      <c r="G18" s="10"/>
      <c r="H18" s="74"/>
      <c r="I18" s="75">
        <v>14</v>
      </c>
      <c r="J18" s="75">
        <v>6</v>
      </c>
      <c r="K18" s="76"/>
      <c r="L18" s="12"/>
      <c r="M18" s="80"/>
      <c r="N18" s="81"/>
      <c r="O18" s="81"/>
      <c r="P18" s="82"/>
      <c r="R18" s="89"/>
      <c r="S18" s="90"/>
      <c r="T18" s="91"/>
    </row>
    <row r="19" spans="1:20" ht="20.25" x14ac:dyDescent="0.25">
      <c r="A19" s="1">
        <f t="shared" si="0"/>
        <v>16</v>
      </c>
      <c r="B19" s="169" t="s">
        <v>51</v>
      </c>
      <c r="C19" s="165">
        <v>16</v>
      </c>
      <c r="D19" s="63">
        <v>12.5</v>
      </c>
      <c r="E19" s="63">
        <v>11.25</v>
      </c>
      <c r="F19" s="64">
        <v>8</v>
      </c>
      <c r="G19" s="10"/>
      <c r="H19" s="74"/>
      <c r="I19" s="75">
        <v>12.5</v>
      </c>
      <c r="J19" s="75">
        <v>5</v>
      </c>
      <c r="K19" s="76"/>
      <c r="L19" s="12"/>
      <c r="M19" s="80"/>
      <c r="N19" s="81"/>
      <c r="O19" s="81"/>
      <c r="P19" s="82"/>
      <c r="R19" s="89"/>
      <c r="S19" s="90"/>
      <c r="T19" s="91"/>
    </row>
    <row r="20" spans="1:20" ht="20.25" x14ac:dyDescent="0.25">
      <c r="A20" s="1">
        <f t="shared" si="0"/>
        <v>17</v>
      </c>
      <c r="B20" s="169" t="s">
        <v>52</v>
      </c>
      <c r="C20" s="165">
        <v>14</v>
      </c>
      <c r="D20" s="63">
        <v>12</v>
      </c>
      <c r="E20" s="63">
        <v>9.75</v>
      </c>
      <c r="F20" s="64">
        <v>11.75</v>
      </c>
      <c r="G20" s="10"/>
      <c r="H20" s="74"/>
      <c r="I20" s="75">
        <v>11.5</v>
      </c>
      <c r="J20" s="75">
        <v>7.5</v>
      </c>
      <c r="K20" s="76"/>
      <c r="L20" s="12"/>
      <c r="M20" s="80"/>
      <c r="N20" s="81"/>
      <c r="O20" s="81"/>
      <c r="P20" s="82"/>
      <c r="R20" s="89"/>
      <c r="S20" s="90"/>
      <c r="T20" s="91"/>
    </row>
    <row r="21" spans="1:20" ht="20.25" x14ac:dyDescent="0.25">
      <c r="A21" s="1">
        <f t="shared" si="0"/>
        <v>18</v>
      </c>
      <c r="B21" s="169" t="s">
        <v>53</v>
      </c>
      <c r="C21" s="165">
        <v>15</v>
      </c>
      <c r="D21" s="63">
        <v>11.5</v>
      </c>
      <c r="E21" s="63">
        <v>14.25</v>
      </c>
      <c r="F21" s="64">
        <v>8</v>
      </c>
      <c r="G21" s="10"/>
      <c r="H21" s="74"/>
      <c r="I21" s="75">
        <v>12</v>
      </c>
      <c r="J21" s="75">
        <v>7</v>
      </c>
      <c r="K21" s="76"/>
      <c r="L21" s="12"/>
      <c r="M21" s="80"/>
      <c r="N21" s="81"/>
      <c r="O21" s="81"/>
      <c r="P21" s="82"/>
      <c r="R21" s="89"/>
      <c r="S21" s="90"/>
      <c r="T21" s="91"/>
    </row>
    <row r="22" spans="1:20" ht="20.25" x14ac:dyDescent="0.25">
      <c r="A22" s="1">
        <f t="shared" si="0"/>
        <v>19</v>
      </c>
      <c r="B22" s="169" t="s">
        <v>54</v>
      </c>
      <c r="C22" s="165">
        <v>15</v>
      </c>
      <c r="D22" s="63">
        <v>14</v>
      </c>
      <c r="E22" s="63">
        <v>12</v>
      </c>
      <c r="F22" s="64">
        <v>13</v>
      </c>
      <c r="G22" s="10"/>
      <c r="H22" s="74"/>
      <c r="I22" s="75">
        <v>14</v>
      </c>
      <c r="J22" s="75">
        <v>8.5</v>
      </c>
      <c r="K22" s="76"/>
      <c r="L22" s="12"/>
      <c r="M22" s="80"/>
      <c r="N22" s="81"/>
      <c r="O22" s="81"/>
      <c r="P22" s="82"/>
      <c r="R22" s="89"/>
      <c r="S22" s="90"/>
      <c r="T22" s="91"/>
    </row>
    <row r="23" spans="1:20" ht="20.25" x14ac:dyDescent="0.25">
      <c r="A23" s="1">
        <f t="shared" si="0"/>
        <v>20</v>
      </c>
      <c r="B23" s="169" t="s">
        <v>55</v>
      </c>
      <c r="C23" s="165">
        <v>13.5</v>
      </c>
      <c r="D23" s="63">
        <v>12</v>
      </c>
      <c r="E23" s="63">
        <v>14.75</v>
      </c>
      <c r="F23" s="64">
        <v>11</v>
      </c>
      <c r="G23" s="10"/>
      <c r="H23" s="74"/>
      <c r="I23" s="75">
        <v>11.5</v>
      </c>
      <c r="J23" s="75">
        <v>11</v>
      </c>
      <c r="K23" s="76"/>
      <c r="L23" s="12"/>
      <c r="M23" s="80"/>
      <c r="N23" s="81"/>
      <c r="O23" s="81"/>
      <c r="P23" s="82"/>
      <c r="R23" s="89"/>
      <c r="S23" s="90"/>
      <c r="T23" s="91"/>
    </row>
    <row r="24" spans="1:20" ht="20.25" x14ac:dyDescent="0.25">
      <c r="A24" s="1">
        <f t="shared" si="0"/>
        <v>21</v>
      </c>
      <c r="B24" s="169" t="s">
        <v>56</v>
      </c>
      <c r="C24" s="165">
        <v>17.5</v>
      </c>
      <c r="D24" s="63">
        <v>14</v>
      </c>
      <c r="E24" s="63">
        <v>17.5</v>
      </c>
      <c r="F24" s="64">
        <v>16.5</v>
      </c>
      <c r="G24" s="10"/>
      <c r="H24" s="74"/>
      <c r="I24" s="75">
        <v>14</v>
      </c>
      <c r="J24" s="75">
        <v>11</v>
      </c>
      <c r="K24" s="76"/>
      <c r="L24" s="12"/>
      <c r="M24" s="80"/>
      <c r="N24" s="81"/>
      <c r="O24" s="81"/>
      <c r="P24" s="82"/>
      <c r="R24" s="89"/>
      <c r="S24" s="90"/>
      <c r="T24" s="91"/>
    </row>
    <row r="25" spans="1:20" ht="20.25" x14ac:dyDescent="0.25">
      <c r="A25" s="1">
        <f t="shared" si="0"/>
        <v>22</v>
      </c>
      <c r="B25" s="169" t="s">
        <v>57</v>
      </c>
      <c r="C25" s="165">
        <v>17.5</v>
      </c>
      <c r="D25" s="63">
        <v>14</v>
      </c>
      <c r="E25" s="63">
        <v>17</v>
      </c>
      <c r="F25" s="64">
        <v>16</v>
      </c>
      <c r="G25" s="10"/>
      <c r="H25" s="74"/>
      <c r="I25" s="75">
        <v>14</v>
      </c>
      <c r="J25" s="75">
        <v>14.5</v>
      </c>
      <c r="K25" s="76"/>
      <c r="L25" s="12"/>
      <c r="M25" s="80"/>
      <c r="N25" s="81"/>
      <c r="O25" s="81"/>
      <c r="P25" s="82"/>
      <c r="R25" s="89"/>
      <c r="S25" s="90"/>
      <c r="T25" s="91"/>
    </row>
    <row r="26" spans="1:20" ht="20.25" x14ac:dyDescent="0.25">
      <c r="A26" s="1">
        <f t="shared" si="0"/>
        <v>23</v>
      </c>
      <c r="B26" s="169" t="s">
        <v>58</v>
      </c>
      <c r="C26" s="165">
        <v>16</v>
      </c>
      <c r="D26" s="63">
        <v>12</v>
      </c>
      <c r="E26" s="63">
        <v>10.75</v>
      </c>
      <c r="F26" s="64">
        <v>13</v>
      </c>
      <c r="G26" s="10"/>
      <c r="H26" s="74"/>
      <c r="I26" s="75">
        <v>14</v>
      </c>
      <c r="J26" s="75">
        <v>11.5</v>
      </c>
      <c r="K26" s="76"/>
      <c r="L26" s="12"/>
      <c r="M26" s="80"/>
      <c r="N26" s="81"/>
      <c r="O26" s="81"/>
      <c r="P26" s="82"/>
      <c r="R26" s="89"/>
      <c r="S26" s="90"/>
      <c r="T26" s="91"/>
    </row>
    <row r="27" spans="1:20" ht="20.25" x14ac:dyDescent="0.25">
      <c r="A27" s="1">
        <f t="shared" si="0"/>
        <v>24</v>
      </c>
      <c r="B27" s="169" t="s">
        <v>59</v>
      </c>
      <c r="C27" s="165">
        <v>12.5</v>
      </c>
      <c r="D27" s="63">
        <v>10</v>
      </c>
      <c r="E27" s="63">
        <v>8.75</v>
      </c>
      <c r="F27" s="64">
        <v>5.75</v>
      </c>
      <c r="G27" s="10"/>
      <c r="H27" s="74"/>
      <c r="I27" s="75">
        <v>10</v>
      </c>
      <c r="J27" s="75">
        <v>7</v>
      </c>
      <c r="K27" s="76"/>
      <c r="L27" s="12"/>
      <c r="M27" s="80"/>
      <c r="N27" s="81"/>
      <c r="O27" s="81"/>
      <c r="P27" s="82"/>
      <c r="R27" s="89"/>
      <c r="S27" s="90"/>
      <c r="T27" s="91"/>
    </row>
    <row r="28" spans="1:20" ht="22.5" customHeight="1" x14ac:dyDescent="0.25">
      <c r="A28" s="1">
        <f t="shared" si="0"/>
        <v>25</v>
      </c>
      <c r="B28" s="169" t="s">
        <v>60</v>
      </c>
      <c r="C28" s="165">
        <v>15.5</v>
      </c>
      <c r="D28" s="63">
        <v>13</v>
      </c>
      <c r="E28" s="63">
        <v>10.5</v>
      </c>
      <c r="F28" s="64">
        <v>10</v>
      </c>
      <c r="G28" s="13"/>
      <c r="H28" s="75"/>
      <c r="I28" s="75">
        <v>12</v>
      </c>
      <c r="J28" s="75">
        <v>8.5</v>
      </c>
      <c r="K28" s="75"/>
      <c r="L28" s="14"/>
      <c r="M28" s="80"/>
      <c r="N28" s="81"/>
      <c r="O28" s="81"/>
      <c r="P28" s="82"/>
      <c r="R28" s="89"/>
      <c r="S28" s="90"/>
      <c r="T28" s="91"/>
    </row>
    <row r="29" spans="1:20" ht="20.25" x14ac:dyDescent="0.25">
      <c r="A29" s="1">
        <f t="shared" si="0"/>
        <v>26</v>
      </c>
      <c r="B29" s="169" t="s">
        <v>61</v>
      </c>
      <c r="C29" s="165">
        <v>13</v>
      </c>
      <c r="D29" s="63">
        <v>11.5</v>
      </c>
      <c r="E29" s="63">
        <v>10.25</v>
      </c>
      <c r="F29" s="64">
        <v>9.5</v>
      </c>
      <c r="G29" s="15"/>
      <c r="H29" s="75"/>
      <c r="I29" s="75">
        <v>12</v>
      </c>
      <c r="J29" s="75">
        <v>8.25</v>
      </c>
      <c r="K29" s="75"/>
      <c r="L29" s="16"/>
      <c r="M29" s="80"/>
      <c r="N29" s="81"/>
      <c r="O29" s="81"/>
      <c r="P29" s="82"/>
      <c r="R29" s="89"/>
      <c r="S29" s="90"/>
      <c r="T29" s="91"/>
    </row>
    <row r="30" spans="1:20" ht="20.25" x14ac:dyDescent="0.25">
      <c r="A30" s="1">
        <f t="shared" si="0"/>
        <v>27</v>
      </c>
      <c r="B30" s="169" t="s">
        <v>62</v>
      </c>
      <c r="C30" s="165">
        <v>12</v>
      </c>
      <c r="D30" s="63">
        <v>11.5</v>
      </c>
      <c r="E30" s="63">
        <v>6.5</v>
      </c>
      <c r="F30" s="64">
        <v>4</v>
      </c>
      <c r="G30" s="15"/>
      <c r="H30" s="75"/>
      <c r="I30" s="75">
        <v>11.5</v>
      </c>
      <c r="J30" s="75">
        <v>6</v>
      </c>
      <c r="K30" s="75"/>
      <c r="L30" s="16"/>
      <c r="M30" s="80"/>
      <c r="N30" s="81"/>
      <c r="O30" s="81"/>
      <c r="P30" s="82"/>
      <c r="R30" s="89"/>
      <c r="S30" s="90"/>
      <c r="T30" s="91"/>
    </row>
    <row r="31" spans="1:20" ht="20.25" x14ac:dyDescent="0.25">
      <c r="A31" s="1">
        <f t="shared" si="0"/>
        <v>28</v>
      </c>
      <c r="B31" s="169" t="s">
        <v>63</v>
      </c>
      <c r="C31" s="165">
        <v>12.5</v>
      </c>
      <c r="D31" s="63">
        <v>10.5</v>
      </c>
      <c r="E31" s="63">
        <v>6.5</v>
      </c>
      <c r="F31" s="64">
        <v>8</v>
      </c>
      <c r="G31" s="15"/>
      <c r="H31" s="75"/>
      <c r="I31" s="75">
        <v>12.5</v>
      </c>
      <c r="J31" s="75">
        <v>5.5</v>
      </c>
      <c r="K31" s="75"/>
      <c r="L31" s="16"/>
      <c r="M31" s="80"/>
      <c r="N31" s="81"/>
      <c r="O31" s="81"/>
      <c r="P31" s="82"/>
      <c r="R31" s="89"/>
      <c r="S31" s="90"/>
      <c r="T31" s="91"/>
    </row>
    <row r="32" spans="1:20" ht="20.25" x14ac:dyDescent="0.25">
      <c r="A32" s="1">
        <f t="shared" si="0"/>
        <v>29</v>
      </c>
      <c r="B32" s="169" t="s">
        <v>64</v>
      </c>
      <c r="C32" s="166">
        <v>12.5</v>
      </c>
      <c r="D32" s="66">
        <v>12</v>
      </c>
      <c r="E32" s="66">
        <v>8.5</v>
      </c>
      <c r="F32" s="67">
        <v>6.5</v>
      </c>
      <c r="G32" s="17"/>
      <c r="H32" s="78"/>
      <c r="I32" s="78">
        <v>11.5</v>
      </c>
      <c r="J32" s="78">
        <v>4.75</v>
      </c>
      <c r="K32" s="78"/>
      <c r="L32" s="18"/>
      <c r="M32" s="83"/>
      <c r="N32" s="84"/>
      <c r="O32" s="84"/>
      <c r="P32" s="85"/>
      <c r="R32" s="89"/>
      <c r="S32" s="90"/>
      <c r="T32" s="91"/>
    </row>
    <row r="33" spans="1:20" ht="21" thickBot="1" x14ac:dyDescent="0.3">
      <c r="A33" s="1">
        <f t="shared" si="0"/>
        <v>30</v>
      </c>
      <c r="B33" s="169" t="s">
        <v>65</v>
      </c>
      <c r="C33" s="167">
        <v>13</v>
      </c>
      <c r="D33" s="69">
        <v>11</v>
      </c>
      <c r="E33" s="69">
        <v>7.25</v>
      </c>
      <c r="F33" s="70">
        <v>6.25</v>
      </c>
      <c r="G33" s="52"/>
      <c r="H33" s="79"/>
      <c r="I33" s="79"/>
      <c r="J33" s="79">
        <v>5</v>
      </c>
      <c r="K33" s="79"/>
      <c r="L33" s="53"/>
      <c r="M33" s="86"/>
      <c r="N33" s="87"/>
      <c r="O33" s="87"/>
      <c r="P33" s="88"/>
      <c r="R33" s="92"/>
      <c r="S33" s="93"/>
      <c r="T33" s="94"/>
    </row>
    <row r="34" spans="1:20" x14ac:dyDescent="0.25"/>
    <row r="35" spans="1:20" x14ac:dyDescent="0.25"/>
    <row r="36" spans="1:20" x14ac:dyDescent="0.25"/>
  </sheetData>
  <mergeCells count="10">
    <mergeCell ref="R2:T2"/>
    <mergeCell ref="A2:B2"/>
    <mergeCell ref="N1:P1"/>
    <mergeCell ref="M2:P2"/>
    <mergeCell ref="F1:H1"/>
    <mergeCell ref="D1:E1"/>
    <mergeCell ref="C2:F2"/>
    <mergeCell ref="H2:K2"/>
    <mergeCell ref="K1:M1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0000"/>
  </sheetPr>
  <dimension ref="A1:T39"/>
  <sheetViews>
    <sheetView showGridLines="0" rightToLeft="1" workbookViewId="0">
      <pane ySplit="3" topLeftCell="A4" activePane="bottomLeft" state="frozen"/>
      <selection pane="bottomLeft" activeCell="A35" sqref="A35"/>
    </sheetView>
  </sheetViews>
  <sheetFormatPr baseColWidth="10" defaultColWidth="11" defaultRowHeight="18.75" zeroHeight="1" x14ac:dyDescent="0.25"/>
  <cols>
    <col min="1" max="1" width="4.375" style="9" customWidth="1"/>
    <col min="2" max="2" width="28.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75" style="9" customWidth="1"/>
    <col min="18" max="18" width="9.125" style="9" customWidth="1"/>
    <col min="19" max="19" width="10.5" style="9" customWidth="1"/>
    <col min="20" max="20" width="8.5" style="9" customWidth="1"/>
    <col min="21" max="16384" width="11" style="9"/>
  </cols>
  <sheetData>
    <row r="1" spans="1:20" s="6" customFormat="1" ht="30.75" customHeight="1" thickTop="1" thickBot="1" x14ac:dyDescent="0.3">
      <c r="A1" s="24" t="s">
        <v>23</v>
      </c>
      <c r="B1" s="25"/>
      <c r="C1" s="23"/>
      <c r="D1" s="214" t="s">
        <v>35</v>
      </c>
      <c r="E1" s="215"/>
      <c r="F1" s="197"/>
      <c r="G1" s="197"/>
      <c r="H1" s="197"/>
      <c r="I1" s="5" t="s">
        <v>15</v>
      </c>
      <c r="J1" s="99">
        <v>3</v>
      </c>
      <c r="K1" s="205" t="s">
        <v>24</v>
      </c>
      <c r="L1" s="205"/>
      <c r="M1" s="205"/>
      <c r="N1" s="193" t="s">
        <v>19</v>
      </c>
      <c r="O1" s="193"/>
      <c r="P1" s="193"/>
    </row>
    <row r="2" spans="1:20" s="6" customFormat="1" ht="39.75" customHeight="1" thickTop="1" thickBot="1" x14ac:dyDescent="0.3">
      <c r="A2" s="212" t="s">
        <v>154</v>
      </c>
      <c r="B2" s="213"/>
      <c r="C2" s="199" t="s">
        <v>4</v>
      </c>
      <c r="D2" s="200"/>
      <c r="E2" s="200"/>
      <c r="F2" s="201"/>
      <c r="G2" s="2"/>
      <c r="H2" s="202" t="s">
        <v>21</v>
      </c>
      <c r="I2" s="203"/>
      <c r="J2" s="203"/>
      <c r="K2" s="204"/>
      <c r="L2" s="3"/>
      <c r="M2" s="194" t="s">
        <v>22</v>
      </c>
      <c r="N2" s="195"/>
      <c r="O2" s="195"/>
      <c r="P2" s="196"/>
      <c r="R2" s="209" t="s">
        <v>158</v>
      </c>
      <c r="S2" s="210"/>
      <c r="T2" s="211"/>
    </row>
    <row r="3" spans="1:20" s="7" customFormat="1" ht="24" thickTop="1" thickBot="1" x14ac:dyDescent="0.3">
      <c r="A3" s="180" t="s">
        <v>162</v>
      </c>
      <c r="B3" s="181" t="s">
        <v>20</v>
      </c>
      <c r="C3" s="32" t="s">
        <v>11</v>
      </c>
      <c r="D3" s="33" t="s">
        <v>12</v>
      </c>
      <c r="E3" s="33" t="s">
        <v>13</v>
      </c>
      <c r="F3" s="34" t="s">
        <v>27</v>
      </c>
      <c r="G3" s="30"/>
      <c r="H3" s="33" t="s">
        <v>11</v>
      </c>
      <c r="I3" s="33" t="s">
        <v>12</v>
      </c>
      <c r="J3" s="33" t="s">
        <v>13</v>
      </c>
      <c r="K3" s="33" t="s">
        <v>27</v>
      </c>
      <c r="L3" s="31"/>
      <c r="M3" s="40" t="s">
        <v>11</v>
      </c>
      <c r="N3" s="40" t="s">
        <v>12</v>
      </c>
      <c r="O3" s="40" t="s">
        <v>13</v>
      </c>
      <c r="P3" s="41" t="s">
        <v>27</v>
      </c>
      <c r="R3" s="48" t="s">
        <v>155</v>
      </c>
      <c r="S3" s="49" t="s">
        <v>156</v>
      </c>
      <c r="T3" s="50" t="s">
        <v>157</v>
      </c>
    </row>
    <row r="4" spans="1:20" ht="21" thickTop="1" x14ac:dyDescent="0.25">
      <c r="A4" s="1">
        <f>IF(B4&lt;&gt;"",1,"")</f>
        <v>1</v>
      </c>
      <c r="B4" s="177" t="s">
        <v>66</v>
      </c>
      <c r="C4" s="59">
        <v>13</v>
      </c>
      <c r="D4" s="60">
        <v>12</v>
      </c>
      <c r="E4" s="60">
        <v>6</v>
      </c>
      <c r="F4" s="61">
        <v>10</v>
      </c>
      <c r="G4" s="8"/>
      <c r="H4" s="71"/>
      <c r="I4" s="72">
        <v>13</v>
      </c>
      <c r="J4" s="72">
        <v>6.5</v>
      </c>
      <c r="K4" s="73"/>
      <c r="L4" s="20"/>
      <c r="M4" s="81"/>
      <c r="N4" s="81"/>
      <c r="O4" s="81"/>
      <c r="P4" s="81"/>
      <c r="R4" s="89"/>
      <c r="S4" s="90"/>
      <c r="T4" s="91"/>
    </row>
    <row r="5" spans="1:20" ht="20.25" x14ac:dyDescent="0.25">
      <c r="A5" s="1">
        <f>IF(B5&lt;&gt;"",A4+1,"")</f>
        <v>2</v>
      </c>
      <c r="B5" s="176" t="s">
        <v>67</v>
      </c>
      <c r="C5" s="62">
        <v>15</v>
      </c>
      <c r="D5" s="63">
        <v>14</v>
      </c>
      <c r="E5" s="63">
        <v>12</v>
      </c>
      <c r="F5" s="64">
        <v>15.75</v>
      </c>
      <c r="G5" s="10"/>
      <c r="H5" s="74"/>
      <c r="I5" s="75">
        <v>13</v>
      </c>
      <c r="J5" s="75">
        <v>13.5</v>
      </c>
      <c r="K5" s="76"/>
      <c r="L5" s="20"/>
      <c r="M5" s="80"/>
      <c r="N5" s="81"/>
      <c r="O5" s="81"/>
      <c r="P5" s="82"/>
      <c r="R5" s="89"/>
      <c r="S5" s="90"/>
      <c r="T5" s="91"/>
    </row>
    <row r="6" spans="1:20" ht="20.25" x14ac:dyDescent="0.25">
      <c r="A6" s="1">
        <f t="shared" ref="A6:A35" si="0">IF(B6&lt;&gt;"",A5+1,"")</f>
        <v>3</v>
      </c>
      <c r="B6" s="176" t="s">
        <v>68</v>
      </c>
      <c r="C6" s="62">
        <v>12</v>
      </c>
      <c r="D6" s="63">
        <v>13</v>
      </c>
      <c r="E6" s="63">
        <v>3.25</v>
      </c>
      <c r="F6" s="64">
        <v>7.75</v>
      </c>
      <c r="G6" s="10"/>
      <c r="H6" s="74"/>
      <c r="I6" s="75">
        <v>10</v>
      </c>
      <c r="J6" s="96">
        <v>4.25</v>
      </c>
      <c r="K6" s="76"/>
      <c r="L6" s="20"/>
      <c r="M6" s="80"/>
      <c r="N6" s="81"/>
      <c r="O6" s="81"/>
      <c r="P6" s="81"/>
      <c r="R6" s="89"/>
      <c r="S6" s="90"/>
      <c r="T6" s="91"/>
    </row>
    <row r="7" spans="1:20" ht="20.25" x14ac:dyDescent="0.25">
      <c r="A7" s="1">
        <f t="shared" si="0"/>
        <v>4</v>
      </c>
      <c r="B7" s="176" t="s">
        <v>69</v>
      </c>
      <c r="C7" s="62">
        <v>14</v>
      </c>
      <c r="D7" s="63">
        <v>13</v>
      </c>
      <c r="E7" s="63">
        <v>9.75</v>
      </c>
      <c r="F7" s="64">
        <v>11.5</v>
      </c>
      <c r="G7" s="10"/>
      <c r="H7" s="74"/>
      <c r="I7" s="75">
        <v>13</v>
      </c>
      <c r="J7" s="75">
        <v>6.5</v>
      </c>
      <c r="K7" s="76"/>
      <c r="L7" s="20"/>
      <c r="M7" s="80"/>
      <c r="N7" s="81"/>
      <c r="O7" s="81"/>
      <c r="P7" s="82"/>
      <c r="R7" s="89"/>
      <c r="S7" s="90"/>
      <c r="T7" s="91"/>
    </row>
    <row r="8" spans="1:20" ht="20.25" x14ac:dyDescent="0.25">
      <c r="A8" s="1">
        <f t="shared" si="0"/>
        <v>5</v>
      </c>
      <c r="B8" s="178" t="s">
        <v>70</v>
      </c>
      <c r="C8" s="62">
        <v>12</v>
      </c>
      <c r="D8" s="63">
        <v>12.5</v>
      </c>
      <c r="E8" s="63">
        <v>11.75</v>
      </c>
      <c r="F8" s="64">
        <v>7.25</v>
      </c>
      <c r="G8" s="10"/>
      <c r="H8" s="74"/>
      <c r="I8" s="75">
        <v>12</v>
      </c>
      <c r="J8" s="75">
        <v>3</v>
      </c>
      <c r="K8" s="76"/>
      <c r="L8" s="20"/>
      <c r="M8" s="80"/>
      <c r="N8" s="81"/>
      <c r="O8" s="81"/>
      <c r="P8" s="82"/>
      <c r="R8" s="89"/>
      <c r="S8" s="90"/>
      <c r="T8" s="91"/>
    </row>
    <row r="9" spans="1:20" ht="20.25" x14ac:dyDescent="0.25">
      <c r="A9" s="1">
        <f t="shared" si="0"/>
        <v>6</v>
      </c>
      <c r="B9" s="176" t="s">
        <v>71</v>
      </c>
      <c r="C9" s="62">
        <v>15</v>
      </c>
      <c r="D9" s="63">
        <v>13</v>
      </c>
      <c r="E9" s="63">
        <v>15.5</v>
      </c>
      <c r="F9" s="64">
        <v>11.25</v>
      </c>
      <c r="G9" s="10"/>
      <c r="H9" s="74"/>
      <c r="I9" s="75">
        <v>13</v>
      </c>
      <c r="J9" s="75">
        <v>9</v>
      </c>
      <c r="K9" s="76"/>
      <c r="L9" s="20"/>
      <c r="M9" s="80"/>
      <c r="N9" s="81"/>
      <c r="O9" s="81"/>
      <c r="P9" s="82"/>
      <c r="R9" s="89"/>
      <c r="S9" s="90"/>
      <c r="T9" s="91"/>
    </row>
    <row r="10" spans="1:20" ht="20.25" x14ac:dyDescent="0.25">
      <c r="A10" s="1">
        <f t="shared" si="0"/>
        <v>7</v>
      </c>
      <c r="B10" s="176" t="s">
        <v>72</v>
      </c>
      <c r="C10" s="62">
        <v>14.5</v>
      </c>
      <c r="D10" s="63">
        <v>12.5</v>
      </c>
      <c r="E10" s="63">
        <v>14.25</v>
      </c>
      <c r="F10" s="64">
        <v>9.5</v>
      </c>
      <c r="G10" s="10"/>
      <c r="H10" s="74"/>
      <c r="I10" s="75">
        <v>11</v>
      </c>
      <c r="J10" s="75">
        <v>10</v>
      </c>
      <c r="K10" s="76"/>
      <c r="L10" s="20"/>
      <c r="M10" s="80"/>
      <c r="N10" s="81"/>
      <c r="O10" s="81"/>
      <c r="P10" s="82"/>
      <c r="R10" s="89"/>
      <c r="S10" s="90"/>
      <c r="T10" s="91"/>
    </row>
    <row r="11" spans="1:20" ht="21" thickBot="1" x14ac:dyDescent="0.3">
      <c r="A11" s="1">
        <f t="shared" si="0"/>
        <v>8</v>
      </c>
      <c r="B11" s="176" t="s">
        <v>73</v>
      </c>
      <c r="C11" s="62">
        <v>11</v>
      </c>
      <c r="D11" s="63">
        <v>11.5</v>
      </c>
      <c r="E11" s="63">
        <v>6.25</v>
      </c>
      <c r="F11" s="64">
        <v>10</v>
      </c>
      <c r="G11" s="10"/>
      <c r="H11" s="74"/>
      <c r="I11" s="75">
        <v>10</v>
      </c>
      <c r="J11" s="75">
        <v>8.25</v>
      </c>
      <c r="K11" s="76"/>
      <c r="L11" s="21"/>
      <c r="M11" s="80"/>
      <c r="N11" s="81"/>
      <c r="O11" s="81"/>
      <c r="P11" s="82"/>
      <c r="R11" s="89"/>
      <c r="S11" s="90"/>
      <c r="T11" s="91"/>
    </row>
    <row r="12" spans="1:20" ht="21" thickTop="1" x14ac:dyDescent="0.25">
      <c r="A12" s="1">
        <f t="shared" si="0"/>
        <v>9</v>
      </c>
      <c r="B12" s="176" t="s">
        <v>74</v>
      </c>
      <c r="C12" s="62">
        <v>15.5</v>
      </c>
      <c r="D12" s="63">
        <v>13</v>
      </c>
      <c r="E12" s="63">
        <v>15</v>
      </c>
      <c r="F12" s="64">
        <v>12.5</v>
      </c>
      <c r="G12" s="10"/>
      <c r="H12" s="74"/>
      <c r="I12" s="75">
        <v>12</v>
      </c>
      <c r="J12" s="75">
        <v>10</v>
      </c>
      <c r="K12" s="76"/>
      <c r="L12" s="11"/>
      <c r="M12" s="80"/>
      <c r="N12" s="81"/>
      <c r="O12" s="81"/>
      <c r="P12" s="82"/>
      <c r="R12" s="89"/>
      <c r="S12" s="90"/>
      <c r="T12" s="91"/>
    </row>
    <row r="13" spans="1:20" ht="20.25" x14ac:dyDescent="0.25">
      <c r="A13" s="1">
        <f t="shared" si="0"/>
        <v>10</v>
      </c>
      <c r="B13" s="176" t="s">
        <v>75</v>
      </c>
      <c r="C13" s="62">
        <v>13</v>
      </c>
      <c r="D13" s="63">
        <v>12</v>
      </c>
      <c r="E13" s="63">
        <v>8.25</v>
      </c>
      <c r="F13" s="64">
        <v>10</v>
      </c>
      <c r="G13" s="10"/>
      <c r="H13" s="74"/>
      <c r="I13" s="75">
        <v>10</v>
      </c>
      <c r="J13" s="75" t="s">
        <v>163</v>
      </c>
      <c r="K13" s="76"/>
      <c r="L13" s="12"/>
      <c r="M13" s="80"/>
      <c r="N13" s="81"/>
      <c r="O13" s="81"/>
      <c r="P13" s="82"/>
      <c r="R13" s="89"/>
      <c r="S13" s="90"/>
      <c r="T13" s="91"/>
    </row>
    <row r="14" spans="1:20" ht="20.25" x14ac:dyDescent="0.25">
      <c r="A14" s="1">
        <f t="shared" si="0"/>
        <v>11</v>
      </c>
      <c r="B14" s="176" t="s">
        <v>76</v>
      </c>
      <c r="C14" s="62">
        <v>6</v>
      </c>
      <c r="D14" s="63">
        <v>6</v>
      </c>
      <c r="E14" s="63">
        <v>3</v>
      </c>
      <c r="F14" s="64">
        <v>3</v>
      </c>
      <c r="G14" s="10"/>
      <c r="H14" s="74">
        <v>0</v>
      </c>
      <c r="I14" s="75">
        <v>0</v>
      </c>
      <c r="J14" s="75">
        <v>0</v>
      </c>
      <c r="K14" s="76">
        <v>0</v>
      </c>
      <c r="L14" s="12"/>
      <c r="M14" s="80"/>
      <c r="N14" s="81"/>
      <c r="O14" s="81"/>
      <c r="P14" s="82"/>
      <c r="R14" s="89"/>
      <c r="S14" s="90"/>
      <c r="T14" s="91"/>
    </row>
    <row r="15" spans="1:20" ht="20.25" x14ac:dyDescent="0.25">
      <c r="A15" s="1">
        <f t="shared" si="0"/>
        <v>12</v>
      </c>
      <c r="B15" s="176" t="s">
        <v>77</v>
      </c>
      <c r="C15" s="62">
        <v>16</v>
      </c>
      <c r="D15" s="63">
        <v>14</v>
      </c>
      <c r="E15" s="63">
        <v>15.5</v>
      </c>
      <c r="F15" s="64">
        <v>11</v>
      </c>
      <c r="G15" s="10"/>
      <c r="H15" s="74"/>
      <c r="I15" s="75">
        <v>12.5</v>
      </c>
      <c r="J15" s="75">
        <v>1</v>
      </c>
      <c r="K15" s="76"/>
      <c r="L15" s="12"/>
      <c r="M15" s="80"/>
      <c r="N15" s="81"/>
      <c r="O15" s="81"/>
      <c r="P15" s="82"/>
      <c r="R15" s="89"/>
      <c r="S15" s="90"/>
      <c r="T15" s="91"/>
    </row>
    <row r="16" spans="1:20" ht="20.25" x14ac:dyDescent="0.25">
      <c r="A16" s="1">
        <f t="shared" si="0"/>
        <v>13</v>
      </c>
      <c r="B16" s="176" t="s">
        <v>78</v>
      </c>
      <c r="C16" s="62">
        <v>15</v>
      </c>
      <c r="D16" s="63">
        <v>14</v>
      </c>
      <c r="E16" s="63">
        <v>9.75</v>
      </c>
      <c r="F16" s="64">
        <v>8.25</v>
      </c>
      <c r="G16" s="10"/>
      <c r="H16" s="74"/>
      <c r="I16" s="75">
        <v>13</v>
      </c>
      <c r="J16" s="75">
        <v>10</v>
      </c>
      <c r="K16" s="76"/>
      <c r="L16" s="12"/>
      <c r="M16" s="80"/>
      <c r="N16" s="81"/>
      <c r="O16" s="81"/>
      <c r="P16" s="82"/>
      <c r="R16" s="89"/>
      <c r="S16" s="90"/>
      <c r="T16" s="91"/>
    </row>
    <row r="17" spans="1:20" ht="20.25" x14ac:dyDescent="0.25">
      <c r="A17" s="1">
        <f t="shared" si="0"/>
        <v>14</v>
      </c>
      <c r="B17" s="176" t="s">
        <v>79</v>
      </c>
      <c r="C17" s="62">
        <v>13</v>
      </c>
      <c r="D17" s="63">
        <v>12</v>
      </c>
      <c r="E17" s="63">
        <v>11.75</v>
      </c>
      <c r="F17" s="64">
        <v>10</v>
      </c>
      <c r="G17" s="10"/>
      <c r="H17" s="74"/>
      <c r="I17" s="75"/>
      <c r="J17" s="75">
        <v>8.75</v>
      </c>
      <c r="K17" s="76"/>
      <c r="L17" s="12"/>
      <c r="M17" s="80"/>
      <c r="N17" s="81"/>
      <c r="O17" s="81"/>
      <c r="P17" s="82"/>
      <c r="R17" s="89"/>
      <c r="S17" s="90"/>
      <c r="T17" s="91"/>
    </row>
    <row r="18" spans="1:20" ht="20.25" x14ac:dyDescent="0.25">
      <c r="A18" s="1">
        <f t="shared" si="0"/>
        <v>15</v>
      </c>
      <c r="B18" s="176" t="s">
        <v>80</v>
      </c>
      <c r="C18" s="62">
        <v>11</v>
      </c>
      <c r="D18" s="63">
        <v>14</v>
      </c>
      <c r="E18" s="63">
        <v>9.75</v>
      </c>
      <c r="F18" s="64">
        <v>8.5</v>
      </c>
      <c r="G18" s="10"/>
      <c r="H18" s="74"/>
      <c r="I18" s="75">
        <v>12</v>
      </c>
      <c r="J18" s="75">
        <v>8.25</v>
      </c>
      <c r="K18" s="76"/>
      <c r="L18" s="12"/>
      <c r="M18" s="80"/>
      <c r="N18" s="81"/>
      <c r="O18" s="81"/>
      <c r="P18" s="82"/>
      <c r="R18" s="89"/>
      <c r="S18" s="90"/>
      <c r="T18" s="91"/>
    </row>
    <row r="19" spans="1:20" ht="20.25" x14ac:dyDescent="0.25">
      <c r="A19" s="1">
        <f t="shared" si="0"/>
        <v>16</v>
      </c>
      <c r="B19" s="176" t="s">
        <v>81</v>
      </c>
      <c r="C19" s="62">
        <v>12.5</v>
      </c>
      <c r="D19" s="63">
        <v>13</v>
      </c>
      <c r="E19" s="63">
        <v>7</v>
      </c>
      <c r="F19" s="64">
        <v>7</v>
      </c>
      <c r="G19" s="10"/>
      <c r="H19" s="74"/>
      <c r="I19" s="75">
        <v>12</v>
      </c>
      <c r="J19" s="75">
        <v>3.5</v>
      </c>
      <c r="K19" s="76"/>
      <c r="L19" s="12"/>
      <c r="M19" s="80"/>
      <c r="N19" s="81"/>
      <c r="O19" s="81"/>
      <c r="P19" s="82"/>
      <c r="R19" s="89"/>
      <c r="S19" s="90"/>
      <c r="T19" s="91"/>
    </row>
    <row r="20" spans="1:20" ht="20.25" x14ac:dyDescent="0.25">
      <c r="A20" s="1">
        <f t="shared" si="0"/>
        <v>17</v>
      </c>
      <c r="B20" s="176" t="s">
        <v>82</v>
      </c>
      <c r="C20" s="62">
        <v>15</v>
      </c>
      <c r="D20" s="63">
        <v>14</v>
      </c>
      <c r="E20" s="63">
        <v>10.25</v>
      </c>
      <c r="F20" s="64">
        <v>10.75</v>
      </c>
      <c r="G20" s="10"/>
      <c r="H20" s="74"/>
      <c r="I20" s="75">
        <v>13</v>
      </c>
      <c r="J20" s="75">
        <v>9</v>
      </c>
      <c r="K20" s="76"/>
      <c r="L20" s="12"/>
      <c r="M20" s="80"/>
      <c r="N20" s="81"/>
      <c r="O20" s="81"/>
      <c r="P20" s="82"/>
      <c r="R20" s="89"/>
      <c r="S20" s="90"/>
      <c r="T20" s="91"/>
    </row>
    <row r="21" spans="1:20" ht="20.25" x14ac:dyDescent="0.25">
      <c r="A21" s="1">
        <f t="shared" si="0"/>
        <v>18</v>
      </c>
      <c r="B21" s="176" t="s">
        <v>83</v>
      </c>
      <c r="C21" s="62">
        <v>14</v>
      </c>
      <c r="D21" s="63">
        <v>14</v>
      </c>
      <c r="E21" s="63">
        <v>7.75</v>
      </c>
      <c r="F21" s="64">
        <v>10</v>
      </c>
      <c r="G21" s="10"/>
      <c r="H21" s="74"/>
      <c r="I21" s="75">
        <v>12</v>
      </c>
      <c r="J21" s="75">
        <v>8.5</v>
      </c>
      <c r="K21" s="76"/>
      <c r="L21" s="12"/>
      <c r="M21" s="80"/>
      <c r="N21" s="81"/>
      <c r="O21" s="81"/>
      <c r="P21" s="82"/>
      <c r="R21" s="89"/>
      <c r="S21" s="90"/>
      <c r="T21" s="91"/>
    </row>
    <row r="22" spans="1:20" ht="20.25" x14ac:dyDescent="0.25">
      <c r="A22" s="1">
        <f t="shared" si="0"/>
        <v>19</v>
      </c>
      <c r="B22" s="176" t="s">
        <v>84</v>
      </c>
      <c r="C22" s="62">
        <v>12</v>
      </c>
      <c r="D22" s="63">
        <v>12.5</v>
      </c>
      <c r="E22" s="63">
        <v>6.75</v>
      </c>
      <c r="F22" s="64">
        <v>9.25</v>
      </c>
      <c r="G22" s="10"/>
      <c r="H22" s="74"/>
      <c r="I22" s="75">
        <v>11.5</v>
      </c>
      <c r="J22" s="75">
        <v>5</v>
      </c>
      <c r="K22" s="76"/>
      <c r="L22" s="12"/>
      <c r="M22" s="80"/>
      <c r="N22" s="81"/>
      <c r="O22" s="81"/>
      <c r="P22" s="82"/>
      <c r="R22" s="89"/>
      <c r="S22" s="90"/>
      <c r="T22" s="91"/>
    </row>
    <row r="23" spans="1:20" ht="20.25" x14ac:dyDescent="0.25">
      <c r="A23" s="1">
        <f t="shared" si="0"/>
        <v>20</v>
      </c>
      <c r="B23" s="176" t="s">
        <v>85</v>
      </c>
      <c r="C23" s="62">
        <v>13</v>
      </c>
      <c r="D23" s="63">
        <v>11</v>
      </c>
      <c r="E23" s="63">
        <v>12</v>
      </c>
      <c r="F23" s="64">
        <v>10.25</v>
      </c>
      <c r="G23" s="10"/>
      <c r="H23" s="74"/>
      <c r="I23" s="75">
        <v>11.5</v>
      </c>
      <c r="J23" s="75">
        <v>4</v>
      </c>
      <c r="K23" s="76"/>
      <c r="L23" s="12"/>
      <c r="M23" s="80"/>
      <c r="N23" s="81"/>
      <c r="O23" s="81"/>
      <c r="P23" s="82"/>
      <c r="R23" s="89"/>
      <c r="S23" s="90"/>
      <c r="T23" s="91"/>
    </row>
    <row r="24" spans="1:20" ht="20.25" x14ac:dyDescent="0.25">
      <c r="A24" s="1">
        <f t="shared" si="0"/>
        <v>21</v>
      </c>
      <c r="B24" s="176" t="s">
        <v>86</v>
      </c>
      <c r="C24" s="62">
        <v>14</v>
      </c>
      <c r="D24" s="63">
        <v>12</v>
      </c>
      <c r="E24" s="63">
        <v>12</v>
      </c>
      <c r="F24" s="64">
        <v>9.5</v>
      </c>
      <c r="G24" s="10"/>
      <c r="H24" s="74"/>
      <c r="I24" s="75">
        <v>11.5</v>
      </c>
      <c r="J24" s="75">
        <v>7.75</v>
      </c>
      <c r="K24" s="76"/>
      <c r="L24" s="12"/>
      <c r="M24" s="80"/>
      <c r="N24" s="81"/>
      <c r="O24" s="81"/>
      <c r="P24" s="82"/>
      <c r="R24" s="89"/>
      <c r="S24" s="90"/>
      <c r="T24" s="91"/>
    </row>
    <row r="25" spans="1:20" ht="20.25" x14ac:dyDescent="0.25">
      <c r="A25" s="1">
        <f t="shared" si="0"/>
        <v>22</v>
      </c>
      <c r="B25" s="176" t="s">
        <v>87</v>
      </c>
      <c r="C25" s="62">
        <v>13</v>
      </c>
      <c r="D25" s="63">
        <v>14</v>
      </c>
      <c r="E25" s="63">
        <v>7.25</v>
      </c>
      <c r="F25" s="64">
        <v>8.25</v>
      </c>
      <c r="G25" s="10"/>
      <c r="H25" s="74"/>
      <c r="I25" s="75">
        <v>12.5</v>
      </c>
      <c r="J25" s="75">
        <v>8.75</v>
      </c>
      <c r="K25" s="76"/>
      <c r="L25" s="12"/>
      <c r="M25" s="80"/>
      <c r="N25" s="81"/>
      <c r="O25" s="81"/>
      <c r="P25" s="82"/>
      <c r="R25" s="89"/>
      <c r="S25" s="90"/>
      <c r="T25" s="91"/>
    </row>
    <row r="26" spans="1:20" ht="20.25" x14ac:dyDescent="0.25">
      <c r="A26" s="1">
        <f t="shared" si="0"/>
        <v>23</v>
      </c>
      <c r="B26" s="176" t="s">
        <v>88</v>
      </c>
      <c r="C26" s="62">
        <v>13.5</v>
      </c>
      <c r="D26" s="63">
        <v>12.5</v>
      </c>
      <c r="E26" s="63">
        <v>13.25</v>
      </c>
      <c r="F26" s="64">
        <v>11</v>
      </c>
      <c r="G26" s="10"/>
      <c r="H26" s="74"/>
      <c r="I26" s="75">
        <v>12.5</v>
      </c>
      <c r="J26" s="75">
        <v>12</v>
      </c>
      <c r="K26" s="76"/>
      <c r="L26" s="12"/>
      <c r="M26" s="80"/>
      <c r="N26" s="81"/>
      <c r="O26" s="81"/>
      <c r="P26" s="82"/>
      <c r="R26" s="89"/>
      <c r="S26" s="90"/>
      <c r="T26" s="91"/>
    </row>
    <row r="27" spans="1:20" ht="20.25" x14ac:dyDescent="0.25">
      <c r="A27" s="1">
        <f t="shared" si="0"/>
        <v>24</v>
      </c>
      <c r="B27" s="176" t="s">
        <v>89</v>
      </c>
      <c r="C27" s="62">
        <v>13</v>
      </c>
      <c r="D27" s="63">
        <v>11</v>
      </c>
      <c r="E27" s="63">
        <v>12.25</v>
      </c>
      <c r="F27" s="64">
        <v>9.25</v>
      </c>
      <c r="G27" s="10"/>
      <c r="H27" s="74"/>
      <c r="I27" s="75">
        <v>12</v>
      </c>
      <c r="J27" s="75">
        <v>5</v>
      </c>
      <c r="K27" s="76"/>
      <c r="L27" s="12"/>
      <c r="M27" s="80"/>
      <c r="N27" s="81"/>
      <c r="O27" s="81"/>
      <c r="P27" s="82"/>
      <c r="R27" s="89"/>
      <c r="S27" s="90"/>
      <c r="T27" s="91"/>
    </row>
    <row r="28" spans="1:20" ht="20.25" x14ac:dyDescent="0.25">
      <c r="A28" s="1">
        <f t="shared" si="0"/>
        <v>25</v>
      </c>
      <c r="B28" s="176" t="s">
        <v>90</v>
      </c>
      <c r="C28" s="62">
        <v>11.5</v>
      </c>
      <c r="D28" s="63">
        <v>12</v>
      </c>
      <c r="E28" s="63">
        <v>8.25</v>
      </c>
      <c r="F28" s="64">
        <v>4.5</v>
      </c>
      <c r="G28" s="13"/>
      <c r="H28" s="97"/>
      <c r="I28" s="78">
        <v>11.5</v>
      </c>
      <c r="J28" s="78">
        <v>5.25</v>
      </c>
      <c r="K28" s="98"/>
      <c r="L28" s="14"/>
      <c r="M28" s="80"/>
      <c r="N28" s="81"/>
      <c r="O28" s="81"/>
      <c r="P28" s="82"/>
      <c r="R28" s="89"/>
      <c r="S28" s="90"/>
      <c r="T28" s="91"/>
    </row>
    <row r="29" spans="1:20" ht="20.25" x14ac:dyDescent="0.25">
      <c r="A29" s="1">
        <f t="shared" si="0"/>
        <v>26</v>
      </c>
      <c r="B29" s="176" t="s">
        <v>91</v>
      </c>
      <c r="C29" s="62">
        <v>15</v>
      </c>
      <c r="D29" s="63">
        <v>13.5</v>
      </c>
      <c r="E29" s="63">
        <v>13.5</v>
      </c>
      <c r="F29" s="64">
        <v>10.5</v>
      </c>
      <c r="G29" s="15"/>
      <c r="H29" s="75"/>
      <c r="I29" s="75">
        <v>12</v>
      </c>
      <c r="J29" s="75">
        <v>11.25</v>
      </c>
      <c r="K29" s="75"/>
      <c r="L29" s="16"/>
      <c r="M29" s="80"/>
      <c r="N29" s="81"/>
      <c r="O29" s="81"/>
      <c r="P29" s="82"/>
      <c r="R29" s="89"/>
      <c r="S29" s="90"/>
      <c r="T29" s="91"/>
    </row>
    <row r="30" spans="1:20" ht="20.25" x14ac:dyDescent="0.25">
      <c r="A30" s="1">
        <f t="shared" si="0"/>
        <v>27</v>
      </c>
      <c r="B30" s="176" t="s">
        <v>92</v>
      </c>
      <c r="C30" s="62">
        <v>15</v>
      </c>
      <c r="D30" s="63">
        <v>12.5</v>
      </c>
      <c r="E30" s="63">
        <v>9.75</v>
      </c>
      <c r="F30" s="64">
        <v>13</v>
      </c>
      <c r="G30" s="15"/>
      <c r="H30" s="75"/>
      <c r="I30" s="75">
        <v>12</v>
      </c>
      <c r="J30" s="75">
        <v>12</v>
      </c>
      <c r="K30" s="75"/>
      <c r="L30" s="16"/>
      <c r="M30" s="80"/>
      <c r="N30" s="81"/>
      <c r="O30" s="81"/>
      <c r="P30" s="82"/>
      <c r="R30" s="89"/>
      <c r="S30" s="90"/>
      <c r="T30" s="91"/>
    </row>
    <row r="31" spans="1:20" ht="20.25" x14ac:dyDescent="0.25">
      <c r="A31" s="1">
        <f t="shared" si="0"/>
        <v>28</v>
      </c>
      <c r="B31" s="176" t="s">
        <v>93</v>
      </c>
      <c r="C31" s="62">
        <v>15</v>
      </c>
      <c r="D31" s="63">
        <v>11.5</v>
      </c>
      <c r="E31" s="63">
        <v>13.5</v>
      </c>
      <c r="F31" s="64">
        <v>11.5</v>
      </c>
      <c r="G31" s="15"/>
      <c r="H31" s="75"/>
      <c r="I31" s="75">
        <v>13</v>
      </c>
      <c r="J31" s="75">
        <v>7.25</v>
      </c>
      <c r="K31" s="75"/>
      <c r="L31" s="16"/>
      <c r="M31" s="80"/>
      <c r="N31" s="81"/>
      <c r="O31" s="81"/>
      <c r="P31" s="82"/>
      <c r="R31" s="89"/>
      <c r="S31" s="90"/>
      <c r="T31" s="91"/>
    </row>
    <row r="32" spans="1:20" ht="20.25" x14ac:dyDescent="0.25">
      <c r="A32" s="1">
        <f t="shared" si="0"/>
        <v>29</v>
      </c>
      <c r="B32" s="173" t="s">
        <v>94</v>
      </c>
      <c r="C32" s="65">
        <v>11.5</v>
      </c>
      <c r="D32" s="66">
        <v>11</v>
      </c>
      <c r="E32" s="66">
        <v>8.75</v>
      </c>
      <c r="F32" s="67">
        <v>11.25</v>
      </c>
      <c r="G32" s="17"/>
      <c r="H32" s="78"/>
      <c r="I32" s="78">
        <v>10.5</v>
      </c>
      <c r="J32" s="78">
        <v>5.5</v>
      </c>
      <c r="K32" s="78"/>
      <c r="L32" s="18"/>
      <c r="M32" s="80"/>
      <c r="N32" s="81"/>
      <c r="O32" s="81"/>
      <c r="P32" s="82"/>
      <c r="R32" s="89"/>
      <c r="S32" s="90"/>
      <c r="T32" s="91"/>
    </row>
    <row r="33" spans="1:20" ht="20.25" x14ac:dyDescent="0.25">
      <c r="A33" s="1">
        <f t="shared" si="0"/>
        <v>30</v>
      </c>
      <c r="B33" s="172" t="s">
        <v>95</v>
      </c>
      <c r="C33" s="65">
        <v>13</v>
      </c>
      <c r="D33" s="66">
        <v>11</v>
      </c>
      <c r="E33" s="66">
        <v>12.5</v>
      </c>
      <c r="F33" s="67">
        <v>5</v>
      </c>
      <c r="G33" s="17"/>
      <c r="H33" s="78"/>
      <c r="I33" s="78">
        <v>11</v>
      </c>
      <c r="J33" s="78">
        <v>7</v>
      </c>
      <c r="K33" s="78"/>
      <c r="L33" s="18"/>
      <c r="M33" s="80"/>
      <c r="N33" s="81"/>
      <c r="O33" s="81"/>
      <c r="P33" s="82"/>
      <c r="R33" s="89"/>
      <c r="S33" s="90"/>
      <c r="T33" s="91"/>
    </row>
    <row r="34" spans="1:20" ht="20.25" x14ac:dyDescent="0.25">
      <c r="A34" s="1">
        <f t="shared" si="0"/>
        <v>31</v>
      </c>
      <c r="B34" s="172" t="s">
        <v>96</v>
      </c>
      <c r="C34" s="65">
        <v>15</v>
      </c>
      <c r="D34" s="66">
        <v>12</v>
      </c>
      <c r="E34" s="66">
        <v>16</v>
      </c>
      <c r="F34" s="67">
        <v>14</v>
      </c>
      <c r="G34" s="57"/>
      <c r="H34" s="78"/>
      <c r="I34" s="78">
        <v>12.5</v>
      </c>
      <c r="J34" s="78">
        <v>11.25</v>
      </c>
      <c r="K34" s="78"/>
      <c r="L34" s="58"/>
      <c r="M34" s="80"/>
      <c r="N34" s="81"/>
      <c r="O34" s="81"/>
      <c r="P34" s="82"/>
      <c r="R34" s="89"/>
      <c r="S34" s="90"/>
      <c r="T34" s="91"/>
    </row>
    <row r="35" spans="1:20" ht="21" thickBot="1" x14ac:dyDescent="0.3">
      <c r="A35" s="1">
        <f t="shared" si="0"/>
        <v>32</v>
      </c>
      <c r="B35" s="174" t="s">
        <v>97</v>
      </c>
      <c r="C35" s="68">
        <v>15</v>
      </c>
      <c r="D35" s="69">
        <v>12</v>
      </c>
      <c r="E35" s="69">
        <v>7</v>
      </c>
      <c r="F35" s="70">
        <v>9</v>
      </c>
      <c r="G35" s="51"/>
      <c r="H35" s="79"/>
      <c r="I35" s="79">
        <v>11.5</v>
      </c>
      <c r="J35" s="79">
        <v>6.25</v>
      </c>
      <c r="K35" s="79"/>
      <c r="L35" s="56"/>
      <c r="M35" s="83"/>
      <c r="N35" s="84"/>
      <c r="O35" s="84"/>
      <c r="P35" s="85"/>
      <c r="R35" s="92"/>
      <c r="S35" s="93"/>
      <c r="T35" s="94"/>
    </row>
    <row r="36" spans="1:20" x14ac:dyDescent="0.25"/>
    <row r="37" spans="1:20" x14ac:dyDescent="0.25"/>
    <row r="38" spans="1:20" x14ac:dyDescent="0.25"/>
    <row r="39" spans="1:20" x14ac:dyDescent="0.25"/>
  </sheetData>
  <mergeCells count="9">
    <mergeCell ref="R2:T2"/>
    <mergeCell ref="A2:B2"/>
    <mergeCell ref="D1:E1"/>
    <mergeCell ref="F1:H1"/>
    <mergeCell ref="K1:M1"/>
    <mergeCell ref="N1:P1"/>
    <mergeCell ref="C2:F2"/>
    <mergeCell ref="H2:K2"/>
    <mergeCell ref="M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theme="5" tint="-0.249977111117893"/>
  </sheetPr>
  <dimension ref="A1:T34"/>
  <sheetViews>
    <sheetView showGridLines="0" rightToLeft="1" workbookViewId="0">
      <pane ySplit="3" topLeftCell="A4" activePane="bottomLeft" state="frozen"/>
      <selection pane="bottomLeft" activeCell="F12" sqref="F12"/>
    </sheetView>
  </sheetViews>
  <sheetFormatPr baseColWidth="10" defaultColWidth="11" defaultRowHeight="18.75" zeroHeight="1" x14ac:dyDescent="0.25"/>
  <cols>
    <col min="1" max="1" width="4.375" style="9" customWidth="1"/>
    <col min="2" max="2" width="30.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5" style="9" customWidth="1"/>
    <col min="18" max="18" width="9.375" style="9" customWidth="1"/>
    <col min="19" max="19" width="10.25" style="9" customWidth="1"/>
    <col min="20" max="20" width="8.5" style="9" customWidth="1"/>
    <col min="21" max="16384" width="11" style="9"/>
  </cols>
  <sheetData>
    <row r="1" spans="1:20" s="6" customFormat="1" ht="30.75" customHeight="1" thickTop="1" thickBot="1" x14ac:dyDescent="0.3">
      <c r="A1" s="218" t="s">
        <v>23</v>
      </c>
      <c r="B1" s="219"/>
      <c r="C1" s="220"/>
      <c r="D1" s="198" t="s">
        <v>30</v>
      </c>
      <c r="E1" s="198"/>
      <c r="F1" s="197"/>
      <c r="G1" s="197"/>
      <c r="H1" s="197"/>
      <c r="I1" s="5" t="s">
        <v>15</v>
      </c>
      <c r="J1" s="99">
        <v>3</v>
      </c>
      <c r="K1" s="205" t="s">
        <v>24</v>
      </c>
      <c r="L1" s="205"/>
      <c r="M1" s="205"/>
      <c r="N1" s="193" t="s">
        <v>19</v>
      </c>
      <c r="O1" s="193"/>
      <c r="P1" s="193"/>
    </row>
    <row r="2" spans="1:20" s="6" customFormat="1" ht="39.75" customHeight="1" thickTop="1" thickBot="1" x14ac:dyDescent="0.3">
      <c r="A2" s="216" t="s">
        <v>154</v>
      </c>
      <c r="B2" s="217"/>
      <c r="C2" s="199" t="s">
        <v>4</v>
      </c>
      <c r="D2" s="200"/>
      <c r="E2" s="200"/>
      <c r="F2" s="201"/>
      <c r="G2" s="2"/>
      <c r="H2" s="202" t="s">
        <v>21</v>
      </c>
      <c r="I2" s="203"/>
      <c r="J2" s="203"/>
      <c r="K2" s="204"/>
      <c r="L2" s="3"/>
      <c r="M2" s="194" t="s">
        <v>22</v>
      </c>
      <c r="N2" s="195"/>
      <c r="O2" s="195"/>
      <c r="P2" s="196"/>
      <c r="R2" s="188" t="s">
        <v>158</v>
      </c>
      <c r="S2" s="189"/>
      <c r="T2" s="190"/>
    </row>
    <row r="3" spans="1:20" s="7" customFormat="1" ht="24" thickTop="1" thickBot="1" x14ac:dyDescent="0.3">
      <c r="A3" s="180" t="s">
        <v>162</v>
      </c>
      <c r="B3" s="181" t="s">
        <v>20</v>
      </c>
      <c r="C3" s="32" t="s">
        <v>11</v>
      </c>
      <c r="D3" s="33" t="s">
        <v>12</v>
      </c>
      <c r="E3" s="33" t="s">
        <v>13</v>
      </c>
      <c r="F3" s="34" t="s">
        <v>27</v>
      </c>
      <c r="G3" s="30"/>
      <c r="H3" s="33" t="s">
        <v>11</v>
      </c>
      <c r="I3" s="33" t="s">
        <v>12</v>
      </c>
      <c r="J3" s="33" t="s">
        <v>13</v>
      </c>
      <c r="K3" s="33" t="s">
        <v>27</v>
      </c>
      <c r="L3" s="31"/>
      <c r="M3" s="40" t="s">
        <v>11</v>
      </c>
      <c r="N3" s="40" t="s">
        <v>12</v>
      </c>
      <c r="O3" s="33" t="s">
        <v>13</v>
      </c>
      <c r="P3" s="34" t="s">
        <v>27</v>
      </c>
      <c r="R3" s="47" t="s">
        <v>155</v>
      </c>
      <c r="S3" s="44" t="s">
        <v>156</v>
      </c>
      <c r="T3" s="45" t="s">
        <v>157</v>
      </c>
    </row>
    <row r="4" spans="1:20" ht="21" thickTop="1" x14ac:dyDescent="0.25">
      <c r="A4" s="1">
        <f>IF(B4&lt;&gt;"",1,"")</f>
        <v>1</v>
      </c>
      <c r="B4" s="177" t="s">
        <v>98</v>
      </c>
      <c r="C4" s="59">
        <v>14</v>
      </c>
      <c r="D4" s="60">
        <v>12</v>
      </c>
      <c r="E4" s="60">
        <v>12</v>
      </c>
      <c r="F4" s="61">
        <v>12.5</v>
      </c>
      <c r="G4" s="8"/>
      <c r="H4" s="71"/>
      <c r="I4" s="72">
        <v>11</v>
      </c>
      <c r="J4" s="71">
        <v>7.5</v>
      </c>
      <c r="K4" s="73"/>
      <c r="L4" s="20"/>
      <c r="M4" s="102"/>
      <c r="N4" s="102"/>
      <c r="O4" s="103"/>
      <c r="P4" s="104"/>
      <c r="R4" s="89"/>
      <c r="S4" s="90"/>
      <c r="T4" s="91"/>
    </row>
    <row r="5" spans="1:20" ht="20.25" x14ac:dyDescent="0.25">
      <c r="A5" s="1">
        <f>IF(B5&lt;&gt;"",A4+1,"")</f>
        <v>2</v>
      </c>
      <c r="B5" s="176" t="s">
        <v>99</v>
      </c>
      <c r="C5" s="62">
        <v>10</v>
      </c>
      <c r="D5" s="63">
        <v>10</v>
      </c>
      <c r="E5" s="63">
        <v>6</v>
      </c>
      <c r="F5" s="64">
        <v>6</v>
      </c>
      <c r="G5" s="10"/>
      <c r="H5" s="74"/>
      <c r="I5" s="75">
        <v>10</v>
      </c>
      <c r="J5" s="74">
        <v>8</v>
      </c>
      <c r="K5" s="76"/>
      <c r="L5" s="20"/>
      <c r="M5" s="102"/>
      <c r="N5" s="102"/>
      <c r="O5" s="102"/>
      <c r="P5" s="105"/>
      <c r="R5" s="89"/>
      <c r="S5" s="90"/>
      <c r="T5" s="91"/>
    </row>
    <row r="6" spans="1:20" ht="20.25" x14ac:dyDescent="0.25">
      <c r="A6" s="1">
        <f t="shared" ref="A6:A33" si="0">IF(B6&lt;&gt;"",A5+1,"")</f>
        <v>3</v>
      </c>
      <c r="B6" s="176" t="s">
        <v>100</v>
      </c>
      <c r="C6" s="62">
        <v>13</v>
      </c>
      <c r="D6" s="63">
        <v>12</v>
      </c>
      <c r="E6" s="63">
        <v>11</v>
      </c>
      <c r="F6" s="64">
        <v>11.25</v>
      </c>
      <c r="G6" s="10"/>
      <c r="H6" s="74"/>
      <c r="I6" s="75">
        <v>12</v>
      </c>
      <c r="J6" s="96">
        <v>11</v>
      </c>
      <c r="K6" s="76"/>
      <c r="L6" s="20"/>
      <c r="M6" s="102"/>
      <c r="N6" s="102"/>
      <c r="O6" s="102"/>
      <c r="P6" s="105"/>
      <c r="R6" s="89"/>
      <c r="S6" s="90"/>
      <c r="T6" s="91"/>
    </row>
    <row r="7" spans="1:20" ht="20.25" x14ac:dyDescent="0.25">
      <c r="A7" s="1">
        <f t="shared" si="0"/>
        <v>4</v>
      </c>
      <c r="B7" s="176" t="s">
        <v>101</v>
      </c>
      <c r="C7" s="62">
        <v>12</v>
      </c>
      <c r="D7" s="63">
        <v>11</v>
      </c>
      <c r="E7" s="63">
        <v>6</v>
      </c>
      <c r="F7" s="64">
        <v>7.5</v>
      </c>
      <c r="G7" s="10"/>
      <c r="H7" s="74"/>
      <c r="I7" s="75">
        <v>11</v>
      </c>
      <c r="J7" s="75">
        <v>9</v>
      </c>
      <c r="K7" s="76"/>
      <c r="L7" s="20"/>
      <c r="M7" s="102"/>
      <c r="N7" s="102"/>
      <c r="O7" s="102"/>
      <c r="P7" s="105"/>
      <c r="R7" s="89"/>
      <c r="S7" s="90"/>
      <c r="T7" s="91"/>
    </row>
    <row r="8" spans="1:20" ht="20.25" x14ac:dyDescent="0.25">
      <c r="A8" s="1">
        <f t="shared" si="0"/>
        <v>5</v>
      </c>
      <c r="B8" s="178" t="s">
        <v>102</v>
      </c>
      <c r="C8" s="62">
        <v>11</v>
      </c>
      <c r="D8" s="63">
        <v>10</v>
      </c>
      <c r="E8" s="63">
        <v>8</v>
      </c>
      <c r="F8" s="64">
        <v>6.5</v>
      </c>
      <c r="G8" s="10"/>
      <c r="H8" s="74"/>
      <c r="I8" s="75">
        <v>12</v>
      </c>
      <c r="J8" s="75">
        <v>11</v>
      </c>
      <c r="K8" s="76"/>
      <c r="L8" s="20"/>
      <c r="M8" s="102"/>
      <c r="N8" s="102"/>
      <c r="O8" s="102"/>
      <c r="P8" s="105"/>
      <c r="R8" s="89"/>
      <c r="S8" s="90"/>
      <c r="T8" s="91"/>
    </row>
    <row r="9" spans="1:20" ht="20.25" x14ac:dyDescent="0.25">
      <c r="A9" s="1">
        <f t="shared" si="0"/>
        <v>6</v>
      </c>
      <c r="B9" s="176" t="s">
        <v>103</v>
      </c>
      <c r="C9" s="62">
        <v>14</v>
      </c>
      <c r="D9" s="63">
        <v>12</v>
      </c>
      <c r="E9" s="63">
        <v>10.5</v>
      </c>
      <c r="F9" s="64">
        <v>13</v>
      </c>
      <c r="G9" s="10"/>
      <c r="H9" s="74"/>
      <c r="I9" s="75">
        <v>12</v>
      </c>
      <c r="J9" s="75">
        <v>8.5</v>
      </c>
      <c r="K9" s="76"/>
      <c r="L9" s="20"/>
      <c r="M9" s="102"/>
      <c r="N9" s="102"/>
      <c r="O9" s="102"/>
      <c r="P9" s="105"/>
      <c r="R9" s="89"/>
      <c r="S9" s="90"/>
      <c r="T9" s="91"/>
    </row>
    <row r="10" spans="1:20" ht="20.25" x14ac:dyDescent="0.25">
      <c r="A10" s="1">
        <f t="shared" si="0"/>
        <v>7</v>
      </c>
      <c r="B10" s="176" t="s">
        <v>104</v>
      </c>
      <c r="C10" s="62">
        <v>14</v>
      </c>
      <c r="D10" s="63">
        <v>12</v>
      </c>
      <c r="E10" s="63">
        <v>7.25</v>
      </c>
      <c r="F10" s="64">
        <v>14</v>
      </c>
      <c r="G10" s="10"/>
      <c r="H10" s="74"/>
      <c r="I10" s="75">
        <v>12</v>
      </c>
      <c r="J10" s="75">
        <v>11.5</v>
      </c>
      <c r="K10" s="76"/>
      <c r="L10" s="20"/>
      <c r="M10" s="102"/>
      <c r="N10" s="102"/>
      <c r="O10" s="102"/>
      <c r="P10" s="105"/>
      <c r="R10" s="89"/>
      <c r="S10" s="90"/>
      <c r="T10" s="91"/>
    </row>
    <row r="11" spans="1:20" ht="21" thickBot="1" x14ac:dyDescent="0.3">
      <c r="A11" s="1">
        <f t="shared" si="0"/>
        <v>8</v>
      </c>
      <c r="B11" s="176" t="s">
        <v>105</v>
      </c>
      <c r="C11" s="62">
        <v>10</v>
      </c>
      <c r="D11" s="63">
        <v>10</v>
      </c>
      <c r="E11" s="63">
        <v>6</v>
      </c>
      <c r="F11" s="64">
        <v>3.25</v>
      </c>
      <c r="G11" s="10"/>
      <c r="H11" s="74"/>
      <c r="I11" s="75">
        <v>10.5</v>
      </c>
      <c r="J11" s="75">
        <v>8.5</v>
      </c>
      <c r="K11" s="76"/>
      <c r="L11" s="21"/>
      <c r="M11" s="102"/>
      <c r="N11" s="102"/>
      <c r="O11" s="102"/>
      <c r="P11" s="105"/>
      <c r="R11" s="89"/>
      <c r="S11" s="90"/>
      <c r="T11" s="91"/>
    </row>
    <row r="12" spans="1:20" ht="21" thickTop="1" x14ac:dyDescent="0.25">
      <c r="A12" s="1">
        <f t="shared" si="0"/>
        <v>9</v>
      </c>
      <c r="B12" s="176" t="s">
        <v>106</v>
      </c>
      <c r="C12" s="62">
        <v>13.5</v>
      </c>
      <c r="D12" s="63">
        <v>12</v>
      </c>
      <c r="E12" s="63">
        <v>8.25</v>
      </c>
      <c r="F12" s="64">
        <v>7.25</v>
      </c>
      <c r="G12" s="10"/>
      <c r="H12" s="74"/>
      <c r="I12" s="75">
        <v>12</v>
      </c>
      <c r="J12" s="75">
        <v>7.25</v>
      </c>
      <c r="K12" s="76"/>
      <c r="L12" s="11"/>
      <c r="M12" s="102"/>
      <c r="N12" s="102"/>
      <c r="O12" s="102"/>
      <c r="P12" s="105"/>
      <c r="R12" s="89"/>
      <c r="S12" s="90"/>
      <c r="T12" s="91"/>
    </row>
    <row r="13" spans="1:20" ht="20.25" x14ac:dyDescent="0.25">
      <c r="A13" s="1">
        <f t="shared" si="0"/>
        <v>10</v>
      </c>
      <c r="B13" s="176" t="s">
        <v>107</v>
      </c>
      <c r="C13" s="62">
        <v>12</v>
      </c>
      <c r="D13" s="63">
        <v>11</v>
      </c>
      <c r="E13" s="63">
        <v>7</v>
      </c>
      <c r="F13" s="64">
        <v>8.5</v>
      </c>
      <c r="G13" s="10"/>
      <c r="H13" s="74"/>
      <c r="I13" s="75">
        <v>11.5</v>
      </c>
      <c r="J13" s="75">
        <v>8.5</v>
      </c>
      <c r="K13" s="76"/>
      <c r="L13" s="12"/>
      <c r="M13" s="102"/>
      <c r="N13" s="102"/>
      <c r="O13" s="102"/>
      <c r="P13" s="105"/>
      <c r="R13" s="89"/>
      <c r="S13" s="90"/>
      <c r="T13" s="91"/>
    </row>
    <row r="14" spans="1:20" ht="20.25" x14ac:dyDescent="0.25">
      <c r="A14" s="1">
        <f t="shared" si="0"/>
        <v>11</v>
      </c>
      <c r="B14" s="176" t="s">
        <v>108</v>
      </c>
      <c r="C14" s="62">
        <v>12</v>
      </c>
      <c r="D14" s="63">
        <v>11</v>
      </c>
      <c r="E14" s="63">
        <v>7</v>
      </c>
      <c r="F14" s="64">
        <v>9.5</v>
      </c>
      <c r="G14" s="10"/>
      <c r="H14" s="74"/>
      <c r="I14" s="75">
        <v>11</v>
      </c>
      <c r="J14" s="75">
        <v>5</v>
      </c>
      <c r="K14" s="76"/>
      <c r="L14" s="12"/>
      <c r="M14" s="102"/>
      <c r="N14" s="102"/>
      <c r="O14" s="102"/>
      <c r="P14" s="105"/>
      <c r="R14" s="89"/>
      <c r="S14" s="90"/>
      <c r="T14" s="91"/>
    </row>
    <row r="15" spans="1:20" ht="20.25" x14ac:dyDescent="0.25">
      <c r="A15" s="1">
        <f t="shared" si="0"/>
        <v>12</v>
      </c>
      <c r="B15" s="176" t="s">
        <v>109</v>
      </c>
      <c r="C15" s="62">
        <v>13.5</v>
      </c>
      <c r="D15" s="63">
        <v>12</v>
      </c>
      <c r="E15" s="63">
        <v>11</v>
      </c>
      <c r="F15" s="64">
        <v>11.25</v>
      </c>
      <c r="G15" s="10"/>
      <c r="H15" s="74"/>
      <c r="I15" s="75">
        <v>12</v>
      </c>
      <c r="J15" s="75">
        <v>11.5</v>
      </c>
      <c r="K15" s="76"/>
      <c r="L15" s="12"/>
      <c r="M15" s="102"/>
      <c r="N15" s="102"/>
      <c r="O15" s="102"/>
      <c r="P15" s="105"/>
      <c r="R15" s="89"/>
      <c r="S15" s="90"/>
      <c r="T15" s="91"/>
    </row>
    <row r="16" spans="1:20" ht="20.25" x14ac:dyDescent="0.25">
      <c r="A16" s="1">
        <f t="shared" si="0"/>
        <v>13</v>
      </c>
      <c r="B16" s="176" t="s">
        <v>110</v>
      </c>
      <c r="C16" s="62">
        <v>11</v>
      </c>
      <c r="D16" s="63">
        <v>10</v>
      </c>
      <c r="E16" s="63">
        <v>5</v>
      </c>
      <c r="F16" s="64">
        <v>9</v>
      </c>
      <c r="G16" s="10"/>
      <c r="H16" s="74"/>
      <c r="I16" s="75">
        <v>10</v>
      </c>
      <c r="J16" s="75">
        <v>5</v>
      </c>
      <c r="K16" s="76"/>
      <c r="L16" s="12"/>
      <c r="M16" s="102"/>
      <c r="N16" s="102"/>
      <c r="O16" s="102"/>
      <c r="P16" s="105"/>
      <c r="R16" s="89"/>
      <c r="S16" s="90"/>
      <c r="T16" s="91"/>
    </row>
    <row r="17" spans="1:20" ht="20.25" x14ac:dyDescent="0.25">
      <c r="A17" s="1">
        <f t="shared" si="0"/>
        <v>14</v>
      </c>
      <c r="B17" s="176" t="s">
        <v>111</v>
      </c>
      <c r="C17" s="62">
        <v>12</v>
      </c>
      <c r="D17" s="63">
        <v>11.5</v>
      </c>
      <c r="E17" s="63">
        <v>3</v>
      </c>
      <c r="F17" s="64">
        <v>12.5</v>
      </c>
      <c r="G17" s="10"/>
      <c r="H17" s="74"/>
      <c r="I17" s="75">
        <v>10.5</v>
      </c>
      <c r="J17" s="75">
        <v>5.5</v>
      </c>
      <c r="K17" s="76"/>
      <c r="L17" s="12"/>
      <c r="M17" s="106"/>
      <c r="N17" s="102"/>
      <c r="O17" s="102"/>
      <c r="P17" s="105"/>
      <c r="R17" s="89"/>
      <c r="S17" s="90"/>
      <c r="T17" s="91"/>
    </row>
    <row r="18" spans="1:20" ht="20.25" x14ac:dyDescent="0.25">
      <c r="A18" s="1">
        <f t="shared" si="0"/>
        <v>15</v>
      </c>
      <c r="B18" s="176" t="s">
        <v>112</v>
      </c>
      <c r="C18" s="62">
        <v>12</v>
      </c>
      <c r="D18" s="63">
        <v>11</v>
      </c>
      <c r="E18" s="63">
        <v>7.5</v>
      </c>
      <c r="F18" s="64">
        <v>8.5</v>
      </c>
      <c r="G18" s="10"/>
      <c r="H18" s="74"/>
      <c r="I18" s="75">
        <v>11.5</v>
      </c>
      <c r="J18" s="75">
        <v>9.5</v>
      </c>
      <c r="K18" s="76"/>
      <c r="L18" s="12"/>
      <c r="M18" s="106"/>
      <c r="N18" s="102"/>
      <c r="O18" s="102"/>
      <c r="P18" s="105"/>
      <c r="R18" s="89"/>
      <c r="S18" s="90"/>
      <c r="T18" s="91"/>
    </row>
    <row r="19" spans="1:20" ht="20.25" x14ac:dyDescent="0.25">
      <c r="A19" s="1">
        <f t="shared" si="0"/>
        <v>16</v>
      </c>
      <c r="B19" s="176" t="s">
        <v>113</v>
      </c>
      <c r="C19" s="62">
        <v>10</v>
      </c>
      <c r="D19" s="63">
        <v>8</v>
      </c>
      <c r="E19" s="63">
        <v>3.5</v>
      </c>
      <c r="F19" s="64">
        <v>6.25</v>
      </c>
      <c r="G19" s="10"/>
      <c r="H19" s="74"/>
      <c r="I19" s="75">
        <v>10</v>
      </c>
      <c r="J19" s="75"/>
      <c r="K19" s="76"/>
      <c r="L19" s="12"/>
      <c r="M19" s="106"/>
      <c r="N19" s="102"/>
      <c r="O19" s="102"/>
      <c r="P19" s="105"/>
      <c r="R19" s="89"/>
      <c r="S19" s="90"/>
      <c r="T19" s="91"/>
    </row>
    <row r="20" spans="1:20" ht="20.25" x14ac:dyDescent="0.25">
      <c r="A20" s="1">
        <f t="shared" si="0"/>
        <v>17</v>
      </c>
      <c r="B20" s="176" t="s">
        <v>114</v>
      </c>
      <c r="C20" s="62">
        <v>13</v>
      </c>
      <c r="D20" s="63">
        <v>12</v>
      </c>
      <c r="E20" s="63">
        <v>4.75</v>
      </c>
      <c r="F20" s="64">
        <v>11.25</v>
      </c>
      <c r="G20" s="10"/>
      <c r="H20" s="74"/>
      <c r="I20" s="75">
        <v>11</v>
      </c>
      <c r="J20" s="75">
        <v>7</v>
      </c>
      <c r="K20" s="76"/>
      <c r="L20" s="12"/>
      <c r="M20" s="106"/>
      <c r="N20" s="102"/>
      <c r="O20" s="102"/>
      <c r="P20" s="105"/>
      <c r="R20" s="89"/>
      <c r="S20" s="90"/>
      <c r="T20" s="91"/>
    </row>
    <row r="21" spans="1:20" ht="20.25" x14ac:dyDescent="0.25">
      <c r="A21" s="1">
        <f t="shared" si="0"/>
        <v>18</v>
      </c>
      <c r="B21" s="176" t="s">
        <v>115</v>
      </c>
      <c r="C21" s="62">
        <v>12.5</v>
      </c>
      <c r="D21" s="63">
        <v>11.5</v>
      </c>
      <c r="E21" s="63">
        <v>5.25</v>
      </c>
      <c r="F21" s="64">
        <v>6.5</v>
      </c>
      <c r="G21" s="10"/>
      <c r="H21" s="74"/>
      <c r="I21" s="75">
        <v>10.5</v>
      </c>
      <c r="J21" s="75">
        <v>4.75</v>
      </c>
      <c r="K21" s="76"/>
      <c r="L21" s="12"/>
      <c r="M21" s="106"/>
      <c r="N21" s="102"/>
      <c r="O21" s="102"/>
      <c r="P21" s="105"/>
      <c r="R21" s="89"/>
      <c r="S21" s="90"/>
      <c r="T21" s="91"/>
    </row>
    <row r="22" spans="1:20" ht="20.25" x14ac:dyDescent="0.25">
      <c r="A22" s="1">
        <f t="shared" si="0"/>
        <v>19</v>
      </c>
      <c r="B22" s="176" t="s">
        <v>116</v>
      </c>
      <c r="C22" s="62">
        <v>12</v>
      </c>
      <c r="D22" s="63">
        <v>11</v>
      </c>
      <c r="E22" s="63">
        <v>8</v>
      </c>
      <c r="F22" s="64">
        <v>10.5</v>
      </c>
      <c r="G22" s="10"/>
      <c r="H22" s="74"/>
      <c r="I22" s="75">
        <v>10.5</v>
      </c>
      <c r="J22" s="75">
        <v>6.75</v>
      </c>
      <c r="K22" s="76"/>
      <c r="L22" s="12"/>
      <c r="M22" s="106"/>
      <c r="N22" s="102"/>
      <c r="O22" s="102"/>
      <c r="P22" s="105"/>
      <c r="R22" s="89"/>
      <c r="S22" s="90"/>
      <c r="T22" s="91"/>
    </row>
    <row r="23" spans="1:20" ht="21" thickBot="1" x14ac:dyDescent="0.3">
      <c r="A23" s="1">
        <f t="shared" si="0"/>
        <v>20</v>
      </c>
      <c r="B23" s="175" t="s">
        <v>117</v>
      </c>
      <c r="C23" s="68">
        <v>13.5</v>
      </c>
      <c r="D23" s="69">
        <v>12</v>
      </c>
      <c r="E23" s="69">
        <v>3.75</v>
      </c>
      <c r="F23" s="70">
        <v>8.5</v>
      </c>
      <c r="G23" s="55"/>
      <c r="H23" s="100"/>
      <c r="I23" s="79">
        <v>11</v>
      </c>
      <c r="J23" s="79">
        <v>7.5</v>
      </c>
      <c r="K23" s="101"/>
      <c r="L23" s="54"/>
      <c r="M23" s="107"/>
      <c r="N23" s="108"/>
      <c r="O23" s="108"/>
      <c r="P23" s="109"/>
      <c r="R23" s="110"/>
      <c r="S23" s="111"/>
      <c r="T23" s="112"/>
    </row>
    <row r="24" spans="1:20" x14ac:dyDescent="0.25">
      <c r="A24"/>
      <c r="B24" s="18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20.25" hidden="1" x14ac:dyDescent="0.25">
      <c r="A28" s="1" t="str">
        <f t="shared" si="0"/>
        <v/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20.25" hidden="1" x14ac:dyDescent="0.25">
      <c r="A29" s="1" t="str">
        <f t="shared" si="0"/>
        <v/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20.25" hidden="1" x14ac:dyDescent="0.25">
      <c r="A30" s="1" t="str">
        <f t="shared" si="0"/>
        <v/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20.25" hidden="1" x14ac:dyDescent="0.25">
      <c r="A31" s="1" t="str">
        <f t="shared" si="0"/>
        <v/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20.25" hidden="1" x14ac:dyDescent="0.25">
      <c r="A32" s="1" t="str">
        <f t="shared" si="0"/>
        <v/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20.25" hidden="1" x14ac:dyDescent="0.25">
      <c r="A33" s="1" t="str">
        <f t="shared" si="0"/>
        <v/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idden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</sheetData>
  <mergeCells count="10">
    <mergeCell ref="A1:C1"/>
    <mergeCell ref="D1:E1"/>
    <mergeCell ref="F1:H1"/>
    <mergeCell ref="K1:M1"/>
    <mergeCell ref="N1:P1"/>
    <mergeCell ref="R2:T2"/>
    <mergeCell ref="A2:B2"/>
    <mergeCell ref="C2:F2"/>
    <mergeCell ref="H2:K2"/>
    <mergeCell ref="M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9" tint="-0.249977111117893"/>
  </sheetPr>
  <dimension ref="A1:W35"/>
  <sheetViews>
    <sheetView showGridLines="0" rightToLeft="1" workbookViewId="0">
      <pane ySplit="3" topLeftCell="A4" activePane="bottomLeft" state="frozen"/>
      <selection pane="bottomLeft" activeCell="A2" sqref="A2:B2"/>
    </sheetView>
  </sheetViews>
  <sheetFormatPr baseColWidth="10" defaultColWidth="11" defaultRowHeight="18.75" zeroHeight="1" x14ac:dyDescent="0.25"/>
  <cols>
    <col min="1" max="1" width="3.75" style="9" customWidth="1"/>
    <col min="2" max="2" width="33.125" style="9" customWidth="1"/>
    <col min="3" max="3" width="8.25" style="9" customWidth="1"/>
    <col min="4" max="4" width="8.375" style="9" customWidth="1"/>
    <col min="5" max="5" width="8.25" style="9" customWidth="1"/>
    <col min="6" max="6" width="7.875" style="9" customWidth="1"/>
    <col min="7" max="7" width="9.375" style="9" customWidth="1"/>
    <col min="8" max="8" width="2.5" style="9" customWidth="1"/>
    <col min="9" max="9" width="8.875" style="9" customWidth="1"/>
    <col min="10" max="11" width="8.25" style="9" customWidth="1"/>
    <col min="12" max="12" width="7.75" style="9" customWidth="1"/>
    <col min="13" max="13" width="9" style="9" customWidth="1"/>
    <col min="14" max="14" width="2.25" style="9" customWidth="1"/>
    <col min="15" max="15" width="9.25" style="9" customWidth="1"/>
    <col min="16" max="17" width="8.25" style="9" customWidth="1"/>
    <col min="18" max="18" width="7.75" style="9" customWidth="1"/>
    <col min="19" max="19" width="9.375" style="9" customWidth="1"/>
    <col min="20" max="20" width="4.5" style="9" customWidth="1"/>
    <col min="21" max="21" width="9.375" style="9" customWidth="1"/>
    <col min="22" max="22" width="10.25" style="9" customWidth="1"/>
    <col min="23" max="23" width="9" style="9" customWidth="1"/>
    <col min="24" max="16384" width="11" style="9"/>
  </cols>
  <sheetData>
    <row r="1" spans="1:23" s="6" customFormat="1" ht="30.75" customHeight="1" thickTop="1" thickBot="1" x14ac:dyDescent="0.3">
      <c r="A1" s="24" t="s">
        <v>23</v>
      </c>
      <c r="B1" s="25"/>
      <c r="C1" s="4"/>
      <c r="D1" s="198" t="s">
        <v>31</v>
      </c>
      <c r="E1" s="198"/>
      <c r="F1" s="198"/>
      <c r="G1" s="197"/>
      <c r="H1" s="197"/>
      <c r="I1" s="197"/>
      <c r="J1" s="5" t="s">
        <v>15</v>
      </c>
      <c r="K1" s="5"/>
      <c r="L1" s="99">
        <v>5</v>
      </c>
      <c r="M1" s="205" t="s">
        <v>24</v>
      </c>
      <c r="N1" s="205"/>
      <c r="O1" s="205"/>
      <c r="P1" s="193" t="s">
        <v>19</v>
      </c>
      <c r="Q1" s="193"/>
      <c r="R1" s="193"/>
      <c r="S1" s="193"/>
    </row>
    <row r="2" spans="1:23" s="6" customFormat="1" ht="39.75" customHeight="1" thickTop="1" thickBot="1" x14ac:dyDescent="0.3">
      <c r="A2" s="212" t="s">
        <v>154</v>
      </c>
      <c r="B2" s="213"/>
      <c r="C2" s="221" t="s">
        <v>4</v>
      </c>
      <c r="D2" s="221"/>
      <c r="E2" s="221"/>
      <c r="F2" s="221"/>
      <c r="G2" s="222"/>
      <c r="H2" s="19"/>
      <c r="I2" s="223" t="s">
        <v>21</v>
      </c>
      <c r="J2" s="224"/>
      <c r="K2" s="224"/>
      <c r="L2" s="224"/>
      <c r="M2" s="225"/>
      <c r="N2" s="22"/>
      <c r="O2" s="226" t="s">
        <v>22</v>
      </c>
      <c r="P2" s="226"/>
      <c r="Q2" s="226"/>
      <c r="R2" s="226"/>
      <c r="S2" s="226"/>
      <c r="U2" s="209" t="s">
        <v>158</v>
      </c>
      <c r="V2" s="210"/>
      <c r="W2" s="211"/>
    </row>
    <row r="3" spans="1:23" s="7" customFormat="1" ht="23.25" customHeight="1" thickTop="1" thickBot="1" x14ac:dyDescent="0.3">
      <c r="A3" s="183" t="s">
        <v>162</v>
      </c>
      <c r="B3" s="179" t="s">
        <v>20</v>
      </c>
      <c r="C3" s="35" t="s">
        <v>11</v>
      </c>
      <c r="D3" s="35" t="s">
        <v>12</v>
      </c>
      <c r="E3" s="35" t="s">
        <v>32</v>
      </c>
      <c r="F3" s="35" t="s">
        <v>33</v>
      </c>
      <c r="G3" s="35" t="s">
        <v>27</v>
      </c>
      <c r="H3" s="39"/>
      <c r="I3" s="35" t="s">
        <v>11</v>
      </c>
      <c r="J3" s="35" t="s">
        <v>12</v>
      </c>
      <c r="K3" s="35" t="s">
        <v>32</v>
      </c>
      <c r="L3" s="35" t="s">
        <v>33</v>
      </c>
      <c r="M3" s="36" t="s">
        <v>27</v>
      </c>
      <c r="N3" s="38"/>
      <c r="O3" s="37" t="s">
        <v>11</v>
      </c>
      <c r="P3" s="37" t="s">
        <v>12</v>
      </c>
      <c r="Q3" s="37" t="s">
        <v>32</v>
      </c>
      <c r="R3" s="37" t="s">
        <v>33</v>
      </c>
      <c r="S3" s="37" t="s">
        <v>27</v>
      </c>
      <c r="U3" s="48" t="s">
        <v>155</v>
      </c>
      <c r="V3" s="49" t="s">
        <v>156</v>
      </c>
      <c r="W3" s="50" t="s">
        <v>157</v>
      </c>
    </row>
    <row r="4" spans="1:23" ht="21" thickTop="1" x14ac:dyDescent="0.25">
      <c r="A4" s="1">
        <f>IF(B4&lt;&gt;"",1,"")</f>
        <v>1</v>
      </c>
      <c r="B4" s="177" t="s">
        <v>118</v>
      </c>
      <c r="C4" s="63">
        <v>5</v>
      </c>
      <c r="D4" s="63">
        <v>12</v>
      </c>
      <c r="E4" s="63"/>
      <c r="F4" s="63"/>
      <c r="G4" s="63">
        <v>12</v>
      </c>
      <c r="H4" s="8"/>
      <c r="I4" s="74"/>
      <c r="J4" s="75"/>
      <c r="K4" s="75">
        <v>10.25</v>
      </c>
      <c r="L4" s="75">
        <v>15</v>
      </c>
      <c r="M4" s="76"/>
      <c r="N4" s="20"/>
      <c r="O4" s="113"/>
      <c r="P4" s="114"/>
      <c r="Q4" s="114"/>
      <c r="R4" s="114"/>
      <c r="S4" s="115"/>
      <c r="U4" s="89"/>
      <c r="V4" s="90"/>
      <c r="W4" s="91"/>
    </row>
    <row r="5" spans="1:23" ht="20.25" x14ac:dyDescent="0.25">
      <c r="A5" s="1">
        <f>IF(B5&lt;&gt;"",A4+1,"")</f>
        <v>2</v>
      </c>
      <c r="B5" s="176" t="s">
        <v>119</v>
      </c>
      <c r="C5" s="62">
        <v>14</v>
      </c>
      <c r="D5" s="63">
        <v>12</v>
      </c>
      <c r="E5" s="63"/>
      <c r="F5" s="63"/>
      <c r="G5" s="64">
        <v>11.75</v>
      </c>
      <c r="H5" s="10"/>
      <c r="I5" s="74"/>
      <c r="J5" s="75"/>
      <c r="K5" s="75">
        <v>11</v>
      </c>
      <c r="L5" s="75">
        <v>13</v>
      </c>
      <c r="M5" s="76"/>
      <c r="N5" s="20"/>
      <c r="O5" s="80"/>
      <c r="P5" s="81"/>
      <c r="Q5" s="81"/>
      <c r="R5" s="81"/>
      <c r="S5" s="82"/>
      <c r="U5" s="89"/>
      <c r="V5" s="90"/>
      <c r="W5" s="91"/>
    </row>
    <row r="6" spans="1:23" ht="20.25" x14ac:dyDescent="0.25">
      <c r="A6" s="1">
        <f t="shared" ref="A6:A32" si="0">IF(B6&lt;&gt;"",A5+1,"")</f>
        <v>3</v>
      </c>
      <c r="B6" s="176" t="s">
        <v>120</v>
      </c>
      <c r="C6" s="62">
        <v>13</v>
      </c>
      <c r="D6" s="63">
        <v>11</v>
      </c>
      <c r="E6" s="63"/>
      <c r="F6" s="63"/>
      <c r="G6" s="64">
        <v>12.5</v>
      </c>
      <c r="H6" s="10"/>
      <c r="I6" s="74"/>
      <c r="J6" s="75"/>
      <c r="K6" s="75">
        <v>9</v>
      </c>
      <c r="L6" s="77">
        <v>10.75</v>
      </c>
      <c r="M6" s="76"/>
      <c r="N6" s="20"/>
      <c r="O6" s="80"/>
      <c r="P6" s="81"/>
      <c r="Q6" s="81"/>
      <c r="R6" s="81"/>
      <c r="S6" s="82"/>
      <c r="U6" s="89"/>
      <c r="V6" s="90"/>
      <c r="W6" s="91"/>
    </row>
    <row r="7" spans="1:23" ht="20.25" x14ac:dyDescent="0.25">
      <c r="A7" s="1">
        <f t="shared" si="0"/>
        <v>4</v>
      </c>
      <c r="B7" s="176" t="s">
        <v>121</v>
      </c>
      <c r="C7" s="62">
        <v>11</v>
      </c>
      <c r="D7" s="63">
        <v>10</v>
      </c>
      <c r="E7" s="63"/>
      <c r="F7" s="63"/>
      <c r="G7" s="64">
        <v>7</v>
      </c>
      <c r="H7" s="10"/>
      <c r="I7" s="74"/>
      <c r="J7" s="75"/>
      <c r="K7" s="75">
        <v>6</v>
      </c>
      <c r="L7" s="75">
        <v>6.5</v>
      </c>
      <c r="M7" s="76"/>
      <c r="N7" s="20"/>
      <c r="O7" s="80"/>
      <c r="P7" s="81"/>
      <c r="Q7" s="81"/>
      <c r="R7" s="81"/>
      <c r="S7" s="82"/>
      <c r="U7" s="89"/>
      <c r="V7" s="90"/>
      <c r="W7" s="91"/>
    </row>
    <row r="8" spans="1:23" ht="20.25" x14ac:dyDescent="0.25">
      <c r="A8" s="1">
        <f t="shared" si="0"/>
        <v>5</v>
      </c>
      <c r="B8" s="178" t="s">
        <v>122</v>
      </c>
      <c r="C8" s="62">
        <v>14</v>
      </c>
      <c r="D8" s="63">
        <v>12</v>
      </c>
      <c r="E8" s="63"/>
      <c r="F8" s="63"/>
      <c r="G8" s="64">
        <v>9.5</v>
      </c>
      <c r="H8" s="10"/>
      <c r="I8" s="74"/>
      <c r="J8" s="75"/>
      <c r="K8" s="75">
        <v>8</v>
      </c>
      <c r="L8" s="75">
        <v>16</v>
      </c>
      <c r="M8" s="76"/>
      <c r="N8" s="20"/>
      <c r="O8" s="80"/>
      <c r="P8" s="81"/>
      <c r="Q8" s="81"/>
      <c r="R8" s="81"/>
      <c r="S8" s="82"/>
      <c r="U8" s="89"/>
      <c r="V8" s="90"/>
      <c r="W8" s="91"/>
    </row>
    <row r="9" spans="1:23" ht="20.25" x14ac:dyDescent="0.25">
      <c r="A9" s="1">
        <f t="shared" si="0"/>
        <v>6</v>
      </c>
      <c r="B9" s="176" t="s">
        <v>123</v>
      </c>
      <c r="C9" s="62">
        <v>14</v>
      </c>
      <c r="D9" s="63">
        <v>12</v>
      </c>
      <c r="E9" s="63"/>
      <c r="F9" s="63"/>
      <c r="G9" s="64">
        <v>10.5</v>
      </c>
      <c r="H9" s="10"/>
      <c r="I9" s="74"/>
      <c r="J9" s="75"/>
      <c r="K9" s="75">
        <v>8.5</v>
      </c>
      <c r="L9" s="75">
        <v>13</v>
      </c>
      <c r="M9" s="76"/>
      <c r="N9" s="20"/>
      <c r="O9" s="80"/>
      <c r="P9" s="81"/>
      <c r="Q9" s="81"/>
      <c r="R9" s="81"/>
      <c r="S9" s="82"/>
      <c r="U9" s="89"/>
      <c r="V9" s="90"/>
      <c r="W9" s="91"/>
    </row>
    <row r="10" spans="1:23" ht="20.25" x14ac:dyDescent="0.25">
      <c r="A10" s="1">
        <f t="shared" si="0"/>
        <v>7</v>
      </c>
      <c r="B10" s="176" t="s">
        <v>124</v>
      </c>
      <c r="C10" s="62">
        <v>14</v>
      </c>
      <c r="D10" s="63">
        <v>12</v>
      </c>
      <c r="E10" s="63"/>
      <c r="F10" s="63"/>
      <c r="G10" s="64">
        <v>15</v>
      </c>
      <c r="H10" s="10"/>
      <c r="I10" s="74"/>
      <c r="J10" s="75"/>
      <c r="K10" s="75">
        <v>14.5</v>
      </c>
      <c r="L10" s="75">
        <v>14.25</v>
      </c>
      <c r="M10" s="76"/>
      <c r="N10" s="20"/>
      <c r="O10" s="80"/>
      <c r="P10" s="81"/>
      <c r="Q10" s="81"/>
      <c r="R10" s="81"/>
      <c r="S10" s="82"/>
      <c r="U10" s="89"/>
      <c r="V10" s="90"/>
      <c r="W10" s="91"/>
    </row>
    <row r="11" spans="1:23" ht="21" thickBot="1" x14ac:dyDescent="0.3">
      <c r="A11" s="1">
        <f t="shared" si="0"/>
        <v>8</v>
      </c>
      <c r="B11" s="176" t="s">
        <v>125</v>
      </c>
      <c r="C11" s="62">
        <v>13</v>
      </c>
      <c r="D11" s="63">
        <v>11</v>
      </c>
      <c r="E11" s="63"/>
      <c r="F11" s="63"/>
      <c r="G11" s="64">
        <v>6.5</v>
      </c>
      <c r="H11" s="10"/>
      <c r="I11" s="74"/>
      <c r="J11" s="75"/>
      <c r="K11" s="75">
        <v>8</v>
      </c>
      <c r="L11" s="75">
        <v>8.75</v>
      </c>
      <c r="M11" s="76"/>
      <c r="N11" s="21"/>
      <c r="O11" s="80"/>
      <c r="P11" s="81"/>
      <c r="Q11" s="81"/>
      <c r="R11" s="81"/>
      <c r="S11" s="82"/>
      <c r="U11" s="89"/>
      <c r="V11" s="90"/>
      <c r="W11" s="91"/>
    </row>
    <row r="12" spans="1:23" ht="21" thickTop="1" x14ac:dyDescent="0.25">
      <c r="A12" s="1">
        <f t="shared" si="0"/>
        <v>9</v>
      </c>
      <c r="B12" s="176" t="s">
        <v>126</v>
      </c>
      <c r="C12" s="62">
        <v>14</v>
      </c>
      <c r="D12" s="63">
        <v>12</v>
      </c>
      <c r="E12" s="63"/>
      <c r="F12" s="63"/>
      <c r="G12" s="64">
        <v>4.75</v>
      </c>
      <c r="H12" s="10"/>
      <c r="I12" s="74"/>
      <c r="J12" s="75"/>
      <c r="K12" s="75">
        <v>5.5</v>
      </c>
      <c r="L12" s="75">
        <v>5.5</v>
      </c>
      <c r="M12" s="76"/>
      <c r="N12" s="11"/>
      <c r="O12" s="80"/>
      <c r="P12" s="81"/>
      <c r="Q12" s="81"/>
      <c r="R12" s="81"/>
      <c r="S12" s="82"/>
      <c r="U12" s="89"/>
      <c r="V12" s="90"/>
      <c r="W12" s="91"/>
    </row>
    <row r="13" spans="1:23" ht="20.25" x14ac:dyDescent="0.25">
      <c r="A13" s="1">
        <f t="shared" si="0"/>
        <v>10</v>
      </c>
      <c r="B13" s="176" t="s">
        <v>146</v>
      </c>
      <c r="C13" s="62">
        <v>15</v>
      </c>
      <c r="D13" s="63">
        <v>13</v>
      </c>
      <c r="E13" s="63"/>
      <c r="F13" s="63"/>
      <c r="G13" s="64">
        <v>9.5</v>
      </c>
      <c r="H13" s="10"/>
      <c r="I13" s="74"/>
      <c r="J13" s="75"/>
      <c r="K13" s="75">
        <v>15.5</v>
      </c>
      <c r="L13" s="75">
        <v>15</v>
      </c>
      <c r="M13" s="76"/>
      <c r="N13" s="12"/>
      <c r="O13" s="80"/>
      <c r="P13" s="81"/>
      <c r="Q13" s="81"/>
      <c r="R13" s="81"/>
      <c r="S13" s="82"/>
      <c r="U13" s="89"/>
      <c r="V13" s="90"/>
      <c r="W13" s="91"/>
    </row>
    <row r="14" spans="1:23" ht="20.25" x14ac:dyDescent="0.25">
      <c r="A14" s="1">
        <f t="shared" si="0"/>
        <v>11</v>
      </c>
      <c r="B14" s="176" t="s">
        <v>127</v>
      </c>
      <c r="C14" s="62">
        <v>14</v>
      </c>
      <c r="D14" s="63">
        <v>12</v>
      </c>
      <c r="E14" s="63"/>
      <c r="F14" s="63"/>
      <c r="G14" s="64">
        <v>10.25</v>
      </c>
      <c r="H14" s="10"/>
      <c r="I14" s="74"/>
      <c r="J14" s="75"/>
      <c r="K14" s="75">
        <v>13.25</v>
      </c>
      <c r="L14" s="75">
        <v>10</v>
      </c>
      <c r="M14" s="76"/>
      <c r="N14" s="12"/>
      <c r="O14" s="80"/>
      <c r="P14" s="81"/>
      <c r="Q14" s="81"/>
      <c r="R14" s="81"/>
      <c r="S14" s="82"/>
      <c r="U14" s="89"/>
      <c r="V14" s="90"/>
      <c r="W14" s="91"/>
    </row>
    <row r="15" spans="1:23" ht="20.25" x14ac:dyDescent="0.25">
      <c r="A15" s="1">
        <f t="shared" si="0"/>
        <v>12</v>
      </c>
      <c r="B15" s="176" t="s">
        <v>128</v>
      </c>
      <c r="C15" s="62">
        <v>11</v>
      </c>
      <c r="D15" s="63">
        <v>11</v>
      </c>
      <c r="E15" s="63"/>
      <c r="F15" s="63"/>
      <c r="G15" s="64">
        <v>3.75</v>
      </c>
      <c r="H15" s="10"/>
      <c r="I15" s="74"/>
      <c r="J15" s="75"/>
      <c r="K15" s="75">
        <v>6.25</v>
      </c>
      <c r="L15" s="75">
        <v>8.5</v>
      </c>
      <c r="M15" s="76"/>
      <c r="N15" s="12"/>
      <c r="O15" s="80"/>
      <c r="P15" s="81"/>
      <c r="Q15" s="81"/>
      <c r="R15" s="81"/>
      <c r="S15" s="82"/>
      <c r="U15" s="89"/>
      <c r="V15" s="90"/>
      <c r="W15" s="91"/>
    </row>
    <row r="16" spans="1:23" ht="20.25" x14ac:dyDescent="0.25">
      <c r="A16" s="1">
        <f t="shared" si="0"/>
        <v>13</v>
      </c>
      <c r="B16" s="176" t="s">
        <v>129</v>
      </c>
      <c r="C16" s="62">
        <v>13</v>
      </c>
      <c r="D16" s="63">
        <v>12</v>
      </c>
      <c r="E16" s="63"/>
      <c r="F16" s="63"/>
      <c r="G16" s="64">
        <v>11.5</v>
      </c>
      <c r="H16" s="10"/>
      <c r="I16" s="74"/>
      <c r="J16" s="75"/>
      <c r="K16" s="75">
        <v>8</v>
      </c>
      <c r="L16" s="75">
        <v>7.25</v>
      </c>
      <c r="M16" s="76"/>
      <c r="N16" s="12"/>
      <c r="O16" s="80"/>
      <c r="P16" s="81"/>
      <c r="Q16" s="81"/>
      <c r="R16" s="81"/>
      <c r="S16" s="82"/>
      <c r="U16" s="89"/>
      <c r="V16" s="90"/>
      <c r="W16" s="91"/>
    </row>
    <row r="17" spans="1:23" ht="20.25" x14ac:dyDescent="0.25">
      <c r="A17" s="1">
        <f t="shared" si="0"/>
        <v>14</v>
      </c>
      <c r="B17" s="176" t="s">
        <v>130</v>
      </c>
      <c r="C17" s="62">
        <v>13</v>
      </c>
      <c r="D17" s="63">
        <v>11.5</v>
      </c>
      <c r="E17" s="63"/>
      <c r="F17" s="63"/>
      <c r="G17" s="64">
        <v>12.25</v>
      </c>
      <c r="H17" s="10"/>
      <c r="I17" s="74"/>
      <c r="J17" s="75"/>
      <c r="K17" s="75">
        <v>10</v>
      </c>
      <c r="L17" s="75">
        <v>11</v>
      </c>
      <c r="M17" s="76"/>
      <c r="N17" s="12"/>
      <c r="O17" s="80"/>
      <c r="P17" s="81"/>
      <c r="Q17" s="81"/>
      <c r="R17" s="81"/>
      <c r="S17" s="82"/>
      <c r="U17" s="89"/>
      <c r="V17" s="90"/>
      <c r="W17" s="91"/>
    </row>
    <row r="18" spans="1:23" ht="20.25" x14ac:dyDescent="0.25">
      <c r="A18" s="1">
        <f t="shared" si="0"/>
        <v>15</v>
      </c>
      <c r="B18" s="176" t="s">
        <v>131</v>
      </c>
      <c r="C18" s="62">
        <v>11</v>
      </c>
      <c r="D18" s="63">
        <v>10.5</v>
      </c>
      <c r="E18" s="63"/>
      <c r="F18" s="63"/>
      <c r="G18" s="64">
        <v>12.5</v>
      </c>
      <c r="H18" s="10"/>
      <c r="I18" s="74"/>
      <c r="J18" s="75"/>
      <c r="K18" s="75">
        <v>7.75</v>
      </c>
      <c r="L18" s="75">
        <v>12.5</v>
      </c>
      <c r="M18" s="76"/>
      <c r="N18" s="12"/>
      <c r="O18" s="80"/>
      <c r="P18" s="81"/>
      <c r="Q18" s="81"/>
      <c r="R18" s="81"/>
      <c r="S18" s="82"/>
      <c r="U18" s="89"/>
      <c r="V18" s="90"/>
      <c r="W18" s="91"/>
    </row>
    <row r="19" spans="1:23" ht="20.25" x14ac:dyDescent="0.25">
      <c r="A19" s="1">
        <f t="shared" si="0"/>
        <v>16</v>
      </c>
      <c r="B19" s="176" t="s">
        <v>132</v>
      </c>
      <c r="C19" s="62">
        <v>10.5</v>
      </c>
      <c r="D19" s="63">
        <v>10</v>
      </c>
      <c r="E19" s="63"/>
      <c r="F19" s="63"/>
      <c r="G19" s="64">
        <v>5.25</v>
      </c>
      <c r="H19" s="12"/>
      <c r="I19" s="75"/>
      <c r="J19" s="75"/>
      <c r="K19" s="75">
        <v>6.5</v>
      </c>
      <c r="L19" s="75">
        <v>8.5</v>
      </c>
      <c r="M19" s="75"/>
      <c r="N19" s="12"/>
      <c r="O19" s="80"/>
      <c r="P19" s="81"/>
      <c r="Q19" s="81"/>
      <c r="R19" s="81"/>
      <c r="S19" s="82"/>
      <c r="U19" s="89"/>
      <c r="V19" s="90"/>
      <c r="W19" s="91"/>
    </row>
    <row r="20" spans="1:23" ht="20.25" x14ac:dyDescent="0.25">
      <c r="A20" s="1">
        <f t="shared" si="0"/>
        <v>17</v>
      </c>
      <c r="B20" s="176" t="s">
        <v>133</v>
      </c>
      <c r="C20" s="62">
        <v>14</v>
      </c>
      <c r="D20" s="63">
        <v>12</v>
      </c>
      <c r="E20" s="63"/>
      <c r="F20" s="63"/>
      <c r="G20" s="64">
        <v>9.75</v>
      </c>
      <c r="H20" s="12"/>
      <c r="I20" s="75"/>
      <c r="J20" s="75"/>
      <c r="K20" s="75">
        <v>9</v>
      </c>
      <c r="L20" s="75">
        <v>10</v>
      </c>
      <c r="M20" s="75"/>
      <c r="N20" s="12"/>
      <c r="O20" s="80"/>
      <c r="P20" s="81"/>
      <c r="Q20" s="81"/>
      <c r="R20" s="81"/>
      <c r="S20" s="82"/>
      <c r="U20" s="89"/>
      <c r="V20" s="90"/>
      <c r="W20" s="91"/>
    </row>
    <row r="21" spans="1:23" ht="20.25" x14ac:dyDescent="0.25">
      <c r="A21" s="1">
        <f t="shared" si="0"/>
        <v>18</v>
      </c>
      <c r="B21" s="176" t="s">
        <v>134</v>
      </c>
      <c r="C21" s="62">
        <v>12.5</v>
      </c>
      <c r="D21" s="63">
        <v>11</v>
      </c>
      <c r="E21" s="63"/>
      <c r="F21" s="63"/>
      <c r="G21" s="64">
        <v>9.25</v>
      </c>
      <c r="H21" s="12"/>
      <c r="I21" s="75"/>
      <c r="J21" s="75"/>
      <c r="K21" s="75">
        <v>8.5</v>
      </c>
      <c r="L21" s="75">
        <v>10.5</v>
      </c>
      <c r="M21" s="75"/>
      <c r="N21" s="12"/>
      <c r="O21" s="80"/>
      <c r="P21" s="81"/>
      <c r="Q21" s="81"/>
      <c r="R21" s="81"/>
      <c r="S21" s="82"/>
      <c r="U21" s="89"/>
      <c r="V21" s="90"/>
      <c r="W21" s="91"/>
    </row>
    <row r="22" spans="1:23" ht="20.25" x14ac:dyDescent="0.25">
      <c r="A22" s="1">
        <f t="shared" si="0"/>
        <v>19</v>
      </c>
      <c r="B22" s="176" t="s">
        <v>135</v>
      </c>
      <c r="C22" s="62">
        <v>13</v>
      </c>
      <c r="D22" s="63">
        <v>11.5</v>
      </c>
      <c r="E22" s="63"/>
      <c r="F22" s="63"/>
      <c r="G22" s="64">
        <v>9.5</v>
      </c>
      <c r="H22" s="12"/>
      <c r="I22" s="75"/>
      <c r="J22" s="75"/>
      <c r="K22" s="75">
        <v>8</v>
      </c>
      <c r="L22" s="75">
        <v>12</v>
      </c>
      <c r="M22" s="75"/>
      <c r="N22" s="12"/>
      <c r="O22" s="80"/>
      <c r="P22" s="81"/>
      <c r="Q22" s="81"/>
      <c r="R22" s="81"/>
      <c r="S22" s="82"/>
      <c r="U22" s="89"/>
      <c r="V22" s="90"/>
      <c r="W22" s="91"/>
    </row>
    <row r="23" spans="1:23" ht="20.25" x14ac:dyDescent="0.25">
      <c r="A23" s="1">
        <f t="shared" si="0"/>
        <v>20</v>
      </c>
      <c r="B23" s="176" t="s">
        <v>136</v>
      </c>
      <c r="C23" s="62">
        <v>12</v>
      </c>
      <c r="D23" s="63">
        <v>11</v>
      </c>
      <c r="E23" s="63"/>
      <c r="F23" s="63"/>
      <c r="G23" s="64">
        <v>9.5</v>
      </c>
      <c r="H23" s="12"/>
      <c r="I23" s="74"/>
      <c r="J23" s="75"/>
      <c r="K23" s="75">
        <v>14.5</v>
      </c>
      <c r="L23" s="75">
        <v>11.25</v>
      </c>
      <c r="M23" s="76"/>
      <c r="N23" s="12"/>
      <c r="O23" s="80"/>
      <c r="P23" s="81"/>
      <c r="Q23" s="81"/>
      <c r="R23" s="81"/>
      <c r="S23" s="82"/>
      <c r="U23" s="89"/>
      <c r="V23" s="90"/>
      <c r="W23" s="91"/>
    </row>
    <row r="24" spans="1:23" ht="20.25" x14ac:dyDescent="0.25">
      <c r="A24" s="1">
        <f t="shared" si="0"/>
        <v>21</v>
      </c>
      <c r="B24" s="176" t="s">
        <v>137</v>
      </c>
      <c r="C24" s="62">
        <v>14</v>
      </c>
      <c r="D24" s="63">
        <v>13</v>
      </c>
      <c r="E24" s="63"/>
      <c r="F24" s="63"/>
      <c r="G24" s="64">
        <v>10.75</v>
      </c>
      <c r="H24" s="12"/>
      <c r="I24" s="74"/>
      <c r="J24" s="75"/>
      <c r="K24" s="75">
        <v>11</v>
      </c>
      <c r="L24" s="75">
        <v>12.5</v>
      </c>
      <c r="M24" s="76"/>
      <c r="N24" s="12"/>
      <c r="O24" s="80"/>
      <c r="P24" s="81"/>
      <c r="Q24" s="81"/>
      <c r="R24" s="81"/>
      <c r="S24" s="82"/>
      <c r="U24" s="89"/>
      <c r="V24" s="90"/>
      <c r="W24" s="91"/>
    </row>
    <row r="25" spans="1:23" ht="20.25" x14ac:dyDescent="0.25">
      <c r="A25" s="1">
        <f t="shared" si="0"/>
        <v>22</v>
      </c>
      <c r="B25" s="176" t="s">
        <v>138</v>
      </c>
      <c r="C25" s="62">
        <v>13.5</v>
      </c>
      <c r="D25" s="63">
        <v>12</v>
      </c>
      <c r="E25" s="63"/>
      <c r="F25" s="63"/>
      <c r="G25" s="64">
        <v>7.75</v>
      </c>
      <c r="H25" s="12"/>
      <c r="I25" s="74"/>
      <c r="J25" s="75"/>
      <c r="K25" s="75">
        <v>6</v>
      </c>
      <c r="L25" s="75">
        <v>10.75</v>
      </c>
      <c r="M25" s="76"/>
      <c r="N25" s="12"/>
      <c r="O25" s="80"/>
      <c r="P25" s="81"/>
      <c r="Q25" s="81"/>
      <c r="R25" s="81"/>
      <c r="S25" s="82"/>
      <c r="U25" s="89"/>
      <c r="V25" s="90"/>
      <c r="W25" s="91"/>
    </row>
    <row r="26" spans="1:23" ht="20.25" x14ac:dyDescent="0.25">
      <c r="A26" s="1">
        <f t="shared" si="0"/>
        <v>23</v>
      </c>
      <c r="B26" s="176" t="s">
        <v>139</v>
      </c>
      <c r="C26" s="62">
        <v>13</v>
      </c>
      <c r="D26" s="63">
        <v>11.5</v>
      </c>
      <c r="E26" s="63"/>
      <c r="F26" s="63"/>
      <c r="G26" s="64">
        <v>10.5</v>
      </c>
      <c r="H26" s="12"/>
      <c r="I26" s="74"/>
      <c r="J26" s="75"/>
      <c r="K26" s="75">
        <v>10.25</v>
      </c>
      <c r="L26" s="75">
        <v>7.75</v>
      </c>
      <c r="M26" s="76"/>
      <c r="N26" s="12"/>
      <c r="O26" s="80"/>
      <c r="P26" s="81"/>
      <c r="Q26" s="81"/>
      <c r="R26" s="81"/>
      <c r="S26" s="82"/>
      <c r="U26" s="89"/>
      <c r="V26" s="90"/>
      <c r="W26" s="91"/>
    </row>
    <row r="27" spans="1:23" ht="20.25" x14ac:dyDescent="0.25">
      <c r="A27" s="1">
        <f t="shared" si="0"/>
        <v>24</v>
      </c>
      <c r="B27" s="176" t="s">
        <v>140</v>
      </c>
      <c r="C27" s="62">
        <v>14</v>
      </c>
      <c r="D27" s="63">
        <v>12</v>
      </c>
      <c r="E27" s="63"/>
      <c r="F27" s="63"/>
      <c r="G27" s="64">
        <v>9.5</v>
      </c>
      <c r="H27" s="12"/>
      <c r="I27" s="74"/>
      <c r="J27" s="75"/>
      <c r="K27" s="75">
        <v>7.5</v>
      </c>
      <c r="L27" s="75">
        <v>10.5</v>
      </c>
      <c r="M27" s="76"/>
      <c r="N27" s="12"/>
      <c r="O27" s="80"/>
      <c r="P27" s="81"/>
      <c r="Q27" s="81"/>
      <c r="R27" s="81"/>
      <c r="S27" s="82"/>
      <c r="U27" s="89"/>
      <c r="V27" s="90"/>
      <c r="W27" s="91"/>
    </row>
    <row r="28" spans="1:23" ht="20.25" x14ac:dyDescent="0.25">
      <c r="A28" s="1">
        <f t="shared" si="0"/>
        <v>25</v>
      </c>
      <c r="B28" s="176" t="s">
        <v>141</v>
      </c>
      <c r="C28" s="62">
        <v>14</v>
      </c>
      <c r="D28" s="63">
        <v>12</v>
      </c>
      <c r="E28" s="63"/>
      <c r="F28" s="63"/>
      <c r="G28" s="64">
        <v>7.5</v>
      </c>
      <c r="H28" s="14"/>
      <c r="I28" s="97"/>
      <c r="J28" s="78"/>
      <c r="K28" s="78">
        <v>9</v>
      </c>
      <c r="L28" s="78">
        <v>11</v>
      </c>
      <c r="M28" s="98"/>
      <c r="N28" s="14"/>
      <c r="O28" s="80"/>
      <c r="P28" s="81"/>
      <c r="Q28" s="81"/>
      <c r="R28" s="81"/>
      <c r="S28" s="82"/>
      <c r="U28" s="89"/>
      <c r="V28" s="90"/>
      <c r="W28" s="91"/>
    </row>
    <row r="29" spans="1:23" ht="20.25" x14ac:dyDescent="0.25">
      <c r="A29" s="1">
        <f t="shared" si="0"/>
        <v>26</v>
      </c>
      <c r="B29" s="176" t="s">
        <v>142</v>
      </c>
      <c r="C29" s="62">
        <v>14.5</v>
      </c>
      <c r="D29" s="63">
        <v>12</v>
      </c>
      <c r="E29" s="63"/>
      <c r="F29" s="63"/>
      <c r="G29" s="64">
        <v>11.25</v>
      </c>
      <c r="H29" s="12"/>
      <c r="I29" s="74"/>
      <c r="J29" s="75"/>
      <c r="K29" s="75">
        <v>12</v>
      </c>
      <c r="L29" s="75">
        <v>12.75</v>
      </c>
      <c r="M29" s="76"/>
      <c r="N29" s="12"/>
      <c r="O29" s="80"/>
      <c r="P29" s="81"/>
      <c r="Q29" s="81"/>
      <c r="R29" s="81"/>
      <c r="S29" s="82"/>
      <c r="U29" s="89"/>
      <c r="V29" s="90"/>
      <c r="W29" s="91"/>
    </row>
    <row r="30" spans="1:23" ht="20.25" x14ac:dyDescent="0.25">
      <c r="A30" s="1">
        <f t="shared" si="0"/>
        <v>27</v>
      </c>
      <c r="B30" s="176" t="s">
        <v>143</v>
      </c>
      <c r="C30" s="62">
        <v>12</v>
      </c>
      <c r="D30" s="63">
        <v>11.5</v>
      </c>
      <c r="E30" s="63"/>
      <c r="F30" s="63"/>
      <c r="G30" s="64">
        <v>11.75</v>
      </c>
      <c r="H30" s="12"/>
      <c r="I30" s="74"/>
      <c r="J30" s="75"/>
      <c r="K30" s="75">
        <v>6.5</v>
      </c>
      <c r="L30" s="75">
        <v>11.75</v>
      </c>
      <c r="M30" s="76"/>
      <c r="N30" s="12"/>
      <c r="O30" s="80"/>
      <c r="P30" s="81"/>
      <c r="Q30" s="81"/>
      <c r="R30" s="81"/>
      <c r="S30" s="82"/>
      <c r="U30" s="89"/>
      <c r="V30" s="90"/>
      <c r="W30" s="91"/>
    </row>
    <row r="31" spans="1:23" ht="20.25" x14ac:dyDescent="0.25">
      <c r="A31" s="1">
        <f t="shared" si="0"/>
        <v>28</v>
      </c>
      <c r="B31" s="173" t="s">
        <v>144</v>
      </c>
      <c r="C31" s="65">
        <v>14</v>
      </c>
      <c r="D31" s="66">
        <v>12</v>
      </c>
      <c r="E31" s="66"/>
      <c r="F31" s="66"/>
      <c r="G31" s="67">
        <v>10</v>
      </c>
      <c r="H31" s="14"/>
      <c r="I31" s="97"/>
      <c r="J31" s="78"/>
      <c r="K31" s="78">
        <v>12.5</v>
      </c>
      <c r="L31" s="78">
        <v>15</v>
      </c>
      <c r="M31" s="98"/>
      <c r="N31" s="14"/>
      <c r="O31" s="83"/>
      <c r="P31" s="84"/>
      <c r="Q31" s="84"/>
      <c r="R31" s="84"/>
      <c r="S31" s="85"/>
      <c r="U31" s="89"/>
      <c r="V31" s="90"/>
      <c r="W31" s="91"/>
    </row>
    <row r="32" spans="1:23" ht="21" thickBot="1" x14ac:dyDescent="0.3">
      <c r="A32" s="1">
        <f t="shared" si="0"/>
        <v>29</v>
      </c>
      <c r="B32" s="175" t="s">
        <v>145</v>
      </c>
      <c r="C32" s="68">
        <v>15</v>
      </c>
      <c r="D32" s="69">
        <v>12</v>
      </c>
      <c r="E32" s="69"/>
      <c r="F32" s="69"/>
      <c r="G32" s="70">
        <v>8.75</v>
      </c>
      <c r="H32" s="54"/>
      <c r="I32" s="100"/>
      <c r="J32" s="79"/>
      <c r="K32" s="79">
        <v>12</v>
      </c>
      <c r="L32" s="79">
        <v>12</v>
      </c>
      <c r="M32" s="101"/>
      <c r="N32" s="54"/>
      <c r="O32" s="86"/>
      <c r="P32" s="87"/>
      <c r="Q32" s="87"/>
      <c r="R32" s="87"/>
      <c r="S32" s="88"/>
      <c r="U32" s="110"/>
      <c r="V32" s="111"/>
      <c r="W32" s="112"/>
    </row>
    <row r="33" spans="1:23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U33"/>
      <c r="V33"/>
      <c r="W33"/>
    </row>
    <row r="34" spans="1:23" x14ac:dyDescent="0.25">
      <c r="U34"/>
      <c r="V34"/>
      <c r="W34"/>
    </row>
    <row r="35" spans="1:23" x14ac:dyDescent="0.25">
      <c r="U35"/>
      <c r="V35"/>
      <c r="W35"/>
    </row>
  </sheetData>
  <mergeCells count="9">
    <mergeCell ref="U2:W2"/>
    <mergeCell ref="A2:B2"/>
    <mergeCell ref="D1:F1"/>
    <mergeCell ref="G1:I1"/>
    <mergeCell ref="M1:O1"/>
    <mergeCell ref="P1:S1"/>
    <mergeCell ref="C2:G2"/>
    <mergeCell ref="I2:M2"/>
    <mergeCell ref="O2:S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tabColor theme="1"/>
  </sheetPr>
  <dimension ref="A1:O22"/>
  <sheetViews>
    <sheetView showGridLines="0" rightToLeft="1" workbookViewId="0">
      <selection activeCell="C19" sqref="C19"/>
    </sheetView>
  </sheetViews>
  <sheetFormatPr baseColWidth="10" defaultColWidth="0" defaultRowHeight="15.75" zeroHeight="1" x14ac:dyDescent="0.25"/>
  <cols>
    <col min="1" max="1" width="3" style="43" customWidth="1"/>
    <col min="2" max="13" width="11" style="42" customWidth="1"/>
    <col min="14" max="14" width="19" style="42" customWidth="1"/>
    <col min="15" max="15" width="3" style="43" customWidth="1"/>
    <col min="16" max="16384" width="11" style="42" hidden="1"/>
  </cols>
  <sheetData>
    <row r="1" s="43" customForma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s="43" customFormat="1" x14ac:dyDescent="0.25"/>
  </sheetData>
  <sheetProtection algorithmName="SHA-512" hashValue="TySGYWDnaVv0+v9acuGxkO7Fz3ZOC8n5tHZgDlCSH0tqZ2FE8ppl/eSyhot8KD2RvknDXb5twvlo7y3CKpQb8g==" saltValue="FhwpbgxQ7Pwjyk/3WurlO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</sheetPr>
  <dimension ref="A1:P120"/>
  <sheetViews>
    <sheetView showGridLines="0" rightToLeft="1" workbookViewId="0">
      <selection activeCell="F77" sqref="F77"/>
    </sheetView>
  </sheetViews>
  <sheetFormatPr baseColWidth="10" defaultColWidth="11" defaultRowHeight="18.75" zeroHeight="1" x14ac:dyDescent="0.25"/>
  <cols>
    <col min="1" max="1" width="4.75" style="117" customWidth="1"/>
    <col min="2" max="2" width="7.25" style="117" customWidth="1"/>
    <col min="3" max="3" width="14.75" style="117" customWidth="1"/>
    <col min="4" max="4" width="9.25" style="117" customWidth="1"/>
    <col min="5" max="5" width="9.375" style="117" customWidth="1"/>
    <col min="6" max="6" width="9.75" style="117" customWidth="1"/>
    <col min="7" max="7" width="9.5" style="117" customWidth="1"/>
    <col min="8" max="8" width="10.625" style="117" customWidth="1"/>
    <col min="9" max="9" width="8.5" style="126" customWidth="1"/>
    <col min="10" max="10" width="8.875" style="126" customWidth="1"/>
    <col min="11" max="11" width="10.5" style="117" customWidth="1"/>
    <col min="12" max="12" width="9.375" style="117" customWidth="1"/>
    <col min="13" max="13" width="11" style="117" hidden="1" customWidth="1"/>
    <col min="14" max="14" width="8.5" style="117" customWidth="1"/>
    <col min="15" max="15" width="8.75" style="117" customWidth="1"/>
    <col min="16" max="16" width="7.75" style="117" customWidth="1"/>
    <col min="17" max="18" width="11" style="117" customWidth="1"/>
    <col min="19" max="16384" width="11" style="117"/>
  </cols>
  <sheetData>
    <row r="1" spans="1:16" ht="30.75" thickBot="1" x14ac:dyDescent="0.3">
      <c r="A1" s="234" t="s">
        <v>0</v>
      </c>
      <c r="B1" s="234"/>
      <c r="C1" s="236" t="s">
        <v>26</v>
      </c>
      <c r="D1" s="236"/>
      <c r="E1" s="237"/>
      <c r="F1" s="231" t="s">
        <v>4</v>
      </c>
      <c r="G1" s="232"/>
      <c r="H1" s="232"/>
      <c r="I1" s="233"/>
      <c r="J1" s="251" t="s">
        <v>9</v>
      </c>
      <c r="K1" s="252"/>
      <c r="L1" s="250" t="s">
        <v>19</v>
      </c>
      <c r="M1" s="250"/>
      <c r="N1" s="250"/>
      <c r="O1" s="116"/>
      <c r="P1" s="116"/>
    </row>
    <row r="2" spans="1:16" ht="23.25" thickBot="1" x14ac:dyDescent="0.3">
      <c r="A2" s="234" t="s">
        <v>6</v>
      </c>
      <c r="B2" s="234"/>
      <c r="C2" s="238" t="s">
        <v>29</v>
      </c>
      <c r="D2" s="238"/>
      <c r="E2" s="238"/>
      <c r="F2" s="229" t="s">
        <v>5</v>
      </c>
      <c r="G2" s="229"/>
      <c r="H2" s="239" t="str">
        <f>IFERROR(INDEX($B$5:$C$40,MATCH(L2,$H$5:$H$40,0),1),"")</f>
        <v>عروسي فاطنة شيماء</v>
      </c>
      <c r="I2" s="239"/>
      <c r="J2" s="240"/>
      <c r="K2" s="155" t="s">
        <v>10</v>
      </c>
      <c r="L2" s="130">
        <f>MAX(H5:H34)</f>
        <v>16.399999999999999</v>
      </c>
      <c r="M2" s="131"/>
      <c r="N2" s="132" t="s">
        <v>18</v>
      </c>
      <c r="O2" s="116"/>
      <c r="P2" s="116"/>
    </row>
    <row r="3" spans="1:16" ht="23.25" thickBot="1" x14ac:dyDescent="0.3">
      <c r="A3" s="234" t="s">
        <v>1</v>
      </c>
      <c r="B3" s="234"/>
      <c r="C3" s="238" t="s">
        <v>7</v>
      </c>
      <c r="D3" s="238"/>
      <c r="E3" s="238"/>
      <c r="F3" s="230" t="s">
        <v>8</v>
      </c>
      <c r="G3" s="230"/>
      <c r="H3" s="240" t="str">
        <f>IFERROR(INDEX($B$5:$C$40,MATCH(L3,$H$5:$H$40,0),1),"")</f>
        <v>مشري عبد الرحمان</v>
      </c>
      <c r="I3" s="240"/>
      <c r="J3" s="240"/>
      <c r="K3" s="155" t="s">
        <v>10</v>
      </c>
      <c r="L3" s="130">
        <f>MIN(H5:H34)</f>
        <v>7.6</v>
      </c>
      <c r="M3" s="131"/>
      <c r="N3" s="133" t="s">
        <v>149</v>
      </c>
      <c r="O3" s="116"/>
      <c r="P3" s="116"/>
    </row>
    <row r="4" spans="1:16" ht="21.75" customHeight="1" thickTop="1" thickBot="1" x14ac:dyDescent="0.3">
      <c r="A4" s="153" t="s">
        <v>2</v>
      </c>
      <c r="B4" s="235" t="s">
        <v>3</v>
      </c>
      <c r="C4" s="235"/>
      <c r="D4" s="154" t="s">
        <v>11</v>
      </c>
      <c r="E4" s="154" t="s">
        <v>12</v>
      </c>
      <c r="F4" s="154" t="s">
        <v>13</v>
      </c>
      <c r="G4" s="154" t="s">
        <v>28</v>
      </c>
      <c r="H4" s="154" t="s">
        <v>14</v>
      </c>
      <c r="I4" s="154" t="s">
        <v>15</v>
      </c>
      <c r="J4" s="154" t="s">
        <v>16</v>
      </c>
      <c r="K4" s="253" t="s">
        <v>17</v>
      </c>
      <c r="L4" s="253"/>
      <c r="M4" s="134"/>
      <c r="N4" s="261" t="s">
        <v>150</v>
      </c>
      <c r="O4" s="116"/>
      <c r="P4" s="116"/>
    </row>
    <row r="5" spans="1:16" ht="21" thickBot="1" x14ac:dyDescent="0.3">
      <c r="A5" s="135">
        <f>IF('2 علوم تجريبية 1'!A4="","",'2 علوم تجريبية 1'!A4)</f>
        <v>1</v>
      </c>
      <c r="B5" s="227" t="str">
        <f>IF('2 علوم تجريبية 1'!B4:B4="","",'2 علوم تجريبية 1'!B4:B4)</f>
        <v>المير عبد الودود</v>
      </c>
      <c r="C5" s="228"/>
      <c r="D5" s="136">
        <f>IF('2 علوم تجريبية 1'!C4="","",'2 علوم تجريبية 1'!C4)</f>
        <v>12</v>
      </c>
      <c r="E5" s="136">
        <f>IF('2 علوم تجريبية 1'!D4="","",'2 علوم تجريبية 1'!D4)</f>
        <v>12</v>
      </c>
      <c r="F5" s="136">
        <f>IF('2 علوم تجريبية 1'!E4="","",'2 علوم تجريبية 1'!E4)</f>
        <v>7.25</v>
      </c>
      <c r="G5" s="136">
        <f>IF('2 علوم تجريبية 1'!F4="","",'2 علوم تجريبية 1'!F4*2)</f>
        <v>10</v>
      </c>
      <c r="H5" s="136">
        <f>IF(COUNTBLANK(D5:G5)=0,ROUND(SUM(D5:G5)/5,2),"")</f>
        <v>8.25</v>
      </c>
      <c r="I5" s="137">
        <f>IF(COUNTBLANK(B5)=0,IF('2 علوم تجريبية 1'!$J$1="","",'2 علوم تجريبية 1'!$J$1),"")</f>
        <v>3</v>
      </c>
      <c r="J5" s="138">
        <f>IFERROR(I5*H5,"")</f>
        <v>24.75</v>
      </c>
      <c r="K5" s="241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241"/>
      <c r="M5" s="139"/>
      <c r="N5" s="262"/>
      <c r="O5" s="116"/>
      <c r="P5" s="116"/>
    </row>
    <row r="6" spans="1:16" ht="21" thickBot="1" x14ac:dyDescent="0.3">
      <c r="A6" s="135">
        <f>IF('2 علوم تجريبية 1'!A5="","",'2 علوم تجريبية 1'!A5)</f>
        <v>2</v>
      </c>
      <c r="B6" s="227" t="str">
        <f>IF('2 علوم تجريبية 1'!B5:B5="","",'2 علوم تجريبية 1'!B5:B5)</f>
        <v>بلجنة صفاء</v>
      </c>
      <c r="C6" s="228"/>
      <c r="D6" s="136">
        <f>IF('2 علوم تجريبية 1'!C5="","",'2 علوم تجريبية 1'!C5)</f>
        <v>14</v>
      </c>
      <c r="E6" s="136">
        <f>IF('2 علوم تجريبية 1'!D5="","",'2 علوم تجريبية 1'!D5)</f>
        <v>14</v>
      </c>
      <c r="F6" s="136">
        <f>IF('2 علوم تجريبية 1'!E5="","",'2 علوم تجريبية 1'!E5)</f>
        <v>8.5</v>
      </c>
      <c r="G6" s="136">
        <f>IF('2 علوم تجريبية 1'!F5="","",'2 علوم تجريبية 1'!F5*2)</f>
        <v>27</v>
      </c>
      <c r="H6" s="136">
        <f t="shared" ref="H6:H34" si="0">IF(COUNTBLANK(D6:G6)=0,ROUND(SUM(D6:G6)/5,2),"")</f>
        <v>12.7</v>
      </c>
      <c r="I6" s="137">
        <f>IF(COUNTBLANK(B6)=0,IF('2 علوم تجريبية 1'!$J$1="","",'2 علوم تجريبية 1'!$J$1),"")</f>
        <v>3</v>
      </c>
      <c r="J6" s="138">
        <f t="shared" ref="J6:J40" si="1">IFERROR(I6*H6,"")</f>
        <v>38.099999999999994</v>
      </c>
      <c r="K6" s="241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حسنة</v>
      </c>
      <c r="L6" s="241"/>
      <c r="M6" s="140"/>
      <c r="N6" s="262"/>
      <c r="O6" s="116"/>
      <c r="P6" s="116"/>
    </row>
    <row r="7" spans="1:16" ht="21" thickBot="1" x14ac:dyDescent="0.3">
      <c r="A7" s="135">
        <f>IF('2 علوم تجريبية 1'!A6="","",'2 علوم تجريبية 1'!A6)</f>
        <v>3</v>
      </c>
      <c r="B7" s="227" t="str">
        <f>IF('2 علوم تجريبية 1'!B6:B6="","",'2 علوم تجريبية 1'!B6:B6)</f>
        <v>بلغول محمد ياسر</v>
      </c>
      <c r="C7" s="228"/>
      <c r="D7" s="136">
        <f>IF('2 علوم تجريبية 1'!C6="","",'2 علوم تجريبية 1'!C6)</f>
        <v>12</v>
      </c>
      <c r="E7" s="136">
        <f>IF('2 علوم تجريبية 1'!D6="","",'2 علوم تجريبية 1'!D6)</f>
        <v>12</v>
      </c>
      <c r="F7" s="136">
        <f>IF('2 علوم تجريبية 1'!E6="","",'2 علوم تجريبية 1'!E6)</f>
        <v>7</v>
      </c>
      <c r="G7" s="136">
        <f>IF('2 علوم تجريبية 1'!F6="","",'2 علوم تجريبية 1'!F6*2)</f>
        <v>13</v>
      </c>
      <c r="H7" s="136">
        <f t="shared" si="0"/>
        <v>8.8000000000000007</v>
      </c>
      <c r="I7" s="137">
        <f>IF(COUNTBLANK(B7)=0,IF('2 علوم تجريبية 1'!$J$1="","",'2 علوم تجريبية 1'!$J$1),"")</f>
        <v>3</v>
      </c>
      <c r="J7" s="138">
        <f t="shared" si="1"/>
        <v>26.400000000000002</v>
      </c>
      <c r="K7" s="241" t="str">
        <f t="shared" si="2"/>
        <v>نتائج غيرمقبولة</v>
      </c>
      <c r="L7" s="241"/>
      <c r="M7" s="140"/>
      <c r="N7" s="262"/>
      <c r="O7" s="116"/>
      <c r="P7" s="116"/>
    </row>
    <row r="8" spans="1:16" ht="21" thickBot="1" x14ac:dyDescent="0.3">
      <c r="A8" s="135">
        <f>IF('2 علوم تجريبية 1'!A7="","",'2 علوم تجريبية 1'!A7)</f>
        <v>4</v>
      </c>
      <c r="B8" s="227" t="str">
        <f>IF('2 علوم تجريبية 1'!B7:B7="","",'2 علوم تجريبية 1'!B7:B7)</f>
        <v>بن تونسي شيماء</v>
      </c>
      <c r="C8" s="228"/>
      <c r="D8" s="136">
        <f>IF('2 علوم تجريبية 1'!C7="","",'2 علوم تجريبية 1'!C7)</f>
        <v>16.5</v>
      </c>
      <c r="E8" s="136">
        <f>IF('2 علوم تجريبية 1'!D7="","",'2 علوم تجريبية 1'!D7)</f>
        <v>13</v>
      </c>
      <c r="F8" s="136">
        <f>IF('2 علوم تجريبية 1'!E7="","",'2 علوم تجريبية 1'!E7)</f>
        <v>12</v>
      </c>
      <c r="G8" s="136">
        <f>IF('2 علوم تجريبية 1'!F7="","",'2 علوم تجريبية 1'!F7*2)</f>
        <v>28</v>
      </c>
      <c r="H8" s="136">
        <f t="shared" si="0"/>
        <v>13.9</v>
      </c>
      <c r="I8" s="137">
        <f>IF(COUNTBLANK(B8)=0,IF('2 علوم تجريبية 1'!$J$1="","",'2 علوم تجريبية 1'!$J$1),"")</f>
        <v>3</v>
      </c>
      <c r="J8" s="138">
        <f t="shared" si="1"/>
        <v>41.7</v>
      </c>
      <c r="K8" s="241" t="str">
        <f t="shared" si="2"/>
        <v>نتائج جيدة جدا</v>
      </c>
      <c r="L8" s="241"/>
      <c r="M8" s="140"/>
      <c r="N8" s="262"/>
      <c r="O8" s="116"/>
      <c r="P8" s="116"/>
    </row>
    <row r="9" spans="1:16" ht="21" customHeight="1" thickBot="1" x14ac:dyDescent="0.3">
      <c r="A9" s="135">
        <f>IF('2 علوم تجريبية 1'!A8="","",'2 علوم تجريبية 1'!A8)</f>
        <v>5</v>
      </c>
      <c r="B9" s="227" t="str">
        <f>IF('2 علوم تجريبية 1'!B8:B8="","",'2 علوم تجريبية 1'!B8:B8)</f>
        <v>بن جيمة محمد</v>
      </c>
      <c r="C9" s="228"/>
      <c r="D9" s="136">
        <f>IF('2 علوم تجريبية 1'!C8="","",'2 علوم تجريبية 1'!C8)</f>
        <v>12</v>
      </c>
      <c r="E9" s="136">
        <f>IF('2 علوم تجريبية 1'!D8="","",'2 علوم تجريبية 1'!D8)</f>
        <v>12</v>
      </c>
      <c r="F9" s="136">
        <f>IF('2 علوم تجريبية 1'!E8="","",'2 علوم تجريبية 1'!E8)</f>
        <v>9.75</v>
      </c>
      <c r="G9" s="136">
        <f>IF('2 علوم تجريبية 1'!F8="","",'2 علوم تجريبية 1'!F8*2)</f>
        <v>18</v>
      </c>
      <c r="H9" s="136">
        <f t="shared" si="0"/>
        <v>10.35</v>
      </c>
      <c r="I9" s="137">
        <f>IF(COUNTBLANK(B9)=0,IF('2 علوم تجريبية 1'!$J$1="","",'2 علوم تجريبية 1'!$J$1),"")</f>
        <v>3</v>
      </c>
      <c r="J9" s="138">
        <f t="shared" si="1"/>
        <v>31.049999999999997</v>
      </c>
      <c r="K9" s="241" t="str">
        <f t="shared" si="2"/>
        <v>نتائج متوسطة</v>
      </c>
      <c r="L9" s="241"/>
      <c r="M9" s="140"/>
      <c r="N9" s="262"/>
      <c r="O9" s="116"/>
      <c r="P9" s="116"/>
    </row>
    <row r="10" spans="1:16" ht="21" thickBot="1" x14ac:dyDescent="0.3">
      <c r="A10" s="135">
        <f>IF('2 علوم تجريبية 1'!A9="","",'2 علوم تجريبية 1'!A9)</f>
        <v>6</v>
      </c>
      <c r="B10" s="227" t="str">
        <f>IF('2 علوم تجريبية 1'!B9:B9="","",'2 علوم تجريبية 1'!B9:B9)</f>
        <v>بن شكشك أسماء</v>
      </c>
      <c r="C10" s="228"/>
      <c r="D10" s="136">
        <f>IF('2 علوم تجريبية 1'!C9="","",'2 علوم تجريبية 1'!C9)</f>
        <v>17</v>
      </c>
      <c r="E10" s="136">
        <f>IF('2 علوم تجريبية 1'!D9="","",'2 علوم تجريبية 1'!D9)</f>
        <v>14</v>
      </c>
      <c r="F10" s="136">
        <f>IF('2 علوم تجريبية 1'!E9="","",'2 علوم تجريبية 1'!E9)</f>
        <v>14.5</v>
      </c>
      <c r="G10" s="136">
        <f>IF('2 علوم تجريبية 1'!F9="","",'2 علوم تجريبية 1'!F9*2)</f>
        <v>25</v>
      </c>
      <c r="H10" s="136">
        <f t="shared" si="0"/>
        <v>14.1</v>
      </c>
      <c r="I10" s="137">
        <f>IF(COUNTBLANK(B10)=0,IF('2 علوم تجريبية 1'!$J$1="","",'2 علوم تجريبية 1'!$J$1),"")</f>
        <v>3</v>
      </c>
      <c r="J10" s="138">
        <f t="shared" si="1"/>
        <v>42.3</v>
      </c>
      <c r="K10" s="241" t="str">
        <f t="shared" si="2"/>
        <v>نتائج جيدة جدا</v>
      </c>
      <c r="L10" s="241"/>
      <c r="M10" s="140"/>
      <c r="N10" s="262"/>
      <c r="O10" s="116"/>
      <c r="P10" s="116"/>
    </row>
    <row r="11" spans="1:16" ht="21" thickBot="1" x14ac:dyDescent="0.3">
      <c r="A11" s="135">
        <f>IF('2 علوم تجريبية 1'!A10="","",'2 علوم تجريبية 1'!A10)</f>
        <v>7</v>
      </c>
      <c r="B11" s="227" t="str">
        <f>IF('2 علوم تجريبية 1'!B10:B10="","",'2 علوم تجريبية 1'!B10:B10)</f>
        <v>بن عيسى إكرام</v>
      </c>
      <c r="C11" s="228"/>
      <c r="D11" s="136">
        <f>IF('2 علوم تجريبية 1'!C10="","",'2 علوم تجريبية 1'!C10)</f>
        <v>16</v>
      </c>
      <c r="E11" s="136">
        <f>IF('2 علوم تجريبية 1'!D10="","",'2 علوم تجريبية 1'!D10)</f>
        <v>14</v>
      </c>
      <c r="F11" s="136">
        <f>IF('2 علوم تجريبية 1'!E10="","",'2 علوم تجريبية 1'!E10)</f>
        <v>15</v>
      </c>
      <c r="G11" s="136">
        <f>IF('2 علوم تجريبية 1'!F10="","",'2 علوم تجريبية 1'!F10*2)</f>
        <v>27</v>
      </c>
      <c r="H11" s="136">
        <f t="shared" si="0"/>
        <v>14.4</v>
      </c>
      <c r="I11" s="137">
        <f>IF(COUNTBLANK(B11)=0,IF('2 علوم تجريبية 1'!$J$1="","",'2 علوم تجريبية 1'!$J$1),"")</f>
        <v>3</v>
      </c>
      <c r="J11" s="138">
        <f t="shared" si="1"/>
        <v>43.2</v>
      </c>
      <c r="K11" s="241" t="str">
        <f t="shared" si="2"/>
        <v>نتائج جيدة جدا</v>
      </c>
      <c r="L11" s="241"/>
      <c r="M11" s="140"/>
      <c r="N11" s="262"/>
      <c r="O11" s="116"/>
      <c r="P11" s="116"/>
    </row>
    <row r="12" spans="1:16" ht="21" thickBot="1" x14ac:dyDescent="0.3">
      <c r="A12" s="135">
        <f>IF('2 علوم تجريبية 1'!A11="","",'2 علوم تجريبية 1'!A11)</f>
        <v>8</v>
      </c>
      <c r="B12" s="227" t="str">
        <f>IF('2 علوم تجريبية 1'!B11:B11="","",'2 علوم تجريبية 1'!B11:B11)</f>
        <v>بن عيسى صلاح الدين</v>
      </c>
      <c r="C12" s="228"/>
      <c r="D12" s="136">
        <f>IF('2 علوم تجريبية 1'!C11="","",'2 علوم تجريبية 1'!C11)</f>
        <v>11.5</v>
      </c>
      <c r="E12" s="136">
        <f>IF('2 علوم تجريبية 1'!D11="","",'2 علوم تجريبية 1'!D11)</f>
        <v>11</v>
      </c>
      <c r="F12" s="136">
        <f>IF('2 علوم تجريبية 1'!E11="","",'2 علوم تجريبية 1'!E11)</f>
        <v>6.25</v>
      </c>
      <c r="G12" s="136">
        <f>IF('2 علوم تجريبية 1'!F11="","",'2 علوم تجريبية 1'!F11*2)</f>
        <v>17</v>
      </c>
      <c r="H12" s="136">
        <f t="shared" si="0"/>
        <v>9.15</v>
      </c>
      <c r="I12" s="137">
        <f>IF(COUNTBLANK(B12)=0,IF('2 علوم تجريبية 1'!$J$1="","",'2 علوم تجريبية 1'!$J$1),"")</f>
        <v>3</v>
      </c>
      <c r="J12" s="138">
        <f t="shared" si="1"/>
        <v>27.450000000000003</v>
      </c>
      <c r="K12" s="241" t="str">
        <f t="shared" si="2"/>
        <v>نتائج غيرمقبولة</v>
      </c>
      <c r="L12" s="241"/>
      <c r="M12" s="140"/>
      <c r="N12" s="262"/>
      <c r="O12" s="116"/>
      <c r="P12" s="116"/>
    </row>
    <row r="13" spans="1:16" ht="21" thickBot="1" x14ac:dyDescent="0.3">
      <c r="A13" s="135">
        <f>IF('2 علوم تجريبية 1'!A12="","",'2 علوم تجريبية 1'!A12)</f>
        <v>9</v>
      </c>
      <c r="B13" s="227" t="str">
        <f>IF('2 علوم تجريبية 1'!B12:B12="","",'2 علوم تجريبية 1'!B12:B12)</f>
        <v>بن كادي عبد الله</v>
      </c>
      <c r="C13" s="228"/>
      <c r="D13" s="136">
        <f>IF('2 علوم تجريبية 1'!C12="","",'2 علوم تجريبية 1'!C12)</f>
        <v>13</v>
      </c>
      <c r="E13" s="136">
        <f>IF('2 علوم تجريبية 1'!D12="","",'2 علوم تجريبية 1'!D12)</f>
        <v>12</v>
      </c>
      <c r="F13" s="136">
        <f>IF('2 علوم تجريبية 1'!E12="","",'2 علوم تجريبية 1'!E12)</f>
        <v>14.5</v>
      </c>
      <c r="G13" s="136">
        <f>IF('2 علوم تجريبية 1'!F12="","",'2 علوم تجريبية 1'!F12*2)</f>
        <v>14.5</v>
      </c>
      <c r="H13" s="136">
        <f t="shared" si="0"/>
        <v>10.8</v>
      </c>
      <c r="I13" s="137">
        <f>IF(COUNTBLANK(B13)=0,IF('2 علوم تجريبية 1'!$J$1="","",'2 علوم تجريبية 1'!$J$1),"")</f>
        <v>3</v>
      </c>
      <c r="J13" s="138">
        <f t="shared" si="1"/>
        <v>32.400000000000006</v>
      </c>
      <c r="K13" s="241" t="str">
        <f t="shared" si="2"/>
        <v>نتائج متوسطة</v>
      </c>
      <c r="L13" s="241"/>
      <c r="M13" s="140"/>
      <c r="N13" s="262"/>
      <c r="O13" s="116"/>
      <c r="P13" s="116"/>
    </row>
    <row r="14" spans="1:16" ht="21" thickBot="1" x14ac:dyDescent="0.3">
      <c r="A14" s="135">
        <f>IF('2 علوم تجريبية 1'!A13="","",'2 علوم تجريبية 1'!A13)</f>
        <v>10</v>
      </c>
      <c r="B14" s="227" t="str">
        <f>IF('2 علوم تجريبية 1'!B13:B13="","",'2 علوم تجريبية 1'!B13:B13)</f>
        <v>بوسيف رشا</v>
      </c>
      <c r="C14" s="228"/>
      <c r="D14" s="136">
        <f>IF('2 علوم تجريبية 1'!C13="","",'2 علوم تجريبية 1'!C13)</f>
        <v>15.5</v>
      </c>
      <c r="E14" s="136">
        <f>IF('2 علوم تجريبية 1'!D13="","",'2 علوم تجريبية 1'!D13)</f>
        <v>13</v>
      </c>
      <c r="F14" s="136">
        <f>IF('2 علوم تجريبية 1'!E13="","",'2 علوم تجريبية 1'!E13)</f>
        <v>12.25</v>
      </c>
      <c r="G14" s="136">
        <f>IF('2 علوم تجريبية 1'!F13="","",'2 علوم تجريبية 1'!F13*2)</f>
        <v>23</v>
      </c>
      <c r="H14" s="136">
        <f t="shared" si="0"/>
        <v>12.75</v>
      </c>
      <c r="I14" s="137">
        <f>IF(COUNTBLANK(B14)=0,IF('2 علوم تجريبية 1'!$J$1="","",'2 علوم تجريبية 1'!$J$1),"")</f>
        <v>3</v>
      </c>
      <c r="J14" s="138">
        <f t="shared" si="1"/>
        <v>38.25</v>
      </c>
      <c r="K14" s="241" t="str">
        <f t="shared" si="2"/>
        <v>نتائج حسنة</v>
      </c>
      <c r="L14" s="241"/>
      <c r="M14" s="140"/>
      <c r="N14" s="262"/>
      <c r="O14" s="116"/>
      <c r="P14" s="116"/>
    </row>
    <row r="15" spans="1:16" ht="21" thickBot="1" x14ac:dyDescent="0.3">
      <c r="A15" s="135">
        <f>IF('2 علوم تجريبية 1'!A14="","",'2 علوم تجريبية 1'!A14)</f>
        <v>11</v>
      </c>
      <c r="B15" s="227" t="str">
        <f>IF('2 علوم تجريبية 1'!B14:B14="","",'2 علوم تجريبية 1'!B14:B14)</f>
        <v>بوشة أسامة علاء الدين</v>
      </c>
      <c r="C15" s="228"/>
      <c r="D15" s="136">
        <f>IF('2 علوم تجريبية 1'!C14="","",'2 علوم تجريبية 1'!C14)</f>
        <v>11</v>
      </c>
      <c r="E15" s="136">
        <f>IF('2 علوم تجريبية 1'!D14="","",'2 علوم تجريبية 1'!D14)</f>
        <v>12</v>
      </c>
      <c r="F15" s="136">
        <f>IF('2 علوم تجريبية 1'!E14="","",'2 علوم تجريبية 1'!E14)</f>
        <v>5</v>
      </c>
      <c r="G15" s="136">
        <f>IF('2 علوم تجريبية 1'!F14="","",'2 علوم تجريبية 1'!F14*2)</f>
        <v>13</v>
      </c>
      <c r="H15" s="136">
        <f t="shared" si="0"/>
        <v>8.1999999999999993</v>
      </c>
      <c r="I15" s="137">
        <f>IF(COUNTBLANK(B15)=0,IF('2 علوم تجريبية 1'!$J$1="","",'2 علوم تجريبية 1'!$J$1),"")</f>
        <v>3</v>
      </c>
      <c r="J15" s="138">
        <f t="shared" si="1"/>
        <v>24.599999999999998</v>
      </c>
      <c r="K15" s="241" t="str">
        <f t="shared" si="2"/>
        <v>نتائج غيرمقبولة</v>
      </c>
      <c r="L15" s="241"/>
      <c r="M15" s="140"/>
      <c r="N15" s="262"/>
      <c r="O15" s="116"/>
      <c r="P15" s="116"/>
    </row>
    <row r="16" spans="1:16" ht="21" thickBot="1" x14ac:dyDescent="0.3">
      <c r="A16" s="135">
        <f>IF('2 علوم تجريبية 1'!A15="","",'2 علوم تجريبية 1'!A15)</f>
        <v>12</v>
      </c>
      <c r="B16" s="227" t="str">
        <f>IF('2 علوم تجريبية 1'!B15:B15="","",'2 علوم تجريبية 1'!B15:B15)</f>
        <v>بوقنينة مباركة</v>
      </c>
      <c r="C16" s="228"/>
      <c r="D16" s="136">
        <f>IF('2 علوم تجريبية 1'!C15="","",'2 علوم تجريبية 1'!C15)</f>
        <v>17.5</v>
      </c>
      <c r="E16" s="136">
        <f>IF('2 علوم تجريبية 1'!D15="","",'2 علوم تجريبية 1'!D15)</f>
        <v>14</v>
      </c>
      <c r="F16" s="136">
        <f>IF('2 علوم تجريبية 1'!E15="","",'2 علوم تجريبية 1'!E15)</f>
        <v>12</v>
      </c>
      <c r="G16" s="136">
        <f>IF('2 علوم تجريبية 1'!F15="","",'2 علوم تجريبية 1'!F15*2)</f>
        <v>36</v>
      </c>
      <c r="H16" s="136">
        <f t="shared" si="0"/>
        <v>15.9</v>
      </c>
      <c r="I16" s="137">
        <f>IF(COUNTBLANK(B16)=0,IF('2 علوم تجريبية 1'!$J$1="","",'2 علوم تجريبية 1'!$J$1),"")</f>
        <v>3</v>
      </c>
      <c r="J16" s="138">
        <f t="shared" si="1"/>
        <v>47.7</v>
      </c>
      <c r="K16" s="241" t="str">
        <f t="shared" si="2"/>
        <v>نتائج ممتازة</v>
      </c>
      <c r="L16" s="241"/>
      <c r="M16" s="140"/>
      <c r="N16" s="262"/>
      <c r="O16" s="116"/>
      <c r="P16" s="116"/>
    </row>
    <row r="17" spans="1:16" ht="21" thickBot="1" x14ac:dyDescent="0.3">
      <c r="A17" s="135">
        <f>IF('2 علوم تجريبية 1'!A16="","",'2 علوم تجريبية 1'!A16)</f>
        <v>13</v>
      </c>
      <c r="B17" s="227" t="str">
        <f>IF('2 علوم تجريبية 1'!B16:B16="","",'2 علوم تجريبية 1'!B16:B16)</f>
        <v>تاج الدين صفاء فاطمة الزهراء</v>
      </c>
      <c r="C17" s="228"/>
      <c r="D17" s="136">
        <f>IF('2 علوم تجريبية 1'!C16="","",'2 علوم تجريبية 1'!C16)</f>
        <v>15</v>
      </c>
      <c r="E17" s="136">
        <f>IF('2 علوم تجريبية 1'!D16="","",'2 علوم تجريبية 1'!D16)</f>
        <v>12.5</v>
      </c>
      <c r="F17" s="136">
        <f>IF('2 علوم تجريبية 1'!E16="","",'2 علوم تجريبية 1'!E16)</f>
        <v>8</v>
      </c>
      <c r="G17" s="136">
        <f>IF('2 علوم تجريبية 1'!F16="","",'2 علوم تجريبية 1'!F16*2)</f>
        <v>14</v>
      </c>
      <c r="H17" s="136">
        <f t="shared" si="0"/>
        <v>9.9</v>
      </c>
      <c r="I17" s="137">
        <f>IF(COUNTBLANK(B17)=0,IF('2 علوم تجريبية 1'!$J$1="","",'2 علوم تجريبية 1'!$J$1),"")</f>
        <v>3</v>
      </c>
      <c r="J17" s="138">
        <f t="shared" si="1"/>
        <v>29.700000000000003</v>
      </c>
      <c r="K17" s="241" t="str">
        <f t="shared" si="2"/>
        <v>نتائج غيرمقبولة</v>
      </c>
      <c r="L17" s="241"/>
      <c r="M17" s="140"/>
      <c r="N17" s="262"/>
      <c r="O17" s="116"/>
      <c r="P17" s="116"/>
    </row>
    <row r="18" spans="1:16" ht="21" thickBot="1" x14ac:dyDescent="0.3">
      <c r="A18" s="135">
        <f>IF('2 علوم تجريبية 1'!A17="","",'2 علوم تجريبية 1'!A17)</f>
        <v>14</v>
      </c>
      <c r="B18" s="227" t="str">
        <f>IF('2 علوم تجريبية 1'!B17:B17="","",'2 علوم تجريبية 1'!B17:B17)</f>
        <v>تومي مريم</v>
      </c>
      <c r="C18" s="228"/>
      <c r="D18" s="136">
        <f>IF('2 علوم تجريبية 1'!C17="","",'2 علوم تجريبية 1'!C17)</f>
        <v>15</v>
      </c>
      <c r="E18" s="136">
        <f>IF('2 علوم تجريبية 1'!D17="","",'2 علوم تجريبية 1'!D17)</f>
        <v>12</v>
      </c>
      <c r="F18" s="136">
        <f>IF('2 علوم تجريبية 1'!E17="","",'2 علوم تجريبية 1'!E17)</f>
        <v>9</v>
      </c>
      <c r="G18" s="136">
        <f>IF('2 علوم تجريبية 1'!F17="","",'2 علوم تجريبية 1'!F17*2)</f>
        <v>15</v>
      </c>
      <c r="H18" s="136">
        <f t="shared" si="0"/>
        <v>10.199999999999999</v>
      </c>
      <c r="I18" s="137">
        <f>IF(COUNTBLANK(B18)=0,IF('2 علوم تجريبية 1'!$J$1="","",'2 علوم تجريبية 1'!$J$1),"")</f>
        <v>3</v>
      </c>
      <c r="J18" s="138">
        <f t="shared" si="1"/>
        <v>30.599999999999998</v>
      </c>
      <c r="K18" s="241" t="str">
        <f t="shared" si="2"/>
        <v>نتائج متوسطة</v>
      </c>
      <c r="L18" s="241"/>
      <c r="M18" s="140"/>
      <c r="N18" s="262"/>
      <c r="O18" s="116"/>
      <c r="P18" s="116"/>
    </row>
    <row r="19" spans="1:16" ht="21" thickBot="1" x14ac:dyDescent="0.3">
      <c r="A19" s="135">
        <f>IF('2 علوم تجريبية 1'!A18="","",'2 علوم تجريبية 1'!A18)</f>
        <v>15</v>
      </c>
      <c r="B19" s="227" t="str">
        <f>IF('2 علوم تجريبية 1'!B18:B18="","",'2 علوم تجريبية 1'!B18:B18)</f>
        <v>حنافي رباب</v>
      </c>
      <c r="C19" s="228"/>
      <c r="D19" s="136">
        <f>IF('2 علوم تجريبية 1'!C18="","",'2 علوم تجريبية 1'!C18)</f>
        <v>17</v>
      </c>
      <c r="E19" s="136">
        <f>IF('2 علوم تجريبية 1'!D18="","",'2 علوم تجريبية 1'!D18)</f>
        <v>14</v>
      </c>
      <c r="F19" s="136">
        <f>IF('2 علوم تجريبية 1'!E18="","",'2 علوم تجريبية 1'!E18)</f>
        <v>14.25</v>
      </c>
      <c r="G19" s="136">
        <f>IF('2 علوم تجريبية 1'!F18="","",'2 علوم تجريبية 1'!F18*2)</f>
        <v>25</v>
      </c>
      <c r="H19" s="136">
        <f t="shared" si="0"/>
        <v>14.05</v>
      </c>
      <c r="I19" s="137">
        <f>IF(COUNTBLANK(B19)=0,IF('2 علوم تجريبية 1'!$J$1="","",'2 علوم تجريبية 1'!$J$1),"")</f>
        <v>3</v>
      </c>
      <c r="J19" s="138">
        <f t="shared" si="1"/>
        <v>42.150000000000006</v>
      </c>
      <c r="K19" s="241" t="str">
        <f t="shared" si="2"/>
        <v>نتائج جيدة جدا</v>
      </c>
      <c r="L19" s="241"/>
      <c r="M19" s="140"/>
      <c r="N19" s="262"/>
      <c r="O19" s="116"/>
      <c r="P19" s="116"/>
    </row>
    <row r="20" spans="1:16" ht="21" thickBot="1" x14ac:dyDescent="0.3">
      <c r="A20" s="135">
        <f>IF('2 علوم تجريبية 1'!A19="","",'2 علوم تجريبية 1'!A19)</f>
        <v>16</v>
      </c>
      <c r="B20" s="227" t="str">
        <f>IF('2 علوم تجريبية 1'!B19:B19="","",'2 علوم تجريبية 1'!B19:B19)</f>
        <v>ديبة الزانة</v>
      </c>
      <c r="C20" s="228"/>
      <c r="D20" s="136">
        <f>IF('2 علوم تجريبية 1'!C19="","",'2 علوم تجريبية 1'!C19)</f>
        <v>16</v>
      </c>
      <c r="E20" s="136">
        <f>IF('2 علوم تجريبية 1'!D19="","",'2 علوم تجريبية 1'!D19)</f>
        <v>12.5</v>
      </c>
      <c r="F20" s="136">
        <f>IF('2 علوم تجريبية 1'!E19="","",'2 علوم تجريبية 1'!E19)</f>
        <v>11.25</v>
      </c>
      <c r="G20" s="136">
        <f>IF('2 علوم تجريبية 1'!F19="","",'2 علوم تجريبية 1'!F19*2)</f>
        <v>16</v>
      </c>
      <c r="H20" s="136">
        <f t="shared" si="0"/>
        <v>11.15</v>
      </c>
      <c r="I20" s="137">
        <f>IF(COUNTBLANK(B20)=0,IF('2 علوم تجريبية 1'!$J$1="","",'2 علوم تجريبية 1'!$J$1),"")</f>
        <v>3</v>
      </c>
      <c r="J20" s="138">
        <f t="shared" si="1"/>
        <v>33.450000000000003</v>
      </c>
      <c r="K20" s="241" t="str">
        <f t="shared" si="2"/>
        <v>نتائج حسنة</v>
      </c>
      <c r="L20" s="241"/>
      <c r="M20" s="140"/>
      <c r="N20" s="263"/>
      <c r="O20" s="116"/>
      <c r="P20" s="116"/>
    </row>
    <row r="21" spans="1:16" ht="21.75" thickTop="1" thickBot="1" x14ac:dyDescent="0.3">
      <c r="A21" s="135">
        <f>IF('2 علوم تجريبية 1'!A20="","",'2 علوم تجريبية 1'!A20)</f>
        <v>17</v>
      </c>
      <c r="B21" s="227" t="str">
        <f>IF('2 علوم تجريبية 1'!B20:B20="","",'2 علوم تجريبية 1'!B20:B20)</f>
        <v>سليمي بشرى هبة الله</v>
      </c>
      <c r="C21" s="228"/>
      <c r="D21" s="136">
        <f>IF('2 علوم تجريبية 1'!C20="","",'2 علوم تجريبية 1'!C20)</f>
        <v>14</v>
      </c>
      <c r="E21" s="136">
        <f>IF('2 علوم تجريبية 1'!D20="","",'2 علوم تجريبية 1'!D20)</f>
        <v>12</v>
      </c>
      <c r="F21" s="136">
        <f>IF('2 علوم تجريبية 1'!E20="","",'2 علوم تجريبية 1'!E20)</f>
        <v>9.75</v>
      </c>
      <c r="G21" s="136">
        <f>IF('2 علوم تجريبية 1'!F20="","",'2 علوم تجريبية 1'!F20*2)</f>
        <v>23.5</v>
      </c>
      <c r="H21" s="136">
        <f t="shared" si="0"/>
        <v>11.85</v>
      </c>
      <c r="I21" s="137">
        <f>IF(COUNTBLANK(B21)=0,IF('2 علوم تجريبية 1'!$J$1="","",'2 علوم تجريبية 1'!$J$1),"")</f>
        <v>3</v>
      </c>
      <c r="J21" s="138">
        <f t="shared" si="1"/>
        <v>35.549999999999997</v>
      </c>
      <c r="K21" s="241" t="str">
        <f t="shared" si="2"/>
        <v>نتائج حسنة</v>
      </c>
      <c r="L21" s="241"/>
      <c r="M21" s="140"/>
      <c r="N21" s="141"/>
      <c r="O21" s="116"/>
      <c r="P21" s="116"/>
    </row>
    <row r="22" spans="1:16" ht="21.75" customHeight="1" thickTop="1" thickBot="1" x14ac:dyDescent="0.3">
      <c r="A22" s="135">
        <f>IF('2 علوم تجريبية 1'!A21="","",'2 علوم تجريبية 1'!A21)</f>
        <v>18</v>
      </c>
      <c r="B22" s="227" t="str">
        <f>IF('2 علوم تجريبية 1'!B21:B21="","",'2 علوم تجريبية 1'!B21:B21)</f>
        <v>شقرون حميدة فريال</v>
      </c>
      <c r="C22" s="228"/>
      <c r="D22" s="136">
        <f>IF('2 علوم تجريبية 1'!C21="","",'2 علوم تجريبية 1'!C21)</f>
        <v>15</v>
      </c>
      <c r="E22" s="136">
        <f>IF('2 علوم تجريبية 1'!D21="","",'2 علوم تجريبية 1'!D21)</f>
        <v>11.5</v>
      </c>
      <c r="F22" s="136">
        <f>IF('2 علوم تجريبية 1'!E21="","",'2 علوم تجريبية 1'!E21)</f>
        <v>14.25</v>
      </c>
      <c r="G22" s="136">
        <f>IF('2 علوم تجريبية 1'!F21="","",'2 علوم تجريبية 1'!F21*2)</f>
        <v>16</v>
      </c>
      <c r="H22" s="136">
        <f t="shared" si="0"/>
        <v>11.35</v>
      </c>
      <c r="I22" s="137">
        <f>IF(COUNTBLANK(B22)=0,IF('2 علوم تجريبية 1'!$J$1="","",'2 علوم تجريبية 1'!$J$1),"")</f>
        <v>3</v>
      </c>
      <c r="J22" s="138">
        <f t="shared" si="1"/>
        <v>34.049999999999997</v>
      </c>
      <c r="K22" s="241" t="str">
        <f t="shared" si="2"/>
        <v>نتائج حسنة</v>
      </c>
      <c r="L22" s="241"/>
      <c r="M22" s="140"/>
      <c r="N22" s="258">
        <f>IFERROR(AVERAGE(H5:H34),"")</f>
        <v>11.495000000000003</v>
      </c>
      <c r="O22" s="116"/>
      <c r="P22" s="116"/>
    </row>
    <row r="23" spans="1:16" ht="21" thickBot="1" x14ac:dyDescent="0.3">
      <c r="A23" s="135">
        <f>IF('2 علوم تجريبية 1'!A22="","",'2 علوم تجريبية 1'!A22)</f>
        <v>19</v>
      </c>
      <c r="B23" s="227" t="str">
        <f>IF('2 علوم تجريبية 1'!B22:B22="","",'2 علوم تجريبية 1'!B22:B22)</f>
        <v>صديقي أسماء</v>
      </c>
      <c r="C23" s="228"/>
      <c r="D23" s="136">
        <f>IF('2 علوم تجريبية 1'!C22="","",'2 علوم تجريبية 1'!C22)</f>
        <v>15</v>
      </c>
      <c r="E23" s="136">
        <f>IF('2 علوم تجريبية 1'!D22="","",'2 علوم تجريبية 1'!D22)</f>
        <v>14</v>
      </c>
      <c r="F23" s="136">
        <f>IF('2 علوم تجريبية 1'!E22="","",'2 علوم تجريبية 1'!E22)</f>
        <v>12</v>
      </c>
      <c r="G23" s="136">
        <f>IF('2 علوم تجريبية 1'!F22="","",'2 علوم تجريبية 1'!F22*2)</f>
        <v>26</v>
      </c>
      <c r="H23" s="136">
        <f t="shared" si="0"/>
        <v>13.4</v>
      </c>
      <c r="I23" s="137">
        <f>IF(COUNTBLANK(B23)=0,IF('2 علوم تجريبية 1'!$J$1="","",'2 علوم تجريبية 1'!$J$1),"")</f>
        <v>3</v>
      </c>
      <c r="J23" s="138">
        <f t="shared" si="1"/>
        <v>40.200000000000003</v>
      </c>
      <c r="K23" s="241" t="str">
        <f t="shared" si="2"/>
        <v>نتائج جيدة جدا</v>
      </c>
      <c r="L23" s="241"/>
      <c r="M23" s="140"/>
      <c r="N23" s="259"/>
      <c r="O23" s="116"/>
      <c r="P23" s="116"/>
    </row>
    <row r="24" spans="1:16" ht="21" thickBot="1" x14ac:dyDescent="0.3">
      <c r="A24" s="135">
        <f>IF('2 علوم تجريبية 1'!A23="","",'2 علوم تجريبية 1'!A23)</f>
        <v>20</v>
      </c>
      <c r="B24" s="227" t="str">
        <f>IF('2 علوم تجريبية 1'!B23:B23="","",'2 علوم تجريبية 1'!B23:B23)</f>
        <v>عباش بشرى</v>
      </c>
      <c r="C24" s="228"/>
      <c r="D24" s="136">
        <f>IF('2 علوم تجريبية 1'!C23="","",'2 علوم تجريبية 1'!C23)</f>
        <v>13.5</v>
      </c>
      <c r="E24" s="136">
        <f>IF('2 علوم تجريبية 1'!D23="","",'2 علوم تجريبية 1'!D23)</f>
        <v>12</v>
      </c>
      <c r="F24" s="136">
        <f>IF('2 علوم تجريبية 1'!E23="","",'2 علوم تجريبية 1'!E23)</f>
        <v>14.75</v>
      </c>
      <c r="G24" s="136">
        <f>IF('2 علوم تجريبية 1'!F23="","",'2 علوم تجريبية 1'!F23*2)</f>
        <v>22</v>
      </c>
      <c r="H24" s="136">
        <f t="shared" si="0"/>
        <v>12.45</v>
      </c>
      <c r="I24" s="137">
        <f>IF(COUNTBLANK(B24)=0,IF('2 علوم تجريبية 1'!$J$1="","",'2 علوم تجريبية 1'!$J$1),"")</f>
        <v>3</v>
      </c>
      <c r="J24" s="138">
        <f t="shared" si="1"/>
        <v>37.349999999999994</v>
      </c>
      <c r="K24" s="241" t="str">
        <f t="shared" si="2"/>
        <v>نتائج حسنة</v>
      </c>
      <c r="L24" s="241"/>
      <c r="M24" s="140"/>
      <c r="N24" s="259"/>
      <c r="O24" s="116"/>
      <c r="P24" s="116"/>
    </row>
    <row r="25" spans="1:16" ht="21" thickBot="1" x14ac:dyDescent="0.3">
      <c r="A25" s="135">
        <f>IF('2 علوم تجريبية 1'!A24="","",'2 علوم تجريبية 1'!A24)</f>
        <v>21</v>
      </c>
      <c r="B25" s="227" t="str">
        <f>IF('2 علوم تجريبية 1'!B24:B24="","",'2 علوم تجريبية 1'!B24:B24)</f>
        <v>عروسي فاطنة شيماء</v>
      </c>
      <c r="C25" s="228"/>
      <c r="D25" s="136">
        <f>IF('2 علوم تجريبية 1'!C24="","",'2 علوم تجريبية 1'!C24)</f>
        <v>17.5</v>
      </c>
      <c r="E25" s="136">
        <f>IF('2 علوم تجريبية 1'!D24="","",'2 علوم تجريبية 1'!D24)</f>
        <v>14</v>
      </c>
      <c r="F25" s="136">
        <f>IF('2 علوم تجريبية 1'!E24="","",'2 علوم تجريبية 1'!E24)</f>
        <v>17.5</v>
      </c>
      <c r="G25" s="136">
        <f>IF('2 علوم تجريبية 1'!F24="","",'2 علوم تجريبية 1'!F24*2)</f>
        <v>33</v>
      </c>
      <c r="H25" s="136">
        <f t="shared" si="0"/>
        <v>16.399999999999999</v>
      </c>
      <c r="I25" s="137">
        <f>IF(COUNTBLANK(B25)=0,IF('2 علوم تجريبية 1'!$J$1="","",'2 علوم تجريبية 1'!$J$1),"")</f>
        <v>3</v>
      </c>
      <c r="J25" s="138">
        <f t="shared" si="1"/>
        <v>49.199999999999996</v>
      </c>
      <c r="K25" s="241" t="str">
        <f t="shared" si="2"/>
        <v>نتائج ممتازة</v>
      </c>
      <c r="L25" s="241"/>
      <c r="M25" s="140"/>
      <c r="N25" s="259"/>
      <c r="O25" s="116"/>
      <c r="P25" s="116"/>
    </row>
    <row r="26" spans="1:16" ht="21" thickBot="1" x14ac:dyDescent="0.3">
      <c r="A26" s="135">
        <f>IF('2 علوم تجريبية 1'!A25="","",'2 علوم تجريبية 1'!A25)</f>
        <v>22</v>
      </c>
      <c r="B26" s="227" t="str">
        <f>IF('2 علوم تجريبية 1'!B25:B25="","",'2 علوم تجريبية 1'!B25:B25)</f>
        <v>عفوس سندس</v>
      </c>
      <c r="C26" s="228"/>
      <c r="D26" s="136">
        <f>IF('2 علوم تجريبية 1'!C25="","",'2 علوم تجريبية 1'!C25)</f>
        <v>17.5</v>
      </c>
      <c r="E26" s="136">
        <f>IF('2 علوم تجريبية 1'!D25="","",'2 علوم تجريبية 1'!D25)</f>
        <v>14</v>
      </c>
      <c r="F26" s="136">
        <f>IF('2 علوم تجريبية 1'!E25="","",'2 علوم تجريبية 1'!E25)</f>
        <v>17</v>
      </c>
      <c r="G26" s="136">
        <f>IF('2 علوم تجريبية 1'!F25="","",'2 علوم تجريبية 1'!F25*2)</f>
        <v>32</v>
      </c>
      <c r="H26" s="136">
        <f t="shared" si="0"/>
        <v>16.100000000000001</v>
      </c>
      <c r="I26" s="137">
        <f>IF(COUNTBLANK(B26)=0,IF('2 علوم تجريبية 1'!$J$1="","",'2 علوم تجريبية 1'!$J$1),"")</f>
        <v>3</v>
      </c>
      <c r="J26" s="138">
        <f t="shared" si="1"/>
        <v>48.300000000000004</v>
      </c>
      <c r="K26" s="241" t="str">
        <f t="shared" si="2"/>
        <v>نتائج ممتازة</v>
      </c>
      <c r="L26" s="241"/>
      <c r="M26" s="140"/>
      <c r="N26" s="259"/>
      <c r="O26" s="116"/>
      <c r="P26" s="116"/>
    </row>
    <row r="27" spans="1:16" ht="21" thickBot="1" x14ac:dyDescent="0.3">
      <c r="A27" s="135">
        <f>IF('2 علوم تجريبية 1'!A26="","",'2 علوم تجريبية 1'!A26)</f>
        <v>23</v>
      </c>
      <c r="B27" s="227" t="str">
        <f>IF('2 علوم تجريبية 1'!B26:B26="","",'2 علوم تجريبية 1'!B26:B26)</f>
        <v>قايل خولة</v>
      </c>
      <c r="C27" s="228"/>
      <c r="D27" s="136">
        <f>IF('2 علوم تجريبية 1'!C26="","",'2 علوم تجريبية 1'!C26)</f>
        <v>16</v>
      </c>
      <c r="E27" s="136">
        <f>IF('2 علوم تجريبية 1'!D26="","",'2 علوم تجريبية 1'!D26)</f>
        <v>12</v>
      </c>
      <c r="F27" s="136">
        <f>IF('2 علوم تجريبية 1'!E26="","",'2 علوم تجريبية 1'!E26)</f>
        <v>10.75</v>
      </c>
      <c r="G27" s="136">
        <f>IF('2 علوم تجريبية 1'!F26="","",'2 علوم تجريبية 1'!F26*2)</f>
        <v>26</v>
      </c>
      <c r="H27" s="136">
        <f t="shared" si="0"/>
        <v>12.95</v>
      </c>
      <c r="I27" s="137">
        <f>IF(COUNTBLANK(B27)=0,IF('2 علوم تجريبية 1'!$J$1="","",'2 علوم تجريبية 1'!$J$1),"")</f>
        <v>3</v>
      </c>
      <c r="J27" s="138">
        <f t="shared" si="1"/>
        <v>38.849999999999994</v>
      </c>
      <c r="K27" s="241" t="str">
        <f t="shared" si="2"/>
        <v>نتائج حسنة</v>
      </c>
      <c r="L27" s="241"/>
      <c r="M27" s="140"/>
      <c r="N27" s="259"/>
      <c r="O27" s="116"/>
      <c r="P27" s="116"/>
    </row>
    <row r="28" spans="1:16" ht="21" thickBot="1" x14ac:dyDescent="0.3">
      <c r="A28" s="135">
        <f>IF('2 علوم تجريبية 1'!A27="","",'2 علوم تجريبية 1'!A27)</f>
        <v>24</v>
      </c>
      <c r="B28" s="227" t="str">
        <f>IF('2 علوم تجريبية 1'!B27:B27="","",'2 علوم تجريبية 1'!B27:B27)</f>
        <v>قلاوي إلياس</v>
      </c>
      <c r="C28" s="228"/>
      <c r="D28" s="136">
        <f>IF('2 علوم تجريبية 1'!C27="","",'2 علوم تجريبية 1'!C27)</f>
        <v>12.5</v>
      </c>
      <c r="E28" s="136">
        <f>IF('2 علوم تجريبية 1'!D27="","",'2 علوم تجريبية 1'!D27)</f>
        <v>10</v>
      </c>
      <c r="F28" s="136">
        <f>IF('2 علوم تجريبية 1'!E27="","",'2 علوم تجريبية 1'!E27)</f>
        <v>8.75</v>
      </c>
      <c r="G28" s="136">
        <f>IF('2 علوم تجريبية 1'!F27="","",'2 علوم تجريبية 1'!F27*2)</f>
        <v>11.5</v>
      </c>
      <c r="H28" s="136">
        <f t="shared" si="0"/>
        <v>8.5500000000000007</v>
      </c>
      <c r="I28" s="137">
        <f>IF(COUNTBLANK(B28)=0,IF('2 علوم تجريبية 1'!$J$1="","",'2 علوم تجريبية 1'!$J$1),"")</f>
        <v>3</v>
      </c>
      <c r="J28" s="138">
        <f t="shared" si="1"/>
        <v>25.650000000000002</v>
      </c>
      <c r="K28" s="241" t="str">
        <f t="shared" si="2"/>
        <v>نتائج غيرمقبولة</v>
      </c>
      <c r="L28" s="241"/>
      <c r="M28" s="140"/>
      <c r="N28" s="259"/>
      <c r="O28" s="116"/>
      <c r="P28" s="116"/>
    </row>
    <row r="29" spans="1:16" ht="21" thickBot="1" x14ac:dyDescent="0.3">
      <c r="A29" s="135">
        <f>IF('2 علوم تجريبية 1'!A28="","",'2 علوم تجريبية 1'!A28)</f>
        <v>25</v>
      </c>
      <c r="B29" s="227" t="str">
        <f>IF('2 علوم تجريبية 1'!B28:B28="","",'2 علوم تجريبية 1'!B28:B28)</f>
        <v>مجري صبرينة رشا</v>
      </c>
      <c r="C29" s="228"/>
      <c r="D29" s="136">
        <f>IF('2 علوم تجريبية 1'!C28="","",'2 علوم تجريبية 1'!C28)</f>
        <v>15.5</v>
      </c>
      <c r="E29" s="136">
        <f>IF('2 علوم تجريبية 1'!D28="","",'2 علوم تجريبية 1'!D28)</f>
        <v>13</v>
      </c>
      <c r="F29" s="136">
        <f>IF('2 علوم تجريبية 1'!E28="","",'2 علوم تجريبية 1'!E28)</f>
        <v>10.5</v>
      </c>
      <c r="G29" s="136">
        <f>IF('2 علوم تجريبية 1'!F28="","",'2 علوم تجريبية 1'!F28*2)</f>
        <v>20</v>
      </c>
      <c r="H29" s="136">
        <f t="shared" si="0"/>
        <v>11.8</v>
      </c>
      <c r="I29" s="137">
        <f>IF(COUNTBLANK(B29)=0,IF('2 علوم تجريبية 1'!$J$1="","",'2 علوم تجريبية 1'!$J$1),"")</f>
        <v>3</v>
      </c>
      <c r="J29" s="138">
        <f t="shared" si="1"/>
        <v>35.400000000000006</v>
      </c>
      <c r="K29" s="241" t="str">
        <f t="shared" si="2"/>
        <v>نتائج حسنة</v>
      </c>
      <c r="L29" s="241"/>
      <c r="M29" s="140"/>
      <c r="N29" s="259"/>
      <c r="O29" s="116"/>
      <c r="P29" s="116"/>
    </row>
    <row r="30" spans="1:16" ht="21" thickBot="1" x14ac:dyDescent="0.3">
      <c r="A30" s="135">
        <f>IF('2 علوم تجريبية 1'!A29="","",'2 علوم تجريبية 1'!A29)</f>
        <v>26</v>
      </c>
      <c r="B30" s="227" t="str">
        <f>IF('2 علوم تجريبية 1'!B29:B29="","",'2 علوم تجريبية 1'!B29:B29)</f>
        <v>محجوب أسماء</v>
      </c>
      <c r="C30" s="228"/>
      <c r="D30" s="136">
        <f>IF('2 علوم تجريبية 1'!C29="","",'2 علوم تجريبية 1'!C29)</f>
        <v>13</v>
      </c>
      <c r="E30" s="136">
        <f>IF('2 علوم تجريبية 1'!D29="","",'2 علوم تجريبية 1'!D29)</f>
        <v>11.5</v>
      </c>
      <c r="F30" s="136">
        <f>IF('2 علوم تجريبية 1'!E29="","",'2 علوم تجريبية 1'!E29)</f>
        <v>10.25</v>
      </c>
      <c r="G30" s="136">
        <f>IF('2 علوم تجريبية 1'!F29="","",'2 علوم تجريبية 1'!F29*2)</f>
        <v>19</v>
      </c>
      <c r="H30" s="136">
        <f t="shared" si="0"/>
        <v>10.75</v>
      </c>
      <c r="I30" s="137">
        <f>IF(COUNTBLANK(B30)=0,IF('2 علوم تجريبية 1'!$J$1="","",'2 علوم تجريبية 1'!$J$1),"")</f>
        <v>3</v>
      </c>
      <c r="J30" s="138">
        <f t="shared" si="1"/>
        <v>32.25</v>
      </c>
      <c r="K30" s="241" t="str">
        <f t="shared" si="2"/>
        <v>نتائج متوسطة</v>
      </c>
      <c r="L30" s="241"/>
      <c r="M30" s="140"/>
      <c r="N30" s="259"/>
      <c r="O30" s="116"/>
      <c r="P30" s="116"/>
    </row>
    <row r="31" spans="1:16" ht="21" thickBot="1" x14ac:dyDescent="0.3">
      <c r="A31" s="135">
        <f>IF('2 علوم تجريبية 1'!A30="","",'2 علوم تجريبية 1'!A30)</f>
        <v>27</v>
      </c>
      <c r="B31" s="227" t="str">
        <f>IF('2 علوم تجريبية 1'!B30:B30="","",'2 علوم تجريبية 1'!B30:B30)</f>
        <v>مشري عبد الرحمان</v>
      </c>
      <c r="C31" s="228"/>
      <c r="D31" s="136">
        <f>IF('2 علوم تجريبية 1'!C30="","",'2 علوم تجريبية 1'!C30)</f>
        <v>12</v>
      </c>
      <c r="E31" s="136">
        <f>IF('2 علوم تجريبية 1'!D30="","",'2 علوم تجريبية 1'!D30)</f>
        <v>11.5</v>
      </c>
      <c r="F31" s="136">
        <f>IF('2 علوم تجريبية 1'!E30="","",'2 علوم تجريبية 1'!E30)</f>
        <v>6.5</v>
      </c>
      <c r="G31" s="136">
        <f>IF('2 علوم تجريبية 1'!F30="","",'2 علوم تجريبية 1'!F30*2)</f>
        <v>8</v>
      </c>
      <c r="H31" s="136">
        <f t="shared" si="0"/>
        <v>7.6</v>
      </c>
      <c r="I31" s="137">
        <f>IF(COUNTBLANK(B31)=0,IF('2 علوم تجريبية 1'!$J$1="","",'2 علوم تجريبية 1'!$J$1),"")</f>
        <v>3</v>
      </c>
      <c r="J31" s="138">
        <f t="shared" si="1"/>
        <v>22.799999999999997</v>
      </c>
      <c r="K31" s="241" t="str">
        <f t="shared" si="2"/>
        <v>نتائج غيرمقبولة</v>
      </c>
      <c r="L31" s="241"/>
      <c r="M31" s="140"/>
      <c r="N31" s="259"/>
      <c r="O31" s="116"/>
      <c r="P31" s="116"/>
    </row>
    <row r="32" spans="1:16" ht="21" thickBot="1" x14ac:dyDescent="0.3">
      <c r="A32" s="135">
        <f>IF('2 علوم تجريبية 1'!A31="","",'2 علوم تجريبية 1'!A31)</f>
        <v>28</v>
      </c>
      <c r="B32" s="227" t="str">
        <f>IF('2 علوم تجريبية 1'!B31:B31="","",'2 علوم تجريبية 1'!B31:B31)</f>
        <v>منصور حياة</v>
      </c>
      <c r="C32" s="228"/>
      <c r="D32" s="136">
        <f>IF('2 علوم تجريبية 1'!C31="","",'2 علوم تجريبية 1'!C31)</f>
        <v>12.5</v>
      </c>
      <c r="E32" s="136">
        <f>IF('2 علوم تجريبية 1'!D31="","",'2 علوم تجريبية 1'!D31)</f>
        <v>10.5</v>
      </c>
      <c r="F32" s="136">
        <f>IF('2 علوم تجريبية 1'!E31="","",'2 علوم تجريبية 1'!E31)</f>
        <v>6.5</v>
      </c>
      <c r="G32" s="136">
        <f>IF('2 علوم تجريبية 1'!F31="","",'2 علوم تجريبية 1'!F31*2)</f>
        <v>16</v>
      </c>
      <c r="H32" s="136">
        <f t="shared" si="0"/>
        <v>9.1</v>
      </c>
      <c r="I32" s="137">
        <f>IF(COUNTBLANK(B32)=0,IF('2 علوم تجريبية 1'!$J$1="","",'2 علوم تجريبية 1'!$J$1),"")</f>
        <v>3</v>
      </c>
      <c r="J32" s="138">
        <f t="shared" si="1"/>
        <v>27.299999999999997</v>
      </c>
      <c r="K32" s="241" t="str">
        <f t="shared" si="2"/>
        <v>نتائج غيرمقبولة</v>
      </c>
      <c r="L32" s="241"/>
      <c r="M32" s="140"/>
      <c r="N32" s="259"/>
      <c r="O32" s="116"/>
      <c r="P32" s="116"/>
    </row>
    <row r="33" spans="1:16" ht="20.25" x14ac:dyDescent="0.25">
      <c r="A33" s="142">
        <f>IF('2 علوم تجريبية 1'!A32="","",'2 علوم تجريبية 1'!A32)</f>
        <v>29</v>
      </c>
      <c r="B33" s="245" t="str">
        <f>IF('2 علوم تجريبية 1'!B32:B32="","",'2 علوم تجريبية 1'!B32:B32)</f>
        <v>منصوري بوتخيل</v>
      </c>
      <c r="C33" s="246"/>
      <c r="D33" s="143">
        <f>IF('2 علوم تجريبية 1'!C32="","",'2 علوم تجريبية 1'!C32)</f>
        <v>12.5</v>
      </c>
      <c r="E33" s="143">
        <f>IF('2 علوم تجريبية 1'!D32="","",'2 علوم تجريبية 1'!D32)</f>
        <v>12</v>
      </c>
      <c r="F33" s="143">
        <f>IF('2 علوم تجريبية 1'!E32="","",'2 علوم تجريبية 1'!E32)</f>
        <v>8.5</v>
      </c>
      <c r="G33" s="143">
        <f>IF('2 علوم تجريبية 1'!F32="","",'2 علوم تجريبية 1'!F32*2)</f>
        <v>13</v>
      </c>
      <c r="H33" s="136">
        <f t="shared" si="0"/>
        <v>9.1999999999999993</v>
      </c>
      <c r="I33" s="137">
        <f>IF(COUNTBLANK(B33)=0,IF('2 علوم تجريبية 1'!$J$1="","",'2 علوم تجريبية 1'!$J$1),"")</f>
        <v>3</v>
      </c>
      <c r="J33" s="144">
        <f t="shared" si="1"/>
        <v>27.599999999999998</v>
      </c>
      <c r="K33" s="249" t="str">
        <f t="shared" si="2"/>
        <v>نتائج غيرمقبولة</v>
      </c>
      <c r="L33" s="249"/>
      <c r="M33" s="145"/>
      <c r="N33" s="259"/>
      <c r="O33" s="116"/>
      <c r="P33" s="116"/>
    </row>
    <row r="34" spans="1:16" ht="21" thickBot="1" x14ac:dyDescent="0.3">
      <c r="A34" s="146">
        <f>IF('2 علوم تجريبية 1'!A33="","",'2 علوم تجريبية 1'!A33)</f>
        <v>30</v>
      </c>
      <c r="B34" s="243" t="str">
        <f>IF('2 علوم تجريبية 1'!B33:B33="","",'2 علوم تجريبية 1'!B33:B33)</f>
        <v>يوسفي هاجر</v>
      </c>
      <c r="C34" s="244"/>
      <c r="D34" s="147">
        <f>IF('2 علوم تجريبية 1'!C33="","",'2 علوم تجريبية 1'!C33)</f>
        <v>13</v>
      </c>
      <c r="E34" s="147">
        <f>IF('2 علوم تجريبية 1'!D33="","",'2 علوم تجريبية 1'!D33)</f>
        <v>11</v>
      </c>
      <c r="F34" s="147">
        <f>IF('2 علوم تجريبية 1'!E33="","",'2 علوم تجريبية 1'!E33)</f>
        <v>7.25</v>
      </c>
      <c r="G34" s="147">
        <f>IF('2 علوم تجريبية 1'!F33="","",'2 علوم تجريبية 1'!F33*2)</f>
        <v>12.5</v>
      </c>
      <c r="H34" s="136">
        <f t="shared" si="0"/>
        <v>8.75</v>
      </c>
      <c r="I34" s="137">
        <f>IF(COUNTBLANK(B34)=0,IF('2 علوم تجريبية 1'!$J$1="","",'2 علوم تجريبية 1'!$J$1),"")</f>
        <v>3</v>
      </c>
      <c r="J34" s="148">
        <f t="shared" si="1"/>
        <v>26.25</v>
      </c>
      <c r="K34" s="248" t="str">
        <f t="shared" si="2"/>
        <v>نتائج غيرمقبولة</v>
      </c>
      <c r="L34" s="248"/>
      <c r="M34" s="149"/>
      <c r="N34" s="260"/>
      <c r="O34" s="116"/>
      <c r="P34" s="116"/>
    </row>
    <row r="35" spans="1:16" ht="21" thickBot="1" x14ac:dyDescent="0.3">
      <c r="A35" s="118" t="str">
        <f>IF('2 علوم تجريبية 1'!A34="","",'2 علوم تجريبية 1'!A34)</f>
        <v/>
      </c>
      <c r="B35" s="242" t="str">
        <f>IF('2 علوم تجريبية 1'!B34:B34="","",'2 علوم تجريبية 1'!B34:B34)</f>
        <v/>
      </c>
      <c r="C35" s="242"/>
      <c r="D35" s="119" t="str">
        <f>IF('2 علوم تجريبية 1'!C34="","",'2 علوم تجريبية 1'!C34)</f>
        <v/>
      </c>
      <c r="E35" s="119" t="str">
        <f>IF('2 علوم تجريبية 1'!D34="","",'2 علوم تجريبية 1'!D34)</f>
        <v/>
      </c>
      <c r="F35" s="119" t="str">
        <f>IF('2 علوم تجريبية 1'!E34="","",'2 علوم تجريبية 1'!E34)</f>
        <v/>
      </c>
      <c r="G35" s="120" t="str">
        <f>IF('2 علوم تجريبية 1'!F34="","",'2 علوم تجريبية 1'!F34*2)</f>
        <v/>
      </c>
      <c r="H35" s="119" t="str">
        <f t="shared" ref="H35:H40" si="3">IFERROR((D35+E35+F35+G35)/5,"")</f>
        <v/>
      </c>
      <c r="I35" s="121"/>
      <c r="J35" s="120" t="str">
        <f t="shared" si="1"/>
        <v/>
      </c>
      <c r="K35" s="247" t="str">
        <f t="shared" si="2"/>
        <v/>
      </c>
      <c r="L35" s="247"/>
      <c r="N35" s="122"/>
      <c r="O35" s="116"/>
      <c r="P35" s="116"/>
    </row>
    <row r="36" spans="1:16" ht="24" thickTop="1" thickBot="1" x14ac:dyDescent="0.3">
      <c r="A36" s="123" t="str">
        <f>IF('2 علوم تجريبية 1'!A35="","",'2 علوم تجريبية 1'!A35)</f>
        <v/>
      </c>
      <c r="B36" s="267" t="s">
        <v>153</v>
      </c>
      <c r="C36" s="268"/>
      <c r="D36" s="269"/>
      <c r="E36" s="123"/>
      <c r="F36" s="163">
        <f>COUNTIF(H5:H34,"&gt;=10")</f>
        <v>20</v>
      </c>
      <c r="G36" s="120" t="str">
        <f>IF('2 علوم تجريبية 1'!F35="","",'2 علوم تجريبية 1'!F35*2)</f>
        <v/>
      </c>
      <c r="H36" s="123" t="str">
        <f>IFERROR((C36+E36+F36+G36)/5,"")</f>
        <v/>
      </c>
      <c r="I36" s="267" t="s">
        <v>152</v>
      </c>
      <c r="J36" s="268"/>
      <c r="K36" s="269"/>
      <c r="L36" s="123"/>
      <c r="M36" s="124"/>
      <c r="N36" s="163">
        <f>COUNTIF(H5:H34,"&lt;=10")</f>
        <v>10</v>
      </c>
      <c r="O36" s="116"/>
      <c r="P36" s="116"/>
    </row>
    <row r="37" spans="1:16" ht="21" thickTop="1" x14ac:dyDescent="0.25">
      <c r="A37" s="123" t="str">
        <f>IF('2 علوم تجريبية 1'!A36="","",'2 علوم تجريبية 1'!A36)</f>
        <v/>
      </c>
      <c r="B37" s="123"/>
      <c r="C37" s="123"/>
      <c r="D37" s="123" t="str">
        <f>IF('2 علوم تجريبية 1'!C36="","",'2 علوم تجريبية 1'!C36)</f>
        <v/>
      </c>
      <c r="E37" s="123" t="str">
        <f>IF('2 علوم تجريبية 1'!D36="","",'2 علوم تجريبية 1'!D36)</f>
        <v/>
      </c>
      <c r="F37" s="123"/>
      <c r="G37" s="120" t="str">
        <f>IF('2 علوم تجريبية 1'!F36="","",'2 علوم تجريبية 1'!F36*2)</f>
        <v/>
      </c>
      <c r="H37" s="123" t="str">
        <f t="shared" si="3"/>
        <v/>
      </c>
      <c r="I37" s="125"/>
      <c r="J37" s="125" t="str">
        <f t="shared" si="1"/>
        <v/>
      </c>
      <c r="K37" s="123" t="str">
        <f t="shared" si="2"/>
        <v/>
      </c>
      <c r="L37" s="123"/>
      <c r="M37" s="123"/>
      <c r="N37" s="123"/>
      <c r="O37" s="116"/>
      <c r="P37" s="116"/>
    </row>
    <row r="38" spans="1:16" x14ac:dyDescent="0.3">
      <c r="A38" s="123" t="str">
        <f>IF('2 علوم تجريبية 1'!A37="","",'2 علوم تجريبية 1'!A37)</f>
        <v/>
      </c>
      <c r="B38" s="123"/>
      <c r="C38" s="184"/>
      <c r="D38" s="184"/>
      <c r="E38" s="185" t="str">
        <f>IF('2 علوم تجريبية 1'!D37="","",'2 علوم تجريبية 1'!D37)</f>
        <v/>
      </c>
      <c r="F38" s="184"/>
      <c r="G38" s="186"/>
      <c r="H38" s="123" t="str">
        <f t="shared" si="3"/>
        <v/>
      </c>
      <c r="I38" s="125"/>
      <c r="J38" s="125" t="str">
        <f t="shared" si="1"/>
        <v/>
      </c>
      <c r="K38" s="123" t="str">
        <f t="shared" si="2"/>
        <v/>
      </c>
      <c r="L38" s="123"/>
      <c r="M38" s="123"/>
      <c r="N38" s="123"/>
      <c r="O38" s="116"/>
      <c r="P38" s="116"/>
    </row>
    <row r="39" spans="1:16" ht="20.25" x14ac:dyDescent="0.25">
      <c r="A39" s="123" t="str">
        <f>IF('2 علوم تجريبية 1'!A38="","",'2 علوم تجريبية 1'!A38)</f>
        <v/>
      </c>
      <c r="B39" s="123"/>
      <c r="C39" s="123"/>
      <c r="D39" s="123" t="str">
        <f>IF('2 علوم تجريبية 1'!C38="","",'2 علوم تجريبية 1'!C38)</f>
        <v/>
      </c>
      <c r="E39" s="123" t="str">
        <f>IF('2 علوم تجريبية 1'!D38="","",'2 علوم تجريبية 1'!D38)</f>
        <v/>
      </c>
      <c r="F39" s="123" t="str">
        <f>IF('2 علوم تجريبية 1'!E38="","",'2 علوم تجريبية 1'!E38)</f>
        <v/>
      </c>
      <c r="G39" s="120" t="str">
        <f>IF('2 علوم تجريبية 1'!F38="","",'2 علوم تجريبية 1'!F38*2)</f>
        <v/>
      </c>
      <c r="H39" s="123" t="str">
        <f t="shared" si="3"/>
        <v/>
      </c>
      <c r="I39" s="125"/>
      <c r="J39" s="125" t="str">
        <f t="shared" si="1"/>
        <v/>
      </c>
      <c r="K39" s="123" t="str">
        <f t="shared" si="2"/>
        <v/>
      </c>
      <c r="L39" s="123"/>
      <c r="M39" s="123"/>
      <c r="N39" s="123"/>
      <c r="O39" s="116"/>
      <c r="P39" s="116"/>
    </row>
    <row r="40" spans="1:16" ht="21" thickBot="1" x14ac:dyDescent="0.3">
      <c r="A40" s="123" t="str">
        <f>IF('2 علوم تجريبية 1'!A39="","",'2 علوم تجريبية 1'!A39)</f>
        <v/>
      </c>
      <c r="B40" s="123"/>
      <c r="C40" s="123"/>
      <c r="D40" s="123" t="str">
        <f>IF('2 علوم تجريبية 1'!C39="","",'2 علوم تجريبية 1'!C39)</f>
        <v/>
      </c>
      <c r="E40" s="123" t="str">
        <f>IF('2 علوم تجريبية 1'!D39="","",'2 علوم تجريبية 1'!D39)</f>
        <v/>
      </c>
      <c r="F40" s="123" t="str">
        <f>IF('2 علوم تجريبية 1'!E39="","",'2 علوم تجريبية 1'!E39)</f>
        <v/>
      </c>
      <c r="G40" s="120" t="str">
        <f>IF('2 علوم تجريبية 1'!F39="","",'2 علوم تجريبية 1'!F39*2)</f>
        <v/>
      </c>
      <c r="H40" s="123" t="str">
        <f t="shared" si="3"/>
        <v/>
      </c>
      <c r="I40" s="125"/>
      <c r="J40" s="125" t="str">
        <f t="shared" si="1"/>
        <v/>
      </c>
      <c r="K40" s="123" t="str">
        <f t="shared" si="2"/>
        <v/>
      </c>
      <c r="L40" s="123"/>
      <c r="M40" s="123"/>
      <c r="N40" s="123"/>
      <c r="O40" s="116"/>
      <c r="P40" s="116"/>
    </row>
    <row r="41" spans="1:16" ht="30.75" thickBot="1" x14ac:dyDescent="0.3">
      <c r="A41" s="234" t="s">
        <v>0</v>
      </c>
      <c r="B41" s="234"/>
      <c r="C41" s="236" t="s">
        <v>26</v>
      </c>
      <c r="D41" s="236"/>
      <c r="E41" s="237"/>
      <c r="F41" s="254" t="s">
        <v>21</v>
      </c>
      <c r="G41" s="254"/>
      <c r="H41" s="254"/>
      <c r="I41" s="254"/>
      <c r="J41" s="251" t="s">
        <v>9</v>
      </c>
      <c r="K41" s="252"/>
      <c r="L41" s="250" t="s">
        <v>19</v>
      </c>
      <c r="M41" s="250"/>
      <c r="N41" s="250"/>
    </row>
    <row r="42" spans="1:16" ht="23.25" thickBot="1" x14ac:dyDescent="0.3">
      <c r="A42" s="234" t="s">
        <v>6</v>
      </c>
      <c r="B42" s="234"/>
      <c r="C42" s="238" t="s">
        <v>29</v>
      </c>
      <c r="D42" s="238"/>
      <c r="E42" s="238"/>
      <c r="F42" s="229" t="s">
        <v>5</v>
      </c>
      <c r="G42" s="229"/>
      <c r="H42" s="239" t="str">
        <f>IFERROR(INDEX($B$45:$H$75,MATCH(L42,$H$45:$H$75,0),1),"")</f>
        <v/>
      </c>
      <c r="I42" s="239"/>
      <c r="J42" s="240"/>
      <c r="K42" s="155" t="s">
        <v>10</v>
      </c>
      <c r="L42" s="130">
        <f>MAX(H45:H75)</f>
        <v>0</v>
      </c>
      <c r="M42" s="131"/>
      <c r="N42" s="132" t="s">
        <v>18</v>
      </c>
    </row>
    <row r="43" spans="1:16" ht="23.25" thickBot="1" x14ac:dyDescent="0.3">
      <c r="A43" s="234" t="s">
        <v>1</v>
      </c>
      <c r="B43" s="234"/>
      <c r="C43" s="238" t="s">
        <v>7</v>
      </c>
      <c r="D43" s="238"/>
      <c r="E43" s="238"/>
      <c r="F43" s="230" t="s">
        <v>8</v>
      </c>
      <c r="G43" s="230"/>
      <c r="H43" s="240" t="str">
        <f>IFERROR(INDEX($B$45:$H$75,MATCH(L43,$H$45:$H$75,0),1),"")</f>
        <v/>
      </c>
      <c r="I43" s="240"/>
      <c r="J43" s="240"/>
      <c r="K43" s="155" t="s">
        <v>10</v>
      </c>
      <c r="L43" s="130">
        <f>MIN(H45:H75)</f>
        <v>0</v>
      </c>
      <c r="M43" s="131"/>
      <c r="N43" s="133" t="s">
        <v>25</v>
      </c>
    </row>
    <row r="44" spans="1:16" ht="21.75" customHeight="1" thickTop="1" thickBot="1" x14ac:dyDescent="0.3">
      <c r="A44" s="153" t="s">
        <v>2</v>
      </c>
      <c r="B44" s="235" t="s">
        <v>3</v>
      </c>
      <c r="C44" s="235"/>
      <c r="D44" s="154" t="s">
        <v>11</v>
      </c>
      <c r="E44" s="154" t="s">
        <v>12</v>
      </c>
      <c r="F44" s="154" t="s">
        <v>13</v>
      </c>
      <c r="G44" s="154" t="s">
        <v>28</v>
      </c>
      <c r="H44" s="154" t="s">
        <v>14</v>
      </c>
      <c r="I44" s="154" t="s">
        <v>15</v>
      </c>
      <c r="J44" s="154" t="s">
        <v>16</v>
      </c>
      <c r="K44" s="253" t="s">
        <v>17</v>
      </c>
      <c r="L44" s="253"/>
      <c r="M44" s="134"/>
      <c r="N44" s="261" t="s">
        <v>150</v>
      </c>
    </row>
    <row r="45" spans="1:16" ht="21.75" customHeight="1" thickBot="1" x14ac:dyDescent="0.3">
      <c r="A45" s="135">
        <f>IF('2 علوم تجريبية 1'!A4="","",'2 علوم تجريبية 1'!A4)</f>
        <v>1</v>
      </c>
      <c r="B45" s="227" t="str">
        <f>IF('2 علوم تجريبية 1'!B4:B4="","",'2 علوم تجريبية 1'!B4:B4)</f>
        <v>المير عبد الودود</v>
      </c>
      <c r="C45" s="228"/>
      <c r="D45" s="136" t="str">
        <f>IF('2 علوم تجريبية 1'!H4="","",'2 علوم تجريبية 1'!H4)</f>
        <v/>
      </c>
      <c r="E45" s="136">
        <f>IF('2 علوم تجريبية 1'!I4="","",'2 علوم تجريبية 1'!I4)</f>
        <v>11</v>
      </c>
      <c r="F45" s="136">
        <f>IF('2 علوم تجريبية 1'!J4="","",'2 علوم تجريبية 1'!J4)</f>
        <v>4</v>
      </c>
      <c r="G45" s="136" t="str">
        <f>IF('2 علوم تجريبية 1'!K4="","",'2 علوم تجريبية 1'!K4*2)</f>
        <v/>
      </c>
      <c r="H45" s="136" t="str">
        <f>IF(COUNTBLANK(D45:G45)=0,ROUND(SUM(D45:G45)/5,2),"")</f>
        <v/>
      </c>
      <c r="I45" s="137">
        <f>IF(COUNTBLANK(B45)=0,IF('2 علوم تجريبية 1'!$J$1="","",'2 علوم تجريبية 1'!$J$1),"")</f>
        <v>3</v>
      </c>
      <c r="J45" s="138" t="str">
        <f>IFERROR(I45*H45,"")</f>
        <v/>
      </c>
      <c r="K45" s="241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41"/>
      <c r="M45" s="139"/>
      <c r="N45" s="262"/>
    </row>
    <row r="46" spans="1:16" ht="21" thickBot="1" x14ac:dyDescent="0.3">
      <c r="A46" s="135">
        <f>IF('2 علوم تجريبية 1'!A5="","",'2 علوم تجريبية 1'!A5)</f>
        <v>2</v>
      </c>
      <c r="B46" s="227" t="str">
        <f>IF('2 علوم تجريبية 1'!B5:B5="","",'2 علوم تجريبية 1'!B5:B5)</f>
        <v>بلجنة صفاء</v>
      </c>
      <c r="C46" s="228"/>
      <c r="D46" s="136" t="str">
        <f>IF('2 علوم تجريبية 1'!H5="","",'2 علوم تجريبية 1'!H5)</f>
        <v/>
      </c>
      <c r="E46" s="136">
        <f>IF('2 علوم تجريبية 1'!I5="","",'2 علوم تجريبية 1'!I5)</f>
        <v>12.5</v>
      </c>
      <c r="F46" s="136">
        <f>IF('2 علوم تجريبية 1'!J5="","",'2 علوم تجريبية 1'!J5)</f>
        <v>5.5</v>
      </c>
      <c r="G46" s="136" t="str">
        <f>IF('2 علوم تجريبية 1'!K5="","",'2 علوم تجريبية 1'!K5*2)</f>
        <v/>
      </c>
      <c r="H46" s="136" t="str">
        <f t="shared" ref="H46:H75" si="4">IF(COUNTBLANK(D46:G46)=0,ROUND(SUM(D46:G46)/5,2),"")</f>
        <v/>
      </c>
      <c r="I46" s="137">
        <f>IF(COUNTBLANK(B46)=0,IF('2 علوم تجريبية 1'!$J$1="","",'2 علوم تجريبية 1'!$J$1),"")</f>
        <v>3</v>
      </c>
      <c r="J46" s="138" t="str">
        <f t="shared" ref="J46:J76" si="5">IFERROR(I46*H46,"")</f>
        <v/>
      </c>
      <c r="K46" s="241" t="str">
        <f t="shared" ref="K46:K76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41"/>
      <c r="M46" s="140"/>
      <c r="N46" s="262"/>
    </row>
    <row r="47" spans="1:16" ht="21" thickBot="1" x14ac:dyDescent="0.3">
      <c r="A47" s="135">
        <f>IF('2 علوم تجريبية 1'!A6="","",'2 علوم تجريبية 1'!A6)</f>
        <v>3</v>
      </c>
      <c r="B47" s="227" t="str">
        <f>IF('2 علوم تجريبية 1'!B6:B6="","",'2 علوم تجريبية 1'!B6:B6)</f>
        <v>بلغول محمد ياسر</v>
      </c>
      <c r="C47" s="228"/>
      <c r="D47" s="136" t="str">
        <f>IF('2 علوم تجريبية 1'!H6="","",'2 علوم تجريبية 1'!H6)</f>
        <v/>
      </c>
      <c r="E47" s="136">
        <f>IF('2 علوم تجريبية 1'!I6="","",'2 علوم تجريبية 1'!I6)</f>
        <v>11.5</v>
      </c>
      <c r="F47" s="136">
        <f>IF('2 علوم تجريبية 1'!J6="","",'2 علوم تجريبية 1'!J6)</f>
        <v>6</v>
      </c>
      <c r="G47" s="136" t="str">
        <f>IF('2 علوم تجريبية 1'!K6="","",'2 علوم تجريبية 1'!K6*2)</f>
        <v/>
      </c>
      <c r="H47" s="136" t="str">
        <f t="shared" si="4"/>
        <v/>
      </c>
      <c r="I47" s="137">
        <f>IF(COUNTBLANK(B47)=0,IF('2 علوم تجريبية 1'!$J$1="","",'2 علوم تجريبية 1'!$J$1),"")</f>
        <v>3</v>
      </c>
      <c r="J47" s="138" t="str">
        <f t="shared" si="5"/>
        <v/>
      </c>
      <c r="K47" s="241" t="str">
        <f t="shared" si="6"/>
        <v/>
      </c>
      <c r="L47" s="241"/>
      <c r="M47" s="140"/>
      <c r="N47" s="262"/>
    </row>
    <row r="48" spans="1:16" ht="21" thickBot="1" x14ac:dyDescent="0.3">
      <c r="A48" s="135">
        <f>IF('2 علوم تجريبية 1'!A7="","",'2 علوم تجريبية 1'!A7)</f>
        <v>4</v>
      </c>
      <c r="B48" s="227" t="str">
        <f>IF('2 علوم تجريبية 1'!B7:B7="","",'2 علوم تجريبية 1'!B7:B7)</f>
        <v>بن تونسي شيماء</v>
      </c>
      <c r="C48" s="228"/>
      <c r="D48" s="136" t="str">
        <f>IF('2 علوم تجريبية 1'!H7="","",'2 علوم تجريبية 1'!H7)</f>
        <v/>
      </c>
      <c r="E48" s="136">
        <f>IF('2 علوم تجريبية 1'!I7="","",'2 علوم تجريبية 1'!I7)</f>
        <v>13</v>
      </c>
      <c r="F48" s="136">
        <f>IF('2 علوم تجريبية 1'!J7="","",'2 علوم تجريبية 1'!J7)</f>
        <v>8.5</v>
      </c>
      <c r="G48" s="136" t="str">
        <f>IF('2 علوم تجريبية 1'!K7="","",'2 علوم تجريبية 1'!K7*2)</f>
        <v/>
      </c>
      <c r="H48" s="136" t="str">
        <f t="shared" si="4"/>
        <v/>
      </c>
      <c r="I48" s="137">
        <f>IF(COUNTBLANK(B48)=0,IF('2 علوم تجريبية 1'!$J$1="","",'2 علوم تجريبية 1'!$J$1),"")</f>
        <v>3</v>
      </c>
      <c r="J48" s="138" t="str">
        <f t="shared" si="5"/>
        <v/>
      </c>
      <c r="K48" s="241" t="str">
        <f t="shared" si="6"/>
        <v/>
      </c>
      <c r="L48" s="241"/>
      <c r="M48" s="140"/>
      <c r="N48" s="262"/>
      <c r="P48" s="126"/>
    </row>
    <row r="49" spans="1:14" ht="21" thickBot="1" x14ac:dyDescent="0.3">
      <c r="A49" s="135">
        <f>IF('2 علوم تجريبية 1'!A8="","",'2 علوم تجريبية 1'!A8)</f>
        <v>5</v>
      </c>
      <c r="B49" s="227" t="str">
        <f>IF('2 علوم تجريبية 1'!B8:B8="","",'2 علوم تجريبية 1'!B8:B8)</f>
        <v>بن جيمة محمد</v>
      </c>
      <c r="C49" s="228"/>
      <c r="D49" s="136" t="str">
        <f>IF('2 علوم تجريبية 1'!H8="","",'2 علوم تجريبية 1'!H8)</f>
        <v/>
      </c>
      <c r="E49" s="136">
        <f>IF('2 علوم تجريبية 1'!I8="","",'2 علوم تجريبية 1'!I8)</f>
        <v>11</v>
      </c>
      <c r="F49" s="136">
        <f>IF('2 علوم تجريبية 1'!J8="","",'2 علوم تجريبية 1'!J8)</f>
        <v>5</v>
      </c>
      <c r="G49" s="136" t="str">
        <f>IF('2 علوم تجريبية 1'!K8="","",'2 علوم تجريبية 1'!K8*2)</f>
        <v/>
      </c>
      <c r="H49" s="136" t="str">
        <f t="shared" si="4"/>
        <v/>
      </c>
      <c r="I49" s="137">
        <f>IF(COUNTBLANK(B49)=0,IF('2 علوم تجريبية 1'!$J$1="","",'2 علوم تجريبية 1'!$J$1),"")</f>
        <v>3</v>
      </c>
      <c r="J49" s="138" t="str">
        <f t="shared" si="5"/>
        <v/>
      </c>
      <c r="K49" s="241" t="str">
        <f t="shared" si="6"/>
        <v/>
      </c>
      <c r="L49" s="241"/>
      <c r="M49" s="140"/>
      <c r="N49" s="262"/>
    </row>
    <row r="50" spans="1:14" ht="21" thickBot="1" x14ac:dyDescent="0.3">
      <c r="A50" s="135">
        <f>IF('2 علوم تجريبية 1'!A9="","",'2 علوم تجريبية 1'!A9)</f>
        <v>6</v>
      </c>
      <c r="B50" s="227" t="str">
        <f>IF('2 علوم تجريبية 1'!B9:B9="","",'2 علوم تجريبية 1'!B9:B9)</f>
        <v>بن شكشك أسماء</v>
      </c>
      <c r="C50" s="228"/>
      <c r="D50" s="136" t="str">
        <f>IF('2 علوم تجريبية 1'!H9="","",'2 علوم تجريبية 1'!H9)</f>
        <v/>
      </c>
      <c r="E50" s="136">
        <f>IF('2 علوم تجريبية 1'!I9="","",'2 علوم تجريبية 1'!I9)</f>
        <v>13</v>
      </c>
      <c r="F50" s="136">
        <f>IF('2 علوم تجريبية 1'!J9="","",'2 علوم تجريبية 1'!J9)</f>
        <v>8.5</v>
      </c>
      <c r="G50" s="136" t="str">
        <f>IF('2 علوم تجريبية 1'!K9="","",'2 علوم تجريبية 1'!K9*2)</f>
        <v/>
      </c>
      <c r="H50" s="136" t="str">
        <f t="shared" si="4"/>
        <v/>
      </c>
      <c r="I50" s="137">
        <f>IF(COUNTBLANK(B50)=0,IF('2 علوم تجريبية 1'!$J$1="","",'2 علوم تجريبية 1'!$J$1),"")</f>
        <v>3</v>
      </c>
      <c r="J50" s="138" t="str">
        <f t="shared" si="5"/>
        <v/>
      </c>
      <c r="K50" s="241" t="str">
        <f t="shared" si="6"/>
        <v/>
      </c>
      <c r="L50" s="241"/>
      <c r="M50" s="140"/>
      <c r="N50" s="262"/>
    </row>
    <row r="51" spans="1:14" ht="21" thickBot="1" x14ac:dyDescent="0.3">
      <c r="A51" s="135">
        <f>IF('2 علوم تجريبية 1'!A10="","",'2 علوم تجريبية 1'!A10)</f>
        <v>7</v>
      </c>
      <c r="B51" s="227" t="str">
        <f>IF('2 علوم تجريبية 1'!B10:B10="","",'2 علوم تجريبية 1'!B10:B10)</f>
        <v>بن عيسى إكرام</v>
      </c>
      <c r="C51" s="228"/>
      <c r="D51" s="136" t="str">
        <f>IF('2 علوم تجريبية 1'!H10="","",'2 علوم تجريبية 1'!H10)</f>
        <v/>
      </c>
      <c r="E51" s="136">
        <f>IF('2 علوم تجريبية 1'!I10="","",'2 علوم تجريبية 1'!I10)</f>
        <v>12.5</v>
      </c>
      <c r="F51" s="136">
        <f>IF('2 علوم تجريبية 1'!J10="","",'2 علوم تجريبية 1'!J10)</f>
        <v>6.5</v>
      </c>
      <c r="G51" s="136" t="str">
        <f>IF('2 علوم تجريبية 1'!K10="","",'2 علوم تجريبية 1'!K10*2)</f>
        <v/>
      </c>
      <c r="H51" s="136" t="str">
        <f t="shared" si="4"/>
        <v/>
      </c>
      <c r="I51" s="137">
        <f>IF(COUNTBLANK(B51)=0,IF('2 علوم تجريبية 1'!$J$1="","",'2 علوم تجريبية 1'!$J$1),"")</f>
        <v>3</v>
      </c>
      <c r="J51" s="138" t="str">
        <f t="shared" si="5"/>
        <v/>
      </c>
      <c r="K51" s="241" t="str">
        <f t="shared" si="6"/>
        <v/>
      </c>
      <c r="L51" s="241"/>
      <c r="M51" s="140"/>
      <c r="N51" s="262"/>
    </row>
    <row r="52" spans="1:14" ht="21" thickBot="1" x14ac:dyDescent="0.3">
      <c r="A52" s="135">
        <f>IF('2 علوم تجريبية 1'!A11="","",'2 علوم تجريبية 1'!A11)</f>
        <v>8</v>
      </c>
      <c r="B52" s="227" t="str">
        <f>IF('2 علوم تجريبية 1'!B11:B11="","",'2 علوم تجريبية 1'!B11:B11)</f>
        <v>بن عيسى صلاح الدين</v>
      </c>
      <c r="C52" s="228"/>
      <c r="D52" s="136" t="str">
        <f>IF('2 علوم تجريبية 1'!H11="","",'2 علوم تجريبية 1'!H11)</f>
        <v/>
      </c>
      <c r="E52" s="136">
        <f>IF('2 علوم تجريبية 1'!I11="","",'2 علوم تجريبية 1'!I11)</f>
        <v>11.5</v>
      </c>
      <c r="F52" s="136">
        <f>IF('2 علوم تجريبية 1'!J11="","",'2 علوم تجريبية 1'!J11)</f>
        <v>6</v>
      </c>
      <c r="G52" s="136" t="str">
        <f>IF('2 علوم تجريبية 1'!K11="","",'2 علوم تجريبية 1'!K11*2)</f>
        <v/>
      </c>
      <c r="H52" s="136" t="str">
        <f t="shared" si="4"/>
        <v/>
      </c>
      <c r="I52" s="137">
        <f>IF(COUNTBLANK(B52)=0,IF('2 علوم تجريبية 1'!$J$1="","",'2 علوم تجريبية 1'!$J$1),"")</f>
        <v>3</v>
      </c>
      <c r="J52" s="138" t="str">
        <f t="shared" si="5"/>
        <v/>
      </c>
      <c r="K52" s="241" t="str">
        <f t="shared" si="6"/>
        <v/>
      </c>
      <c r="L52" s="241"/>
      <c r="M52" s="140"/>
      <c r="N52" s="262"/>
    </row>
    <row r="53" spans="1:14" ht="21" thickBot="1" x14ac:dyDescent="0.3">
      <c r="A53" s="135">
        <f>IF('2 علوم تجريبية 1'!A12="","",'2 علوم تجريبية 1'!A12)</f>
        <v>9</v>
      </c>
      <c r="B53" s="227" t="str">
        <f>IF('2 علوم تجريبية 1'!B12:B12="","",'2 علوم تجريبية 1'!B12:B12)</f>
        <v>بن كادي عبد الله</v>
      </c>
      <c r="C53" s="228"/>
      <c r="D53" s="136" t="str">
        <f>IF('2 علوم تجريبية 1'!H12="","",'2 علوم تجريبية 1'!H12)</f>
        <v/>
      </c>
      <c r="E53" s="136">
        <f>IF('2 علوم تجريبية 1'!I12="","",'2 علوم تجريبية 1'!I12)</f>
        <v>12</v>
      </c>
      <c r="F53" s="136">
        <f>IF('2 علوم تجريبية 1'!J12="","",'2 علوم تجريبية 1'!J12)</f>
        <v>3.5</v>
      </c>
      <c r="G53" s="136" t="str">
        <f>IF('2 علوم تجريبية 1'!K12="","",'2 علوم تجريبية 1'!K12*2)</f>
        <v/>
      </c>
      <c r="H53" s="136" t="str">
        <f t="shared" si="4"/>
        <v/>
      </c>
      <c r="I53" s="137">
        <f>IF(COUNTBLANK(B53)=0,IF('2 علوم تجريبية 1'!$J$1="","",'2 علوم تجريبية 1'!$J$1),"")</f>
        <v>3</v>
      </c>
      <c r="J53" s="138" t="str">
        <f t="shared" si="5"/>
        <v/>
      </c>
      <c r="K53" s="241" t="str">
        <f t="shared" si="6"/>
        <v/>
      </c>
      <c r="L53" s="241"/>
      <c r="M53" s="140"/>
      <c r="N53" s="262"/>
    </row>
    <row r="54" spans="1:14" ht="21" thickBot="1" x14ac:dyDescent="0.3">
      <c r="A54" s="135">
        <f>IF('2 علوم تجريبية 1'!A13="","",'2 علوم تجريبية 1'!A13)</f>
        <v>10</v>
      </c>
      <c r="B54" s="227" t="str">
        <f>IF('2 علوم تجريبية 1'!B13:B13="","",'2 علوم تجريبية 1'!B13:B13)</f>
        <v>بوسيف رشا</v>
      </c>
      <c r="C54" s="228"/>
      <c r="D54" s="136" t="str">
        <f>IF('2 علوم تجريبية 1'!H13="","",'2 علوم تجريبية 1'!H13)</f>
        <v/>
      </c>
      <c r="E54" s="136">
        <f>IF('2 علوم تجريبية 1'!I13="","",'2 علوم تجريبية 1'!I13)</f>
        <v>12</v>
      </c>
      <c r="F54" s="136">
        <f>IF('2 علوم تجريبية 1'!J13="","",'2 علوم تجريبية 1'!J13)</f>
        <v>9.5</v>
      </c>
      <c r="G54" s="136" t="str">
        <f>IF('2 علوم تجريبية 1'!K13="","",'2 علوم تجريبية 1'!K13*2)</f>
        <v/>
      </c>
      <c r="H54" s="136" t="str">
        <f t="shared" si="4"/>
        <v/>
      </c>
      <c r="I54" s="137">
        <f>IF(COUNTBLANK(B54)=0,IF('2 علوم تجريبية 1'!$J$1="","",'2 علوم تجريبية 1'!$J$1),"")</f>
        <v>3</v>
      </c>
      <c r="J54" s="138" t="str">
        <f t="shared" si="5"/>
        <v/>
      </c>
      <c r="K54" s="241" t="str">
        <f t="shared" si="6"/>
        <v/>
      </c>
      <c r="L54" s="241"/>
      <c r="M54" s="140"/>
      <c r="N54" s="262"/>
    </row>
    <row r="55" spans="1:14" ht="21" thickBot="1" x14ac:dyDescent="0.3">
      <c r="A55" s="135">
        <f>IF('2 علوم تجريبية 1'!A14="","",'2 علوم تجريبية 1'!A14)</f>
        <v>11</v>
      </c>
      <c r="B55" s="227" t="str">
        <f>IF('2 علوم تجريبية 1'!B14:B14="","",'2 علوم تجريبية 1'!B14:B14)</f>
        <v>بوشة أسامة علاء الدين</v>
      </c>
      <c r="C55" s="228"/>
      <c r="D55" s="136" t="str">
        <f>IF('2 علوم تجريبية 1'!H14="","",'2 علوم تجريبية 1'!H14)</f>
        <v/>
      </c>
      <c r="E55" s="136">
        <f>IF('2 علوم تجريبية 1'!I14="","",'2 علوم تجريبية 1'!I14)</f>
        <v>11.5</v>
      </c>
      <c r="F55" s="136">
        <f>IF('2 علوم تجريبية 1'!J14="","",'2 علوم تجريبية 1'!J14)</f>
        <v>8</v>
      </c>
      <c r="G55" s="136" t="str">
        <f>IF('2 علوم تجريبية 1'!K14="","",'2 علوم تجريبية 1'!K14*2)</f>
        <v/>
      </c>
      <c r="H55" s="136" t="str">
        <f t="shared" si="4"/>
        <v/>
      </c>
      <c r="I55" s="137">
        <f>IF(COUNTBLANK(B55)=0,IF('2 علوم تجريبية 1'!$J$1="","",'2 علوم تجريبية 1'!$J$1),"")</f>
        <v>3</v>
      </c>
      <c r="J55" s="138" t="str">
        <f t="shared" si="5"/>
        <v/>
      </c>
      <c r="K55" s="241" t="str">
        <f t="shared" si="6"/>
        <v/>
      </c>
      <c r="L55" s="241"/>
      <c r="M55" s="140"/>
      <c r="N55" s="262"/>
    </row>
    <row r="56" spans="1:14" ht="21" thickBot="1" x14ac:dyDescent="0.3">
      <c r="A56" s="135">
        <f>IF('2 علوم تجريبية 1'!A15="","",'2 علوم تجريبية 1'!A15)</f>
        <v>12</v>
      </c>
      <c r="B56" s="227" t="str">
        <f>IF('2 علوم تجريبية 1'!B15:B15="","",'2 علوم تجريبية 1'!B15:B15)</f>
        <v>بوقنينة مباركة</v>
      </c>
      <c r="C56" s="228"/>
      <c r="D56" s="136" t="str">
        <f>IF('2 علوم تجريبية 1'!H15="","",'2 علوم تجريبية 1'!H15)</f>
        <v/>
      </c>
      <c r="E56" s="136">
        <f>IF('2 علوم تجريبية 1'!I15="","",'2 علوم تجريبية 1'!I15)</f>
        <v>15</v>
      </c>
      <c r="F56" s="136">
        <f>IF('2 علوم تجريبية 1'!J15="","",'2 علوم تجريبية 1'!J15)</f>
        <v>17</v>
      </c>
      <c r="G56" s="136" t="str">
        <f>IF('2 علوم تجريبية 1'!K15="","",'2 علوم تجريبية 1'!K15*2)</f>
        <v/>
      </c>
      <c r="H56" s="136" t="str">
        <f t="shared" si="4"/>
        <v/>
      </c>
      <c r="I56" s="137">
        <f>IF(COUNTBLANK(B56)=0,IF('2 علوم تجريبية 1'!$J$1="","",'2 علوم تجريبية 1'!$J$1),"")</f>
        <v>3</v>
      </c>
      <c r="J56" s="138" t="str">
        <f t="shared" si="5"/>
        <v/>
      </c>
      <c r="K56" s="241" t="str">
        <f t="shared" si="6"/>
        <v/>
      </c>
      <c r="L56" s="241"/>
      <c r="M56" s="140"/>
      <c r="N56" s="262"/>
    </row>
    <row r="57" spans="1:14" ht="21" thickBot="1" x14ac:dyDescent="0.3">
      <c r="A57" s="135">
        <f>IF('2 علوم تجريبية 1'!A16="","",'2 علوم تجريبية 1'!A16)</f>
        <v>13</v>
      </c>
      <c r="B57" s="227" t="str">
        <f>IF('2 علوم تجريبية 1'!B16:B16="","",'2 علوم تجريبية 1'!B16:B16)</f>
        <v>تاج الدين صفاء فاطمة الزهراء</v>
      </c>
      <c r="C57" s="228"/>
      <c r="D57" s="136" t="str">
        <f>IF('2 علوم تجريبية 1'!H16="","",'2 علوم تجريبية 1'!H16)</f>
        <v/>
      </c>
      <c r="E57" s="136">
        <f>IF('2 علوم تجريبية 1'!I16="","",'2 علوم تجريبية 1'!I16)</f>
        <v>13</v>
      </c>
      <c r="F57" s="136">
        <f>IF('2 علوم تجريبية 1'!J16="","",'2 علوم تجريبية 1'!J16)</f>
        <v>9.5</v>
      </c>
      <c r="G57" s="136" t="str">
        <f>IF('2 علوم تجريبية 1'!K16="","",'2 علوم تجريبية 1'!K16*2)</f>
        <v/>
      </c>
      <c r="H57" s="136" t="str">
        <f t="shared" si="4"/>
        <v/>
      </c>
      <c r="I57" s="137">
        <f>IF(COUNTBLANK(B57)=0,IF('2 علوم تجريبية 1'!$J$1="","",'2 علوم تجريبية 1'!$J$1),"")</f>
        <v>3</v>
      </c>
      <c r="J57" s="138" t="str">
        <f t="shared" si="5"/>
        <v/>
      </c>
      <c r="K57" s="241" t="str">
        <f t="shared" si="6"/>
        <v/>
      </c>
      <c r="L57" s="241"/>
      <c r="M57" s="140"/>
      <c r="N57" s="262"/>
    </row>
    <row r="58" spans="1:14" ht="21" thickBot="1" x14ac:dyDescent="0.3">
      <c r="A58" s="135">
        <f>IF('2 علوم تجريبية 1'!A17="","",'2 علوم تجريبية 1'!A17)</f>
        <v>14</v>
      </c>
      <c r="B58" s="227" t="str">
        <f>IF('2 علوم تجريبية 1'!B17:B17="","",'2 علوم تجريبية 1'!B17:B17)</f>
        <v>تومي مريم</v>
      </c>
      <c r="C58" s="228"/>
      <c r="D58" s="136" t="str">
        <f>IF('2 علوم تجريبية 1'!H17="","",'2 علوم تجريبية 1'!H17)</f>
        <v/>
      </c>
      <c r="E58" s="136">
        <f>IF('2 علوم تجريبية 1'!I17="","",'2 علوم تجريبية 1'!I17)</f>
        <v>11</v>
      </c>
      <c r="F58" s="136">
        <f>IF('2 علوم تجريبية 1'!J17="","",'2 علوم تجريبية 1'!J17)</f>
        <v>6</v>
      </c>
      <c r="G58" s="136" t="str">
        <f>IF('2 علوم تجريبية 1'!K17="","",'2 علوم تجريبية 1'!K17*2)</f>
        <v/>
      </c>
      <c r="H58" s="136" t="str">
        <f t="shared" si="4"/>
        <v/>
      </c>
      <c r="I58" s="137">
        <f>IF(COUNTBLANK(B58)=0,IF('2 علوم تجريبية 1'!$J$1="","",'2 علوم تجريبية 1'!$J$1),"")</f>
        <v>3</v>
      </c>
      <c r="J58" s="138" t="str">
        <f t="shared" si="5"/>
        <v/>
      </c>
      <c r="K58" s="241" t="str">
        <f t="shared" si="6"/>
        <v/>
      </c>
      <c r="L58" s="241"/>
      <c r="M58" s="140"/>
      <c r="N58" s="262"/>
    </row>
    <row r="59" spans="1:14" ht="21" thickBot="1" x14ac:dyDescent="0.3">
      <c r="A59" s="135">
        <f>IF('2 علوم تجريبية 1'!A18="","",'2 علوم تجريبية 1'!A18)</f>
        <v>15</v>
      </c>
      <c r="B59" s="227" t="str">
        <f>IF('2 علوم تجريبية 1'!B18:B18="","",'2 علوم تجريبية 1'!B18:B18)</f>
        <v>حنافي رباب</v>
      </c>
      <c r="C59" s="228"/>
      <c r="D59" s="136" t="str">
        <f>IF('2 علوم تجريبية 1'!H18="","",'2 علوم تجريبية 1'!H18)</f>
        <v/>
      </c>
      <c r="E59" s="136">
        <f>IF('2 علوم تجريبية 1'!I18="","",'2 علوم تجريبية 1'!I18)</f>
        <v>14</v>
      </c>
      <c r="F59" s="136">
        <f>IF('2 علوم تجريبية 1'!J18="","",'2 علوم تجريبية 1'!J18)</f>
        <v>6</v>
      </c>
      <c r="G59" s="136" t="str">
        <f>IF('2 علوم تجريبية 1'!K18="","",'2 علوم تجريبية 1'!K18*2)</f>
        <v/>
      </c>
      <c r="H59" s="136" t="str">
        <f t="shared" si="4"/>
        <v/>
      </c>
      <c r="I59" s="137">
        <f>IF(COUNTBLANK(B59)=0,IF('2 علوم تجريبية 1'!$J$1="","",'2 علوم تجريبية 1'!$J$1),"")</f>
        <v>3</v>
      </c>
      <c r="J59" s="138" t="str">
        <f t="shared" si="5"/>
        <v/>
      </c>
      <c r="K59" s="241" t="str">
        <f t="shared" si="6"/>
        <v/>
      </c>
      <c r="L59" s="241"/>
      <c r="M59" s="140"/>
      <c r="N59" s="262"/>
    </row>
    <row r="60" spans="1:14" ht="21" thickBot="1" x14ac:dyDescent="0.3">
      <c r="A60" s="135">
        <f>IF('2 علوم تجريبية 1'!A19="","",'2 علوم تجريبية 1'!A19)</f>
        <v>16</v>
      </c>
      <c r="B60" s="227" t="str">
        <f>IF('2 علوم تجريبية 1'!B19:B19="","",'2 علوم تجريبية 1'!B19:B19)</f>
        <v>ديبة الزانة</v>
      </c>
      <c r="C60" s="228"/>
      <c r="D60" s="136" t="str">
        <f>IF('2 علوم تجريبية 1'!H19="","",'2 علوم تجريبية 1'!H19)</f>
        <v/>
      </c>
      <c r="E60" s="136">
        <f>IF('2 علوم تجريبية 1'!I19="","",'2 علوم تجريبية 1'!I19)</f>
        <v>12.5</v>
      </c>
      <c r="F60" s="136">
        <f>IF('2 علوم تجريبية 1'!J19="","",'2 علوم تجريبية 1'!J19)</f>
        <v>5</v>
      </c>
      <c r="G60" s="136" t="str">
        <f>IF('2 علوم تجريبية 1'!K19="","",'2 علوم تجريبية 1'!K19*2)</f>
        <v/>
      </c>
      <c r="H60" s="136" t="str">
        <f t="shared" si="4"/>
        <v/>
      </c>
      <c r="I60" s="137">
        <f>IF(COUNTBLANK(B60)=0,IF('2 علوم تجريبية 1'!$J$1="","",'2 علوم تجريبية 1'!$J$1),"")</f>
        <v>3</v>
      </c>
      <c r="J60" s="138" t="str">
        <f t="shared" si="5"/>
        <v/>
      </c>
      <c r="K60" s="241" t="str">
        <f t="shared" si="6"/>
        <v/>
      </c>
      <c r="L60" s="241"/>
      <c r="M60" s="140"/>
      <c r="N60" s="262"/>
    </row>
    <row r="61" spans="1:14" ht="21" thickBot="1" x14ac:dyDescent="0.3">
      <c r="A61" s="135">
        <f>IF('2 علوم تجريبية 1'!A20="","",'2 علوم تجريبية 1'!A20)</f>
        <v>17</v>
      </c>
      <c r="B61" s="227" t="str">
        <f>IF('2 علوم تجريبية 1'!B20:B20="","",'2 علوم تجريبية 1'!B20:B20)</f>
        <v>سليمي بشرى هبة الله</v>
      </c>
      <c r="C61" s="228"/>
      <c r="D61" s="136" t="str">
        <f>IF('2 علوم تجريبية 1'!H20="","",'2 علوم تجريبية 1'!H20)</f>
        <v/>
      </c>
      <c r="E61" s="136">
        <f>IF('2 علوم تجريبية 1'!I20="","",'2 علوم تجريبية 1'!I20)</f>
        <v>11.5</v>
      </c>
      <c r="F61" s="136">
        <f>IF('2 علوم تجريبية 1'!J20="","",'2 علوم تجريبية 1'!J20)</f>
        <v>7.5</v>
      </c>
      <c r="G61" s="136" t="str">
        <f>IF('2 علوم تجريبية 1'!K20="","",'2 علوم تجريبية 1'!K20*2)</f>
        <v/>
      </c>
      <c r="H61" s="136" t="str">
        <f t="shared" si="4"/>
        <v/>
      </c>
      <c r="I61" s="137">
        <f>IF(COUNTBLANK(B61)=0,IF('2 علوم تجريبية 1'!$J$1="","",'2 علوم تجريبية 1'!$J$1),"")</f>
        <v>3</v>
      </c>
      <c r="J61" s="138" t="str">
        <f t="shared" si="5"/>
        <v/>
      </c>
      <c r="K61" s="241" t="str">
        <f t="shared" si="6"/>
        <v/>
      </c>
      <c r="L61" s="241"/>
      <c r="M61" s="140"/>
      <c r="N61" s="263"/>
    </row>
    <row r="62" spans="1:14" ht="21.75" thickTop="1" thickBot="1" x14ac:dyDescent="0.3">
      <c r="A62" s="135">
        <f>IF('2 علوم تجريبية 1'!A21="","",'2 علوم تجريبية 1'!A21)</f>
        <v>18</v>
      </c>
      <c r="B62" s="227" t="str">
        <f>IF('2 علوم تجريبية 1'!B21:B21="","",'2 علوم تجريبية 1'!B21:B21)</f>
        <v>شقرون حميدة فريال</v>
      </c>
      <c r="C62" s="228"/>
      <c r="D62" s="136" t="str">
        <f>IF('2 علوم تجريبية 1'!H21="","",'2 علوم تجريبية 1'!H21)</f>
        <v/>
      </c>
      <c r="E62" s="136">
        <f>IF('2 علوم تجريبية 1'!I21="","",'2 علوم تجريبية 1'!I21)</f>
        <v>12</v>
      </c>
      <c r="F62" s="136">
        <f>IF('2 علوم تجريبية 1'!J21="","",'2 علوم تجريبية 1'!J21)</f>
        <v>7</v>
      </c>
      <c r="G62" s="136" t="str">
        <f>IF('2 علوم تجريبية 1'!K21="","",'2 علوم تجريبية 1'!K21*2)</f>
        <v/>
      </c>
      <c r="H62" s="136" t="str">
        <f t="shared" si="4"/>
        <v/>
      </c>
      <c r="I62" s="137">
        <f>IF(COUNTBLANK(B62)=0,IF('2 علوم تجريبية 1'!$J$1="","",'2 علوم تجريبية 1'!$J$1),"")</f>
        <v>3</v>
      </c>
      <c r="J62" s="138" t="str">
        <f t="shared" si="5"/>
        <v/>
      </c>
      <c r="K62" s="241" t="str">
        <f t="shared" si="6"/>
        <v/>
      </c>
      <c r="L62" s="241"/>
      <c r="M62" s="140"/>
      <c r="N62" s="141"/>
    </row>
    <row r="63" spans="1:14" ht="21" customHeight="1" thickTop="1" thickBot="1" x14ac:dyDescent="0.3">
      <c r="A63" s="135">
        <f>IF('2 علوم تجريبية 1'!A22="","",'2 علوم تجريبية 1'!A22)</f>
        <v>19</v>
      </c>
      <c r="B63" s="227" t="str">
        <f>IF('2 علوم تجريبية 1'!B22:B22="","",'2 علوم تجريبية 1'!B22:B22)</f>
        <v>صديقي أسماء</v>
      </c>
      <c r="C63" s="228"/>
      <c r="D63" s="136" t="str">
        <f>IF('2 علوم تجريبية 1'!H22="","",'2 علوم تجريبية 1'!H22)</f>
        <v/>
      </c>
      <c r="E63" s="136">
        <f>IF('2 علوم تجريبية 1'!I22="","",'2 علوم تجريبية 1'!I22)</f>
        <v>14</v>
      </c>
      <c r="F63" s="136">
        <f>IF('2 علوم تجريبية 1'!J22="","",'2 علوم تجريبية 1'!J22)</f>
        <v>8.5</v>
      </c>
      <c r="G63" s="136" t="str">
        <f>IF('2 علوم تجريبية 1'!K22="","",'2 علوم تجريبية 1'!K22*2)</f>
        <v/>
      </c>
      <c r="H63" s="136" t="str">
        <f t="shared" si="4"/>
        <v/>
      </c>
      <c r="I63" s="137">
        <f>IF(COUNTBLANK(B63)=0,IF('2 علوم تجريبية 1'!$J$1="","",'2 علوم تجريبية 1'!$J$1),"")</f>
        <v>3</v>
      </c>
      <c r="J63" s="138" t="str">
        <f t="shared" si="5"/>
        <v/>
      </c>
      <c r="K63" s="241" t="str">
        <f t="shared" si="6"/>
        <v/>
      </c>
      <c r="L63" s="241"/>
      <c r="M63" s="140"/>
      <c r="N63" s="258" t="str">
        <f>IFERROR(AVERAGE(H45:H74),"")</f>
        <v/>
      </c>
    </row>
    <row r="64" spans="1:14" ht="21" thickBot="1" x14ac:dyDescent="0.3">
      <c r="A64" s="135">
        <f>IF('2 علوم تجريبية 1'!A23="","",'2 علوم تجريبية 1'!A23)</f>
        <v>20</v>
      </c>
      <c r="B64" s="227" t="str">
        <f>IF('2 علوم تجريبية 1'!B23:B23="","",'2 علوم تجريبية 1'!B23:B23)</f>
        <v>عباش بشرى</v>
      </c>
      <c r="C64" s="228"/>
      <c r="D64" s="136" t="str">
        <f>IF('2 علوم تجريبية 1'!H23="","",'2 علوم تجريبية 1'!H23)</f>
        <v/>
      </c>
      <c r="E64" s="136">
        <f>IF('2 علوم تجريبية 1'!I23="","",'2 علوم تجريبية 1'!I23)</f>
        <v>11.5</v>
      </c>
      <c r="F64" s="136">
        <f>IF('2 علوم تجريبية 1'!J23="","",'2 علوم تجريبية 1'!J23)</f>
        <v>11</v>
      </c>
      <c r="G64" s="136" t="str">
        <f>IF('2 علوم تجريبية 1'!K23="","",'2 علوم تجريبية 1'!K23*2)</f>
        <v/>
      </c>
      <c r="H64" s="136" t="str">
        <f t="shared" si="4"/>
        <v/>
      </c>
      <c r="I64" s="137">
        <f>IF(COUNTBLANK(B64)=0,IF('2 علوم تجريبية 1'!$J$1="","",'2 علوم تجريبية 1'!$J$1),"")</f>
        <v>3</v>
      </c>
      <c r="J64" s="138" t="str">
        <f t="shared" si="5"/>
        <v/>
      </c>
      <c r="K64" s="241" t="str">
        <f t="shared" si="6"/>
        <v/>
      </c>
      <c r="L64" s="241"/>
      <c r="M64" s="140"/>
      <c r="N64" s="259"/>
    </row>
    <row r="65" spans="1:14" ht="21" thickBot="1" x14ac:dyDescent="0.3">
      <c r="A65" s="135">
        <f>IF('2 علوم تجريبية 1'!A24="","",'2 علوم تجريبية 1'!A24)</f>
        <v>21</v>
      </c>
      <c r="B65" s="227" t="str">
        <f>IF('2 علوم تجريبية 1'!B24:B24="","",'2 علوم تجريبية 1'!B24:B24)</f>
        <v>عروسي فاطنة شيماء</v>
      </c>
      <c r="C65" s="228"/>
      <c r="D65" s="136" t="str">
        <f>IF('2 علوم تجريبية 1'!H24="","",'2 علوم تجريبية 1'!H24)</f>
        <v/>
      </c>
      <c r="E65" s="136">
        <f>IF('2 علوم تجريبية 1'!I24="","",'2 علوم تجريبية 1'!I24)</f>
        <v>14</v>
      </c>
      <c r="F65" s="136">
        <f>IF('2 علوم تجريبية 1'!J24="","",'2 علوم تجريبية 1'!J24)</f>
        <v>11</v>
      </c>
      <c r="G65" s="136" t="str">
        <f>IF('2 علوم تجريبية 1'!K24="","",'2 علوم تجريبية 1'!K24*2)</f>
        <v/>
      </c>
      <c r="H65" s="136" t="str">
        <f t="shared" si="4"/>
        <v/>
      </c>
      <c r="I65" s="137">
        <f>IF(COUNTBLANK(B65)=0,IF('2 علوم تجريبية 1'!$J$1="","",'2 علوم تجريبية 1'!$J$1),"")</f>
        <v>3</v>
      </c>
      <c r="J65" s="138" t="str">
        <f t="shared" si="5"/>
        <v/>
      </c>
      <c r="K65" s="241" t="str">
        <f t="shared" si="6"/>
        <v/>
      </c>
      <c r="L65" s="241"/>
      <c r="M65" s="140"/>
      <c r="N65" s="259"/>
    </row>
    <row r="66" spans="1:14" ht="21" thickBot="1" x14ac:dyDescent="0.3">
      <c r="A66" s="135">
        <f>IF('2 علوم تجريبية 1'!A25="","",'2 علوم تجريبية 1'!A25)</f>
        <v>22</v>
      </c>
      <c r="B66" s="227" t="str">
        <f>IF('2 علوم تجريبية 1'!B25:B25="","",'2 علوم تجريبية 1'!B25:B25)</f>
        <v>عفوس سندس</v>
      </c>
      <c r="C66" s="228"/>
      <c r="D66" s="136" t="str">
        <f>IF('2 علوم تجريبية 1'!H25="","",'2 علوم تجريبية 1'!H25)</f>
        <v/>
      </c>
      <c r="E66" s="136">
        <f>IF('2 علوم تجريبية 1'!I25="","",'2 علوم تجريبية 1'!I25)</f>
        <v>14</v>
      </c>
      <c r="F66" s="136">
        <f>IF('2 علوم تجريبية 1'!J25="","",'2 علوم تجريبية 1'!J25)</f>
        <v>14.5</v>
      </c>
      <c r="G66" s="136" t="str">
        <f>IF('2 علوم تجريبية 1'!K25="","",'2 علوم تجريبية 1'!K25*2)</f>
        <v/>
      </c>
      <c r="H66" s="136" t="str">
        <f t="shared" si="4"/>
        <v/>
      </c>
      <c r="I66" s="137">
        <f>IF(COUNTBLANK(B66)=0,IF('2 علوم تجريبية 1'!$J$1="","",'2 علوم تجريبية 1'!$J$1),"")</f>
        <v>3</v>
      </c>
      <c r="J66" s="138" t="str">
        <f t="shared" si="5"/>
        <v/>
      </c>
      <c r="K66" s="241" t="str">
        <f t="shared" si="6"/>
        <v/>
      </c>
      <c r="L66" s="241"/>
      <c r="M66" s="140"/>
      <c r="N66" s="259"/>
    </row>
    <row r="67" spans="1:14" ht="21" thickBot="1" x14ac:dyDescent="0.3">
      <c r="A67" s="135">
        <f>IF('2 علوم تجريبية 1'!A26="","",'2 علوم تجريبية 1'!A26)</f>
        <v>23</v>
      </c>
      <c r="B67" s="227" t="str">
        <f>IF('2 علوم تجريبية 1'!B26:B26="","",'2 علوم تجريبية 1'!B26:B26)</f>
        <v>قايل خولة</v>
      </c>
      <c r="C67" s="228"/>
      <c r="D67" s="136" t="str">
        <f>IF('2 علوم تجريبية 1'!H26="","",'2 علوم تجريبية 1'!H26)</f>
        <v/>
      </c>
      <c r="E67" s="136">
        <f>IF('2 علوم تجريبية 1'!I26="","",'2 علوم تجريبية 1'!I26)</f>
        <v>14</v>
      </c>
      <c r="F67" s="136">
        <f>IF('2 علوم تجريبية 1'!J26="","",'2 علوم تجريبية 1'!J26)</f>
        <v>11.5</v>
      </c>
      <c r="G67" s="136" t="str">
        <f>IF('2 علوم تجريبية 1'!K26="","",'2 علوم تجريبية 1'!K26*2)</f>
        <v/>
      </c>
      <c r="H67" s="136" t="str">
        <f t="shared" si="4"/>
        <v/>
      </c>
      <c r="I67" s="137">
        <f>IF(COUNTBLANK(B67)=0,IF('2 علوم تجريبية 1'!$J$1="","",'2 علوم تجريبية 1'!$J$1),"")</f>
        <v>3</v>
      </c>
      <c r="J67" s="138" t="str">
        <f t="shared" si="5"/>
        <v/>
      </c>
      <c r="K67" s="241" t="str">
        <f t="shared" si="6"/>
        <v/>
      </c>
      <c r="L67" s="241"/>
      <c r="M67" s="140"/>
      <c r="N67" s="259"/>
    </row>
    <row r="68" spans="1:14" ht="21" thickBot="1" x14ac:dyDescent="0.3">
      <c r="A68" s="135">
        <f>IF('2 علوم تجريبية 1'!A27="","",'2 علوم تجريبية 1'!A27)</f>
        <v>24</v>
      </c>
      <c r="B68" s="227" t="str">
        <f>IF('2 علوم تجريبية 1'!B27:B27="","",'2 علوم تجريبية 1'!B27:B27)</f>
        <v>قلاوي إلياس</v>
      </c>
      <c r="C68" s="228"/>
      <c r="D68" s="136" t="str">
        <f>IF('2 علوم تجريبية 1'!H27="","",'2 علوم تجريبية 1'!H27)</f>
        <v/>
      </c>
      <c r="E68" s="136">
        <f>IF('2 علوم تجريبية 1'!I27="","",'2 علوم تجريبية 1'!I27)</f>
        <v>10</v>
      </c>
      <c r="F68" s="136">
        <f>IF('2 علوم تجريبية 1'!J27="","",'2 علوم تجريبية 1'!J27)</f>
        <v>7</v>
      </c>
      <c r="G68" s="136" t="str">
        <f>IF('2 علوم تجريبية 1'!K27="","",'2 علوم تجريبية 1'!K27*2)</f>
        <v/>
      </c>
      <c r="H68" s="136" t="str">
        <f t="shared" si="4"/>
        <v/>
      </c>
      <c r="I68" s="137">
        <f>IF(COUNTBLANK(B68)=0,IF('2 علوم تجريبية 1'!$J$1="","",'2 علوم تجريبية 1'!$J$1),"")</f>
        <v>3</v>
      </c>
      <c r="J68" s="138" t="str">
        <f t="shared" si="5"/>
        <v/>
      </c>
      <c r="K68" s="241" t="str">
        <f t="shared" si="6"/>
        <v/>
      </c>
      <c r="L68" s="241"/>
      <c r="M68" s="140"/>
      <c r="N68" s="259"/>
    </row>
    <row r="69" spans="1:14" ht="21" thickBot="1" x14ac:dyDescent="0.3">
      <c r="A69" s="135">
        <f>IF('2 علوم تجريبية 1'!A28="","",'2 علوم تجريبية 1'!A28)</f>
        <v>25</v>
      </c>
      <c r="B69" s="227" t="str">
        <f>IF('2 علوم تجريبية 1'!B28:B28="","",'2 علوم تجريبية 1'!B28:B28)</f>
        <v>مجري صبرينة رشا</v>
      </c>
      <c r="C69" s="228"/>
      <c r="D69" s="136" t="str">
        <f>IF('2 علوم تجريبية 1'!H28="","",'2 علوم تجريبية 1'!H28)</f>
        <v/>
      </c>
      <c r="E69" s="136">
        <f>IF('2 علوم تجريبية 1'!I28="","",'2 علوم تجريبية 1'!I28)</f>
        <v>12</v>
      </c>
      <c r="F69" s="136">
        <f>IF('2 علوم تجريبية 1'!J28="","",'2 علوم تجريبية 1'!J28)</f>
        <v>8.5</v>
      </c>
      <c r="G69" s="136" t="str">
        <f>IF('2 علوم تجريبية 1'!K28="","",'2 علوم تجريبية 1'!K28*2)</f>
        <v/>
      </c>
      <c r="H69" s="136" t="str">
        <f t="shared" si="4"/>
        <v/>
      </c>
      <c r="I69" s="137">
        <f>IF(COUNTBLANK(B69)=0,IF('2 علوم تجريبية 1'!$J$1="","",'2 علوم تجريبية 1'!$J$1),"")</f>
        <v>3</v>
      </c>
      <c r="J69" s="138" t="str">
        <f t="shared" si="5"/>
        <v/>
      </c>
      <c r="K69" s="241" t="str">
        <f t="shared" si="6"/>
        <v/>
      </c>
      <c r="L69" s="241"/>
      <c r="M69" s="140"/>
      <c r="N69" s="259"/>
    </row>
    <row r="70" spans="1:14" ht="21" thickBot="1" x14ac:dyDescent="0.3">
      <c r="A70" s="135">
        <f>IF('2 علوم تجريبية 1'!A29="","",'2 علوم تجريبية 1'!A29)</f>
        <v>26</v>
      </c>
      <c r="B70" s="227" t="str">
        <f>IF('2 علوم تجريبية 1'!B29:B29="","",'2 علوم تجريبية 1'!B29:B29)</f>
        <v>محجوب أسماء</v>
      </c>
      <c r="C70" s="228"/>
      <c r="D70" s="136" t="str">
        <f>IF('2 علوم تجريبية 1'!H29="","",'2 علوم تجريبية 1'!H29)</f>
        <v/>
      </c>
      <c r="E70" s="136">
        <f>IF('2 علوم تجريبية 1'!I29="","",'2 علوم تجريبية 1'!I29)</f>
        <v>12</v>
      </c>
      <c r="F70" s="136">
        <f>IF('2 علوم تجريبية 1'!J29="","",'2 علوم تجريبية 1'!J29)</f>
        <v>8.25</v>
      </c>
      <c r="G70" s="136" t="str">
        <f>IF('2 علوم تجريبية 1'!K29="","",'2 علوم تجريبية 1'!K29*2)</f>
        <v/>
      </c>
      <c r="H70" s="136" t="str">
        <f t="shared" si="4"/>
        <v/>
      </c>
      <c r="I70" s="137">
        <f>IF(COUNTBLANK(B70)=0,IF('2 علوم تجريبية 1'!$J$1="","",'2 علوم تجريبية 1'!$J$1),"")</f>
        <v>3</v>
      </c>
      <c r="J70" s="138" t="str">
        <f t="shared" si="5"/>
        <v/>
      </c>
      <c r="K70" s="241" t="str">
        <f t="shared" si="6"/>
        <v/>
      </c>
      <c r="L70" s="241"/>
      <c r="M70" s="140"/>
      <c r="N70" s="259"/>
    </row>
    <row r="71" spans="1:14" ht="21" thickBot="1" x14ac:dyDescent="0.3">
      <c r="A71" s="135">
        <f>IF('2 علوم تجريبية 1'!A30="","",'2 علوم تجريبية 1'!A30)</f>
        <v>27</v>
      </c>
      <c r="B71" s="227" t="str">
        <f>IF('2 علوم تجريبية 1'!B30:B30="","",'2 علوم تجريبية 1'!B30:B30)</f>
        <v>مشري عبد الرحمان</v>
      </c>
      <c r="C71" s="228"/>
      <c r="D71" s="136" t="str">
        <f>IF('2 علوم تجريبية 1'!H30="","",'2 علوم تجريبية 1'!H30)</f>
        <v/>
      </c>
      <c r="E71" s="136">
        <f>IF('2 علوم تجريبية 1'!I30="","",'2 علوم تجريبية 1'!I30)</f>
        <v>11.5</v>
      </c>
      <c r="F71" s="136">
        <f>IF('2 علوم تجريبية 1'!J30="","",'2 علوم تجريبية 1'!J30)</f>
        <v>6</v>
      </c>
      <c r="G71" s="136" t="str">
        <f>IF('2 علوم تجريبية 1'!K30="","",'2 علوم تجريبية 1'!K30*2)</f>
        <v/>
      </c>
      <c r="H71" s="136" t="str">
        <f t="shared" si="4"/>
        <v/>
      </c>
      <c r="I71" s="137">
        <f>IF(COUNTBLANK(B71)=0,IF('2 علوم تجريبية 1'!$J$1="","",'2 علوم تجريبية 1'!$J$1),"")</f>
        <v>3</v>
      </c>
      <c r="J71" s="138" t="str">
        <f t="shared" si="5"/>
        <v/>
      </c>
      <c r="K71" s="241" t="str">
        <f t="shared" si="6"/>
        <v/>
      </c>
      <c r="L71" s="241"/>
      <c r="M71" s="140"/>
      <c r="N71" s="259"/>
    </row>
    <row r="72" spans="1:14" ht="21" thickBot="1" x14ac:dyDescent="0.3">
      <c r="A72" s="135">
        <f>IF('2 علوم تجريبية 1'!A31="","",'2 علوم تجريبية 1'!A31)</f>
        <v>28</v>
      </c>
      <c r="B72" s="227" t="str">
        <f>IF('2 علوم تجريبية 1'!B31:B31="","",'2 علوم تجريبية 1'!B31:B31)</f>
        <v>منصور حياة</v>
      </c>
      <c r="C72" s="228"/>
      <c r="D72" s="136" t="str">
        <f>IF('2 علوم تجريبية 1'!H31="","",'2 علوم تجريبية 1'!H31)</f>
        <v/>
      </c>
      <c r="E72" s="136">
        <f>IF('2 علوم تجريبية 1'!I31="","",'2 علوم تجريبية 1'!I31)</f>
        <v>12.5</v>
      </c>
      <c r="F72" s="136">
        <f>IF('2 علوم تجريبية 1'!J31="","",'2 علوم تجريبية 1'!J31)</f>
        <v>5.5</v>
      </c>
      <c r="G72" s="136" t="str">
        <f>IF('2 علوم تجريبية 1'!K31="","",'2 علوم تجريبية 1'!K31*2)</f>
        <v/>
      </c>
      <c r="H72" s="136" t="str">
        <f t="shared" si="4"/>
        <v/>
      </c>
      <c r="I72" s="137">
        <f>IF(COUNTBLANK(B72)=0,IF('2 علوم تجريبية 1'!$J$1="","",'2 علوم تجريبية 1'!$J$1),"")</f>
        <v>3</v>
      </c>
      <c r="J72" s="138" t="str">
        <f t="shared" si="5"/>
        <v/>
      </c>
      <c r="K72" s="241" t="str">
        <f t="shared" si="6"/>
        <v/>
      </c>
      <c r="L72" s="241"/>
      <c r="M72" s="140"/>
      <c r="N72" s="259"/>
    </row>
    <row r="73" spans="1:14" ht="21" thickBot="1" x14ac:dyDescent="0.3">
      <c r="A73" s="135">
        <f>IF('2 علوم تجريبية 1'!A32="","",'2 علوم تجريبية 1'!A32)</f>
        <v>29</v>
      </c>
      <c r="B73" s="227" t="str">
        <f>IF('2 علوم تجريبية 1'!B32:B32="","",'2 علوم تجريبية 1'!B32:B32)</f>
        <v>منصوري بوتخيل</v>
      </c>
      <c r="C73" s="228"/>
      <c r="D73" s="136" t="str">
        <f>IF('2 علوم تجريبية 1'!H32="","",'2 علوم تجريبية 1'!H32)</f>
        <v/>
      </c>
      <c r="E73" s="136">
        <f>IF('2 علوم تجريبية 1'!I32="","",'2 علوم تجريبية 1'!I32)</f>
        <v>11.5</v>
      </c>
      <c r="F73" s="136">
        <f>IF('2 علوم تجريبية 1'!J32="","",'2 علوم تجريبية 1'!J32)</f>
        <v>4.75</v>
      </c>
      <c r="G73" s="136" t="str">
        <f>IF('2 علوم تجريبية 1'!K32="","",'2 علوم تجريبية 1'!K32*2)</f>
        <v/>
      </c>
      <c r="H73" s="136" t="str">
        <f t="shared" si="4"/>
        <v/>
      </c>
      <c r="I73" s="137">
        <f>IF(COUNTBLANK(B73)=0,IF('2 علوم تجريبية 1'!$J$1="","",'2 علوم تجريبية 1'!$J$1),"")</f>
        <v>3</v>
      </c>
      <c r="J73" s="138" t="str">
        <f t="shared" si="5"/>
        <v/>
      </c>
      <c r="K73" s="241" t="str">
        <f t="shared" si="6"/>
        <v/>
      </c>
      <c r="L73" s="241"/>
      <c r="M73" s="140"/>
      <c r="N73" s="259"/>
    </row>
    <row r="74" spans="1:14" ht="21" thickBot="1" x14ac:dyDescent="0.3">
      <c r="A74" s="135">
        <f>IF('2 علوم تجريبية 1'!A33="","",'2 علوم تجريبية 1'!A33)</f>
        <v>30</v>
      </c>
      <c r="B74" s="245" t="str">
        <f>IF('2 علوم تجريبية 1'!B33:B33="","",'2 علوم تجريبية 1'!B33:B33)</f>
        <v>يوسفي هاجر</v>
      </c>
      <c r="C74" s="246"/>
      <c r="D74" s="143" t="str">
        <f>IF('2 علوم تجريبية 1'!H33="","",'2 علوم تجريبية 1'!H33)</f>
        <v/>
      </c>
      <c r="E74" s="143" t="str">
        <f>IF('2 علوم تجريبية 1'!I33="","",'2 علوم تجريبية 1'!I33)</f>
        <v/>
      </c>
      <c r="F74" s="143">
        <f>IF('2 علوم تجريبية 1'!J33="","",'2 علوم تجريبية 1'!J33)</f>
        <v>5</v>
      </c>
      <c r="G74" s="143" t="str">
        <f>IF('2 علوم تجريبية 1'!K33="","",'2 علوم تجريبية 1'!K33*2)</f>
        <v/>
      </c>
      <c r="H74" s="136" t="str">
        <f t="shared" si="4"/>
        <v/>
      </c>
      <c r="I74" s="137">
        <f>IF(COUNTBLANK(B74)=0,IF('2 علوم تجريبية 1'!$J$1="","",'2 علوم تجريبية 1'!$J$1),"")</f>
        <v>3</v>
      </c>
      <c r="J74" s="144"/>
      <c r="K74" s="249" t="str">
        <f t="shared" si="6"/>
        <v/>
      </c>
      <c r="L74" s="249"/>
      <c r="M74" s="140"/>
      <c r="N74" s="259"/>
    </row>
    <row r="75" spans="1:14" ht="21" thickBot="1" x14ac:dyDescent="0.3">
      <c r="A75" s="129" t="str">
        <f>IF('2 علوم تجريبية 1'!A34="","",'2 علوم تجريبية 1'!A34)</f>
        <v/>
      </c>
      <c r="B75" s="257" t="str">
        <f>IF('2 علوم تجريبية 1'!B34:B34="","",'2 علوم تجريبية 1'!B34:B34)</f>
        <v/>
      </c>
      <c r="C75" s="257"/>
      <c r="D75" s="150" t="str">
        <f>IF('2 علوم تجريبية 1'!H34="","",'2 علوم تجريبية 1'!H34)</f>
        <v/>
      </c>
      <c r="E75" s="150" t="str">
        <f>IF('2 علوم تجريبية 1'!I34="","",'2 علوم تجريبية 1'!I34)</f>
        <v/>
      </c>
      <c r="F75" s="150" t="str">
        <f>IF('2 علوم تجريبية 1'!J34="","",'2 علوم تجريبية 1'!J34)</f>
        <v/>
      </c>
      <c r="G75" s="150" t="str">
        <f>IF('2 علوم تجريبية 1'!K34="","",'2 علوم تجريبية 1'!K34*2)</f>
        <v/>
      </c>
      <c r="H75" s="136" t="str">
        <f t="shared" si="4"/>
        <v/>
      </c>
      <c r="I75" s="137" t="str">
        <f>IF(COUNTBLANK(B75)=0,IF('2 علوم تجريبية 1'!$J$1="","",'2 علوم تجريبية 1'!$J$1),"")</f>
        <v/>
      </c>
      <c r="J75" s="147" t="str">
        <f t="shared" si="5"/>
        <v/>
      </c>
      <c r="K75" s="248" t="str">
        <f t="shared" si="6"/>
        <v/>
      </c>
      <c r="L75" s="248"/>
      <c r="M75" s="145"/>
      <c r="N75" s="260"/>
    </row>
    <row r="76" spans="1:14" ht="21" thickBot="1" x14ac:dyDescent="0.3">
      <c r="A76" s="118" t="str">
        <f>IF('2 علوم تجريبية 1'!A35="","",'2 علوم تجريبية 1'!A35)</f>
        <v/>
      </c>
      <c r="B76" s="242" t="str">
        <f>IF('2 علوم تجريبية 1'!B35:B35="","",'2 علوم تجريبية 1'!B35:B35)</f>
        <v/>
      </c>
      <c r="C76" s="242"/>
      <c r="D76" s="119" t="str">
        <f>IF('2 علوم تجريبية 1'!H35="","",'2 علوم تجريبية 1'!H35)</f>
        <v/>
      </c>
      <c r="E76" s="119" t="str">
        <f>IF('2 علوم تجريبية 1'!I35="","",'2 علوم تجريبية 1'!I35)</f>
        <v/>
      </c>
      <c r="F76" s="119" t="str">
        <f>IF('2 علوم تجريبية 1'!J35="","",'2 علوم تجريبية 1'!J35)</f>
        <v/>
      </c>
      <c r="G76" s="119" t="str">
        <f>IF('2 علوم تجريبية 1'!K35="","",'2 علوم تجريبية 1'!K35*2)</f>
        <v/>
      </c>
      <c r="H76" s="119" t="str">
        <f t="shared" ref="H76" si="7">IFERROR((D76+E76+F76+G76)/5,"")</f>
        <v/>
      </c>
      <c r="I76" s="121"/>
      <c r="J76" s="120" t="str">
        <f t="shared" si="5"/>
        <v/>
      </c>
      <c r="K76" s="247" t="str">
        <f t="shared" si="6"/>
        <v/>
      </c>
      <c r="L76" s="247"/>
      <c r="N76" s="127"/>
    </row>
    <row r="77" spans="1:14" ht="24" thickTop="1" thickBot="1" x14ac:dyDescent="0.3">
      <c r="A77" s="116"/>
      <c r="B77" s="267" t="s">
        <v>153</v>
      </c>
      <c r="C77" s="268"/>
      <c r="D77" s="269"/>
      <c r="E77" s="116"/>
      <c r="F77" s="163">
        <f>COUNTIF(H45:H74,"&gt;=10")</f>
        <v>0</v>
      </c>
      <c r="G77" s="116"/>
      <c r="H77" s="116"/>
      <c r="I77" s="267" t="s">
        <v>152</v>
      </c>
      <c r="J77" s="268"/>
      <c r="K77" s="269"/>
      <c r="L77" s="116"/>
      <c r="M77" s="116"/>
      <c r="N77" s="163">
        <f>COUNTIF(H45:H74,"&lt;10")</f>
        <v>0</v>
      </c>
    </row>
    <row r="78" spans="1:14" ht="19.5" thickTop="1" x14ac:dyDescent="0.25">
      <c r="A78" s="116"/>
      <c r="B78" s="116"/>
      <c r="C78" s="116"/>
      <c r="D78" s="116"/>
      <c r="E78" s="116"/>
      <c r="F78" s="116"/>
      <c r="G78" s="116"/>
      <c r="H78" s="116"/>
      <c r="I78" s="128"/>
      <c r="J78" s="128"/>
      <c r="K78" s="116"/>
      <c r="L78" s="116"/>
      <c r="M78" s="116"/>
      <c r="N78" s="116"/>
    </row>
    <row r="79" spans="1:14" x14ac:dyDescent="0.25">
      <c r="A79" s="116"/>
      <c r="B79" s="116"/>
      <c r="C79" s="116"/>
      <c r="D79" s="116"/>
      <c r="E79" s="116"/>
      <c r="F79" s="116"/>
      <c r="G79" s="116"/>
      <c r="H79" s="116"/>
      <c r="I79" s="128"/>
      <c r="J79" s="128"/>
      <c r="K79" s="116"/>
      <c r="L79" s="116"/>
      <c r="M79" s="116"/>
      <c r="N79" s="116"/>
    </row>
    <row r="80" spans="1:14" x14ac:dyDescent="0.25">
      <c r="A80" s="116"/>
      <c r="B80" s="116"/>
      <c r="C80" s="116"/>
      <c r="D80" s="116"/>
      <c r="E80" s="116"/>
      <c r="F80" s="116"/>
      <c r="G80" s="116"/>
      <c r="H80" s="116"/>
      <c r="I80" s="128"/>
      <c r="J80" s="128"/>
      <c r="K80" s="116"/>
      <c r="L80" s="116"/>
      <c r="M80" s="116"/>
      <c r="N80" s="116"/>
    </row>
    <row r="81" spans="1:14" ht="19.5" thickBot="1" x14ac:dyDescent="0.3">
      <c r="A81" s="116"/>
      <c r="B81" s="116"/>
      <c r="C81" s="116"/>
      <c r="D81" s="116"/>
      <c r="E81" s="116"/>
      <c r="F81" s="116"/>
      <c r="G81" s="116"/>
      <c r="H81" s="116"/>
      <c r="I81" s="128"/>
      <c r="J81" s="128"/>
      <c r="K81" s="116"/>
      <c r="L81" s="116"/>
      <c r="M81" s="116"/>
      <c r="N81" s="116"/>
    </row>
    <row r="82" spans="1:14" ht="30.75" thickBot="1" x14ac:dyDescent="0.3">
      <c r="A82" s="234" t="s">
        <v>0</v>
      </c>
      <c r="B82" s="234"/>
      <c r="C82" s="236" t="s">
        <v>26</v>
      </c>
      <c r="D82" s="236"/>
      <c r="E82" s="237"/>
      <c r="F82" s="231" t="s">
        <v>22</v>
      </c>
      <c r="G82" s="232"/>
      <c r="H82" s="232"/>
      <c r="I82" s="233"/>
      <c r="J82" s="255" t="s">
        <v>9</v>
      </c>
      <c r="K82" s="256"/>
      <c r="L82" s="250" t="s">
        <v>19</v>
      </c>
      <c r="M82" s="250"/>
      <c r="N82" s="250"/>
    </row>
    <row r="83" spans="1:14" ht="23.25" thickBot="1" x14ac:dyDescent="0.3">
      <c r="A83" s="234" t="s">
        <v>6</v>
      </c>
      <c r="B83" s="234"/>
      <c r="C83" s="238" t="s">
        <v>29</v>
      </c>
      <c r="D83" s="238"/>
      <c r="E83" s="238"/>
      <c r="F83" s="229" t="s">
        <v>5</v>
      </c>
      <c r="G83" s="229"/>
      <c r="H83" s="239" t="str">
        <f>IFERROR(INDEX($B$86:$H$116,MATCH(L83,$H$86:$H$116,0),1),"")</f>
        <v/>
      </c>
      <c r="I83" s="239"/>
      <c r="J83" s="240"/>
      <c r="K83" s="155" t="s">
        <v>10</v>
      </c>
      <c r="L83" s="130">
        <f>MAX(H86:H116)</f>
        <v>0</v>
      </c>
      <c r="M83" s="131"/>
      <c r="N83" s="132" t="s">
        <v>18</v>
      </c>
    </row>
    <row r="84" spans="1:14" ht="23.25" thickBot="1" x14ac:dyDescent="0.3">
      <c r="A84" s="234" t="s">
        <v>1</v>
      </c>
      <c r="B84" s="234"/>
      <c r="C84" s="238" t="s">
        <v>7</v>
      </c>
      <c r="D84" s="238"/>
      <c r="E84" s="238"/>
      <c r="F84" s="230" t="s">
        <v>8</v>
      </c>
      <c r="G84" s="230"/>
      <c r="H84" s="240" t="str">
        <f>IFERROR(INDEX($B$86:$H$116,MATCH(L84,$H$86:$H$116,0),1),"")</f>
        <v/>
      </c>
      <c r="I84" s="240"/>
      <c r="J84" s="240"/>
      <c r="K84" s="155" t="s">
        <v>10</v>
      </c>
      <c r="L84" s="130">
        <f>MIN(H86:H116)</f>
        <v>0</v>
      </c>
      <c r="M84" s="131"/>
      <c r="N84" s="133" t="s">
        <v>25</v>
      </c>
    </row>
    <row r="85" spans="1:14" ht="21.75" customHeight="1" thickTop="1" thickBot="1" x14ac:dyDescent="0.3">
      <c r="A85" s="153" t="s">
        <v>2</v>
      </c>
      <c r="B85" s="235" t="s">
        <v>3</v>
      </c>
      <c r="C85" s="235"/>
      <c r="D85" s="154" t="s">
        <v>11</v>
      </c>
      <c r="E85" s="154" t="s">
        <v>12</v>
      </c>
      <c r="F85" s="154" t="s">
        <v>13</v>
      </c>
      <c r="G85" s="154" t="s">
        <v>28</v>
      </c>
      <c r="H85" s="154" t="s">
        <v>14</v>
      </c>
      <c r="I85" s="154" t="s">
        <v>15</v>
      </c>
      <c r="J85" s="154" t="s">
        <v>16</v>
      </c>
      <c r="K85" s="253" t="s">
        <v>17</v>
      </c>
      <c r="L85" s="253"/>
      <c r="M85" s="134"/>
      <c r="N85" s="261" t="s">
        <v>151</v>
      </c>
    </row>
    <row r="86" spans="1:14" ht="21" thickBot="1" x14ac:dyDescent="0.3">
      <c r="A86" s="135">
        <f>IF('2 علوم تجريبية 1'!A4="","",'2 علوم تجريبية 1'!A4)</f>
        <v>1</v>
      </c>
      <c r="B86" s="227" t="str">
        <f>IF('2 علوم تجريبية 1'!B4:B4="","",'2 علوم تجريبية 1'!B4:B4)</f>
        <v>المير عبد الودود</v>
      </c>
      <c r="C86" s="228"/>
      <c r="D86" s="136" t="str">
        <f>IF('2 علوم تجريبية 1'!M4="","",'2 علوم تجريبية 1'!M4)</f>
        <v/>
      </c>
      <c r="E86" s="136" t="str">
        <f>IF('2 علوم تجريبية 1'!N4="","",'2 علوم تجريبية 1'!N4)</f>
        <v/>
      </c>
      <c r="F86" s="136" t="str">
        <f>IF('2 علوم تجريبية 1'!O4="","",'2 علوم تجريبية 1'!O4)</f>
        <v/>
      </c>
      <c r="G86" s="136" t="str">
        <f>IF('2 علوم تجريبية 1'!P4="","",'2 علوم تجريبية 1'!P4*2)</f>
        <v/>
      </c>
      <c r="H86" s="136" t="str">
        <f>IF(COUNTBLANK(D86:G86)=0,ROUND(SUM(D86:G86)/5,2),"")</f>
        <v/>
      </c>
      <c r="I86" s="137">
        <f>IF(COUNTBLANK(B86)=0,IF('2 علوم تجريبية 1'!$J$1="","",'2 علوم تجريبية 1'!$J$1),"")</f>
        <v>3</v>
      </c>
      <c r="J86" s="138" t="str">
        <f>IFERROR(I86*H86,"")</f>
        <v/>
      </c>
      <c r="K86" s="241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/>
      </c>
      <c r="L86" s="241"/>
      <c r="M86" s="139"/>
      <c r="N86" s="262"/>
    </row>
    <row r="87" spans="1:14" ht="21" thickBot="1" x14ac:dyDescent="0.3">
      <c r="A87" s="135">
        <f>IF('2 علوم تجريبية 1'!A5="","",'2 علوم تجريبية 1'!A5)</f>
        <v>2</v>
      </c>
      <c r="B87" s="227" t="str">
        <f>IF('2 علوم تجريبية 1'!B5:B5="","",'2 علوم تجريبية 1'!B5:B5)</f>
        <v>بلجنة صفاء</v>
      </c>
      <c r="C87" s="228"/>
      <c r="D87" s="136" t="str">
        <f>IF('2 علوم تجريبية 1'!M5="","",'2 علوم تجريبية 1'!M5)</f>
        <v/>
      </c>
      <c r="E87" s="136" t="str">
        <f>IF('2 علوم تجريبية 1'!N5="","",'2 علوم تجريبية 1'!N5)</f>
        <v/>
      </c>
      <c r="F87" s="136" t="str">
        <f>IF('2 علوم تجريبية 1'!O5="","",'2 علوم تجريبية 1'!O5)</f>
        <v/>
      </c>
      <c r="G87" s="136" t="str">
        <f>IF('2 علوم تجريبية 1'!P5="","",'2 علوم تجريبية 1'!P5*2)</f>
        <v/>
      </c>
      <c r="H87" s="136" t="str">
        <f t="shared" ref="H87:H116" si="8">IF(COUNTBLANK(D87:G87)=0,ROUND(SUM(D87:G87)/5,2),"")</f>
        <v/>
      </c>
      <c r="I87" s="137">
        <f>IF(COUNTBLANK(B87)=0,IF('2 علوم تجريبية 1'!$J$1="","",'2 علوم تجريبية 1'!$J$1),"")</f>
        <v>3</v>
      </c>
      <c r="J87" s="138" t="str">
        <f t="shared" ref="J87:J117" si="9">IFERROR(I87*H87,"")</f>
        <v/>
      </c>
      <c r="K87" s="241" t="str">
        <f t="shared" ref="K87:K117" si="10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/>
      </c>
      <c r="L87" s="241"/>
      <c r="M87" s="140"/>
      <c r="N87" s="262"/>
    </row>
    <row r="88" spans="1:14" ht="21" thickBot="1" x14ac:dyDescent="0.3">
      <c r="A88" s="135">
        <f>IF('2 علوم تجريبية 1'!A6="","",'2 علوم تجريبية 1'!A6)</f>
        <v>3</v>
      </c>
      <c r="B88" s="227" t="str">
        <f>IF('2 علوم تجريبية 1'!B6:B6="","",'2 علوم تجريبية 1'!B6:B6)</f>
        <v>بلغول محمد ياسر</v>
      </c>
      <c r="C88" s="228"/>
      <c r="D88" s="136" t="str">
        <f>IF('2 علوم تجريبية 1'!M6="","",'2 علوم تجريبية 1'!M6)</f>
        <v/>
      </c>
      <c r="E88" s="136" t="str">
        <f>IF('2 علوم تجريبية 1'!N6="","",'2 علوم تجريبية 1'!N6)</f>
        <v/>
      </c>
      <c r="F88" s="136" t="str">
        <f>IF('2 علوم تجريبية 1'!O6="","",'2 علوم تجريبية 1'!O6)</f>
        <v/>
      </c>
      <c r="G88" s="136" t="str">
        <f>IF('2 علوم تجريبية 1'!P6="","",'2 علوم تجريبية 1'!P6*2)</f>
        <v/>
      </c>
      <c r="H88" s="136" t="str">
        <f t="shared" si="8"/>
        <v/>
      </c>
      <c r="I88" s="137">
        <f>IF(COUNTBLANK(B88)=0,IF('2 علوم تجريبية 1'!$J$1="","",'2 علوم تجريبية 1'!$J$1),"")</f>
        <v>3</v>
      </c>
      <c r="J88" s="138" t="str">
        <f t="shared" si="9"/>
        <v/>
      </c>
      <c r="K88" s="241" t="str">
        <f t="shared" si="10"/>
        <v/>
      </c>
      <c r="L88" s="241"/>
      <c r="M88" s="140"/>
      <c r="N88" s="262"/>
    </row>
    <row r="89" spans="1:14" ht="21" thickBot="1" x14ac:dyDescent="0.3">
      <c r="A89" s="135">
        <f>IF('2 علوم تجريبية 1'!A7="","",'2 علوم تجريبية 1'!A7)</f>
        <v>4</v>
      </c>
      <c r="B89" s="227" t="str">
        <f>IF('2 علوم تجريبية 1'!B7:B7="","",'2 علوم تجريبية 1'!B7:B7)</f>
        <v>بن تونسي شيماء</v>
      </c>
      <c r="C89" s="228"/>
      <c r="D89" s="136" t="str">
        <f>IF('2 علوم تجريبية 1'!M7="","",'2 علوم تجريبية 1'!M7)</f>
        <v/>
      </c>
      <c r="E89" s="136" t="str">
        <f>IF('2 علوم تجريبية 1'!N7="","",'2 علوم تجريبية 1'!N7)</f>
        <v/>
      </c>
      <c r="F89" s="136" t="str">
        <f>IF('2 علوم تجريبية 1'!O7="","",'2 علوم تجريبية 1'!O7)</f>
        <v/>
      </c>
      <c r="G89" s="136" t="str">
        <f>IF('2 علوم تجريبية 1'!P7="","",'2 علوم تجريبية 1'!P7*2)</f>
        <v/>
      </c>
      <c r="H89" s="136" t="str">
        <f t="shared" si="8"/>
        <v/>
      </c>
      <c r="I89" s="137">
        <f>IF(COUNTBLANK(B89)=0,IF('2 علوم تجريبية 1'!$J$1="","",'2 علوم تجريبية 1'!$J$1),"")</f>
        <v>3</v>
      </c>
      <c r="J89" s="138" t="str">
        <f t="shared" si="9"/>
        <v/>
      </c>
      <c r="K89" s="241" t="str">
        <f t="shared" si="10"/>
        <v/>
      </c>
      <c r="L89" s="241"/>
      <c r="M89" s="140"/>
      <c r="N89" s="262"/>
    </row>
    <row r="90" spans="1:14" ht="21" thickBot="1" x14ac:dyDescent="0.3">
      <c r="A90" s="135">
        <f>IF('2 علوم تجريبية 1'!A8="","",'2 علوم تجريبية 1'!A8)</f>
        <v>5</v>
      </c>
      <c r="B90" s="227" t="str">
        <f>IF('2 علوم تجريبية 1'!B8:B8="","",'2 علوم تجريبية 1'!B8:B8)</f>
        <v>بن جيمة محمد</v>
      </c>
      <c r="C90" s="228"/>
      <c r="D90" s="136" t="str">
        <f>IF('2 علوم تجريبية 1'!M8="","",'2 علوم تجريبية 1'!M8)</f>
        <v/>
      </c>
      <c r="E90" s="136" t="str">
        <f>IF('2 علوم تجريبية 1'!N8="","",'2 علوم تجريبية 1'!N8)</f>
        <v/>
      </c>
      <c r="F90" s="136" t="str">
        <f>IF('2 علوم تجريبية 1'!O8="","",'2 علوم تجريبية 1'!O8)</f>
        <v/>
      </c>
      <c r="G90" s="136" t="str">
        <f>IF('2 علوم تجريبية 1'!P8="","",'2 علوم تجريبية 1'!P8*2)</f>
        <v/>
      </c>
      <c r="H90" s="136" t="str">
        <f t="shared" si="8"/>
        <v/>
      </c>
      <c r="I90" s="137">
        <f>IF(COUNTBLANK(B90)=0,IF('2 علوم تجريبية 1'!$J$1="","",'2 علوم تجريبية 1'!$J$1),"")</f>
        <v>3</v>
      </c>
      <c r="J90" s="138" t="str">
        <f t="shared" si="9"/>
        <v/>
      </c>
      <c r="K90" s="241" t="str">
        <f t="shared" si="10"/>
        <v/>
      </c>
      <c r="L90" s="241"/>
      <c r="M90" s="140"/>
      <c r="N90" s="262"/>
    </row>
    <row r="91" spans="1:14" ht="21" thickBot="1" x14ac:dyDescent="0.3">
      <c r="A91" s="135">
        <f>IF('2 علوم تجريبية 1'!A9="","",'2 علوم تجريبية 1'!A9)</f>
        <v>6</v>
      </c>
      <c r="B91" s="227" t="str">
        <f>IF('2 علوم تجريبية 1'!B9:B9="","",'2 علوم تجريبية 1'!B9:B9)</f>
        <v>بن شكشك أسماء</v>
      </c>
      <c r="C91" s="228"/>
      <c r="D91" s="136" t="str">
        <f>IF('2 علوم تجريبية 1'!M9="","",'2 علوم تجريبية 1'!M9)</f>
        <v/>
      </c>
      <c r="E91" s="136" t="str">
        <f>IF('2 علوم تجريبية 1'!N9="","",'2 علوم تجريبية 1'!N9)</f>
        <v/>
      </c>
      <c r="F91" s="136" t="str">
        <f>IF('2 علوم تجريبية 1'!O9="","",'2 علوم تجريبية 1'!O9)</f>
        <v/>
      </c>
      <c r="G91" s="136" t="str">
        <f>IF('2 علوم تجريبية 1'!P9="","",'2 علوم تجريبية 1'!P9*2)</f>
        <v/>
      </c>
      <c r="H91" s="136" t="str">
        <f t="shared" si="8"/>
        <v/>
      </c>
      <c r="I91" s="137">
        <f>IF(COUNTBLANK(B91)=0,IF('2 علوم تجريبية 1'!$J$1="","",'2 علوم تجريبية 1'!$J$1),"")</f>
        <v>3</v>
      </c>
      <c r="J91" s="138" t="str">
        <f t="shared" si="9"/>
        <v/>
      </c>
      <c r="K91" s="241" t="str">
        <f t="shared" si="10"/>
        <v/>
      </c>
      <c r="L91" s="241"/>
      <c r="M91" s="140"/>
      <c r="N91" s="262"/>
    </row>
    <row r="92" spans="1:14" ht="21" thickBot="1" x14ac:dyDescent="0.3">
      <c r="A92" s="135">
        <f>IF('2 علوم تجريبية 1'!A10="","",'2 علوم تجريبية 1'!A10)</f>
        <v>7</v>
      </c>
      <c r="B92" s="227" t="str">
        <f>IF('2 علوم تجريبية 1'!B10:B10="","",'2 علوم تجريبية 1'!B10:B10)</f>
        <v>بن عيسى إكرام</v>
      </c>
      <c r="C92" s="228"/>
      <c r="D92" s="136" t="str">
        <f>IF('2 علوم تجريبية 1'!M10="","",'2 علوم تجريبية 1'!M10)</f>
        <v/>
      </c>
      <c r="E92" s="136" t="str">
        <f>IF('2 علوم تجريبية 1'!N10="","",'2 علوم تجريبية 1'!N10)</f>
        <v/>
      </c>
      <c r="F92" s="136" t="str">
        <f>IF('2 علوم تجريبية 1'!O10="","",'2 علوم تجريبية 1'!O10)</f>
        <v/>
      </c>
      <c r="G92" s="136" t="str">
        <f>IF('2 علوم تجريبية 1'!P10="","",'2 علوم تجريبية 1'!P10*2)</f>
        <v/>
      </c>
      <c r="H92" s="136" t="str">
        <f t="shared" si="8"/>
        <v/>
      </c>
      <c r="I92" s="137">
        <f>IF(COUNTBLANK(B92)=0,IF('2 علوم تجريبية 1'!$J$1="","",'2 علوم تجريبية 1'!$J$1),"")</f>
        <v>3</v>
      </c>
      <c r="J92" s="138" t="str">
        <f t="shared" si="9"/>
        <v/>
      </c>
      <c r="K92" s="241" t="str">
        <f t="shared" si="10"/>
        <v/>
      </c>
      <c r="L92" s="241"/>
      <c r="M92" s="140"/>
      <c r="N92" s="262"/>
    </row>
    <row r="93" spans="1:14" ht="21" thickBot="1" x14ac:dyDescent="0.3">
      <c r="A93" s="135">
        <f>IF('2 علوم تجريبية 1'!A11="","",'2 علوم تجريبية 1'!A11)</f>
        <v>8</v>
      </c>
      <c r="B93" s="227" t="str">
        <f>IF('2 علوم تجريبية 1'!B11:B11="","",'2 علوم تجريبية 1'!B11:B11)</f>
        <v>بن عيسى صلاح الدين</v>
      </c>
      <c r="C93" s="228"/>
      <c r="D93" s="136" t="str">
        <f>IF('2 علوم تجريبية 1'!M11="","",'2 علوم تجريبية 1'!M11)</f>
        <v/>
      </c>
      <c r="E93" s="136" t="str">
        <f>IF('2 علوم تجريبية 1'!N11="","",'2 علوم تجريبية 1'!N11)</f>
        <v/>
      </c>
      <c r="F93" s="136" t="str">
        <f>IF('2 علوم تجريبية 1'!O11="","",'2 علوم تجريبية 1'!O11)</f>
        <v/>
      </c>
      <c r="G93" s="136" t="str">
        <f>IF('2 علوم تجريبية 1'!P11="","",'2 علوم تجريبية 1'!P11*2)</f>
        <v/>
      </c>
      <c r="H93" s="136" t="str">
        <f t="shared" si="8"/>
        <v/>
      </c>
      <c r="I93" s="137">
        <f>IF(COUNTBLANK(B93)=0,IF('2 علوم تجريبية 1'!$J$1="","",'2 علوم تجريبية 1'!$J$1),"")</f>
        <v>3</v>
      </c>
      <c r="J93" s="138" t="str">
        <f t="shared" si="9"/>
        <v/>
      </c>
      <c r="K93" s="241" t="str">
        <f t="shared" si="10"/>
        <v/>
      </c>
      <c r="L93" s="241"/>
      <c r="M93" s="140"/>
      <c r="N93" s="262"/>
    </row>
    <row r="94" spans="1:14" ht="21" thickBot="1" x14ac:dyDescent="0.3">
      <c r="A94" s="135">
        <f>IF('2 علوم تجريبية 1'!A12="","",'2 علوم تجريبية 1'!A12)</f>
        <v>9</v>
      </c>
      <c r="B94" s="227" t="str">
        <f>IF('2 علوم تجريبية 1'!B12:B12="","",'2 علوم تجريبية 1'!B12:B12)</f>
        <v>بن كادي عبد الله</v>
      </c>
      <c r="C94" s="228"/>
      <c r="D94" s="136" t="str">
        <f>IF('2 علوم تجريبية 1'!M12="","",'2 علوم تجريبية 1'!M12)</f>
        <v/>
      </c>
      <c r="E94" s="136" t="str">
        <f>IF('2 علوم تجريبية 1'!N12="","",'2 علوم تجريبية 1'!N12)</f>
        <v/>
      </c>
      <c r="F94" s="136" t="str">
        <f>IF('2 علوم تجريبية 1'!O12="","",'2 علوم تجريبية 1'!O12)</f>
        <v/>
      </c>
      <c r="G94" s="136" t="str">
        <f>IF('2 علوم تجريبية 1'!P12="","",'2 علوم تجريبية 1'!P12*2)</f>
        <v/>
      </c>
      <c r="H94" s="136" t="str">
        <f t="shared" si="8"/>
        <v/>
      </c>
      <c r="I94" s="137">
        <f>IF(COUNTBLANK(B94)=0,IF('2 علوم تجريبية 1'!$J$1="","",'2 علوم تجريبية 1'!$J$1),"")</f>
        <v>3</v>
      </c>
      <c r="J94" s="138" t="str">
        <f t="shared" si="9"/>
        <v/>
      </c>
      <c r="K94" s="241" t="str">
        <f t="shared" si="10"/>
        <v/>
      </c>
      <c r="L94" s="241"/>
      <c r="M94" s="140"/>
      <c r="N94" s="262"/>
    </row>
    <row r="95" spans="1:14" ht="21" thickBot="1" x14ac:dyDescent="0.3">
      <c r="A95" s="135">
        <f>IF('2 علوم تجريبية 1'!A13="","",'2 علوم تجريبية 1'!A13)</f>
        <v>10</v>
      </c>
      <c r="B95" s="227" t="str">
        <f>IF('2 علوم تجريبية 1'!B13:B13="","",'2 علوم تجريبية 1'!B13:B13)</f>
        <v>بوسيف رشا</v>
      </c>
      <c r="C95" s="228"/>
      <c r="D95" s="136" t="str">
        <f>IF('2 علوم تجريبية 1'!M13="","",'2 علوم تجريبية 1'!M13)</f>
        <v/>
      </c>
      <c r="E95" s="136" t="str">
        <f>IF('2 علوم تجريبية 1'!N13="","",'2 علوم تجريبية 1'!N13)</f>
        <v/>
      </c>
      <c r="F95" s="136" t="str">
        <f>IF('2 علوم تجريبية 1'!O13="","",'2 علوم تجريبية 1'!O13)</f>
        <v/>
      </c>
      <c r="G95" s="136" t="str">
        <f>IF('2 علوم تجريبية 1'!P13="","",'2 علوم تجريبية 1'!P13*2)</f>
        <v/>
      </c>
      <c r="H95" s="136" t="str">
        <f t="shared" si="8"/>
        <v/>
      </c>
      <c r="I95" s="137">
        <f>IF(COUNTBLANK(B95)=0,IF('2 علوم تجريبية 1'!$J$1="","",'2 علوم تجريبية 1'!$J$1),"")</f>
        <v>3</v>
      </c>
      <c r="J95" s="138" t="str">
        <f t="shared" si="9"/>
        <v/>
      </c>
      <c r="K95" s="241" t="str">
        <f t="shared" si="10"/>
        <v/>
      </c>
      <c r="L95" s="241"/>
      <c r="M95" s="140"/>
      <c r="N95" s="262"/>
    </row>
    <row r="96" spans="1:14" ht="21" thickBot="1" x14ac:dyDescent="0.3">
      <c r="A96" s="135">
        <f>IF('2 علوم تجريبية 1'!A14="","",'2 علوم تجريبية 1'!A14)</f>
        <v>11</v>
      </c>
      <c r="B96" s="227" t="str">
        <f>IF('2 علوم تجريبية 1'!B14:B14="","",'2 علوم تجريبية 1'!B14:B14)</f>
        <v>بوشة أسامة علاء الدين</v>
      </c>
      <c r="C96" s="228"/>
      <c r="D96" s="136" t="str">
        <f>IF('2 علوم تجريبية 1'!M14="","",'2 علوم تجريبية 1'!M14)</f>
        <v/>
      </c>
      <c r="E96" s="136" t="str">
        <f>IF('2 علوم تجريبية 1'!N14="","",'2 علوم تجريبية 1'!N14)</f>
        <v/>
      </c>
      <c r="F96" s="136" t="str">
        <f>IF('2 علوم تجريبية 1'!O14="","",'2 علوم تجريبية 1'!O14)</f>
        <v/>
      </c>
      <c r="G96" s="136" t="str">
        <f>IF('2 علوم تجريبية 1'!P14="","",'2 علوم تجريبية 1'!P14*2)</f>
        <v/>
      </c>
      <c r="H96" s="136" t="str">
        <f t="shared" si="8"/>
        <v/>
      </c>
      <c r="I96" s="137">
        <f>IF(COUNTBLANK(B96)=0,IF('2 علوم تجريبية 1'!$J$1="","",'2 علوم تجريبية 1'!$J$1),"")</f>
        <v>3</v>
      </c>
      <c r="J96" s="138" t="str">
        <f t="shared" si="9"/>
        <v/>
      </c>
      <c r="K96" s="241" t="str">
        <f t="shared" si="10"/>
        <v/>
      </c>
      <c r="L96" s="241"/>
      <c r="M96" s="140"/>
      <c r="N96" s="262"/>
    </row>
    <row r="97" spans="1:14" ht="21" thickBot="1" x14ac:dyDescent="0.3">
      <c r="A97" s="135">
        <f>IF('2 علوم تجريبية 1'!A15="","",'2 علوم تجريبية 1'!A15)</f>
        <v>12</v>
      </c>
      <c r="B97" s="227" t="str">
        <f>IF('2 علوم تجريبية 1'!B15:B15="","",'2 علوم تجريبية 1'!B15:B15)</f>
        <v>بوقنينة مباركة</v>
      </c>
      <c r="C97" s="228"/>
      <c r="D97" s="136" t="str">
        <f>IF('2 علوم تجريبية 1'!M15="","",'2 علوم تجريبية 1'!M15)</f>
        <v/>
      </c>
      <c r="E97" s="136" t="str">
        <f>IF('2 علوم تجريبية 1'!N15="","",'2 علوم تجريبية 1'!N15)</f>
        <v/>
      </c>
      <c r="F97" s="136" t="str">
        <f>IF('2 علوم تجريبية 1'!O15="","",'2 علوم تجريبية 1'!O15)</f>
        <v/>
      </c>
      <c r="G97" s="136" t="str">
        <f>IF('2 علوم تجريبية 1'!P15="","",'2 علوم تجريبية 1'!P15*2)</f>
        <v/>
      </c>
      <c r="H97" s="136" t="str">
        <f t="shared" si="8"/>
        <v/>
      </c>
      <c r="I97" s="137">
        <f>IF(COUNTBLANK(B97)=0,IF('2 علوم تجريبية 1'!$J$1="","",'2 علوم تجريبية 1'!$J$1),"")</f>
        <v>3</v>
      </c>
      <c r="J97" s="138" t="str">
        <f t="shared" si="9"/>
        <v/>
      </c>
      <c r="K97" s="241" t="str">
        <f t="shared" si="10"/>
        <v/>
      </c>
      <c r="L97" s="241"/>
      <c r="M97" s="140"/>
      <c r="N97" s="262"/>
    </row>
    <row r="98" spans="1:14" ht="21" thickBot="1" x14ac:dyDescent="0.3">
      <c r="A98" s="135">
        <f>IF('2 علوم تجريبية 1'!A16="","",'2 علوم تجريبية 1'!A16)</f>
        <v>13</v>
      </c>
      <c r="B98" s="227" t="str">
        <f>IF('2 علوم تجريبية 1'!B16:B16="","",'2 علوم تجريبية 1'!B16:B16)</f>
        <v>تاج الدين صفاء فاطمة الزهراء</v>
      </c>
      <c r="C98" s="228"/>
      <c r="D98" s="136" t="str">
        <f>IF('2 علوم تجريبية 1'!M16="","",'2 علوم تجريبية 1'!M16)</f>
        <v/>
      </c>
      <c r="E98" s="136" t="str">
        <f>IF('2 علوم تجريبية 1'!N16="","",'2 علوم تجريبية 1'!N16)</f>
        <v/>
      </c>
      <c r="F98" s="136" t="str">
        <f>IF('2 علوم تجريبية 1'!O16="","",'2 علوم تجريبية 1'!O16)</f>
        <v/>
      </c>
      <c r="G98" s="136" t="str">
        <f>IF('2 علوم تجريبية 1'!P16="","",'2 علوم تجريبية 1'!P16*2)</f>
        <v/>
      </c>
      <c r="H98" s="136" t="str">
        <f t="shared" si="8"/>
        <v/>
      </c>
      <c r="I98" s="137">
        <f>IF(COUNTBLANK(B98)=0,IF('2 علوم تجريبية 1'!$J$1="","",'2 علوم تجريبية 1'!$J$1),"")</f>
        <v>3</v>
      </c>
      <c r="J98" s="138" t="str">
        <f t="shared" si="9"/>
        <v/>
      </c>
      <c r="K98" s="241" t="str">
        <f t="shared" si="10"/>
        <v/>
      </c>
      <c r="L98" s="241"/>
      <c r="M98" s="140"/>
      <c r="N98" s="262"/>
    </row>
    <row r="99" spans="1:14" ht="21" thickBot="1" x14ac:dyDescent="0.3">
      <c r="A99" s="135">
        <f>IF('2 علوم تجريبية 1'!A17="","",'2 علوم تجريبية 1'!A17)</f>
        <v>14</v>
      </c>
      <c r="B99" s="227" t="str">
        <f>IF('2 علوم تجريبية 1'!B17:B17="","",'2 علوم تجريبية 1'!B17:B17)</f>
        <v>تومي مريم</v>
      </c>
      <c r="C99" s="228"/>
      <c r="D99" s="136" t="str">
        <f>IF('2 علوم تجريبية 1'!M17="","",'2 علوم تجريبية 1'!M17)</f>
        <v/>
      </c>
      <c r="E99" s="136" t="str">
        <f>IF('2 علوم تجريبية 1'!N17="","",'2 علوم تجريبية 1'!N17)</f>
        <v/>
      </c>
      <c r="F99" s="136" t="str">
        <f>IF('2 علوم تجريبية 1'!O17="","",'2 علوم تجريبية 1'!O17)</f>
        <v/>
      </c>
      <c r="G99" s="136" t="str">
        <f>IF('2 علوم تجريبية 1'!P17="","",'2 علوم تجريبية 1'!P17*2)</f>
        <v/>
      </c>
      <c r="H99" s="136" t="str">
        <f t="shared" si="8"/>
        <v/>
      </c>
      <c r="I99" s="137">
        <f>IF(COUNTBLANK(B99)=0,IF('2 علوم تجريبية 1'!$J$1="","",'2 علوم تجريبية 1'!$J$1),"")</f>
        <v>3</v>
      </c>
      <c r="J99" s="138" t="str">
        <f t="shared" si="9"/>
        <v/>
      </c>
      <c r="K99" s="241" t="str">
        <f t="shared" si="10"/>
        <v/>
      </c>
      <c r="L99" s="241"/>
      <c r="M99" s="140"/>
      <c r="N99" s="262"/>
    </row>
    <row r="100" spans="1:14" ht="21" thickBot="1" x14ac:dyDescent="0.3">
      <c r="A100" s="135">
        <f>IF('2 علوم تجريبية 1'!A18="","",'2 علوم تجريبية 1'!A18)</f>
        <v>15</v>
      </c>
      <c r="B100" s="227" t="str">
        <f>IF('2 علوم تجريبية 1'!B18:B18="","",'2 علوم تجريبية 1'!B18:B18)</f>
        <v>حنافي رباب</v>
      </c>
      <c r="C100" s="228"/>
      <c r="D100" s="136" t="str">
        <f>IF('2 علوم تجريبية 1'!M18="","",'2 علوم تجريبية 1'!M18)</f>
        <v/>
      </c>
      <c r="E100" s="136" t="str">
        <f>IF('2 علوم تجريبية 1'!N18="","",'2 علوم تجريبية 1'!N18)</f>
        <v/>
      </c>
      <c r="F100" s="136" t="str">
        <f>IF('2 علوم تجريبية 1'!O18="","",'2 علوم تجريبية 1'!O18)</f>
        <v/>
      </c>
      <c r="G100" s="136" t="str">
        <f>IF('2 علوم تجريبية 1'!P18="","",'2 علوم تجريبية 1'!P18*2)</f>
        <v/>
      </c>
      <c r="H100" s="136" t="str">
        <f t="shared" si="8"/>
        <v/>
      </c>
      <c r="I100" s="137">
        <f>IF(COUNTBLANK(B100)=0,IF('2 علوم تجريبية 1'!$J$1="","",'2 علوم تجريبية 1'!$J$1),"")</f>
        <v>3</v>
      </c>
      <c r="J100" s="138" t="str">
        <f t="shared" si="9"/>
        <v/>
      </c>
      <c r="K100" s="241" t="str">
        <f t="shared" si="10"/>
        <v/>
      </c>
      <c r="L100" s="241"/>
      <c r="M100" s="140"/>
      <c r="N100" s="262"/>
    </row>
    <row r="101" spans="1:14" ht="21" thickBot="1" x14ac:dyDescent="0.3">
      <c r="A101" s="135">
        <f>IF('2 علوم تجريبية 1'!A19="","",'2 علوم تجريبية 1'!A19)</f>
        <v>16</v>
      </c>
      <c r="B101" s="227" t="str">
        <f>IF('2 علوم تجريبية 1'!B19:B19="","",'2 علوم تجريبية 1'!B19:B19)</f>
        <v>ديبة الزانة</v>
      </c>
      <c r="C101" s="228"/>
      <c r="D101" s="136" t="str">
        <f>IF('2 علوم تجريبية 1'!M19="","",'2 علوم تجريبية 1'!M19)</f>
        <v/>
      </c>
      <c r="E101" s="136" t="str">
        <f>IF('2 علوم تجريبية 1'!N19="","",'2 علوم تجريبية 1'!N19)</f>
        <v/>
      </c>
      <c r="F101" s="136" t="str">
        <f>IF('2 علوم تجريبية 1'!O19="","",'2 علوم تجريبية 1'!O19)</f>
        <v/>
      </c>
      <c r="G101" s="136" t="str">
        <f>IF('2 علوم تجريبية 1'!P19="","",'2 علوم تجريبية 1'!P19*2)</f>
        <v/>
      </c>
      <c r="H101" s="136" t="str">
        <f t="shared" si="8"/>
        <v/>
      </c>
      <c r="I101" s="137">
        <f>IF(COUNTBLANK(B101)=0,IF('2 علوم تجريبية 1'!$J$1="","",'2 علوم تجريبية 1'!$J$1),"")</f>
        <v>3</v>
      </c>
      <c r="J101" s="138" t="str">
        <f t="shared" si="9"/>
        <v/>
      </c>
      <c r="K101" s="241" t="str">
        <f t="shared" si="10"/>
        <v/>
      </c>
      <c r="L101" s="241"/>
      <c r="M101" s="140"/>
      <c r="N101" s="263"/>
    </row>
    <row r="102" spans="1:14" ht="21.75" thickTop="1" thickBot="1" x14ac:dyDescent="0.3">
      <c r="A102" s="135">
        <f>IF('2 علوم تجريبية 1'!A20="","",'2 علوم تجريبية 1'!A20)</f>
        <v>17</v>
      </c>
      <c r="B102" s="227" t="str">
        <f>IF('2 علوم تجريبية 1'!B20:B20="","",'2 علوم تجريبية 1'!B20:B20)</f>
        <v>سليمي بشرى هبة الله</v>
      </c>
      <c r="C102" s="228"/>
      <c r="D102" s="136" t="str">
        <f>IF('2 علوم تجريبية 1'!M20="","",'2 علوم تجريبية 1'!M20)</f>
        <v/>
      </c>
      <c r="E102" s="136" t="str">
        <f>IF('2 علوم تجريبية 1'!N20="","",'2 علوم تجريبية 1'!N20)</f>
        <v/>
      </c>
      <c r="F102" s="136" t="str">
        <f>IF('2 علوم تجريبية 1'!O20="","",'2 علوم تجريبية 1'!O20)</f>
        <v/>
      </c>
      <c r="G102" s="136" t="str">
        <f>IF('2 علوم تجريبية 1'!P20="","",'2 علوم تجريبية 1'!P20*2)</f>
        <v/>
      </c>
      <c r="H102" s="136" t="str">
        <f t="shared" si="8"/>
        <v/>
      </c>
      <c r="I102" s="137">
        <f>IF(COUNTBLANK(B102)=0,IF('2 علوم تجريبية 1'!$J$1="","",'2 علوم تجريبية 1'!$J$1),"")</f>
        <v>3</v>
      </c>
      <c r="J102" s="138" t="str">
        <f t="shared" si="9"/>
        <v/>
      </c>
      <c r="K102" s="241" t="str">
        <f t="shared" si="10"/>
        <v/>
      </c>
      <c r="L102" s="241"/>
      <c r="M102" s="140"/>
      <c r="N102" s="141"/>
    </row>
    <row r="103" spans="1:14" ht="23.25" customHeight="1" thickTop="1" thickBot="1" x14ac:dyDescent="0.3">
      <c r="A103" s="135">
        <f>IF('2 علوم تجريبية 1'!A21="","",'2 علوم تجريبية 1'!A21)</f>
        <v>18</v>
      </c>
      <c r="B103" s="227" t="str">
        <f>IF('2 علوم تجريبية 1'!B21:B21="","",'2 علوم تجريبية 1'!B21:B21)</f>
        <v>شقرون حميدة فريال</v>
      </c>
      <c r="C103" s="228"/>
      <c r="D103" s="136" t="str">
        <f>IF('2 علوم تجريبية 1'!M21="","",'2 علوم تجريبية 1'!M21)</f>
        <v/>
      </c>
      <c r="E103" s="136" t="str">
        <f>IF('2 علوم تجريبية 1'!N21="","",'2 علوم تجريبية 1'!N21)</f>
        <v/>
      </c>
      <c r="F103" s="136" t="str">
        <f>IF('2 علوم تجريبية 1'!O21="","",'2 علوم تجريبية 1'!O21)</f>
        <v/>
      </c>
      <c r="G103" s="136" t="str">
        <f>IF('2 علوم تجريبية 1'!P21="","",'2 علوم تجريبية 1'!P21*2)</f>
        <v/>
      </c>
      <c r="H103" s="136" t="str">
        <f t="shared" si="8"/>
        <v/>
      </c>
      <c r="I103" s="137">
        <f>IF(COUNTBLANK(B103)=0,IF('2 علوم تجريبية 1'!$J$1="","",'2 علوم تجريبية 1'!$J$1),"")</f>
        <v>3</v>
      </c>
      <c r="J103" s="138" t="str">
        <f t="shared" si="9"/>
        <v/>
      </c>
      <c r="K103" s="241" t="str">
        <f t="shared" si="10"/>
        <v/>
      </c>
      <c r="L103" s="241"/>
      <c r="M103" s="140"/>
      <c r="N103" s="258" t="str">
        <f>IFERROR(AVERAGE(H86:H116),"")</f>
        <v/>
      </c>
    </row>
    <row r="104" spans="1:14" ht="21.75" customHeight="1" thickBot="1" x14ac:dyDescent="0.3">
      <c r="A104" s="135">
        <f>IF('2 علوم تجريبية 1'!A22="","",'2 علوم تجريبية 1'!A22)</f>
        <v>19</v>
      </c>
      <c r="B104" s="227" t="str">
        <f>IF('2 علوم تجريبية 1'!B22:B22="","",'2 علوم تجريبية 1'!B22:B22)</f>
        <v>صديقي أسماء</v>
      </c>
      <c r="C104" s="228"/>
      <c r="D104" s="136" t="str">
        <f>IF('2 علوم تجريبية 1'!M22="","",'2 علوم تجريبية 1'!M22)</f>
        <v/>
      </c>
      <c r="E104" s="136" t="str">
        <f>IF('2 علوم تجريبية 1'!N22="","",'2 علوم تجريبية 1'!N22)</f>
        <v/>
      </c>
      <c r="F104" s="136" t="str">
        <f>IF('2 علوم تجريبية 1'!O22="","",'2 علوم تجريبية 1'!O22)</f>
        <v/>
      </c>
      <c r="G104" s="136" t="str">
        <f>IF('2 علوم تجريبية 1'!P22="","",'2 علوم تجريبية 1'!P22*2)</f>
        <v/>
      </c>
      <c r="H104" s="136" t="str">
        <f t="shared" si="8"/>
        <v/>
      </c>
      <c r="I104" s="137">
        <f>IF(COUNTBLANK(B104)=0,IF('2 علوم تجريبية 1'!$J$1="","",'2 علوم تجريبية 1'!$J$1),"")</f>
        <v>3</v>
      </c>
      <c r="J104" s="138" t="str">
        <f t="shared" si="9"/>
        <v/>
      </c>
      <c r="K104" s="241" t="str">
        <f t="shared" si="10"/>
        <v/>
      </c>
      <c r="L104" s="241"/>
      <c r="M104" s="140"/>
      <c r="N104" s="259"/>
    </row>
    <row r="105" spans="1:14" ht="21" thickBot="1" x14ac:dyDescent="0.3">
      <c r="A105" s="135">
        <f>IF('2 علوم تجريبية 1'!A23="","",'2 علوم تجريبية 1'!A23)</f>
        <v>20</v>
      </c>
      <c r="B105" s="227" t="str">
        <f>IF('2 علوم تجريبية 1'!B23:B23="","",'2 علوم تجريبية 1'!B23:B23)</f>
        <v>عباش بشرى</v>
      </c>
      <c r="C105" s="228"/>
      <c r="D105" s="136" t="str">
        <f>IF('2 علوم تجريبية 1'!M23="","",'2 علوم تجريبية 1'!M23)</f>
        <v/>
      </c>
      <c r="E105" s="136" t="str">
        <f>IF('2 علوم تجريبية 1'!N23="","",'2 علوم تجريبية 1'!N23)</f>
        <v/>
      </c>
      <c r="F105" s="136" t="str">
        <f>IF('2 علوم تجريبية 1'!O23="","",'2 علوم تجريبية 1'!O23)</f>
        <v/>
      </c>
      <c r="G105" s="136" t="str">
        <f>IF('2 علوم تجريبية 1'!P23="","",'2 علوم تجريبية 1'!P23*2)</f>
        <v/>
      </c>
      <c r="H105" s="136" t="str">
        <f t="shared" si="8"/>
        <v/>
      </c>
      <c r="I105" s="137">
        <f>IF(COUNTBLANK(B105)=0,IF('2 علوم تجريبية 1'!$J$1="","",'2 علوم تجريبية 1'!$J$1),"")</f>
        <v>3</v>
      </c>
      <c r="J105" s="138" t="str">
        <f t="shared" si="9"/>
        <v/>
      </c>
      <c r="K105" s="241" t="str">
        <f t="shared" si="10"/>
        <v/>
      </c>
      <c r="L105" s="241"/>
      <c r="M105" s="140"/>
      <c r="N105" s="259"/>
    </row>
    <row r="106" spans="1:14" ht="21" thickBot="1" x14ac:dyDescent="0.3">
      <c r="A106" s="135">
        <f>IF('2 علوم تجريبية 1'!A24="","",'2 علوم تجريبية 1'!A24)</f>
        <v>21</v>
      </c>
      <c r="B106" s="227" t="str">
        <f>IF('2 علوم تجريبية 1'!B24:B24="","",'2 علوم تجريبية 1'!B24:B24)</f>
        <v>عروسي فاطنة شيماء</v>
      </c>
      <c r="C106" s="228"/>
      <c r="D106" s="136" t="str">
        <f>IF('2 علوم تجريبية 1'!M24="","",'2 علوم تجريبية 1'!M24)</f>
        <v/>
      </c>
      <c r="E106" s="136" t="str">
        <f>IF('2 علوم تجريبية 1'!N24="","",'2 علوم تجريبية 1'!N24)</f>
        <v/>
      </c>
      <c r="F106" s="136" t="str">
        <f>IF('2 علوم تجريبية 1'!O24="","",'2 علوم تجريبية 1'!O24)</f>
        <v/>
      </c>
      <c r="G106" s="136" t="str">
        <f>IF('2 علوم تجريبية 1'!P24="","",'2 علوم تجريبية 1'!P24*2)</f>
        <v/>
      </c>
      <c r="H106" s="136" t="str">
        <f t="shared" si="8"/>
        <v/>
      </c>
      <c r="I106" s="137">
        <f>IF(COUNTBLANK(B106)=0,IF('2 علوم تجريبية 1'!$J$1="","",'2 علوم تجريبية 1'!$J$1),"")</f>
        <v>3</v>
      </c>
      <c r="J106" s="138" t="str">
        <f t="shared" si="9"/>
        <v/>
      </c>
      <c r="K106" s="241" t="str">
        <f t="shared" si="10"/>
        <v/>
      </c>
      <c r="L106" s="241"/>
      <c r="M106" s="140"/>
      <c r="N106" s="259"/>
    </row>
    <row r="107" spans="1:14" ht="21" thickBot="1" x14ac:dyDescent="0.3">
      <c r="A107" s="135">
        <f>IF('2 علوم تجريبية 1'!A25="","",'2 علوم تجريبية 1'!A25)</f>
        <v>22</v>
      </c>
      <c r="B107" s="227" t="str">
        <f>IF('2 علوم تجريبية 1'!B25:B25="","",'2 علوم تجريبية 1'!B25:B25)</f>
        <v>عفوس سندس</v>
      </c>
      <c r="C107" s="228"/>
      <c r="D107" s="136" t="str">
        <f>IF('2 علوم تجريبية 1'!M25="","",'2 علوم تجريبية 1'!M25)</f>
        <v/>
      </c>
      <c r="E107" s="136" t="str">
        <f>IF('2 علوم تجريبية 1'!N25="","",'2 علوم تجريبية 1'!N25)</f>
        <v/>
      </c>
      <c r="F107" s="136" t="str">
        <f>IF('2 علوم تجريبية 1'!O25="","",'2 علوم تجريبية 1'!O25)</f>
        <v/>
      </c>
      <c r="G107" s="136" t="str">
        <f>IF('2 علوم تجريبية 1'!P25="","",'2 علوم تجريبية 1'!P25*2)</f>
        <v/>
      </c>
      <c r="H107" s="136" t="str">
        <f t="shared" si="8"/>
        <v/>
      </c>
      <c r="I107" s="137">
        <f>IF(COUNTBLANK(B107)=0,IF('2 علوم تجريبية 1'!$J$1="","",'2 علوم تجريبية 1'!$J$1),"")</f>
        <v>3</v>
      </c>
      <c r="J107" s="138" t="str">
        <f t="shared" si="9"/>
        <v/>
      </c>
      <c r="K107" s="241" t="str">
        <f t="shared" si="10"/>
        <v/>
      </c>
      <c r="L107" s="241"/>
      <c r="M107" s="140"/>
      <c r="N107" s="259"/>
    </row>
    <row r="108" spans="1:14" ht="21" thickBot="1" x14ac:dyDescent="0.3">
      <c r="A108" s="135">
        <f>IF('2 علوم تجريبية 1'!A26="","",'2 علوم تجريبية 1'!A26)</f>
        <v>23</v>
      </c>
      <c r="B108" s="227" t="str">
        <f>IF('2 علوم تجريبية 1'!B26:B26="","",'2 علوم تجريبية 1'!B26:B26)</f>
        <v>قايل خولة</v>
      </c>
      <c r="C108" s="228"/>
      <c r="D108" s="136" t="str">
        <f>IF('2 علوم تجريبية 1'!M26="","",'2 علوم تجريبية 1'!M26)</f>
        <v/>
      </c>
      <c r="E108" s="136" t="str">
        <f>IF('2 علوم تجريبية 1'!N26="","",'2 علوم تجريبية 1'!N26)</f>
        <v/>
      </c>
      <c r="F108" s="136" t="str">
        <f>IF('2 علوم تجريبية 1'!O26="","",'2 علوم تجريبية 1'!O26)</f>
        <v/>
      </c>
      <c r="G108" s="136" t="str">
        <f>IF('2 علوم تجريبية 1'!P26="","",'2 علوم تجريبية 1'!P26*2)</f>
        <v/>
      </c>
      <c r="H108" s="136" t="str">
        <f t="shared" si="8"/>
        <v/>
      </c>
      <c r="I108" s="137">
        <f>IF(COUNTBLANK(B108)=0,IF('2 علوم تجريبية 1'!$J$1="","",'2 علوم تجريبية 1'!$J$1),"")</f>
        <v>3</v>
      </c>
      <c r="J108" s="138" t="str">
        <f t="shared" si="9"/>
        <v/>
      </c>
      <c r="K108" s="241" t="str">
        <f t="shared" si="10"/>
        <v/>
      </c>
      <c r="L108" s="241"/>
      <c r="M108" s="140"/>
      <c r="N108" s="259"/>
    </row>
    <row r="109" spans="1:14" ht="21" thickBot="1" x14ac:dyDescent="0.3">
      <c r="A109" s="135">
        <f>IF('2 علوم تجريبية 1'!A27="","",'2 علوم تجريبية 1'!A27)</f>
        <v>24</v>
      </c>
      <c r="B109" s="227" t="str">
        <f>IF('2 علوم تجريبية 1'!B27:B27="","",'2 علوم تجريبية 1'!B27:B27)</f>
        <v>قلاوي إلياس</v>
      </c>
      <c r="C109" s="228"/>
      <c r="D109" s="136" t="str">
        <f>IF('2 علوم تجريبية 1'!M27="","",'2 علوم تجريبية 1'!M27)</f>
        <v/>
      </c>
      <c r="E109" s="136" t="str">
        <f>IF('2 علوم تجريبية 1'!N27="","",'2 علوم تجريبية 1'!N27)</f>
        <v/>
      </c>
      <c r="F109" s="136" t="str">
        <f>IF('2 علوم تجريبية 1'!O27="","",'2 علوم تجريبية 1'!O27)</f>
        <v/>
      </c>
      <c r="G109" s="136" t="str">
        <f>IF('2 علوم تجريبية 1'!P27="","",'2 علوم تجريبية 1'!P27*2)</f>
        <v/>
      </c>
      <c r="H109" s="136" t="str">
        <f t="shared" si="8"/>
        <v/>
      </c>
      <c r="I109" s="137">
        <f>IF(COUNTBLANK(B109)=0,IF('2 علوم تجريبية 1'!$J$1="","",'2 علوم تجريبية 1'!$J$1),"")</f>
        <v>3</v>
      </c>
      <c r="J109" s="138" t="str">
        <f t="shared" si="9"/>
        <v/>
      </c>
      <c r="K109" s="241" t="str">
        <f t="shared" si="10"/>
        <v/>
      </c>
      <c r="L109" s="241"/>
      <c r="M109" s="140"/>
      <c r="N109" s="259"/>
    </row>
    <row r="110" spans="1:14" ht="21" thickBot="1" x14ac:dyDescent="0.3">
      <c r="A110" s="135">
        <f>IF('2 علوم تجريبية 1'!A28="","",'2 علوم تجريبية 1'!A28)</f>
        <v>25</v>
      </c>
      <c r="B110" s="227" t="str">
        <f>IF('2 علوم تجريبية 1'!B28:B28="","",'2 علوم تجريبية 1'!B28:B28)</f>
        <v>مجري صبرينة رشا</v>
      </c>
      <c r="C110" s="228"/>
      <c r="D110" s="136" t="str">
        <f>IF('2 علوم تجريبية 1'!M28="","",'2 علوم تجريبية 1'!M28)</f>
        <v/>
      </c>
      <c r="E110" s="136" t="str">
        <f>IF('2 علوم تجريبية 1'!N28="","",'2 علوم تجريبية 1'!N28)</f>
        <v/>
      </c>
      <c r="F110" s="136" t="str">
        <f>IF('2 علوم تجريبية 1'!O28="","",'2 علوم تجريبية 1'!O28)</f>
        <v/>
      </c>
      <c r="G110" s="136" t="str">
        <f>IF('2 علوم تجريبية 1'!P28="","",'2 علوم تجريبية 1'!P28*2)</f>
        <v/>
      </c>
      <c r="H110" s="136" t="str">
        <f t="shared" si="8"/>
        <v/>
      </c>
      <c r="I110" s="137">
        <f>IF(COUNTBLANK(B110)=0,IF('2 علوم تجريبية 1'!$J$1="","",'2 علوم تجريبية 1'!$J$1),"")</f>
        <v>3</v>
      </c>
      <c r="J110" s="138" t="str">
        <f t="shared" si="9"/>
        <v/>
      </c>
      <c r="K110" s="241" t="str">
        <f t="shared" si="10"/>
        <v/>
      </c>
      <c r="L110" s="241"/>
      <c r="M110" s="140"/>
      <c r="N110" s="259"/>
    </row>
    <row r="111" spans="1:14" ht="21" thickBot="1" x14ac:dyDescent="0.3">
      <c r="A111" s="135">
        <f>IF('2 علوم تجريبية 1'!A29="","",'2 علوم تجريبية 1'!A29)</f>
        <v>26</v>
      </c>
      <c r="B111" s="227" t="str">
        <f>IF('2 علوم تجريبية 1'!B29:B29="","",'2 علوم تجريبية 1'!B29:B29)</f>
        <v>محجوب أسماء</v>
      </c>
      <c r="C111" s="228"/>
      <c r="D111" s="136" t="str">
        <f>IF('2 علوم تجريبية 1'!M29="","",'2 علوم تجريبية 1'!M29)</f>
        <v/>
      </c>
      <c r="E111" s="136" t="str">
        <f>IF('2 علوم تجريبية 1'!N29="","",'2 علوم تجريبية 1'!N29)</f>
        <v/>
      </c>
      <c r="F111" s="136" t="str">
        <f>IF('2 علوم تجريبية 1'!O29="","",'2 علوم تجريبية 1'!O29)</f>
        <v/>
      </c>
      <c r="G111" s="136" t="str">
        <f>IF('2 علوم تجريبية 1'!P29="","",'2 علوم تجريبية 1'!P29*2)</f>
        <v/>
      </c>
      <c r="H111" s="136" t="str">
        <f t="shared" si="8"/>
        <v/>
      </c>
      <c r="I111" s="137">
        <f>IF(COUNTBLANK(B111)=0,IF('2 علوم تجريبية 1'!$J$1="","",'2 علوم تجريبية 1'!$J$1),"")</f>
        <v>3</v>
      </c>
      <c r="J111" s="138" t="str">
        <f t="shared" si="9"/>
        <v/>
      </c>
      <c r="K111" s="241" t="str">
        <f t="shared" si="10"/>
        <v/>
      </c>
      <c r="L111" s="241"/>
      <c r="M111" s="140"/>
      <c r="N111" s="259"/>
    </row>
    <row r="112" spans="1:14" ht="21" thickBot="1" x14ac:dyDescent="0.3">
      <c r="A112" s="135">
        <f>IF('2 علوم تجريبية 1'!A30="","",'2 علوم تجريبية 1'!A30)</f>
        <v>27</v>
      </c>
      <c r="B112" s="227" t="str">
        <f>IF('2 علوم تجريبية 1'!B30:B30="","",'2 علوم تجريبية 1'!B30:B30)</f>
        <v>مشري عبد الرحمان</v>
      </c>
      <c r="C112" s="228"/>
      <c r="D112" s="136" t="str">
        <f>IF('2 علوم تجريبية 1'!M30="","",'2 علوم تجريبية 1'!M30)</f>
        <v/>
      </c>
      <c r="E112" s="136" t="str">
        <f>IF('2 علوم تجريبية 1'!N30="","",'2 علوم تجريبية 1'!N30)</f>
        <v/>
      </c>
      <c r="F112" s="136" t="str">
        <f>IF('2 علوم تجريبية 1'!O30="","",'2 علوم تجريبية 1'!O30)</f>
        <v/>
      </c>
      <c r="G112" s="136" t="str">
        <f>IF('2 علوم تجريبية 1'!P30="","",'2 علوم تجريبية 1'!P30*2)</f>
        <v/>
      </c>
      <c r="H112" s="136" t="str">
        <f t="shared" si="8"/>
        <v/>
      </c>
      <c r="I112" s="137">
        <f>IF(COUNTBLANK(B112)=0,IF('2 علوم تجريبية 1'!$J$1="","",'2 علوم تجريبية 1'!$J$1),"")</f>
        <v>3</v>
      </c>
      <c r="J112" s="138" t="str">
        <f t="shared" si="9"/>
        <v/>
      </c>
      <c r="K112" s="241" t="str">
        <f t="shared" si="10"/>
        <v/>
      </c>
      <c r="L112" s="241"/>
      <c r="M112" s="140"/>
      <c r="N112" s="259"/>
    </row>
    <row r="113" spans="1:14" ht="21" thickBot="1" x14ac:dyDescent="0.3">
      <c r="A113" s="135">
        <f>IF('2 علوم تجريبية 1'!A31="","",'2 علوم تجريبية 1'!A31)</f>
        <v>28</v>
      </c>
      <c r="B113" s="227" t="str">
        <f>IF('2 علوم تجريبية 1'!B31:B31="","",'2 علوم تجريبية 1'!B31:B31)</f>
        <v>منصور حياة</v>
      </c>
      <c r="C113" s="228"/>
      <c r="D113" s="136" t="str">
        <f>IF('2 علوم تجريبية 1'!M31="","",'2 علوم تجريبية 1'!M31)</f>
        <v/>
      </c>
      <c r="E113" s="136" t="str">
        <f>IF('2 علوم تجريبية 1'!N31="","",'2 علوم تجريبية 1'!N31)</f>
        <v/>
      </c>
      <c r="F113" s="136" t="str">
        <f>IF('2 علوم تجريبية 1'!O31="","",'2 علوم تجريبية 1'!O31)</f>
        <v/>
      </c>
      <c r="G113" s="136" t="str">
        <f>IF('2 علوم تجريبية 1'!P31="","",'2 علوم تجريبية 1'!P31*2)</f>
        <v/>
      </c>
      <c r="H113" s="136" t="str">
        <f t="shared" si="8"/>
        <v/>
      </c>
      <c r="I113" s="137">
        <f>IF(COUNTBLANK(B113)=0,IF('2 علوم تجريبية 1'!$J$1="","",'2 علوم تجريبية 1'!$J$1),"")</f>
        <v>3</v>
      </c>
      <c r="J113" s="138" t="str">
        <f t="shared" si="9"/>
        <v/>
      </c>
      <c r="K113" s="241" t="str">
        <f t="shared" si="10"/>
        <v/>
      </c>
      <c r="L113" s="241"/>
      <c r="M113" s="140"/>
      <c r="N113" s="259"/>
    </row>
    <row r="114" spans="1:14" ht="21" thickBot="1" x14ac:dyDescent="0.3">
      <c r="A114" s="135">
        <f>IF('2 علوم تجريبية 1'!A32="","",'2 علوم تجريبية 1'!A32)</f>
        <v>29</v>
      </c>
      <c r="B114" s="227" t="str">
        <f>IF('2 علوم تجريبية 1'!B32:B32="","",'2 علوم تجريبية 1'!B32:B32)</f>
        <v>منصوري بوتخيل</v>
      </c>
      <c r="C114" s="228"/>
      <c r="D114" s="136" t="str">
        <f>IF('2 علوم تجريبية 1'!M32="","",'2 علوم تجريبية 1'!M32)</f>
        <v/>
      </c>
      <c r="E114" s="136" t="str">
        <f>IF('2 علوم تجريبية 1'!N32="","",'2 علوم تجريبية 1'!N32)</f>
        <v/>
      </c>
      <c r="F114" s="136" t="str">
        <f>IF('2 علوم تجريبية 1'!O32="","",'2 علوم تجريبية 1'!O32)</f>
        <v/>
      </c>
      <c r="G114" s="136" t="str">
        <f>IF('2 علوم تجريبية 1'!P32="","",'2 علوم تجريبية 1'!P32*2)</f>
        <v/>
      </c>
      <c r="H114" s="136" t="str">
        <f t="shared" si="8"/>
        <v/>
      </c>
      <c r="I114" s="137">
        <f>IF(COUNTBLANK(B114)=0,IF('2 علوم تجريبية 1'!$J$1="","",'2 علوم تجريبية 1'!$J$1),"")</f>
        <v>3</v>
      </c>
      <c r="J114" s="138" t="str">
        <f t="shared" si="9"/>
        <v/>
      </c>
      <c r="K114" s="241" t="str">
        <f t="shared" si="10"/>
        <v/>
      </c>
      <c r="L114" s="241"/>
      <c r="M114" s="140"/>
      <c r="N114" s="259"/>
    </row>
    <row r="115" spans="1:14" ht="21" thickBot="1" x14ac:dyDescent="0.3">
      <c r="A115" s="135">
        <f>IF('2 علوم تجريبية 1'!A33="","",'2 علوم تجريبية 1'!A33)</f>
        <v>30</v>
      </c>
      <c r="B115" s="227" t="str">
        <f>IF('2 علوم تجريبية 1'!B33:B33="","",'2 علوم تجريبية 1'!B33:B33)</f>
        <v>يوسفي هاجر</v>
      </c>
      <c r="C115" s="228"/>
      <c r="D115" s="136" t="str">
        <f>IF('2 علوم تجريبية 1'!M33="","",'2 علوم تجريبية 1'!M33)</f>
        <v/>
      </c>
      <c r="E115" s="136" t="str">
        <f>IF('2 علوم تجريبية 1'!N33="","",'2 علوم تجريبية 1'!N33)</f>
        <v/>
      </c>
      <c r="F115" s="136" t="str">
        <f>IF('2 علوم تجريبية 1'!O33="","",'2 علوم تجريبية 1'!O33)</f>
        <v/>
      </c>
      <c r="G115" s="136" t="str">
        <f>IF('2 علوم تجريبية 1'!P33="","",'2 علوم تجريبية 1'!P33*2)</f>
        <v/>
      </c>
      <c r="H115" s="136" t="str">
        <f t="shared" si="8"/>
        <v/>
      </c>
      <c r="I115" s="137">
        <f>IF(COUNTBLANK(B115)=0,IF('2 علوم تجريبية 1'!$J$1="","",'2 علوم تجريبية 1'!$J$1),"")</f>
        <v>3</v>
      </c>
      <c r="J115" s="138" t="str">
        <f t="shared" si="9"/>
        <v/>
      </c>
      <c r="K115" s="241" t="str">
        <f t="shared" si="10"/>
        <v/>
      </c>
      <c r="L115" s="241"/>
      <c r="M115" s="140"/>
      <c r="N115" s="259"/>
    </row>
    <row r="116" spans="1:14" ht="21" thickBot="1" x14ac:dyDescent="0.3">
      <c r="A116" s="129" t="str">
        <f>IF('2 علوم تجريبية 1'!A34="","",'2 علوم تجريبية 1'!A34)</f>
        <v/>
      </c>
      <c r="B116" s="264" t="str">
        <f>IF('2 علوم تجريبية 1'!B34:B34="","",'2 علوم تجريبية 1'!B34:B34)</f>
        <v/>
      </c>
      <c r="C116" s="265"/>
      <c r="D116" s="151" t="str">
        <f>IF('2 علوم تجريبية 1'!M34="","",'2 علوم تجريبية 1'!M34)</f>
        <v/>
      </c>
      <c r="E116" s="151" t="str">
        <f>IF('2 علوم تجريبية 1'!N34="","",'2 علوم تجريبية 1'!N34)</f>
        <v/>
      </c>
      <c r="F116" s="151" t="str">
        <f>IF('2 علوم تجريبية 1'!O34="","",'2 علوم تجريبية 1'!O34)</f>
        <v/>
      </c>
      <c r="G116" s="151" t="str">
        <f>IF('2 علوم تجريبية 1'!P34="","",'2 علوم تجريبية 1'!P34*2)</f>
        <v/>
      </c>
      <c r="H116" s="136" t="str">
        <f t="shared" si="8"/>
        <v/>
      </c>
      <c r="I116" s="137" t="str">
        <f>IF(COUNTBLANK(B116)=0,IF('2 علوم تجريبية 1'!$J$1="","",'2 علوم تجريبية 1'!$J$1),"")</f>
        <v/>
      </c>
      <c r="J116" s="152" t="str">
        <f t="shared" si="9"/>
        <v/>
      </c>
      <c r="K116" s="266" t="str">
        <f t="shared" si="10"/>
        <v/>
      </c>
      <c r="L116" s="266"/>
      <c r="M116" s="145"/>
      <c r="N116" s="260"/>
    </row>
    <row r="117" spans="1:14" ht="21" thickBot="1" x14ac:dyDescent="0.3">
      <c r="A117" s="118" t="str">
        <f>IF('2 علوم تجريبية 1'!A35="","",'2 علوم تجريبية 1'!A35)</f>
        <v/>
      </c>
      <c r="B117" s="242" t="str">
        <f>IF('2 علوم تجريبية 1'!B35:B35="","",'2 علوم تجريبية 1'!B35:B35)</f>
        <v/>
      </c>
      <c r="C117" s="242"/>
      <c r="D117" s="120" t="str">
        <f>IF('2 علوم تجريبية 1'!C116="","",'2 علوم تجريبية 1'!C116)</f>
        <v/>
      </c>
      <c r="E117" s="120" t="str">
        <f>IF('2 علوم تجريبية 1'!D116="","",'2 علوم تجريبية 1'!D116)</f>
        <v/>
      </c>
      <c r="F117" s="120" t="str">
        <f>IF('2 علوم تجريبية 1'!E116="","",'2 علوم تجريبية 1'!E116)</f>
        <v/>
      </c>
      <c r="G117" s="120" t="str">
        <f>IF('2 علوم تجريبية 1'!F116="","",'2 علوم تجريبية 1'!F116*2)</f>
        <v/>
      </c>
      <c r="H117" s="120" t="str">
        <f t="shared" ref="H117" si="11">IFERROR((D117+E117+F117+G117)/5,"")</f>
        <v/>
      </c>
      <c r="I117" s="121"/>
      <c r="J117" s="120" t="str">
        <f t="shared" si="9"/>
        <v/>
      </c>
      <c r="K117" s="247" t="str">
        <f t="shared" si="10"/>
        <v/>
      </c>
      <c r="L117" s="247"/>
      <c r="N117" s="122"/>
    </row>
    <row r="118" spans="1:14" ht="24" thickTop="1" thickBot="1" x14ac:dyDescent="0.3">
      <c r="B118" s="267" t="s">
        <v>153</v>
      </c>
      <c r="C118" s="268"/>
      <c r="D118" s="269"/>
      <c r="F118" s="163">
        <f>COUNTIF(H86:H115,"&gt;=10")</f>
        <v>0</v>
      </c>
      <c r="I118" s="267" t="s">
        <v>152</v>
      </c>
      <c r="J118" s="268"/>
      <c r="K118" s="269"/>
      <c r="N118" s="163">
        <f>COUNTIF(H86:H115,"&lt;10")</f>
        <v>0</v>
      </c>
    </row>
    <row r="119" spans="1:14" ht="19.5" thickTop="1" x14ac:dyDescent="0.25"/>
    <row r="120" spans="1:14" x14ac:dyDescent="0.25"/>
  </sheetData>
  <mergeCells count="247">
    <mergeCell ref="N44:N61"/>
    <mergeCell ref="N4:N20"/>
    <mergeCell ref="N103:N116"/>
    <mergeCell ref="B77:D77"/>
    <mergeCell ref="I77:K77"/>
    <mergeCell ref="B118:D118"/>
    <mergeCell ref="I118:K118"/>
    <mergeCell ref="B36:D36"/>
    <mergeCell ref="I36:K36"/>
    <mergeCell ref="B108:C108"/>
    <mergeCell ref="K108:L108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N22:N34"/>
    <mergeCell ref="B115:C115"/>
    <mergeCell ref="K115:L115"/>
    <mergeCell ref="B116:C116"/>
    <mergeCell ref="K116:L116"/>
    <mergeCell ref="B117:C117"/>
    <mergeCell ref="K117:L117"/>
    <mergeCell ref="B112:C112"/>
    <mergeCell ref="K112:L112"/>
    <mergeCell ref="B113:C113"/>
    <mergeCell ref="K113:L113"/>
    <mergeCell ref="B114:C114"/>
    <mergeCell ref="K114:L114"/>
    <mergeCell ref="B109:C109"/>
    <mergeCell ref="K109:L109"/>
    <mergeCell ref="B110:C110"/>
    <mergeCell ref="K110:L110"/>
    <mergeCell ref="B111:C111"/>
    <mergeCell ref="K111:L111"/>
    <mergeCell ref="B106:C106"/>
    <mergeCell ref="K106:L106"/>
    <mergeCell ref="B107:C107"/>
    <mergeCell ref="K107:L107"/>
    <mergeCell ref="N85:N101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97:C97"/>
    <mergeCell ref="B91:C91"/>
    <mergeCell ref="K91:L91"/>
    <mergeCell ref="B92:C92"/>
    <mergeCell ref="K92:L92"/>
    <mergeCell ref="B93:C93"/>
    <mergeCell ref="K93:L93"/>
    <mergeCell ref="B88:C88"/>
    <mergeCell ref="K88:L88"/>
    <mergeCell ref="B89:C89"/>
    <mergeCell ref="K89:L89"/>
    <mergeCell ref="B90:C90"/>
    <mergeCell ref="K90:L90"/>
    <mergeCell ref="B85:C85"/>
    <mergeCell ref="K85:L85"/>
    <mergeCell ref="B86:C86"/>
    <mergeCell ref="K86:L86"/>
    <mergeCell ref="B87:C87"/>
    <mergeCell ref="K87:L87"/>
    <mergeCell ref="A83:B83"/>
    <mergeCell ref="C83:E83"/>
    <mergeCell ref="F83:G83"/>
    <mergeCell ref="H83:J83"/>
    <mergeCell ref="A84:B84"/>
    <mergeCell ref="C84:E84"/>
    <mergeCell ref="F84:G84"/>
    <mergeCell ref="H84:J84"/>
    <mergeCell ref="A82:B82"/>
    <mergeCell ref="C82:E82"/>
    <mergeCell ref="F82:I82"/>
    <mergeCell ref="J82:K82"/>
    <mergeCell ref="L82:N82"/>
    <mergeCell ref="B74:C74"/>
    <mergeCell ref="K74:L74"/>
    <mergeCell ref="B75:C75"/>
    <mergeCell ref="K75:L75"/>
    <mergeCell ref="B76:C76"/>
    <mergeCell ref="K76:L76"/>
    <mergeCell ref="N63:N75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K24:L24"/>
    <mergeCell ref="K23:L23"/>
    <mergeCell ref="K22:L22"/>
    <mergeCell ref="K21:L21"/>
    <mergeCell ref="K30:L30"/>
    <mergeCell ref="K29:L29"/>
    <mergeCell ref="K10:L10"/>
    <mergeCell ref="B35:C35"/>
    <mergeCell ref="B34:C34"/>
    <mergeCell ref="B33:C33"/>
    <mergeCell ref="B32:C32"/>
    <mergeCell ref="B31:C31"/>
    <mergeCell ref="B30:C30"/>
    <mergeCell ref="B24:C24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B23:C23"/>
    <mergeCell ref="B22:C22"/>
    <mergeCell ref="B21:C21"/>
    <mergeCell ref="B20:C20"/>
    <mergeCell ref="B29:C29"/>
    <mergeCell ref="B28:C28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B27:C27"/>
    <mergeCell ref="B26:C26"/>
    <mergeCell ref="B25:C25"/>
    <mergeCell ref="B8:C8"/>
    <mergeCell ref="B7:C7"/>
    <mergeCell ref="B6:C6"/>
    <mergeCell ref="F2:G2"/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B10:C10"/>
  </mergeCells>
  <conditionalFormatting sqref="F2">
    <cfRule type="containsErrors" dxfId="33" priority="11" stopIfTrue="1">
      <formula>ISERROR(F2)</formula>
    </cfRule>
  </conditionalFormatting>
  <conditionalFormatting sqref="F3">
    <cfRule type="containsErrors" dxfId="32" priority="10" stopIfTrue="1">
      <formula>ISERROR(F3)</formula>
    </cfRule>
  </conditionalFormatting>
  <conditionalFormatting sqref="F42">
    <cfRule type="containsErrors" dxfId="31" priority="7" stopIfTrue="1">
      <formula>ISERROR(F42)</formula>
    </cfRule>
  </conditionalFormatting>
  <conditionalFormatting sqref="F43">
    <cfRule type="containsErrors" dxfId="30" priority="6" stopIfTrue="1">
      <formula>ISERROR(F43)</formula>
    </cfRule>
  </conditionalFormatting>
  <conditionalFormatting sqref="F83">
    <cfRule type="containsErrors" dxfId="29" priority="5" stopIfTrue="1">
      <formula>ISERROR(F83)</formula>
    </cfRule>
  </conditionalFormatting>
  <conditionalFormatting sqref="F84">
    <cfRule type="containsErrors" dxfId="28" priority="4" stopIfTrue="1">
      <formula>ISERROR(F84)</formula>
    </cfRule>
  </conditionalFormatting>
  <conditionalFormatting sqref="H5:H34">
    <cfRule type="cellIs" dxfId="27" priority="3" operator="lessThan">
      <formula>10</formula>
    </cfRule>
  </conditionalFormatting>
  <conditionalFormatting sqref="H45:H75">
    <cfRule type="cellIs" dxfId="26" priority="2" operator="lessThan">
      <formula>10</formula>
    </cfRule>
  </conditionalFormatting>
  <conditionalFormatting sqref="H86:H116">
    <cfRule type="cellIs" dxfId="25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tabColor rgb="FFFF0000"/>
  </sheetPr>
  <dimension ref="A1:R123"/>
  <sheetViews>
    <sheetView showGridLines="0" rightToLeft="1" workbookViewId="0">
      <selection activeCell="I120" sqref="I120"/>
    </sheetView>
  </sheetViews>
  <sheetFormatPr baseColWidth="10" defaultColWidth="0" defaultRowHeight="18.75" zeroHeight="1" x14ac:dyDescent="0.25"/>
  <cols>
    <col min="1" max="1" width="4.75" style="117" customWidth="1"/>
    <col min="2" max="2" width="7.25" style="117" customWidth="1"/>
    <col min="3" max="3" width="14.75" style="117" customWidth="1"/>
    <col min="4" max="4" width="9.25" style="117" customWidth="1"/>
    <col min="5" max="5" width="9.375" style="117" customWidth="1"/>
    <col min="6" max="6" width="9.75" style="117" customWidth="1"/>
    <col min="7" max="7" width="9.5" style="117" customWidth="1"/>
    <col min="8" max="8" width="10.625" style="117" customWidth="1"/>
    <col min="9" max="9" width="8.5" style="126" customWidth="1"/>
    <col min="10" max="10" width="8.875" style="117" customWidth="1"/>
    <col min="11" max="11" width="10.5" style="117" customWidth="1"/>
    <col min="12" max="12" width="9.375" style="117" customWidth="1"/>
    <col min="13" max="13" width="11" style="117" hidden="1" customWidth="1"/>
    <col min="14" max="14" width="8.5" style="117" customWidth="1"/>
    <col min="15" max="15" width="8.75" style="117" customWidth="1"/>
    <col min="16" max="16" width="7.75" style="117" customWidth="1"/>
    <col min="17" max="18" width="11" style="117" customWidth="1"/>
    <col min="19" max="16384" width="11" style="117" hidden="1"/>
  </cols>
  <sheetData>
    <row r="1" spans="1:16" ht="30.75" thickBot="1" x14ac:dyDescent="0.3">
      <c r="A1" s="234" t="s">
        <v>0</v>
      </c>
      <c r="B1" s="234"/>
      <c r="C1" s="236" t="s">
        <v>26</v>
      </c>
      <c r="D1" s="236"/>
      <c r="E1" s="237"/>
      <c r="F1" s="231" t="s">
        <v>4</v>
      </c>
      <c r="G1" s="232"/>
      <c r="H1" s="232"/>
      <c r="I1" s="233"/>
      <c r="J1" s="251" t="s">
        <v>9</v>
      </c>
      <c r="K1" s="252"/>
      <c r="L1" s="250" t="s">
        <v>19</v>
      </c>
      <c r="M1" s="250"/>
      <c r="N1" s="250"/>
      <c r="O1" s="116"/>
      <c r="P1" s="116"/>
    </row>
    <row r="2" spans="1:16" ht="23.25" thickBot="1" x14ac:dyDescent="0.3">
      <c r="A2" s="234" t="s">
        <v>6</v>
      </c>
      <c r="B2" s="234"/>
      <c r="C2" s="238" t="s">
        <v>29</v>
      </c>
      <c r="D2" s="238"/>
      <c r="E2" s="238"/>
      <c r="F2" s="229" t="s">
        <v>5</v>
      </c>
      <c r="G2" s="229"/>
      <c r="H2" s="239" t="str">
        <f>IFERROR(INDEX($B$5:$H$35,MATCH(L2,$H$5:$H$35,0),1),"")</f>
        <v>بركات بشرى</v>
      </c>
      <c r="I2" s="239"/>
      <c r="J2" s="240"/>
      <c r="K2" s="155" t="s">
        <v>10</v>
      </c>
      <c r="L2" s="130">
        <f>IFERROR(MAX(H5:H40),"")</f>
        <v>14.5</v>
      </c>
      <c r="M2" s="131"/>
      <c r="N2" s="132" t="s">
        <v>18</v>
      </c>
      <c r="O2" s="116"/>
      <c r="P2" s="116"/>
    </row>
    <row r="3" spans="1:16" ht="23.25" thickBot="1" x14ac:dyDescent="0.3">
      <c r="A3" s="234" t="s">
        <v>1</v>
      </c>
      <c r="B3" s="234"/>
      <c r="C3" s="238" t="s">
        <v>7</v>
      </c>
      <c r="D3" s="238"/>
      <c r="E3" s="238"/>
      <c r="F3" s="230" t="s">
        <v>8</v>
      </c>
      <c r="G3" s="230"/>
      <c r="H3" s="240" t="str">
        <f>IFERROR(INDEX($B$5:$H$35,MATCH(L3,$H$5:$H$35,0),1),"")</f>
        <v>بوشيخي أحمد</v>
      </c>
      <c r="I3" s="240"/>
      <c r="J3" s="240"/>
      <c r="K3" s="155" t="s">
        <v>10</v>
      </c>
      <c r="L3" s="130">
        <f>IFERROR(MIN(H5:H40),"")</f>
        <v>4.2</v>
      </c>
      <c r="M3" s="131"/>
      <c r="N3" s="133" t="s">
        <v>25</v>
      </c>
      <c r="O3" s="116"/>
      <c r="P3" s="116"/>
    </row>
    <row r="4" spans="1:16" ht="21.75" customHeight="1" thickTop="1" thickBot="1" x14ac:dyDescent="0.3">
      <c r="A4" s="153" t="s">
        <v>2</v>
      </c>
      <c r="B4" s="235" t="s">
        <v>3</v>
      </c>
      <c r="C4" s="235"/>
      <c r="D4" s="154" t="s">
        <v>11</v>
      </c>
      <c r="E4" s="154" t="s">
        <v>12</v>
      </c>
      <c r="F4" s="154" t="s">
        <v>13</v>
      </c>
      <c r="G4" s="154" t="s">
        <v>28</v>
      </c>
      <c r="H4" s="154" t="s">
        <v>14</v>
      </c>
      <c r="I4" s="154" t="s">
        <v>15</v>
      </c>
      <c r="J4" s="154" t="s">
        <v>16</v>
      </c>
      <c r="K4" s="253" t="s">
        <v>17</v>
      </c>
      <c r="L4" s="253"/>
      <c r="M4" s="134"/>
      <c r="N4" s="261" t="s">
        <v>151</v>
      </c>
      <c r="O4" s="116"/>
      <c r="P4" s="116"/>
    </row>
    <row r="5" spans="1:16" ht="21" thickBot="1" x14ac:dyDescent="0.3">
      <c r="A5" s="135">
        <f>IF('2علوم تجريبة 2'!A4="","",'2علوم تجريبة 2'!A4)</f>
        <v>1</v>
      </c>
      <c r="B5" s="227" t="str">
        <f>IF('2علوم تجريبة 2'!B4="","",'2علوم تجريبة 2'!B4)</f>
        <v>أولا نصير رياض</v>
      </c>
      <c r="C5" s="228"/>
      <c r="D5" s="136">
        <f>IF('2علوم تجريبة 2'!C4="","",'2علوم تجريبة 2'!C4)</f>
        <v>13</v>
      </c>
      <c r="E5" s="136">
        <f>IF('2علوم تجريبة 2'!D4="","",'2علوم تجريبة 2'!D4)</f>
        <v>12</v>
      </c>
      <c r="F5" s="136">
        <f>IF('2علوم تجريبة 2'!E4="","",'2علوم تجريبة 2'!E4)</f>
        <v>6</v>
      </c>
      <c r="G5" s="136">
        <f>IF('2علوم تجريبة 2'!F4="","",'2علوم تجريبة 2'!F4*2)</f>
        <v>20</v>
      </c>
      <c r="H5" s="136">
        <f>IF(COUNTBLANK(D5:G5)=0,ROUND(SUM(D5:G5)/5,2),"")</f>
        <v>10.199999999999999</v>
      </c>
      <c r="I5" s="137">
        <f>IF(COUNTBLANK(B5)=0,IF('2 علوم تجريبية 1'!$J$1="","",'2 علوم تجريبية 1'!$J$1),"")</f>
        <v>3</v>
      </c>
      <c r="J5" s="156">
        <f>IFERROR(I5*H5,"")</f>
        <v>30.599999999999998</v>
      </c>
      <c r="K5" s="241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متوسطة</v>
      </c>
      <c r="L5" s="241"/>
      <c r="M5" s="139"/>
      <c r="N5" s="262"/>
      <c r="O5" s="116"/>
      <c r="P5" s="116"/>
    </row>
    <row r="6" spans="1:16" ht="21" thickBot="1" x14ac:dyDescent="0.3">
      <c r="A6" s="135">
        <f>IF('2علوم تجريبة 2'!A5="","",'2علوم تجريبة 2'!A5)</f>
        <v>2</v>
      </c>
      <c r="B6" s="227" t="str">
        <f>IF('2علوم تجريبة 2'!B5="","",'2علوم تجريبة 2'!B5)</f>
        <v>بركات بشرى</v>
      </c>
      <c r="C6" s="228"/>
      <c r="D6" s="136">
        <f>IF('2علوم تجريبة 2'!C5="","",'2علوم تجريبة 2'!C5)</f>
        <v>15</v>
      </c>
      <c r="E6" s="136">
        <f>IF('2علوم تجريبة 2'!D5="","",'2علوم تجريبة 2'!D5)</f>
        <v>14</v>
      </c>
      <c r="F6" s="136">
        <f>IF('2علوم تجريبة 2'!E5="","",'2علوم تجريبة 2'!E5)</f>
        <v>12</v>
      </c>
      <c r="G6" s="136">
        <f>IF('2علوم تجريبة 2'!F5="","",'2علوم تجريبة 2'!F5*2)</f>
        <v>31.5</v>
      </c>
      <c r="H6" s="136">
        <f t="shared" ref="H6:H37" si="0">IF(COUNTBLANK(D6:G6)=0,ROUND(SUM(D6:G6)/5,2),"")</f>
        <v>14.5</v>
      </c>
      <c r="I6" s="137">
        <f>IF(COUNTBLANK(B6)=0,IF('2 علوم تجريبية 1'!$J$1="","",'2 علوم تجريبية 1'!$J$1),"")</f>
        <v>3</v>
      </c>
      <c r="J6" s="156">
        <f t="shared" ref="J6:J40" si="1">IFERROR(I6*H6,"")</f>
        <v>43.5</v>
      </c>
      <c r="K6" s="241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جيدة جدا</v>
      </c>
      <c r="L6" s="241"/>
      <c r="M6" s="140"/>
      <c r="N6" s="262"/>
      <c r="O6" s="116"/>
      <c r="P6" s="116"/>
    </row>
    <row r="7" spans="1:16" ht="21" thickBot="1" x14ac:dyDescent="0.3">
      <c r="A7" s="135">
        <f>IF('2علوم تجريبة 2'!A6="","",'2علوم تجريبة 2'!A6)</f>
        <v>3</v>
      </c>
      <c r="B7" s="227" t="str">
        <f>IF('2علوم تجريبة 2'!B6="","",'2علوم تجريبة 2'!B6)</f>
        <v>بقوق نجيب</v>
      </c>
      <c r="C7" s="228"/>
      <c r="D7" s="136">
        <f>IF('2علوم تجريبة 2'!C6="","",'2علوم تجريبة 2'!C6)</f>
        <v>12</v>
      </c>
      <c r="E7" s="136">
        <f>IF('2علوم تجريبة 2'!D6="","",'2علوم تجريبة 2'!D6)</f>
        <v>13</v>
      </c>
      <c r="F7" s="136">
        <f>IF('2علوم تجريبة 2'!E6="","",'2علوم تجريبة 2'!E6)</f>
        <v>3.25</v>
      </c>
      <c r="G7" s="136">
        <f>IF('2علوم تجريبة 2'!F6="","",'2علوم تجريبة 2'!F6*2)</f>
        <v>15.5</v>
      </c>
      <c r="H7" s="136">
        <f t="shared" si="0"/>
        <v>8.75</v>
      </c>
      <c r="I7" s="137">
        <f>IF(COUNTBLANK(B7)=0,IF('2 علوم تجريبية 1'!$J$1="","",'2 علوم تجريبية 1'!$J$1),"")</f>
        <v>3</v>
      </c>
      <c r="J7" s="156">
        <f t="shared" si="1"/>
        <v>26.25</v>
      </c>
      <c r="K7" s="241" t="str">
        <f t="shared" si="2"/>
        <v>نتائج غيرمقبولة</v>
      </c>
      <c r="L7" s="241"/>
      <c r="M7" s="140"/>
      <c r="N7" s="262"/>
      <c r="O7" s="116"/>
      <c r="P7" s="116"/>
    </row>
    <row r="8" spans="1:16" ht="21" thickBot="1" x14ac:dyDescent="0.3">
      <c r="A8" s="135">
        <f>IF('2علوم تجريبة 2'!A7="","",'2علوم تجريبة 2'!A7)</f>
        <v>4</v>
      </c>
      <c r="B8" s="227" t="str">
        <f>IF('2علوم تجريبة 2'!B7="","",'2علوم تجريبة 2'!B7)</f>
        <v>بلعيد ايمان</v>
      </c>
      <c r="C8" s="228"/>
      <c r="D8" s="136">
        <f>IF('2علوم تجريبة 2'!C7="","",'2علوم تجريبة 2'!C7)</f>
        <v>14</v>
      </c>
      <c r="E8" s="136">
        <f>IF('2علوم تجريبة 2'!D7="","",'2علوم تجريبة 2'!D7)</f>
        <v>13</v>
      </c>
      <c r="F8" s="136">
        <f>IF('2علوم تجريبة 2'!E7="","",'2علوم تجريبة 2'!E7)</f>
        <v>9.75</v>
      </c>
      <c r="G8" s="136">
        <f>IF('2علوم تجريبة 2'!F7="","",'2علوم تجريبة 2'!F7*2)</f>
        <v>23</v>
      </c>
      <c r="H8" s="136">
        <f t="shared" si="0"/>
        <v>11.95</v>
      </c>
      <c r="I8" s="137">
        <f>IF(COUNTBLANK(B8)=0,IF('2 علوم تجريبية 1'!$J$1="","",'2 علوم تجريبية 1'!$J$1),"")</f>
        <v>3</v>
      </c>
      <c r="J8" s="156">
        <f t="shared" si="1"/>
        <v>35.849999999999994</v>
      </c>
      <c r="K8" s="241" t="str">
        <f t="shared" si="2"/>
        <v>نتائج حسنة</v>
      </c>
      <c r="L8" s="241"/>
      <c r="M8" s="140"/>
      <c r="N8" s="262"/>
      <c r="O8" s="116"/>
      <c r="P8" s="116"/>
    </row>
    <row r="9" spans="1:16" ht="21" thickBot="1" x14ac:dyDescent="0.3">
      <c r="A9" s="135">
        <f>IF('2علوم تجريبة 2'!A8="","",'2علوم تجريبة 2'!A8)</f>
        <v>5</v>
      </c>
      <c r="B9" s="227" t="str">
        <f>IF('2علوم تجريبة 2'!B8="","",'2علوم تجريبة 2'!B8)</f>
        <v>بن خادر خالد</v>
      </c>
      <c r="C9" s="228"/>
      <c r="D9" s="136">
        <f>IF('2علوم تجريبة 2'!C8="","",'2علوم تجريبة 2'!C8)</f>
        <v>12</v>
      </c>
      <c r="E9" s="136">
        <f>IF('2علوم تجريبة 2'!D8="","",'2علوم تجريبة 2'!D8)</f>
        <v>12.5</v>
      </c>
      <c r="F9" s="136">
        <f>IF('2علوم تجريبة 2'!E8="","",'2علوم تجريبة 2'!E8)</f>
        <v>11.75</v>
      </c>
      <c r="G9" s="136">
        <f>IF('2علوم تجريبة 2'!F8="","",'2علوم تجريبة 2'!F8*2)</f>
        <v>14.5</v>
      </c>
      <c r="H9" s="136">
        <f t="shared" si="0"/>
        <v>10.15</v>
      </c>
      <c r="I9" s="137">
        <f>IF(COUNTBLANK(B9)=0,IF('2 علوم تجريبية 1'!$J$1="","",'2 علوم تجريبية 1'!$J$1),"")</f>
        <v>3</v>
      </c>
      <c r="J9" s="156">
        <f t="shared" si="1"/>
        <v>30.450000000000003</v>
      </c>
      <c r="K9" s="241" t="str">
        <f t="shared" si="2"/>
        <v>نتائج متوسطة</v>
      </c>
      <c r="L9" s="241"/>
      <c r="M9" s="140"/>
      <c r="N9" s="262"/>
      <c r="O9" s="116"/>
      <c r="P9" s="116"/>
    </row>
    <row r="10" spans="1:16" ht="21" thickBot="1" x14ac:dyDescent="0.3">
      <c r="A10" s="135">
        <f>IF('2علوم تجريبة 2'!A9="","",'2علوم تجريبة 2'!A9)</f>
        <v>6</v>
      </c>
      <c r="B10" s="227" t="str">
        <f>IF('2علوم تجريبة 2'!B9="","",'2علوم تجريبة 2'!B9)</f>
        <v>بن دادة محمد اكرم</v>
      </c>
      <c r="C10" s="228"/>
      <c r="D10" s="136">
        <f>IF('2علوم تجريبة 2'!C9="","",'2علوم تجريبة 2'!C9)</f>
        <v>15</v>
      </c>
      <c r="E10" s="136">
        <f>IF('2علوم تجريبة 2'!D9="","",'2علوم تجريبة 2'!D9)</f>
        <v>13</v>
      </c>
      <c r="F10" s="136">
        <f>IF('2علوم تجريبة 2'!E9="","",'2علوم تجريبة 2'!E9)</f>
        <v>15.5</v>
      </c>
      <c r="G10" s="136">
        <f>IF('2علوم تجريبة 2'!F9="","",'2علوم تجريبة 2'!F9*2)</f>
        <v>22.5</v>
      </c>
      <c r="H10" s="136">
        <f t="shared" si="0"/>
        <v>13.2</v>
      </c>
      <c r="I10" s="137">
        <f>IF(COUNTBLANK(B10)=0,IF('2 علوم تجريبية 1'!$J$1="","",'2 علوم تجريبية 1'!$J$1),"")</f>
        <v>3</v>
      </c>
      <c r="J10" s="156">
        <f t="shared" si="1"/>
        <v>39.599999999999994</v>
      </c>
      <c r="K10" s="241" t="str">
        <f t="shared" si="2"/>
        <v>نتائج جيدة جدا</v>
      </c>
      <c r="L10" s="241"/>
      <c r="M10" s="140"/>
      <c r="N10" s="262"/>
      <c r="O10" s="116"/>
      <c r="P10" s="116"/>
    </row>
    <row r="11" spans="1:16" ht="21" thickBot="1" x14ac:dyDescent="0.3">
      <c r="A11" s="135">
        <f>IF('2علوم تجريبة 2'!A10="","",'2علوم تجريبة 2'!A10)</f>
        <v>7</v>
      </c>
      <c r="B11" s="227" t="str">
        <f>IF('2علوم تجريبة 2'!B10="","",'2علوم تجريبة 2'!B10)</f>
        <v>بن صابرو محمد</v>
      </c>
      <c r="C11" s="228"/>
      <c r="D11" s="136">
        <f>IF('2علوم تجريبة 2'!C10="","",'2علوم تجريبة 2'!C10)</f>
        <v>14.5</v>
      </c>
      <c r="E11" s="136">
        <f>IF('2علوم تجريبة 2'!D10="","",'2علوم تجريبة 2'!D10)</f>
        <v>12.5</v>
      </c>
      <c r="F11" s="136">
        <f>IF('2علوم تجريبة 2'!E10="","",'2علوم تجريبة 2'!E10)</f>
        <v>14.25</v>
      </c>
      <c r="G11" s="136">
        <f>IF('2علوم تجريبة 2'!F10="","",'2علوم تجريبة 2'!F10*2)</f>
        <v>19</v>
      </c>
      <c r="H11" s="136">
        <f t="shared" si="0"/>
        <v>12.05</v>
      </c>
      <c r="I11" s="137">
        <f>IF(COUNTBLANK(B11)=0,IF('2 علوم تجريبية 1'!$J$1="","",'2 علوم تجريبية 1'!$J$1),"")</f>
        <v>3</v>
      </c>
      <c r="J11" s="156">
        <f t="shared" si="1"/>
        <v>36.150000000000006</v>
      </c>
      <c r="K11" s="241" t="str">
        <f t="shared" si="2"/>
        <v>نتائج حسنة</v>
      </c>
      <c r="L11" s="241"/>
      <c r="M11" s="140"/>
      <c r="N11" s="262"/>
      <c r="O11" s="116"/>
      <c r="P11" s="116"/>
    </row>
    <row r="12" spans="1:16" ht="21" thickBot="1" x14ac:dyDescent="0.3">
      <c r="A12" s="135">
        <f>IF('2علوم تجريبة 2'!A11="","",'2علوم تجريبة 2'!A11)</f>
        <v>8</v>
      </c>
      <c r="B12" s="227" t="str">
        <f>IF('2علوم تجريبة 2'!B11="","",'2علوم تجريبة 2'!B11)</f>
        <v>بن عامر أسامة</v>
      </c>
      <c r="C12" s="228"/>
      <c r="D12" s="136">
        <f>IF('2علوم تجريبة 2'!C11="","",'2علوم تجريبة 2'!C11)</f>
        <v>11</v>
      </c>
      <c r="E12" s="136">
        <f>IF('2علوم تجريبة 2'!D11="","",'2علوم تجريبة 2'!D11)</f>
        <v>11.5</v>
      </c>
      <c r="F12" s="136">
        <f>IF('2علوم تجريبة 2'!E11="","",'2علوم تجريبة 2'!E11)</f>
        <v>6.25</v>
      </c>
      <c r="G12" s="136">
        <f>IF('2علوم تجريبة 2'!F11="","",'2علوم تجريبة 2'!F11*2)</f>
        <v>20</v>
      </c>
      <c r="H12" s="136">
        <f t="shared" si="0"/>
        <v>9.75</v>
      </c>
      <c r="I12" s="137">
        <f>IF(COUNTBLANK(B12)=0,IF('2 علوم تجريبية 1'!$J$1="","",'2 علوم تجريبية 1'!$J$1),"")</f>
        <v>3</v>
      </c>
      <c r="J12" s="156">
        <f t="shared" si="1"/>
        <v>29.25</v>
      </c>
      <c r="K12" s="241" t="str">
        <f t="shared" si="2"/>
        <v>نتائج غيرمقبولة</v>
      </c>
      <c r="L12" s="241"/>
      <c r="M12" s="140"/>
      <c r="N12" s="262"/>
      <c r="O12" s="116"/>
      <c r="P12" s="116"/>
    </row>
    <row r="13" spans="1:16" ht="21" thickBot="1" x14ac:dyDescent="0.3">
      <c r="A13" s="135">
        <f>IF('2علوم تجريبة 2'!A12="","",'2علوم تجريبة 2'!A12)</f>
        <v>9</v>
      </c>
      <c r="B13" s="227" t="str">
        <f>IF('2علوم تجريبة 2'!B12="","",'2علوم تجريبة 2'!B12)</f>
        <v>بن مجاهد هند</v>
      </c>
      <c r="C13" s="228"/>
      <c r="D13" s="136">
        <f>IF('2علوم تجريبة 2'!C12="","",'2علوم تجريبة 2'!C12)</f>
        <v>15.5</v>
      </c>
      <c r="E13" s="136">
        <f>IF('2علوم تجريبة 2'!D12="","",'2علوم تجريبة 2'!D12)</f>
        <v>13</v>
      </c>
      <c r="F13" s="136">
        <f>IF('2علوم تجريبة 2'!E12="","",'2علوم تجريبة 2'!E12)</f>
        <v>15</v>
      </c>
      <c r="G13" s="136">
        <f>IF('2علوم تجريبة 2'!F12="","",'2علوم تجريبة 2'!F12*2)</f>
        <v>25</v>
      </c>
      <c r="H13" s="136">
        <f t="shared" si="0"/>
        <v>13.7</v>
      </c>
      <c r="I13" s="137">
        <f>IF(COUNTBLANK(B13)=0,IF('2 علوم تجريبية 1'!$J$1="","",'2 علوم تجريبية 1'!$J$1),"")</f>
        <v>3</v>
      </c>
      <c r="J13" s="156">
        <f t="shared" si="1"/>
        <v>41.099999999999994</v>
      </c>
      <c r="K13" s="241" t="str">
        <f t="shared" si="2"/>
        <v>نتائج جيدة جدا</v>
      </c>
      <c r="L13" s="241"/>
      <c r="M13" s="140"/>
      <c r="N13" s="262"/>
      <c r="O13" s="116"/>
      <c r="P13" s="116"/>
    </row>
    <row r="14" spans="1:16" ht="21" thickBot="1" x14ac:dyDescent="0.3">
      <c r="A14" s="135">
        <f>IF('2علوم تجريبة 2'!A13="","",'2علوم تجريبة 2'!A13)</f>
        <v>10</v>
      </c>
      <c r="B14" s="227" t="str">
        <f>IF('2علوم تجريبة 2'!B13="","",'2علوم تجريبة 2'!B13)</f>
        <v>بن معطي الحاج محمد</v>
      </c>
      <c r="C14" s="228"/>
      <c r="D14" s="136">
        <f>IF('2علوم تجريبة 2'!C13="","",'2علوم تجريبة 2'!C13)</f>
        <v>13</v>
      </c>
      <c r="E14" s="136">
        <f>IF('2علوم تجريبة 2'!D13="","",'2علوم تجريبة 2'!D13)</f>
        <v>12</v>
      </c>
      <c r="F14" s="136">
        <f>IF('2علوم تجريبة 2'!E13="","",'2علوم تجريبة 2'!E13)</f>
        <v>8.25</v>
      </c>
      <c r="G14" s="136">
        <f>IF('2علوم تجريبة 2'!F13="","",'2علوم تجريبة 2'!F13*2)</f>
        <v>20</v>
      </c>
      <c r="H14" s="136">
        <f t="shared" si="0"/>
        <v>10.65</v>
      </c>
      <c r="I14" s="137">
        <f>IF(COUNTBLANK(B14)=0,IF('2 علوم تجريبية 1'!$J$1="","",'2 علوم تجريبية 1'!$J$1),"")</f>
        <v>3</v>
      </c>
      <c r="J14" s="156">
        <f t="shared" si="1"/>
        <v>31.950000000000003</v>
      </c>
      <c r="K14" s="241" t="str">
        <f t="shared" si="2"/>
        <v>نتائج متوسطة</v>
      </c>
      <c r="L14" s="241"/>
      <c r="M14" s="140"/>
      <c r="N14" s="262"/>
      <c r="O14" s="116"/>
      <c r="P14" s="116"/>
    </row>
    <row r="15" spans="1:16" ht="21" thickBot="1" x14ac:dyDescent="0.3">
      <c r="A15" s="135">
        <f>IF('2علوم تجريبة 2'!A14="","",'2علوم تجريبة 2'!A14)</f>
        <v>11</v>
      </c>
      <c r="B15" s="227" t="str">
        <f>IF('2علوم تجريبة 2'!B14="","",'2علوم تجريبة 2'!B14)</f>
        <v>بوشيخي أحمد</v>
      </c>
      <c r="C15" s="228"/>
      <c r="D15" s="136">
        <f>IF('2علوم تجريبة 2'!C14="","",'2علوم تجريبة 2'!C14)</f>
        <v>6</v>
      </c>
      <c r="E15" s="136">
        <f>IF('2علوم تجريبة 2'!D14="","",'2علوم تجريبة 2'!D14)</f>
        <v>6</v>
      </c>
      <c r="F15" s="136">
        <f>IF('2علوم تجريبة 2'!E14="","",'2علوم تجريبة 2'!E14)</f>
        <v>3</v>
      </c>
      <c r="G15" s="136">
        <f>IF('2علوم تجريبة 2'!F14="","",'2علوم تجريبة 2'!F14*2)</f>
        <v>6</v>
      </c>
      <c r="H15" s="136">
        <f t="shared" si="0"/>
        <v>4.2</v>
      </c>
      <c r="I15" s="137">
        <f>IF(COUNTBLANK(B15)=0,IF('2 علوم تجريبية 1'!$J$1="","",'2 علوم تجريبية 1'!$J$1),"")</f>
        <v>3</v>
      </c>
      <c r="J15" s="156">
        <f t="shared" si="1"/>
        <v>12.600000000000001</v>
      </c>
      <c r="K15" s="241" t="str">
        <f t="shared" si="2"/>
        <v>نتائج ضعيفة جدا</v>
      </c>
      <c r="L15" s="241"/>
      <c r="M15" s="140"/>
      <c r="N15" s="262"/>
      <c r="O15" s="116"/>
      <c r="P15" s="116"/>
    </row>
    <row r="16" spans="1:16" ht="21" thickBot="1" x14ac:dyDescent="0.3">
      <c r="A16" s="135">
        <f>IF('2علوم تجريبة 2'!A15="","",'2علوم تجريبة 2'!A15)</f>
        <v>12</v>
      </c>
      <c r="B16" s="227" t="str">
        <f>IF('2علوم تجريبة 2'!B15="","",'2علوم تجريبة 2'!B15)</f>
        <v>تارقي عبد الفتاح</v>
      </c>
      <c r="C16" s="228"/>
      <c r="D16" s="136">
        <f>IF('2علوم تجريبة 2'!C15="","",'2علوم تجريبة 2'!C15)</f>
        <v>16</v>
      </c>
      <c r="E16" s="136">
        <f>IF('2علوم تجريبة 2'!D15="","",'2علوم تجريبة 2'!D15)</f>
        <v>14</v>
      </c>
      <c r="F16" s="136">
        <f>IF('2علوم تجريبة 2'!E15="","",'2علوم تجريبة 2'!E15)</f>
        <v>15.5</v>
      </c>
      <c r="G16" s="136">
        <f>IF('2علوم تجريبة 2'!F15="","",'2علوم تجريبة 2'!F15*2)</f>
        <v>22</v>
      </c>
      <c r="H16" s="136">
        <f t="shared" si="0"/>
        <v>13.5</v>
      </c>
      <c r="I16" s="137">
        <f>IF(COUNTBLANK(B16)=0,IF('2 علوم تجريبية 1'!$J$1="","",'2 علوم تجريبية 1'!$J$1),"")</f>
        <v>3</v>
      </c>
      <c r="J16" s="156">
        <f t="shared" si="1"/>
        <v>40.5</v>
      </c>
      <c r="K16" s="241" t="str">
        <f t="shared" si="2"/>
        <v>نتائج جيدة جدا</v>
      </c>
      <c r="L16" s="241"/>
      <c r="M16" s="140"/>
      <c r="N16" s="262"/>
      <c r="O16" s="116"/>
      <c r="P16" s="116"/>
    </row>
    <row r="17" spans="1:16" ht="21" thickBot="1" x14ac:dyDescent="0.3">
      <c r="A17" s="135">
        <f>IF('2علوم تجريبة 2'!A16="","",'2علوم تجريبة 2'!A16)</f>
        <v>13</v>
      </c>
      <c r="B17" s="227" t="str">
        <f>IF('2علوم تجريبة 2'!B16="","",'2علوم تجريبة 2'!B16)</f>
        <v>توجي ندى شرين سهام  1</v>
      </c>
      <c r="C17" s="228"/>
      <c r="D17" s="136">
        <f>IF('2علوم تجريبة 2'!C16="","",'2علوم تجريبة 2'!C16)</f>
        <v>15</v>
      </c>
      <c r="E17" s="136">
        <f>IF('2علوم تجريبة 2'!D16="","",'2علوم تجريبة 2'!D16)</f>
        <v>14</v>
      </c>
      <c r="F17" s="136">
        <f>IF('2علوم تجريبة 2'!E16="","",'2علوم تجريبة 2'!E16)</f>
        <v>9.75</v>
      </c>
      <c r="G17" s="136">
        <f>IF('2علوم تجريبة 2'!F16="","",'2علوم تجريبة 2'!F16*2)</f>
        <v>16.5</v>
      </c>
      <c r="H17" s="136">
        <f t="shared" si="0"/>
        <v>11.05</v>
      </c>
      <c r="I17" s="137">
        <f>IF(COUNTBLANK(B17)=0,IF('2 علوم تجريبية 1'!$J$1="","",'2 علوم تجريبية 1'!$J$1),"")</f>
        <v>3</v>
      </c>
      <c r="J17" s="156">
        <f t="shared" si="1"/>
        <v>33.150000000000006</v>
      </c>
      <c r="K17" s="241" t="str">
        <f t="shared" si="2"/>
        <v>نتائج حسنة</v>
      </c>
      <c r="L17" s="241"/>
      <c r="M17" s="140"/>
      <c r="N17" s="262"/>
      <c r="O17" s="116"/>
      <c r="P17" s="116"/>
    </row>
    <row r="18" spans="1:16" ht="21" thickBot="1" x14ac:dyDescent="0.3">
      <c r="A18" s="135">
        <f>IF('2علوم تجريبة 2'!A17="","",'2علوم تجريبة 2'!A17)</f>
        <v>14</v>
      </c>
      <c r="B18" s="227" t="str">
        <f>IF('2علوم تجريبة 2'!B17="","",'2علوم تجريبة 2'!B17)</f>
        <v>جطني عادل</v>
      </c>
      <c r="C18" s="228"/>
      <c r="D18" s="136">
        <f>IF('2علوم تجريبة 2'!C17="","",'2علوم تجريبة 2'!C17)</f>
        <v>13</v>
      </c>
      <c r="E18" s="136">
        <f>IF('2علوم تجريبة 2'!D17="","",'2علوم تجريبة 2'!D17)</f>
        <v>12</v>
      </c>
      <c r="F18" s="136">
        <f>IF('2علوم تجريبة 2'!E17="","",'2علوم تجريبة 2'!E17)</f>
        <v>11.75</v>
      </c>
      <c r="G18" s="136">
        <f>IF('2علوم تجريبة 2'!F17="","",'2علوم تجريبة 2'!F17*2)</f>
        <v>20</v>
      </c>
      <c r="H18" s="136">
        <f t="shared" si="0"/>
        <v>11.35</v>
      </c>
      <c r="I18" s="137">
        <f>IF(COUNTBLANK(B18)=0,IF('2 علوم تجريبية 1'!$J$1="","",'2 علوم تجريبية 1'!$J$1),"")</f>
        <v>3</v>
      </c>
      <c r="J18" s="156">
        <f t="shared" si="1"/>
        <v>34.049999999999997</v>
      </c>
      <c r="K18" s="241" t="str">
        <f t="shared" si="2"/>
        <v>نتائج حسنة</v>
      </c>
      <c r="L18" s="241"/>
      <c r="M18" s="140"/>
      <c r="N18" s="262"/>
      <c r="O18" s="116"/>
      <c r="P18" s="116"/>
    </row>
    <row r="19" spans="1:16" ht="21" thickBot="1" x14ac:dyDescent="0.3">
      <c r="A19" s="135">
        <f>IF('2علوم تجريبة 2'!A18="","",'2علوم تجريبة 2'!A18)</f>
        <v>15</v>
      </c>
      <c r="B19" s="227" t="str">
        <f>IF('2علوم تجريبة 2'!B18="","",'2علوم تجريبة 2'!B18)</f>
        <v>جلمودي آدم</v>
      </c>
      <c r="C19" s="228"/>
      <c r="D19" s="136">
        <f>IF('2علوم تجريبة 2'!C18="","",'2علوم تجريبة 2'!C18)</f>
        <v>11</v>
      </c>
      <c r="E19" s="136">
        <f>IF('2علوم تجريبة 2'!D18="","",'2علوم تجريبة 2'!D18)</f>
        <v>14</v>
      </c>
      <c r="F19" s="136">
        <f>IF('2علوم تجريبة 2'!E18="","",'2علوم تجريبة 2'!E18)</f>
        <v>9.75</v>
      </c>
      <c r="G19" s="136">
        <f>IF('2علوم تجريبة 2'!F18="","",'2علوم تجريبة 2'!F18*2)</f>
        <v>17</v>
      </c>
      <c r="H19" s="136">
        <f t="shared" si="0"/>
        <v>10.35</v>
      </c>
      <c r="I19" s="137">
        <f>IF(COUNTBLANK(B19)=0,IF('2 علوم تجريبية 1'!$J$1="","",'2 علوم تجريبية 1'!$J$1),"")</f>
        <v>3</v>
      </c>
      <c r="J19" s="156">
        <f t="shared" si="1"/>
        <v>31.049999999999997</v>
      </c>
      <c r="K19" s="241" t="str">
        <f t="shared" si="2"/>
        <v>نتائج متوسطة</v>
      </c>
      <c r="L19" s="241"/>
      <c r="M19" s="140"/>
      <c r="N19" s="262"/>
      <c r="O19" s="116"/>
      <c r="P19" s="116"/>
    </row>
    <row r="20" spans="1:16" ht="21" thickBot="1" x14ac:dyDescent="0.3">
      <c r="A20" s="135">
        <f>IF('2علوم تجريبة 2'!A19="","",'2علوم تجريبة 2'!A19)</f>
        <v>16</v>
      </c>
      <c r="B20" s="227" t="str">
        <f>IF('2علوم تجريبة 2'!B19="","",'2علوم تجريبة 2'!B19)</f>
        <v>حكومي حنان</v>
      </c>
      <c r="C20" s="228"/>
      <c r="D20" s="136">
        <f>IF('2علوم تجريبة 2'!C19="","",'2علوم تجريبة 2'!C19)</f>
        <v>12.5</v>
      </c>
      <c r="E20" s="136">
        <f>IF('2علوم تجريبة 2'!D19="","",'2علوم تجريبة 2'!D19)</f>
        <v>13</v>
      </c>
      <c r="F20" s="136">
        <f>IF('2علوم تجريبة 2'!E19="","",'2علوم تجريبة 2'!E19)</f>
        <v>7</v>
      </c>
      <c r="G20" s="136">
        <f>IF('2علوم تجريبة 2'!F19="","",'2علوم تجريبة 2'!F19*2)</f>
        <v>14</v>
      </c>
      <c r="H20" s="136">
        <f t="shared" si="0"/>
        <v>9.3000000000000007</v>
      </c>
      <c r="I20" s="137">
        <f>IF(COUNTBLANK(B20)=0,IF('2 علوم تجريبية 1'!$J$1="","",'2 علوم تجريبية 1'!$J$1),"")</f>
        <v>3</v>
      </c>
      <c r="J20" s="156">
        <f t="shared" si="1"/>
        <v>27.900000000000002</v>
      </c>
      <c r="K20" s="241" t="str">
        <f t="shared" si="2"/>
        <v>نتائج غيرمقبولة</v>
      </c>
      <c r="L20" s="241"/>
      <c r="M20" s="140"/>
      <c r="N20" s="262"/>
      <c r="O20" s="116"/>
      <c r="P20" s="116"/>
    </row>
    <row r="21" spans="1:16" ht="21" thickBot="1" x14ac:dyDescent="0.3">
      <c r="A21" s="135">
        <f>IF('2علوم تجريبة 2'!A20="","",'2علوم تجريبة 2'!A20)</f>
        <v>17</v>
      </c>
      <c r="B21" s="227" t="str">
        <f>IF('2علوم تجريبة 2'!B20="","",'2علوم تجريبة 2'!B20)</f>
        <v>حواص محمد عماد الدين</v>
      </c>
      <c r="C21" s="228"/>
      <c r="D21" s="136">
        <f>IF('2علوم تجريبة 2'!C20="","",'2علوم تجريبة 2'!C20)</f>
        <v>15</v>
      </c>
      <c r="E21" s="136">
        <f>IF('2علوم تجريبة 2'!D20="","",'2علوم تجريبة 2'!D20)</f>
        <v>14</v>
      </c>
      <c r="F21" s="136">
        <f>IF('2علوم تجريبة 2'!E20="","",'2علوم تجريبة 2'!E20)</f>
        <v>10.25</v>
      </c>
      <c r="G21" s="136">
        <f>IF('2علوم تجريبة 2'!F20="","",'2علوم تجريبة 2'!F20*2)</f>
        <v>21.5</v>
      </c>
      <c r="H21" s="136">
        <f t="shared" si="0"/>
        <v>12.15</v>
      </c>
      <c r="I21" s="137">
        <f>IF(COUNTBLANK(B21)=0,IF('2 علوم تجريبية 1'!$J$1="","",'2 علوم تجريبية 1'!$J$1),"")</f>
        <v>3</v>
      </c>
      <c r="J21" s="156">
        <f t="shared" si="1"/>
        <v>36.450000000000003</v>
      </c>
      <c r="K21" s="241" t="str">
        <f t="shared" si="2"/>
        <v>نتائج حسنة</v>
      </c>
      <c r="L21" s="241"/>
      <c r="M21" s="140"/>
      <c r="N21" s="263"/>
      <c r="O21" s="116"/>
      <c r="P21" s="116"/>
    </row>
    <row r="22" spans="1:16" ht="21.75" thickTop="1" thickBot="1" x14ac:dyDescent="0.3">
      <c r="A22" s="135">
        <f>IF('2علوم تجريبة 2'!A21="","",'2علوم تجريبة 2'!A21)</f>
        <v>18</v>
      </c>
      <c r="B22" s="227" t="str">
        <f>IF('2علوم تجريبة 2'!B21="","",'2علوم تجريبة 2'!B21)</f>
        <v>خادر فيصل</v>
      </c>
      <c r="C22" s="228"/>
      <c r="D22" s="136">
        <f>IF('2علوم تجريبة 2'!C21="","",'2علوم تجريبة 2'!C21)</f>
        <v>14</v>
      </c>
      <c r="E22" s="136">
        <f>IF('2علوم تجريبة 2'!D21="","",'2علوم تجريبة 2'!D21)</f>
        <v>14</v>
      </c>
      <c r="F22" s="136">
        <f>IF('2علوم تجريبة 2'!E21="","",'2علوم تجريبة 2'!E21)</f>
        <v>7.75</v>
      </c>
      <c r="G22" s="136">
        <f>IF('2علوم تجريبة 2'!F21="","",'2علوم تجريبة 2'!F21*2)</f>
        <v>20</v>
      </c>
      <c r="H22" s="136">
        <f t="shared" si="0"/>
        <v>11.15</v>
      </c>
      <c r="I22" s="137">
        <f>IF(COUNTBLANK(B22)=0,IF('2 علوم تجريبية 1'!$J$1="","",'2 علوم تجريبية 1'!$J$1),"")</f>
        <v>3</v>
      </c>
      <c r="J22" s="156">
        <f t="shared" si="1"/>
        <v>33.450000000000003</v>
      </c>
      <c r="K22" s="241" t="str">
        <f t="shared" si="2"/>
        <v>نتائج حسنة</v>
      </c>
      <c r="L22" s="241"/>
      <c r="M22" s="140"/>
      <c r="N22" s="157"/>
      <c r="O22" s="116"/>
      <c r="P22" s="116"/>
    </row>
    <row r="23" spans="1:16" ht="21.75" customHeight="1" thickTop="1" thickBot="1" x14ac:dyDescent="0.3">
      <c r="A23" s="135">
        <f>IF('2علوم تجريبة 2'!A22="","",'2علوم تجريبة 2'!A22)</f>
        <v>19</v>
      </c>
      <c r="B23" s="227" t="str">
        <f>IF('2علوم تجريبة 2'!B22="","",'2علوم تجريبة 2'!B22)</f>
        <v>خليف فتحي</v>
      </c>
      <c r="C23" s="228"/>
      <c r="D23" s="136">
        <f>IF('2علوم تجريبة 2'!C22="","",'2علوم تجريبة 2'!C22)</f>
        <v>12</v>
      </c>
      <c r="E23" s="136">
        <f>IF('2علوم تجريبة 2'!D22="","",'2علوم تجريبة 2'!D22)</f>
        <v>12.5</v>
      </c>
      <c r="F23" s="136">
        <f>IF('2علوم تجريبة 2'!E22="","",'2علوم تجريبة 2'!E22)</f>
        <v>6.75</v>
      </c>
      <c r="G23" s="136">
        <f>IF('2علوم تجريبة 2'!F22="","",'2علوم تجريبة 2'!F22*2)</f>
        <v>18.5</v>
      </c>
      <c r="H23" s="136">
        <f t="shared" si="0"/>
        <v>9.9499999999999993</v>
      </c>
      <c r="I23" s="137">
        <f>IF(COUNTBLANK(B23)=0,IF('2 علوم تجريبية 1'!$J$1="","",'2 علوم تجريبية 1'!$J$1),"")</f>
        <v>3</v>
      </c>
      <c r="J23" s="156">
        <f t="shared" si="1"/>
        <v>29.849999999999998</v>
      </c>
      <c r="K23" s="241" t="str">
        <f t="shared" si="2"/>
        <v>نتائج غيرمقبولة</v>
      </c>
      <c r="L23" s="241"/>
      <c r="M23" s="140"/>
      <c r="N23" s="258">
        <f>IFERROR(AVERAGE(H5:H37),"")</f>
        <v>11.081250000000001</v>
      </c>
      <c r="O23" s="116"/>
      <c r="P23" s="116"/>
    </row>
    <row r="24" spans="1:16" ht="21" thickBot="1" x14ac:dyDescent="0.3">
      <c r="A24" s="135">
        <f>IF('2علوم تجريبة 2'!A23="","",'2علوم تجريبة 2'!A23)</f>
        <v>20</v>
      </c>
      <c r="B24" s="227" t="str">
        <f>IF('2علوم تجريبة 2'!B23="","",'2علوم تجريبة 2'!B23)</f>
        <v>دحماني محمد عبد الغاني</v>
      </c>
      <c r="C24" s="228"/>
      <c r="D24" s="136">
        <f>IF('2علوم تجريبة 2'!C23="","",'2علوم تجريبة 2'!C23)</f>
        <v>13</v>
      </c>
      <c r="E24" s="136">
        <f>IF('2علوم تجريبة 2'!D23="","",'2علوم تجريبة 2'!D23)</f>
        <v>11</v>
      </c>
      <c r="F24" s="136">
        <f>IF('2علوم تجريبة 2'!E23="","",'2علوم تجريبة 2'!E23)</f>
        <v>12</v>
      </c>
      <c r="G24" s="136">
        <f>IF('2علوم تجريبة 2'!F23="","",'2علوم تجريبة 2'!F23*2)</f>
        <v>20.5</v>
      </c>
      <c r="H24" s="136">
        <f t="shared" si="0"/>
        <v>11.3</v>
      </c>
      <c r="I24" s="137">
        <f>IF(COUNTBLANK(B24)=0,IF('2 علوم تجريبية 1'!$J$1="","",'2 علوم تجريبية 1'!$J$1),"")</f>
        <v>3</v>
      </c>
      <c r="J24" s="156">
        <f t="shared" si="1"/>
        <v>33.900000000000006</v>
      </c>
      <c r="K24" s="241" t="str">
        <f t="shared" si="2"/>
        <v>نتائج حسنة</v>
      </c>
      <c r="L24" s="241"/>
      <c r="M24" s="140"/>
      <c r="N24" s="259"/>
      <c r="O24" s="116"/>
      <c r="P24" s="116"/>
    </row>
    <row r="25" spans="1:16" ht="21" thickBot="1" x14ac:dyDescent="0.3">
      <c r="A25" s="135">
        <f>IF('2علوم تجريبة 2'!A24="","",'2علوم تجريبة 2'!A24)</f>
        <v>21</v>
      </c>
      <c r="B25" s="227" t="str">
        <f>IF('2علوم تجريبة 2'!B24="","",'2علوم تجريبة 2'!B24)</f>
        <v>زايد شيماء</v>
      </c>
      <c r="C25" s="228"/>
      <c r="D25" s="136">
        <f>IF('2علوم تجريبة 2'!C24="","",'2علوم تجريبة 2'!C24)</f>
        <v>14</v>
      </c>
      <c r="E25" s="136">
        <f>IF('2علوم تجريبة 2'!D24="","",'2علوم تجريبة 2'!D24)</f>
        <v>12</v>
      </c>
      <c r="F25" s="136">
        <f>IF('2علوم تجريبة 2'!E24="","",'2علوم تجريبة 2'!E24)</f>
        <v>12</v>
      </c>
      <c r="G25" s="136">
        <f>IF('2علوم تجريبة 2'!F24="","",'2علوم تجريبة 2'!F24*2)</f>
        <v>19</v>
      </c>
      <c r="H25" s="136">
        <f t="shared" si="0"/>
        <v>11.4</v>
      </c>
      <c r="I25" s="137">
        <f>IF(COUNTBLANK(B25)=0,IF('2 علوم تجريبية 1'!$J$1="","",'2 علوم تجريبية 1'!$J$1),"")</f>
        <v>3</v>
      </c>
      <c r="J25" s="156">
        <f t="shared" si="1"/>
        <v>34.200000000000003</v>
      </c>
      <c r="K25" s="241" t="str">
        <f t="shared" si="2"/>
        <v>نتائج حسنة</v>
      </c>
      <c r="L25" s="241"/>
      <c r="M25" s="140"/>
      <c r="N25" s="259"/>
      <c r="O25" s="116"/>
      <c r="P25" s="116"/>
    </row>
    <row r="26" spans="1:16" ht="21" thickBot="1" x14ac:dyDescent="0.3">
      <c r="A26" s="135">
        <f>IF('2علوم تجريبة 2'!A25="","",'2علوم تجريبة 2'!A25)</f>
        <v>22</v>
      </c>
      <c r="B26" s="227" t="str">
        <f>IF('2علوم تجريبة 2'!B25="","",'2علوم تجريبة 2'!B25)</f>
        <v>زكاري اسمهان</v>
      </c>
      <c r="C26" s="228"/>
      <c r="D26" s="136">
        <f>IF('2علوم تجريبة 2'!C25="","",'2علوم تجريبة 2'!C25)</f>
        <v>13</v>
      </c>
      <c r="E26" s="136">
        <f>IF('2علوم تجريبة 2'!D25="","",'2علوم تجريبة 2'!D25)</f>
        <v>14</v>
      </c>
      <c r="F26" s="136">
        <f>IF('2علوم تجريبة 2'!E25="","",'2علوم تجريبة 2'!E25)</f>
        <v>7.25</v>
      </c>
      <c r="G26" s="136">
        <f>IF('2علوم تجريبة 2'!F25="","",'2علوم تجريبة 2'!F25*2)</f>
        <v>16.5</v>
      </c>
      <c r="H26" s="136">
        <f t="shared" si="0"/>
        <v>10.15</v>
      </c>
      <c r="I26" s="137">
        <f>IF(COUNTBLANK(B26)=0,IF('2 علوم تجريبية 1'!$J$1="","",'2 علوم تجريبية 1'!$J$1),"")</f>
        <v>3</v>
      </c>
      <c r="J26" s="156">
        <f t="shared" si="1"/>
        <v>30.450000000000003</v>
      </c>
      <c r="K26" s="241" t="str">
        <f t="shared" si="2"/>
        <v>نتائج متوسطة</v>
      </c>
      <c r="L26" s="241"/>
      <c r="M26" s="140"/>
      <c r="N26" s="259"/>
      <c r="O26" s="116"/>
      <c r="P26" s="116"/>
    </row>
    <row r="27" spans="1:16" ht="21" thickBot="1" x14ac:dyDescent="0.3">
      <c r="A27" s="135">
        <f>IF('2علوم تجريبة 2'!A26="","",'2علوم تجريبة 2'!A26)</f>
        <v>23</v>
      </c>
      <c r="B27" s="227" t="str">
        <f>IF('2علوم تجريبة 2'!B26="","",'2علوم تجريبة 2'!B26)</f>
        <v>سيرات فؤاد</v>
      </c>
      <c r="C27" s="228"/>
      <c r="D27" s="136">
        <f>IF('2علوم تجريبة 2'!C26="","",'2علوم تجريبة 2'!C26)</f>
        <v>13.5</v>
      </c>
      <c r="E27" s="136">
        <f>IF('2علوم تجريبة 2'!D26="","",'2علوم تجريبة 2'!D26)</f>
        <v>12.5</v>
      </c>
      <c r="F27" s="136">
        <f>IF('2علوم تجريبة 2'!E26="","",'2علوم تجريبة 2'!E26)</f>
        <v>13.25</v>
      </c>
      <c r="G27" s="136">
        <f>IF('2علوم تجريبة 2'!F26="","",'2علوم تجريبة 2'!F26*2)</f>
        <v>22</v>
      </c>
      <c r="H27" s="136">
        <f t="shared" si="0"/>
        <v>12.25</v>
      </c>
      <c r="I27" s="137">
        <f>IF(COUNTBLANK(B27)=0,IF('2 علوم تجريبية 1'!$J$1="","",'2 علوم تجريبية 1'!$J$1),"")</f>
        <v>3</v>
      </c>
      <c r="J27" s="156">
        <f t="shared" si="1"/>
        <v>36.75</v>
      </c>
      <c r="K27" s="241" t="str">
        <f t="shared" si="2"/>
        <v>نتائج حسنة</v>
      </c>
      <c r="L27" s="241"/>
      <c r="M27" s="140"/>
      <c r="N27" s="259"/>
      <c r="O27" s="116"/>
      <c r="P27" s="116"/>
    </row>
    <row r="28" spans="1:16" ht="21" thickBot="1" x14ac:dyDescent="0.3">
      <c r="A28" s="135">
        <f>IF('2علوم تجريبة 2'!A27="","",'2علوم تجريبة 2'!A27)</f>
        <v>24</v>
      </c>
      <c r="B28" s="227" t="str">
        <f>IF('2علوم تجريبة 2'!B27="","",'2علوم تجريبة 2'!B27)</f>
        <v>شيحة خولة</v>
      </c>
      <c r="C28" s="228"/>
      <c r="D28" s="136">
        <f>IF('2علوم تجريبة 2'!C27="","",'2علوم تجريبة 2'!C27)</f>
        <v>13</v>
      </c>
      <c r="E28" s="136">
        <f>IF('2علوم تجريبة 2'!D27="","",'2علوم تجريبة 2'!D27)</f>
        <v>11</v>
      </c>
      <c r="F28" s="136">
        <f>IF('2علوم تجريبة 2'!E27="","",'2علوم تجريبة 2'!E27)</f>
        <v>12.25</v>
      </c>
      <c r="G28" s="136">
        <f>IF('2علوم تجريبة 2'!F27="","",'2علوم تجريبة 2'!F27*2)</f>
        <v>18.5</v>
      </c>
      <c r="H28" s="136">
        <f t="shared" si="0"/>
        <v>10.95</v>
      </c>
      <c r="I28" s="137">
        <f>IF(COUNTBLANK(B28)=0,IF('2 علوم تجريبية 1'!$J$1="","",'2 علوم تجريبية 1'!$J$1),"")</f>
        <v>3</v>
      </c>
      <c r="J28" s="156">
        <f t="shared" si="1"/>
        <v>32.849999999999994</v>
      </c>
      <c r="K28" s="241" t="str">
        <f t="shared" si="2"/>
        <v>نتائج متوسطة</v>
      </c>
      <c r="L28" s="241"/>
      <c r="M28" s="140"/>
      <c r="N28" s="259"/>
      <c r="O28" s="116"/>
      <c r="P28" s="116"/>
    </row>
    <row r="29" spans="1:16" ht="21" thickBot="1" x14ac:dyDescent="0.3">
      <c r="A29" s="135">
        <f>IF('2علوم تجريبة 2'!A28="","",'2علوم تجريبة 2'!A28)</f>
        <v>25</v>
      </c>
      <c r="B29" s="227" t="str">
        <f>IF('2علوم تجريبة 2'!B28="","",'2علوم تجريبة 2'!B28)</f>
        <v>صباح دلال</v>
      </c>
      <c r="C29" s="228"/>
      <c r="D29" s="136">
        <f>IF('2علوم تجريبة 2'!C28="","",'2علوم تجريبة 2'!C28)</f>
        <v>11.5</v>
      </c>
      <c r="E29" s="136">
        <f>IF('2علوم تجريبة 2'!D28="","",'2علوم تجريبة 2'!D28)</f>
        <v>12</v>
      </c>
      <c r="F29" s="136">
        <f>IF('2علوم تجريبة 2'!E28="","",'2علوم تجريبة 2'!E28)</f>
        <v>8.25</v>
      </c>
      <c r="G29" s="136">
        <f>IF('2علوم تجريبة 2'!F28="","",'2علوم تجريبة 2'!F28*2)</f>
        <v>9</v>
      </c>
      <c r="H29" s="136">
        <f t="shared" si="0"/>
        <v>8.15</v>
      </c>
      <c r="I29" s="137">
        <f>IF(COUNTBLANK(B29)=0,IF('2 علوم تجريبية 1'!$J$1="","",'2 علوم تجريبية 1'!$J$1),"")</f>
        <v>3</v>
      </c>
      <c r="J29" s="156">
        <f t="shared" si="1"/>
        <v>24.450000000000003</v>
      </c>
      <c r="K29" s="241" t="str">
        <f t="shared" si="2"/>
        <v>نتائج غيرمقبولة</v>
      </c>
      <c r="L29" s="241"/>
      <c r="M29" s="140"/>
      <c r="N29" s="259"/>
      <c r="O29" s="116"/>
      <c r="P29" s="116"/>
    </row>
    <row r="30" spans="1:16" ht="21" thickBot="1" x14ac:dyDescent="0.3">
      <c r="A30" s="135">
        <f>IF('2علوم تجريبة 2'!A29="","",'2علوم تجريبة 2'!A29)</f>
        <v>26</v>
      </c>
      <c r="B30" s="227" t="str">
        <f>IF('2علوم تجريبة 2'!B29="","",'2علوم تجريبة 2'!B29)</f>
        <v>عبيد حياة</v>
      </c>
      <c r="C30" s="228"/>
      <c r="D30" s="136">
        <f>IF('2علوم تجريبة 2'!C29="","",'2علوم تجريبة 2'!C29)</f>
        <v>15</v>
      </c>
      <c r="E30" s="136">
        <f>IF('2علوم تجريبة 2'!D29="","",'2علوم تجريبة 2'!D29)</f>
        <v>13.5</v>
      </c>
      <c r="F30" s="136">
        <f>IF('2علوم تجريبة 2'!E29="","",'2علوم تجريبة 2'!E29)</f>
        <v>13.5</v>
      </c>
      <c r="G30" s="136">
        <f>IF('2علوم تجريبة 2'!F29="","",'2علوم تجريبة 2'!F29*2)</f>
        <v>21</v>
      </c>
      <c r="H30" s="136">
        <f t="shared" si="0"/>
        <v>12.6</v>
      </c>
      <c r="I30" s="137">
        <f>IF(COUNTBLANK(B30)=0,IF('2 علوم تجريبية 1'!$J$1="","",'2 علوم تجريبية 1'!$J$1),"")</f>
        <v>3</v>
      </c>
      <c r="J30" s="156">
        <f t="shared" si="1"/>
        <v>37.799999999999997</v>
      </c>
      <c r="K30" s="241" t="str">
        <f t="shared" si="2"/>
        <v>نتائج حسنة</v>
      </c>
      <c r="L30" s="241"/>
      <c r="M30" s="140"/>
      <c r="N30" s="259"/>
      <c r="O30" s="116"/>
      <c r="P30" s="116"/>
    </row>
    <row r="31" spans="1:16" ht="21" thickBot="1" x14ac:dyDescent="0.3">
      <c r="A31" s="135">
        <f>IF('2علوم تجريبة 2'!A30="","",'2علوم تجريبة 2'!A30)</f>
        <v>27</v>
      </c>
      <c r="B31" s="227" t="str">
        <f>IF('2علوم تجريبة 2'!B30="","",'2علوم تجريبة 2'!B30)</f>
        <v>قاسمي رحمة</v>
      </c>
      <c r="C31" s="228"/>
      <c r="D31" s="136">
        <f>IF('2علوم تجريبة 2'!C30="","",'2علوم تجريبة 2'!C30)</f>
        <v>15</v>
      </c>
      <c r="E31" s="136">
        <f>IF('2علوم تجريبة 2'!D30="","",'2علوم تجريبة 2'!D30)</f>
        <v>12.5</v>
      </c>
      <c r="F31" s="136">
        <f>IF('2علوم تجريبة 2'!E30="","",'2علوم تجريبة 2'!E30)</f>
        <v>9.75</v>
      </c>
      <c r="G31" s="136">
        <f>IF('2علوم تجريبة 2'!F30="","",'2علوم تجريبة 2'!F30*2)</f>
        <v>26</v>
      </c>
      <c r="H31" s="136">
        <f t="shared" si="0"/>
        <v>12.65</v>
      </c>
      <c r="I31" s="137">
        <f>IF(COUNTBLANK(B31)=0,IF('2 علوم تجريبية 1'!$J$1="","",'2 علوم تجريبية 1'!$J$1),"")</f>
        <v>3</v>
      </c>
      <c r="J31" s="156">
        <f t="shared" si="1"/>
        <v>37.950000000000003</v>
      </c>
      <c r="K31" s="241" t="str">
        <f t="shared" si="2"/>
        <v>نتائج حسنة</v>
      </c>
      <c r="L31" s="241"/>
      <c r="M31" s="140"/>
      <c r="N31" s="259"/>
      <c r="O31" s="116"/>
      <c r="P31" s="116"/>
    </row>
    <row r="32" spans="1:16" ht="21" thickBot="1" x14ac:dyDescent="0.3">
      <c r="A32" s="135">
        <f>IF('2علوم تجريبة 2'!A31="","",'2علوم تجريبة 2'!A31)</f>
        <v>28</v>
      </c>
      <c r="B32" s="227" t="str">
        <f>IF('2علوم تجريبة 2'!B31="","",'2علوم تجريبة 2'!B31)</f>
        <v>قدير انفال</v>
      </c>
      <c r="C32" s="228"/>
      <c r="D32" s="136">
        <f>IF('2علوم تجريبة 2'!C31="","",'2علوم تجريبة 2'!C31)</f>
        <v>15</v>
      </c>
      <c r="E32" s="136">
        <f>IF('2علوم تجريبة 2'!D31="","",'2علوم تجريبة 2'!D31)</f>
        <v>11.5</v>
      </c>
      <c r="F32" s="136">
        <f>IF('2علوم تجريبة 2'!E31="","",'2علوم تجريبة 2'!E31)</f>
        <v>13.5</v>
      </c>
      <c r="G32" s="136">
        <f>IF('2علوم تجريبة 2'!F31="","",'2علوم تجريبة 2'!F31*2)</f>
        <v>23</v>
      </c>
      <c r="H32" s="136">
        <f t="shared" si="0"/>
        <v>12.6</v>
      </c>
      <c r="I32" s="137">
        <f>IF(COUNTBLANK(B32)=0,IF('2 علوم تجريبية 1'!$J$1="","",'2 علوم تجريبية 1'!$J$1),"")</f>
        <v>3</v>
      </c>
      <c r="J32" s="156">
        <f t="shared" si="1"/>
        <v>37.799999999999997</v>
      </c>
      <c r="K32" s="241" t="str">
        <f t="shared" si="2"/>
        <v>نتائج حسنة</v>
      </c>
      <c r="L32" s="241"/>
      <c r="M32" s="140"/>
      <c r="N32" s="259"/>
      <c r="O32" s="116"/>
      <c r="P32" s="116"/>
    </row>
    <row r="33" spans="1:16" ht="21" thickBot="1" x14ac:dyDescent="0.3">
      <c r="A33" s="135">
        <f>IF('2علوم تجريبة 2'!A32="","",'2علوم تجريبة 2'!A32)</f>
        <v>29</v>
      </c>
      <c r="B33" s="227" t="str">
        <f>IF('2علوم تجريبة 2'!B32="","",'2علوم تجريبة 2'!B32)</f>
        <v>لغزال عبد المجيد</v>
      </c>
      <c r="C33" s="228"/>
      <c r="D33" s="136">
        <f>IF('2علوم تجريبة 2'!C32="","",'2علوم تجريبة 2'!C32)</f>
        <v>11.5</v>
      </c>
      <c r="E33" s="136">
        <f>IF('2علوم تجريبة 2'!D32="","",'2علوم تجريبة 2'!D32)</f>
        <v>11</v>
      </c>
      <c r="F33" s="136">
        <f>IF('2علوم تجريبة 2'!E32="","",'2علوم تجريبة 2'!E32)</f>
        <v>8.75</v>
      </c>
      <c r="G33" s="136">
        <f>IF('2علوم تجريبة 2'!F32="","",'2علوم تجريبة 2'!F32*2)</f>
        <v>22.5</v>
      </c>
      <c r="H33" s="136">
        <f t="shared" si="0"/>
        <v>10.75</v>
      </c>
      <c r="I33" s="137">
        <f>IF(COUNTBLANK(B33)=0,IF('2 علوم تجريبية 1'!$J$1="","",'2 علوم تجريبية 1'!$J$1),"")</f>
        <v>3</v>
      </c>
      <c r="J33" s="156">
        <f t="shared" si="1"/>
        <v>32.25</v>
      </c>
      <c r="K33" s="241" t="str">
        <f t="shared" si="2"/>
        <v>نتائج متوسطة</v>
      </c>
      <c r="L33" s="241"/>
      <c r="M33" s="140"/>
      <c r="N33" s="259"/>
      <c r="O33" s="116"/>
      <c r="P33" s="116"/>
    </row>
    <row r="34" spans="1:16" ht="21" thickBot="1" x14ac:dyDescent="0.3">
      <c r="A34" s="135">
        <f>IF('2علوم تجريبة 2'!A33="","",'2علوم تجريبة 2'!A33)</f>
        <v>30</v>
      </c>
      <c r="B34" s="227" t="str">
        <f>IF('2علوم تجريبة 2'!B33="","",'2علوم تجريبة 2'!B33)</f>
        <v>محجوب عبد الجليل</v>
      </c>
      <c r="C34" s="228"/>
      <c r="D34" s="136">
        <f>IF('2علوم تجريبة 2'!C33="","",'2علوم تجريبة 2'!C33)</f>
        <v>13</v>
      </c>
      <c r="E34" s="136">
        <f>IF('2علوم تجريبة 2'!D33="","",'2علوم تجريبة 2'!D33)</f>
        <v>11</v>
      </c>
      <c r="F34" s="136">
        <f>IF('2علوم تجريبة 2'!E33="","",'2علوم تجريبة 2'!E33)</f>
        <v>12.5</v>
      </c>
      <c r="G34" s="136">
        <f>IF('2علوم تجريبة 2'!F33="","",'2علوم تجريبة 2'!F33*2)</f>
        <v>10</v>
      </c>
      <c r="H34" s="136">
        <f t="shared" si="0"/>
        <v>9.3000000000000007</v>
      </c>
      <c r="I34" s="137">
        <f>IF(COUNTBLANK(B34)=0,IF('2 علوم تجريبية 1'!$J$1="","",'2 علوم تجريبية 1'!$J$1),"")</f>
        <v>3</v>
      </c>
      <c r="J34" s="156">
        <f t="shared" si="1"/>
        <v>27.900000000000002</v>
      </c>
      <c r="K34" s="241" t="str">
        <f t="shared" si="2"/>
        <v>نتائج غيرمقبولة</v>
      </c>
      <c r="L34" s="241"/>
      <c r="M34" s="140"/>
      <c r="N34" s="259"/>
      <c r="O34" s="116"/>
      <c r="P34" s="116"/>
    </row>
    <row r="35" spans="1:16" ht="21" thickBot="1" x14ac:dyDescent="0.3">
      <c r="A35" s="135">
        <f>IF('2علوم تجريبة 2'!A34="","",'2علوم تجريبة 2'!A34)</f>
        <v>31</v>
      </c>
      <c r="B35" s="227" t="str">
        <f>IF('2علوم تجريبة 2'!B34="","",'2علوم تجريبة 2'!B34)</f>
        <v>معراج أمينة</v>
      </c>
      <c r="C35" s="228"/>
      <c r="D35" s="136">
        <f>IF('2علوم تجريبة 2'!C34="","",'2علوم تجريبة 2'!C34)</f>
        <v>15</v>
      </c>
      <c r="E35" s="136">
        <f>IF('2علوم تجريبة 2'!D34="","",'2علوم تجريبة 2'!D34)</f>
        <v>12</v>
      </c>
      <c r="F35" s="136">
        <f>IF('2علوم تجريبة 2'!E34="","",'2علوم تجريبة 2'!E34)</f>
        <v>16</v>
      </c>
      <c r="G35" s="136">
        <f>IF('2علوم تجريبة 2'!F34="","",'2علوم تجريبة 2'!F34*2)</f>
        <v>28</v>
      </c>
      <c r="H35" s="136">
        <f t="shared" si="0"/>
        <v>14.2</v>
      </c>
      <c r="I35" s="137">
        <f>IF(COUNTBLANK(B35)=0,IF('2 علوم تجريبية 1'!$J$1="","",'2 علوم تجريبية 1'!$J$1),"")</f>
        <v>3</v>
      </c>
      <c r="J35" s="156">
        <f t="shared" si="1"/>
        <v>42.599999999999994</v>
      </c>
      <c r="K35" s="241" t="str">
        <f t="shared" si="2"/>
        <v>نتائج جيدة جدا</v>
      </c>
      <c r="L35" s="241"/>
      <c r="M35" s="140"/>
      <c r="N35" s="259"/>
      <c r="O35" s="116"/>
      <c r="P35" s="116"/>
    </row>
    <row r="36" spans="1:16" ht="21" thickBot="1" x14ac:dyDescent="0.3">
      <c r="A36" s="135">
        <f>IF('2علوم تجريبة 2'!A35="","",'2علوم تجريبة 2'!A35)</f>
        <v>32</v>
      </c>
      <c r="B36" s="227" t="str">
        <f>IF('2علوم تجريبة 2'!B35="","",'2علوم تجريبة 2'!B35)</f>
        <v>معمري نورية</v>
      </c>
      <c r="C36" s="228"/>
      <c r="D36" s="136">
        <f>IF('2علوم تجريبة 2'!C35="","",'2علوم تجريبة 2'!C35)</f>
        <v>15</v>
      </c>
      <c r="E36" s="136">
        <f>IF('2علوم تجريبة 2'!D35="","",'2علوم تجريبة 2'!D35)</f>
        <v>12</v>
      </c>
      <c r="F36" s="136">
        <f>IF('2علوم تجريبة 2'!E35="","",'2علوم تجريبة 2'!E35)</f>
        <v>7</v>
      </c>
      <c r="G36" s="136">
        <f>IF('2علوم تجريبة 2'!F35="","",'2علوم تجريبة 2'!F35*2)</f>
        <v>18</v>
      </c>
      <c r="H36" s="136">
        <f t="shared" si="0"/>
        <v>10.4</v>
      </c>
      <c r="I36" s="137">
        <f>IF(COUNTBLANK(B36)=0,IF('2 علوم تجريبية 1'!$J$1="","",'2 علوم تجريبية 1'!$J$1),"")</f>
        <v>3</v>
      </c>
      <c r="J36" s="156">
        <f t="shared" si="1"/>
        <v>31.200000000000003</v>
      </c>
      <c r="K36" s="241" t="str">
        <f t="shared" si="2"/>
        <v>نتائج متوسطة</v>
      </c>
      <c r="L36" s="241"/>
      <c r="M36" s="140"/>
      <c r="N36" s="259"/>
      <c r="O36" s="116"/>
      <c r="P36" s="116"/>
    </row>
    <row r="37" spans="1:16" ht="21" thickBot="1" x14ac:dyDescent="0.3">
      <c r="A37" s="135" t="str">
        <f>IF('2علوم تجريبة 2'!A36="","",'2علوم تجريبة 2'!A36)</f>
        <v/>
      </c>
      <c r="B37" s="264" t="str">
        <f>IF('2علوم تجريبة 2'!B36:B36="","",'2علوم تجريبة 2'!B36:B36)</f>
        <v/>
      </c>
      <c r="C37" s="265"/>
      <c r="D37" s="151" t="str">
        <f>IF('2علوم تجريبة 2'!C36="","",'2علوم تجريبة 2'!C36)</f>
        <v/>
      </c>
      <c r="E37" s="151" t="str">
        <f>IF('2علوم تجريبة 2'!D36="","",'2علوم تجريبة 2'!D36)</f>
        <v/>
      </c>
      <c r="F37" s="151" t="str">
        <f>IF('2علوم تجريبة 2'!E36="","",'2علوم تجريبة 2'!E36)</f>
        <v/>
      </c>
      <c r="G37" s="151" t="str">
        <f>IF('2علوم تجريبة 2'!F36="","",'2علوم تجريبة 2'!F36*2)</f>
        <v/>
      </c>
      <c r="H37" s="136" t="str">
        <f t="shared" si="0"/>
        <v/>
      </c>
      <c r="I37" s="137" t="str">
        <f>IF(COUNTBLANK(B37)=0,IF('2 علوم تجريبية 1'!$J$1="","",'2 علوم تجريبية 1'!$J$1),"")</f>
        <v/>
      </c>
      <c r="J37" s="158" t="str">
        <f t="shared" si="1"/>
        <v/>
      </c>
      <c r="K37" s="266" t="str">
        <f t="shared" si="2"/>
        <v/>
      </c>
      <c r="L37" s="266"/>
      <c r="M37" s="149"/>
      <c r="N37" s="260"/>
      <c r="O37" s="116"/>
      <c r="P37" s="116"/>
    </row>
    <row r="38" spans="1:16" ht="21" thickBot="1" x14ac:dyDescent="0.3">
      <c r="A38" s="118" t="str">
        <f>IF('2 علوم تجريبية 1'!A37="","",'2 علوم تجريبية 1'!A37)</f>
        <v/>
      </c>
      <c r="B38" s="242" t="str">
        <f>IF('2علوم تجريبة 2'!B37:B37="","",'2علوم تجريبة 2'!B37:B37)</f>
        <v/>
      </c>
      <c r="C38" s="242"/>
      <c r="D38" s="120" t="str">
        <f>IF('2 علوم تجريبية 1'!C37="","",'2 علوم تجريبية 1'!C37)</f>
        <v/>
      </c>
      <c r="E38" s="120" t="str">
        <f>IF('2 علوم تجريبية 1'!D37="","",'2 علوم تجريبية 1'!D37)</f>
        <v/>
      </c>
      <c r="F38" s="120" t="str">
        <f>IF('2 علوم تجريبية 1'!E37="","",'2 علوم تجريبية 1'!E37)</f>
        <v/>
      </c>
      <c r="G38" s="120" t="str">
        <f>IF('2 علوم تجريبية 1'!F37="","",'2 علوم تجريبية 1'!F37*2)</f>
        <v/>
      </c>
      <c r="H38" s="120" t="str">
        <f t="shared" ref="H38:H40" si="3">IFERROR((D38+E38+F38+G38)/5,"")</f>
        <v/>
      </c>
      <c r="I38" s="121"/>
      <c r="J38" s="119" t="str">
        <f t="shared" si="1"/>
        <v/>
      </c>
      <c r="K38" s="247" t="str">
        <f t="shared" si="2"/>
        <v/>
      </c>
      <c r="L38" s="247"/>
      <c r="N38" s="122"/>
      <c r="O38" s="116"/>
      <c r="P38" s="116"/>
    </row>
    <row r="39" spans="1:16" ht="24" thickTop="1" thickBot="1" x14ac:dyDescent="0.3">
      <c r="A39" s="118" t="str">
        <f>IF('2 علوم تجريبية 1'!A38="","",'2 علوم تجريبية 1'!A38)</f>
        <v/>
      </c>
      <c r="B39" s="267" t="s">
        <v>153</v>
      </c>
      <c r="C39" s="268"/>
      <c r="D39" s="269"/>
      <c r="E39" s="120" t="str">
        <f>IF('2 علوم تجريبية 1'!D38="","",'2 علوم تجريبية 1'!D38)</f>
        <v/>
      </c>
      <c r="F39" s="163">
        <f>COUNTIF(H5:H37,"&gt;=10")</f>
        <v>25</v>
      </c>
      <c r="G39" s="120" t="str">
        <f>IF('2 علوم تجريبية 1'!F38="","",'2 علوم تجريبية 1'!F38*2)</f>
        <v/>
      </c>
      <c r="H39" s="267" t="s">
        <v>152</v>
      </c>
      <c r="I39" s="268"/>
      <c r="J39" s="269"/>
      <c r="K39" s="247" t="str">
        <f t="shared" si="2"/>
        <v/>
      </c>
      <c r="L39" s="247"/>
      <c r="N39" s="163">
        <f>COUNTIF(H5:H37,"&lt;10")</f>
        <v>7</v>
      </c>
      <c r="O39" s="116"/>
      <c r="P39" s="116"/>
    </row>
    <row r="40" spans="1:16" ht="21" thickTop="1" x14ac:dyDescent="0.25">
      <c r="A40" s="118" t="str">
        <f>IF('2 علوم تجريبية 1'!A39="","",'2 علوم تجريبية 1'!A39)</f>
        <v/>
      </c>
      <c r="B40" s="242" t="str">
        <f>IF('2علوم تجريبة 2'!B39:B39="","",'2علوم تجريبة 2'!B39:B39)</f>
        <v/>
      </c>
      <c r="C40" s="242"/>
      <c r="D40" s="119" t="str">
        <f>IF('2 علوم تجريبية 1'!C39="","",'2 علوم تجريبية 1'!C39)</f>
        <v/>
      </c>
      <c r="E40" s="119" t="str">
        <f>IF('2 علوم تجريبية 1'!D39="","",'2 علوم تجريبية 1'!D39)</f>
        <v/>
      </c>
      <c r="F40" s="119" t="str">
        <f>IF('2 علوم تجريبية 1'!E39="","",'2 علوم تجريبية 1'!E39)</f>
        <v/>
      </c>
      <c r="G40" s="119" t="str">
        <f>IF('2 علوم تجريبية 1'!F39="","",'2 علوم تجريبية 1'!F39*2)</f>
        <v/>
      </c>
      <c r="H40" s="119" t="str">
        <f t="shared" si="3"/>
        <v/>
      </c>
      <c r="I40" s="121"/>
      <c r="J40" s="119" t="str">
        <f t="shared" si="1"/>
        <v/>
      </c>
      <c r="K40" s="247" t="str">
        <f t="shared" si="2"/>
        <v/>
      </c>
      <c r="L40" s="247"/>
      <c r="N40" s="122"/>
      <c r="O40" s="116"/>
      <c r="P40" s="116"/>
    </row>
    <row r="41" spans="1:16" ht="19.5" thickBot="1" x14ac:dyDescent="0.3"/>
    <row r="42" spans="1:16" ht="30.75" thickBot="1" x14ac:dyDescent="0.3">
      <c r="A42" s="234" t="s">
        <v>0</v>
      </c>
      <c r="B42" s="234"/>
      <c r="C42" s="236" t="s">
        <v>26</v>
      </c>
      <c r="D42" s="236"/>
      <c r="E42" s="237"/>
      <c r="F42" s="231" t="s">
        <v>21</v>
      </c>
      <c r="G42" s="232"/>
      <c r="H42" s="232"/>
      <c r="I42" s="233"/>
      <c r="J42" s="251" t="s">
        <v>9</v>
      </c>
      <c r="K42" s="252"/>
      <c r="L42" s="250" t="s">
        <v>19</v>
      </c>
      <c r="M42" s="250"/>
      <c r="N42" s="250"/>
    </row>
    <row r="43" spans="1:16" ht="23.25" thickBot="1" x14ac:dyDescent="0.3">
      <c r="A43" s="234" t="s">
        <v>6</v>
      </c>
      <c r="B43" s="234"/>
      <c r="C43" s="238" t="s">
        <v>29</v>
      </c>
      <c r="D43" s="238"/>
      <c r="E43" s="238"/>
      <c r="F43" s="229" t="s">
        <v>5</v>
      </c>
      <c r="G43" s="229"/>
      <c r="H43" s="239" t="str">
        <f>IFERROR(INDEX($B$46:$H$77,MATCH(L43,$H$46:$H$77,0),1),"")</f>
        <v>بوشيخي أحمد</v>
      </c>
      <c r="I43" s="239"/>
      <c r="J43" s="240"/>
      <c r="K43" s="155" t="s">
        <v>10</v>
      </c>
      <c r="L43" s="130">
        <f>IFERROR(MAX(H46:H81),"")</f>
        <v>0</v>
      </c>
      <c r="M43" s="131"/>
      <c r="N43" s="132" t="s">
        <v>18</v>
      </c>
    </row>
    <row r="44" spans="1:16" ht="23.25" thickBot="1" x14ac:dyDescent="0.3">
      <c r="A44" s="234" t="s">
        <v>1</v>
      </c>
      <c r="B44" s="234"/>
      <c r="C44" s="238" t="s">
        <v>7</v>
      </c>
      <c r="D44" s="238"/>
      <c r="E44" s="238"/>
      <c r="F44" s="230" t="s">
        <v>8</v>
      </c>
      <c r="G44" s="230"/>
      <c r="H44" s="240" t="str">
        <f>IFERROR(INDEX($B$46:$H$77,MATCH(L44,$H$46:$H$77,0),1),"")</f>
        <v>بوشيخي أحمد</v>
      </c>
      <c r="I44" s="240"/>
      <c r="J44" s="240"/>
      <c r="K44" s="155" t="s">
        <v>10</v>
      </c>
      <c r="L44" s="130">
        <f>IFERROR(MIN(H46:H81),"")</f>
        <v>0</v>
      </c>
      <c r="M44" s="131"/>
      <c r="N44" s="133" t="s">
        <v>25</v>
      </c>
    </row>
    <row r="45" spans="1:16" ht="21.75" customHeight="1" thickTop="1" thickBot="1" x14ac:dyDescent="0.3">
      <c r="A45" s="153" t="s">
        <v>2</v>
      </c>
      <c r="B45" s="235" t="s">
        <v>3</v>
      </c>
      <c r="C45" s="235"/>
      <c r="D45" s="154" t="s">
        <v>11</v>
      </c>
      <c r="E45" s="154" t="s">
        <v>12</v>
      </c>
      <c r="F45" s="154" t="s">
        <v>13</v>
      </c>
      <c r="G45" s="154" t="s">
        <v>28</v>
      </c>
      <c r="H45" s="154" t="s">
        <v>14</v>
      </c>
      <c r="I45" s="154" t="s">
        <v>15</v>
      </c>
      <c r="J45" s="154" t="s">
        <v>16</v>
      </c>
      <c r="K45" s="253" t="s">
        <v>17</v>
      </c>
      <c r="L45" s="253"/>
      <c r="M45" s="134"/>
      <c r="N45" s="261" t="s">
        <v>151</v>
      </c>
    </row>
    <row r="46" spans="1:16" ht="21" thickBot="1" x14ac:dyDescent="0.3">
      <c r="A46" s="135">
        <f>IF('2علوم تجريبة 2'!A4="","",'2علوم تجريبة 2'!A4)</f>
        <v>1</v>
      </c>
      <c r="B46" s="227" t="str">
        <f>IF('2علوم تجريبة 2'!B4:B4="","",'2علوم تجريبة 2'!B4:B4)</f>
        <v>أولا نصير رياض</v>
      </c>
      <c r="C46" s="228"/>
      <c r="D46" s="136" t="str">
        <f>IF('2علوم تجريبة 2'!H4="","",'2علوم تجريبة 2'!H4)</f>
        <v/>
      </c>
      <c r="E46" s="136">
        <f>IF('2علوم تجريبة 2'!I4="","",'2علوم تجريبة 2'!I4)</f>
        <v>13</v>
      </c>
      <c r="F46" s="136">
        <f>IF('2علوم تجريبة 2'!J4="","",'2علوم تجريبة 2'!J4)</f>
        <v>6.5</v>
      </c>
      <c r="G46" s="136" t="str">
        <f>IF('2علوم تجريبة 2'!K4="","",'2علوم تجريبة 2'!K4*2)</f>
        <v/>
      </c>
      <c r="H46" s="136" t="str">
        <f>IF(COUNTBLANK(D46:G46)=0,ROUND(SUM(D46:G46)/5,2),"")</f>
        <v/>
      </c>
      <c r="I46" s="137">
        <f>IF(COUNTBLANK(B46)=0,IF('2 علوم تجريبية 1'!$J$1="","",'2 علوم تجريبية 1'!$J$1),"")</f>
        <v>3</v>
      </c>
      <c r="J46" s="156" t="str">
        <f>IFERROR(I46*H46,"")</f>
        <v/>
      </c>
      <c r="K46" s="241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41"/>
      <c r="M46" s="139"/>
      <c r="N46" s="262"/>
    </row>
    <row r="47" spans="1:16" ht="21" thickBot="1" x14ac:dyDescent="0.3">
      <c r="A47" s="135">
        <f>IF('2علوم تجريبة 2'!A5="","",'2علوم تجريبة 2'!A5)</f>
        <v>2</v>
      </c>
      <c r="B47" s="227" t="str">
        <f>IF('2علوم تجريبة 2'!B5:B5="","",'2علوم تجريبة 2'!B5:B5)</f>
        <v>بركات بشرى</v>
      </c>
      <c r="C47" s="228"/>
      <c r="D47" s="136" t="str">
        <f>IF('2علوم تجريبة 2'!H5="","",'2علوم تجريبة 2'!H5)</f>
        <v/>
      </c>
      <c r="E47" s="136">
        <f>IF('2علوم تجريبة 2'!I5="","",'2علوم تجريبة 2'!I5)</f>
        <v>13</v>
      </c>
      <c r="F47" s="136">
        <f>IF('2علوم تجريبة 2'!J5="","",'2علوم تجريبة 2'!J5)</f>
        <v>13.5</v>
      </c>
      <c r="G47" s="136" t="str">
        <f>IF('2علوم تجريبة 2'!K5="","",'2علوم تجريبة 2'!K5*2)</f>
        <v/>
      </c>
      <c r="H47" s="136" t="str">
        <f t="shared" ref="H47:H78" si="4">IF(COUNTBLANK(D47:G47)=0,ROUND(SUM(D47:G47)/5,2),"")</f>
        <v/>
      </c>
      <c r="I47" s="137">
        <f>IF(COUNTBLANK(B47)=0,IF('2 علوم تجريبية 1'!$J$1="","",'2 علوم تجريبية 1'!$J$1),"")</f>
        <v>3</v>
      </c>
      <c r="J47" s="156" t="str">
        <f t="shared" ref="J47:J78" si="5">IFERROR(I47*H47,"")</f>
        <v/>
      </c>
      <c r="K47" s="241" t="str">
        <f t="shared" ref="K47:K78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241"/>
      <c r="M47" s="140"/>
      <c r="N47" s="262"/>
    </row>
    <row r="48" spans="1:16" ht="21" thickBot="1" x14ac:dyDescent="0.3">
      <c r="A48" s="135">
        <f>IF('2علوم تجريبة 2'!A6="","",'2علوم تجريبة 2'!A6)</f>
        <v>3</v>
      </c>
      <c r="B48" s="227" t="str">
        <f>IF('2علوم تجريبة 2'!B6:B6="","",'2علوم تجريبة 2'!B6:B6)</f>
        <v>بقوق نجيب</v>
      </c>
      <c r="C48" s="228"/>
      <c r="D48" s="136" t="str">
        <f>IF('2علوم تجريبة 2'!H6="","",'2علوم تجريبة 2'!H6)</f>
        <v/>
      </c>
      <c r="E48" s="136">
        <f>IF('2علوم تجريبة 2'!I6="","",'2علوم تجريبة 2'!I6)</f>
        <v>10</v>
      </c>
      <c r="F48" s="136">
        <f>IF('2علوم تجريبة 2'!J6="","",'2علوم تجريبة 2'!J6)</f>
        <v>4.25</v>
      </c>
      <c r="G48" s="136" t="str">
        <f>IF('2علوم تجريبة 2'!K6="","",'2علوم تجريبة 2'!K6*2)</f>
        <v/>
      </c>
      <c r="H48" s="136" t="str">
        <f t="shared" si="4"/>
        <v/>
      </c>
      <c r="I48" s="137">
        <f>IF(COUNTBLANK(B48)=0,IF('2 علوم تجريبية 1'!$J$1="","",'2 علوم تجريبية 1'!$J$1),"")</f>
        <v>3</v>
      </c>
      <c r="J48" s="156" t="str">
        <f t="shared" si="5"/>
        <v/>
      </c>
      <c r="K48" s="241" t="str">
        <f t="shared" si="6"/>
        <v/>
      </c>
      <c r="L48" s="241"/>
      <c r="M48" s="140"/>
      <c r="N48" s="262"/>
    </row>
    <row r="49" spans="1:14" ht="21" thickBot="1" x14ac:dyDescent="0.3">
      <c r="A49" s="135">
        <f>IF('2علوم تجريبة 2'!A7="","",'2علوم تجريبة 2'!A7)</f>
        <v>4</v>
      </c>
      <c r="B49" s="227" t="str">
        <f>IF('2علوم تجريبة 2'!B7:B7="","",'2علوم تجريبة 2'!B7:B7)</f>
        <v>بلعيد ايمان</v>
      </c>
      <c r="C49" s="228"/>
      <c r="D49" s="136" t="str">
        <f>IF('2علوم تجريبة 2'!H7="","",'2علوم تجريبة 2'!H7)</f>
        <v/>
      </c>
      <c r="E49" s="136">
        <f>IF('2علوم تجريبة 2'!I7="","",'2علوم تجريبة 2'!I7)</f>
        <v>13</v>
      </c>
      <c r="F49" s="136">
        <f>IF('2علوم تجريبة 2'!J7="","",'2علوم تجريبة 2'!J7)</f>
        <v>6.5</v>
      </c>
      <c r="G49" s="136" t="str">
        <f>IF('2علوم تجريبة 2'!K7="","",'2علوم تجريبة 2'!K7*2)</f>
        <v/>
      </c>
      <c r="H49" s="136" t="str">
        <f t="shared" si="4"/>
        <v/>
      </c>
      <c r="I49" s="137">
        <f>IF(COUNTBLANK(B49)=0,IF('2 علوم تجريبية 1'!$J$1="","",'2 علوم تجريبية 1'!$J$1),"")</f>
        <v>3</v>
      </c>
      <c r="J49" s="156" t="str">
        <f t="shared" si="5"/>
        <v/>
      </c>
      <c r="K49" s="241" t="str">
        <f t="shared" si="6"/>
        <v/>
      </c>
      <c r="L49" s="241"/>
      <c r="M49" s="140"/>
      <c r="N49" s="262"/>
    </row>
    <row r="50" spans="1:14" ht="21" thickBot="1" x14ac:dyDescent="0.3">
      <c r="A50" s="135">
        <f>IF('2علوم تجريبة 2'!A8="","",'2علوم تجريبة 2'!A8)</f>
        <v>5</v>
      </c>
      <c r="B50" s="227" t="str">
        <f>IF('2علوم تجريبة 2'!B8:B8="","",'2علوم تجريبة 2'!B8:B8)</f>
        <v>بن خادر خالد</v>
      </c>
      <c r="C50" s="228"/>
      <c r="D50" s="136" t="str">
        <f>IF('2علوم تجريبة 2'!H8="","",'2علوم تجريبة 2'!H8)</f>
        <v/>
      </c>
      <c r="E50" s="136">
        <f>IF('2علوم تجريبة 2'!I8="","",'2علوم تجريبة 2'!I8)</f>
        <v>12</v>
      </c>
      <c r="F50" s="136">
        <f>IF('2علوم تجريبة 2'!J8="","",'2علوم تجريبة 2'!J8)</f>
        <v>3</v>
      </c>
      <c r="G50" s="136" t="str">
        <f>IF('2علوم تجريبة 2'!K8="","",'2علوم تجريبة 2'!K8*2)</f>
        <v/>
      </c>
      <c r="H50" s="136" t="str">
        <f t="shared" si="4"/>
        <v/>
      </c>
      <c r="I50" s="137">
        <f>IF(COUNTBLANK(B50)=0,IF('2 علوم تجريبية 1'!$J$1="","",'2 علوم تجريبية 1'!$J$1),"")</f>
        <v>3</v>
      </c>
      <c r="J50" s="156" t="str">
        <f t="shared" si="5"/>
        <v/>
      </c>
      <c r="K50" s="241" t="str">
        <f t="shared" si="6"/>
        <v/>
      </c>
      <c r="L50" s="241"/>
      <c r="M50" s="140"/>
      <c r="N50" s="262"/>
    </row>
    <row r="51" spans="1:14" ht="21" thickBot="1" x14ac:dyDescent="0.3">
      <c r="A51" s="135">
        <f>IF('2علوم تجريبة 2'!A9="","",'2علوم تجريبة 2'!A9)</f>
        <v>6</v>
      </c>
      <c r="B51" s="227" t="str">
        <f>IF('2علوم تجريبة 2'!B9:B9="","",'2علوم تجريبة 2'!B9:B9)</f>
        <v>بن دادة محمد اكرم</v>
      </c>
      <c r="C51" s="228"/>
      <c r="D51" s="136" t="str">
        <f>IF('2علوم تجريبة 2'!H9="","",'2علوم تجريبة 2'!H9)</f>
        <v/>
      </c>
      <c r="E51" s="136">
        <f>IF('2علوم تجريبة 2'!I9="","",'2علوم تجريبة 2'!I9)</f>
        <v>13</v>
      </c>
      <c r="F51" s="136">
        <f>IF('2علوم تجريبة 2'!J9="","",'2علوم تجريبة 2'!J9)</f>
        <v>9</v>
      </c>
      <c r="G51" s="136" t="str">
        <f>IF('2علوم تجريبة 2'!K9="","",'2علوم تجريبة 2'!K9*2)</f>
        <v/>
      </c>
      <c r="H51" s="136" t="str">
        <f t="shared" si="4"/>
        <v/>
      </c>
      <c r="I51" s="137">
        <f>IF(COUNTBLANK(B51)=0,IF('2 علوم تجريبية 1'!$J$1="","",'2 علوم تجريبية 1'!$J$1),"")</f>
        <v>3</v>
      </c>
      <c r="J51" s="156" t="str">
        <f t="shared" si="5"/>
        <v/>
      </c>
      <c r="K51" s="241" t="str">
        <f t="shared" si="6"/>
        <v/>
      </c>
      <c r="L51" s="241"/>
      <c r="M51" s="140"/>
      <c r="N51" s="262"/>
    </row>
    <row r="52" spans="1:14" ht="21" thickBot="1" x14ac:dyDescent="0.3">
      <c r="A52" s="135">
        <f>IF('2علوم تجريبة 2'!A10="","",'2علوم تجريبة 2'!A10)</f>
        <v>7</v>
      </c>
      <c r="B52" s="227" t="str">
        <f>IF('2علوم تجريبة 2'!B10:B10="","",'2علوم تجريبة 2'!B10:B10)</f>
        <v>بن صابرو محمد</v>
      </c>
      <c r="C52" s="228"/>
      <c r="D52" s="136" t="str">
        <f>IF('2علوم تجريبة 2'!H10="","",'2علوم تجريبة 2'!H10)</f>
        <v/>
      </c>
      <c r="E52" s="136">
        <f>IF('2علوم تجريبة 2'!I10="","",'2علوم تجريبة 2'!I10)</f>
        <v>11</v>
      </c>
      <c r="F52" s="136">
        <f>IF('2علوم تجريبة 2'!J10="","",'2علوم تجريبة 2'!J10)</f>
        <v>10</v>
      </c>
      <c r="G52" s="136" t="str">
        <f>IF('2علوم تجريبة 2'!K10="","",'2علوم تجريبة 2'!K10*2)</f>
        <v/>
      </c>
      <c r="H52" s="136" t="str">
        <f t="shared" si="4"/>
        <v/>
      </c>
      <c r="I52" s="137">
        <f>IF(COUNTBLANK(B52)=0,IF('2 علوم تجريبية 1'!$J$1="","",'2 علوم تجريبية 1'!$J$1),"")</f>
        <v>3</v>
      </c>
      <c r="J52" s="156" t="str">
        <f t="shared" si="5"/>
        <v/>
      </c>
      <c r="K52" s="241" t="str">
        <f t="shared" si="6"/>
        <v/>
      </c>
      <c r="L52" s="241"/>
      <c r="M52" s="140"/>
      <c r="N52" s="262"/>
    </row>
    <row r="53" spans="1:14" ht="21" thickBot="1" x14ac:dyDescent="0.3">
      <c r="A53" s="135">
        <f>IF('2علوم تجريبة 2'!A11="","",'2علوم تجريبة 2'!A11)</f>
        <v>8</v>
      </c>
      <c r="B53" s="227" t="str">
        <f>IF('2علوم تجريبة 2'!B11:B11="","",'2علوم تجريبة 2'!B11:B11)</f>
        <v>بن عامر أسامة</v>
      </c>
      <c r="C53" s="228"/>
      <c r="D53" s="136" t="str">
        <f>IF('2علوم تجريبة 2'!H11="","",'2علوم تجريبة 2'!H11)</f>
        <v/>
      </c>
      <c r="E53" s="136">
        <f>IF('2علوم تجريبة 2'!I11="","",'2علوم تجريبة 2'!I11)</f>
        <v>10</v>
      </c>
      <c r="F53" s="136">
        <f>IF('2علوم تجريبة 2'!J11="","",'2علوم تجريبة 2'!J11)</f>
        <v>8.25</v>
      </c>
      <c r="G53" s="136" t="str">
        <f>IF('2علوم تجريبة 2'!K11="","",'2علوم تجريبة 2'!K11*2)</f>
        <v/>
      </c>
      <c r="H53" s="136" t="str">
        <f t="shared" si="4"/>
        <v/>
      </c>
      <c r="I53" s="137">
        <f>IF(COUNTBLANK(B53)=0,IF('2 علوم تجريبية 1'!$J$1="","",'2 علوم تجريبية 1'!$J$1),"")</f>
        <v>3</v>
      </c>
      <c r="J53" s="156" t="str">
        <f t="shared" si="5"/>
        <v/>
      </c>
      <c r="K53" s="241" t="str">
        <f t="shared" si="6"/>
        <v/>
      </c>
      <c r="L53" s="241"/>
      <c r="M53" s="140"/>
      <c r="N53" s="262"/>
    </row>
    <row r="54" spans="1:14" ht="21" thickBot="1" x14ac:dyDescent="0.3">
      <c r="A54" s="135">
        <f>IF('2علوم تجريبة 2'!A12="","",'2علوم تجريبة 2'!A12)</f>
        <v>9</v>
      </c>
      <c r="B54" s="227" t="str">
        <f>IF('2علوم تجريبة 2'!B12:B12="","",'2علوم تجريبة 2'!B12:B12)</f>
        <v>بن مجاهد هند</v>
      </c>
      <c r="C54" s="228"/>
      <c r="D54" s="136" t="str">
        <f>IF('2علوم تجريبة 2'!H12="","",'2علوم تجريبة 2'!H12)</f>
        <v/>
      </c>
      <c r="E54" s="136">
        <f>IF('2علوم تجريبة 2'!I12="","",'2علوم تجريبة 2'!I12)</f>
        <v>12</v>
      </c>
      <c r="F54" s="136">
        <f>IF('2علوم تجريبة 2'!J12="","",'2علوم تجريبة 2'!J12)</f>
        <v>10</v>
      </c>
      <c r="G54" s="136" t="str">
        <f>IF('2علوم تجريبة 2'!K12="","",'2علوم تجريبة 2'!K12*2)</f>
        <v/>
      </c>
      <c r="H54" s="136" t="str">
        <f t="shared" si="4"/>
        <v/>
      </c>
      <c r="I54" s="137">
        <f>IF(COUNTBLANK(B54)=0,IF('2 علوم تجريبية 1'!$J$1="","",'2 علوم تجريبية 1'!$J$1),"")</f>
        <v>3</v>
      </c>
      <c r="J54" s="156" t="str">
        <f t="shared" si="5"/>
        <v/>
      </c>
      <c r="K54" s="241" t="str">
        <f t="shared" si="6"/>
        <v/>
      </c>
      <c r="L54" s="241"/>
      <c r="M54" s="140"/>
      <c r="N54" s="262"/>
    </row>
    <row r="55" spans="1:14" ht="21" thickBot="1" x14ac:dyDescent="0.3">
      <c r="A55" s="135">
        <f>IF('2علوم تجريبة 2'!A13="","",'2علوم تجريبة 2'!A13)</f>
        <v>10</v>
      </c>
      <c r="B55" s="227" t="str">
        <f>IF('2علوم تجريبة 2'!B13:B13="","",'2علوم تجريبة 2'!B13:B13)</f>
        <v>بن معطي الحاج محمد</v>
      </c>
      <c r="C55" s="228"/>
      <c r="D55" s="136" t="str">
        <f>IF('2علوم تجريبة 2'!H13="","",'2علوم تجريبة 2'!H13)</f>
        <v/>
      </c>
      <c r="E55" s="136">
        <f>IF('2علوم تجريبة 2'!I13="","",'2علوم تجريبة 2'!I13)</f>
        <v>10</v>
      </c>
      <c r="F55" s="136" t="str">
        <f>IF('2علوم تجريبة 2'!J13="","",'2علوم تجريبة 2'!J13)</f>
        <v>غ</v>
      </c>
      <c r="G55" s="136" t="str">
        <f>IF('2علوم تجريبة 2'!K13="","",'2علوم تجريبة 2'!K13*2)</f>
        <v/>
      </c>
      <c r="H55" s="136" t="str">
        <f t="shared" si="4"/>
        <v/>
      </c>
      <c r="I55" s="137">
        <f>IF(COUNTBLANK(B55)=0,IF('2 علوم تجريبية 1'!$J$1="","",'2 علوم تجريبية 1'!$J$1),"")</f>
        <v>3</v>
      </c>
      <c r="J55" s="156" t="str">
        <f t="shared" si="5"/>
        <v/>
      </c>
      <c r="K55" s="241" t="str">
        <f t="shared" si="6"/>
        <v/>
      </c>
      <c r="L55" s="241"/>
      <c r="M55" s="140"/>
      <c r="N55" s="262"/>
    </row>
    <row r="56" spans="1:14" ht="21" thickBot="1" x14ac:dyDescent="0.3">
      <c r="A56" s="135">
        <f>IF('2علوم تجريبة 2'!A14="","",'2علوم تجريبة 2'!A14)</f>
        <v>11</v>
      </c>
      <c r="B56" s="227" t="str">
        <f>IF('2علوم تجريبة 2'!B14:B14="","",'2علوم تجريبة 2'!B14:B14)</f>
        <v>بوشيخي أحمد</v>
      </c>
      <c r="C56" s="228"/>
      <c r="D56" s="136">
        <f>IF('2علوم تجريبة 2'!H14="","",'2علوم تجريبة 2'!H14)</f>
        <v>0</v>
      </c>
      <c r="E56" s="136">
        <f>IF('2علوم تجريبة 2'!I14="","",'2علوم تجريبة 2'!I14)</f>
        <v>0</v>
      </c>
      <c r="F56" s="136">
        <f>IF('2علوم تجريبة 2'!J14="","",'2علوم تجريبة 2'!J14)</f>
        <v>0</v>
      </c>
      <c r="G56" s="136">
        <f>IF('2علوم تجريبة 2'!K14="","",'2علوم تجريبة 2'!K14*2)</f>
        <v>0</v>
      </c>
      <c r="H56" s="136">
        <f t="shared" si="4"/>
        <v>0</v>
      </c>
      <c r="I56" s="137">
        <f>IF(COUNTBLANK(B56)=0,IF('2 علوم تجريبية 1'!$J$1="","",'2 علوم تجريبية 1'!$J$1),"")</f>
        <v>3</v>
      </c>
      <c r="J56" s="156">
        <f t="shared" si="5"/>
        <v>0</v>
      </c>
      <c r="K56" s="241" t="str">
        <f t="shared" si="6"/>
        <v>نتائج ضعيفة جدا</v>
      </c>
      <c r="L56" s="241"/>
      <c r="M56" s="140"/>
      <c r="N56" s="262"/>
    </row>
    <row r="57" spans="1:14" ht="21" thickBot="1" x14ac:dyDescent="0.3">
      <c r="A57" s="135">
        <f>IF('2علوم تجريبة 2'!A15="","",'2علوم تجريبة 2'!A15)</f>
        <v>12</v>
      </c>
      <c r="B57" s="227" t="str">
        <f>IF('2علوم تجريبة 2'!B15:B15="","",'2علوم تجريبة 2'!B15:B15)</f>
        <v>تارقي عبد الفتاح</v>
      </c>
      <c r="C57" s="228"/>
      <c r="D57" s="136" t="str">
        <f>IF('2علوم تجريبة 2'!H15="","",'2علوم تجريبة 2'!H15)</f>
        <v/>
      </c>
      <c r="E57" s="136">
        <f>IF('2علوم تجريبة 2'!I15="","",'2علوم تجريبة 2'!I15)</f>
        <v>12.5</v>
      </c>
      <c r="F57" s="136">
        <f>IF('2علوم تجريبة 2'!J15="","",'2علوم تجريبة 2'!J15)</f>
        <v>1</v>
      </c>
      <c r="G57" s="136" t="str">
        <f>IF('2علوم تجريبة 2'!K15="","",'2علوم تجريبة 2'!K15*2)</f>
        <v/>
      </c>
      <c r="H57" s="136" t="str">
        <f t="shared" si="4"/>
        <v/>
      </c>
      <c r="I57" s="137">
        <f>IF(COUNTBLANK(B57)=0,IF('2 علوم تجريبية 1'!$J$1="","",'2 علوم تجريبية 1'!$J$1),"")</f>
        <v>3</v>
      </c>
      <c r="J57" s="156" t="str">
        <f t="shared" si="5"/>
        <v/>
      </c>
      <c r="K57" s="241" t="str">
        <f t="shared" si="6"/>
        <v/>
      </c>
      <c r="L57" s="241"/>
      <c r="M57" s="140"/>
      <c r="N57" s="262"/>
    </row>
    <row r="58" spans="1:14" ht="21" thickBot="1" x14ac:dyDescent="0.3">
      <c r="A58" s="135">
        <f>IF('2علوم تجريبة 2'!A16="","",'2علوم تجريبة 2'!A16)</f>
        <v>13</v>
      </c>
      <c r="B58" s="227" t="str">
        <f>IF('2علوم تجريبة 2'!B16:B16="","",'2علوم تجريبة 2'!B16:B16)</f>
        <v>توجي ندى شرين سهام  1</v>
      </c>
      <c r="C58" s="228"/>
      <c r="D58" s="136" t="str">
        <f>IF('2علوم تجريبة 2'!H16="","",'2علوم تجريبة 2'!H16)</f>
        <v/>
      </c>
      <c r="E58" s="136">
        <f>IF('2علوم تجريبة 2'!I16="","",'2علوم تجريبة 2'!I16)</f>
        <v>13</v>
      </c>
      <c r="F58" s="136">
        <f>IF('2علوم تجريبة 2'!J16="","",'2علوم تجريبة 2'!J16)</f>
        <v>10</v>
      </c>
      <c r="G58" s="136" t="str">
        <f>IF('2علوم تجريبة 2'!K16="","",'2علوم تجريبة 2'!K16*2)</f>
        <v/>
      </c>
      <c r="H58" s="136" t="str">
        <f t="shared" si="4"/>
        <v/>
      </c>
      <c r="I58" s="137">
        <f>IF(COUNTBLANK(B58)=0,IF('2 علوم تجريبية 1'!$J$1="","",'2 علوم تجريبية 1'!$J$1),"")</f>
        <v>3</v>
      </c>
      <c r="J58" s="156" t="str">
        <f t="shared" si="5"/>
        <v/>
      </c>
      <c r="K58" s="241" t="str">
        <f t="shared" si="6"/>
        <v/>
      </c>
      <c r="L58" s="241"/>
      <c r="M58" s="140"/>
      <c r="N58" s="262"/>
    </row>
    <row r="59" spans="1:14" ht="21" thickBot="1" x14ac:dyDescent="0.3">
      <c r="A59" s="135">
        <f>IF('2علوم تجريبة 2'!A17="","",'2علوم تجريبة 2'!A17)</f>
        <v>14</v>
      </c>
      <c r="B59" s="227" t="str">
        <f>IF('2علوم تجريبة 2'!B17:B17="","",'2علوم تجريبة 2'!B17:B17)</f>
        <v>جطني عادل</v>
      </c>
      <c r="C59" s="228"/>
      <c r="D59" s="136" t="str">
        <f>IF('2علوم تجريبة 2'!H17="","",'2علوم تجريبة 2'!H17)</f>
        <v/>
      </c>
      <c r="E59" s="136" t="str">
        <f>IF('2علوم تجريبة 2'!I17="","",'2علوم تجريبة 2'!I17)</f>
        <v/>
      </c>
      <c r="F59" s="136">
        <f>IF('2علوم تجريبة 2'!J17="","",'2علوم تجريبة 2'!J17)</f>
        <v>8.75</v>
      </c>
      <c r="G59" s="136" t="str">
        <f>IF('2علوم تجريبة 2'!K17="","",'2علوم تجريبة 2'!K17*2)</f>
        <v/>
      </c>
      <c r="H59" s="136" t="str">
        <f t="shared" si="4"/>
        <v/>
      </c>
      <c r="I59" s="137">
        <f>IF(COUNTBLANK(B59)=0,IF('2 علوم تجريبية 1'!$J$1="","",'2 علوم تجريبية 1'!$J$1),"")</f>
        <v>3</v>
      </c>
      <c r="J59" s="156" t="str">
        <f t="shared" si="5"/>
        <v/>
      </c>
      <c r="K59" s="241" t="str">
        <f t="shared" si="6"/>
        <v/>
      </c>
      <c r="L59" s="241"/>
      <c r="M59" s="140"/>
      <c r="N59" s="262"/>
    </row>
    <row r="60" spans="1:14" ht="21" thickBot="1" x14ac:dyDescent="0.3">
      <c r="A60" s="135">
        <f>IF('2علوم تجريبة 2'!A18="","",'2علوم تجريبة 2'!A18)</f>
        <v>15</v>
      </c>
      <c r="B60" s="227" t="str">
        <f>IF('2علوم تجريبة 2'!B18:B18="","",'2علوم تجريبة 2'!B18:B18)</f>
        <v>جلمودي آدم</v>
      </c>
      <c r="C60" s="228"/>
      <c r="D60" s="136" t="str">
        <f>IF('2علوم تجريبة 2'!H18="","",'2علوم تجريبة 2'!H18)</f>
        <v/>
      </c>
      <c r="E60" s="136">
        <f>IF('2علوم تجريبة 2'!I18="","",'2علوم تجريبة 2'!I18)</f>
        <v>12</v>
      </c>
      <c r="F60" s="136">
        <f>IF('2علوم تجريبة 2'!J18="","",'2علوم تجريبة 2'!J18)</f>
        <v>8.25</v>
      </c>
      <c r="G60" s="136" t="str">
        <f>IF('2علوم تجريبة 2'!K18="","",'2علوم تجريبة 2'!K18*2)</f>
        <v/>
      </c>
      <c r="H60" s="136" t="str">
        <f t="shared" si="4"/>
        <v/>
      </c>
      <c r="I60" s="137">
        <f>IF(COUNTBLANK(B60)=0,IF('2 علوم تجريبية 1'!$J$1="","",'2 علوم تجريبية 1'!$J$1),"")</f>
        <v>3</v>
      </c>
      <c r="J60" s="156" t="str">
        <f t="shared" si="5"/>
        <v/>
      </c>
      <c r="K60" s="241" t="str">
        <f t="shared" si="6"/>
        <v/>
      </c>
      <c r="L60" s="241"/>
      <c r="M60" s="140"/>
      <c r="N60" s="262"/>
    </row>
    <row r="61" spans="1:14" ht="21" thickBot="1" x14ac:dyDescent="0.3">
      <c r="A61" s="135">
        <f>IF('2علوم تجريبة 2'!A19="","",'2علوم تجريبة 2'!A19)</f>
        <v>16</v>
      </c>
      <c r="B61" s="227" t="str">
        <f>IF('2علوم تجريبة 2'!B19:B19="","",'2علوم تجريبة 2'!B19:B19)</f>
        <v>حكومي حنان</v>
      </c>
      <c r="C61" s="228"/>
      <c r="D61" s="136" t="str">
        <f>IF('2علوم تجريبة 2'!H19="","",'2علوم تجريبة 2'!H19)</f>
        <v/>
      </c>
      <c r="E61" s="136">
        <f>IF('2علوم تجريبة 2'!I19="","",'2علوم تجريبة 2'!I19)</f>
        <v>12</v>
      </c>
      <c r="F61" s="136">
        <f>IF('2علوم تجريبة 2'!J19="","",'2علوم تجريبة 2'!J19)</f>
        <v>3.5</v>
      </c>
      <c r="G61" s="136" t="str">
        <f>IF('2علوم تجريبة 2'!K19="","",'2علوم تجريبة 2'!K19*2)</f>
        <v/>
      </c>
      <c r="H61" s="136" t="str">
        <f t="shared" si="4"/>
        <v/>
      </c>
      <c r="I61" s="137">
        <f>IF(COUNTBLANK(B61)=0,IF('2 علوم تجريبية 1'!$J$1="","",'2 علوم تجريبية 1'!$J$1),"")</f>
        <v>3</v>
      </c>
      <c r="J61" s="156" t="str">
        <f t="shared" si="5"/>
        <v/>
      </c>
      <c r="K61" s="241" t="str">
        <f t="shared" si="6"/>
        <v/>
      </c>
      <c r="L61" s="241"/>
      <c r="M61" s="140"/>
      <c r="N61" s="262"/>
    </row>
    <row r="62" spans="1:14" ht="21" thickBot="1" x14ac:dyDescent="0.3">
      <c r="A62" s="135">
        <f>IF('2علوم تجريبة 2'!A20="","",'2علوم تجريبة 2'!A20)</f>
        <v>17</v>
      </c>
      <c r="B62" s="227" t="str">
        <f>IF('2علوم تجريبة 2'!B20:B20="","",'2علوم تجريبة 2'!B20:B20)</f>
        <v>حواص محمد عماد الدين</v>
      </c>
      <c r="C62" s="228"/>
      <c r="D62" s="136" t="str">
        <f>IF('2علوم تجريبة 2'!H20="","",'2علوم تجريبة 2'!H20)</f>
        <v/>
      </c>
      <c r="E62" s="136">
        <f>IF('2علوم تجريبة 2'!I20="","",'2علوم تجريبة 2'!I20)</f>
        <v>13</v>
      </c>
      <c r="F62" s="136">
        <f>IF('2علوم تجريبة 2'!J20="","",'2علوم تجريبة 2'!J20)</f>
        <v>9</v>
      </c>
      <c r="G62" s="136" t="str">
        <f>IF('2علوم تجريبة 2'!K20="","",'2علوم تجريبة 2'!K20*2)</f>
        <v/>
      </c>
      <c r="H62" s="136" t="str">
        <f t="shared" si="4"/>
        <v/>
      </c>
      <c r="I62" s="137">
        <f>IF(COUNTBLANK(B62)=0,IF('2 علوم تجريبية 1'!$J$1="","",'2 علوم تجريبية 1'!$J$1),"")</f>
        <v>3</v>
      </c>
      <c r="J62" s="156" t="str">
        <f t="shared" si="5"/>
        <v/>
      </c>
      <c r="K62" s="241" t="str">
        <f t="shared" si="6"/>
        <v/>
      </c>
      <c r="L62" s="241"/>
      <c r="M62" s="140"/>
      <c r="N62" s="263"/>
    </row>
    <row r="63" spans="1:14" ht="21.75" thickTop="1" thickBot="1" x14ac:dyDescent="0.3">
      <c r="A63" s="135">
        <f>IF('2علوم تجريبة 2'!A21="","",'2علوم تجريبة 2'!A21)</f>
        <v>18</v>
      </c>
      <c r="B63" s="227" t="str">
        <f>IF('2علوم تجريبة 2'!B21:B21="","",'2علوم تجريبة 2'!B21:B21)</f>
        <v>خادر فيصل</v>
      </c>
      <c r="C63" s="228"/>
      <c r="D63" s="136" t="str">
        <f>IF('2علوم تجريبة 2'!H21="","",'2علوم تجريبة 2'!H21)</f>
        <v/>
      </c>
      <c r="E63" s="136">
        <f>IF('2علوم تجريبة 2'!I21="","",'2علوم تجريبة 2'!I21)</f>
        <v>12</v>
      </c>
      <c r="F63" s="136">
        <f>IF('2علوم تجريبة 2'!J21="","",'2علوم تجريبة 2'!J21)</f>
        <v>8.5</v>
      </c>
      <c r="G63" s="136" t="str">
        <f>IF('2علوم تجريبة 2'!K21="","",'2علوم تجريبة 2'!K21*2)</f>
        <v/>
      </c>
      <c r="H63" s="136" t="str">
        <f t="shared" si="4"/>
        <v/>
      </c>
      <c r="I63" s="137">
        <f>IF(COUNTBLANK(B63)=0,IF('2 علوم تجريبية 1'!$J$1="","",'2 علوم تجريبية 1'!$J$1),"")</f>
        <v>3</v>
      </c>
      <c r="J63" s="156" t="str">
        <f t="shared" si="5"/>
        <v/>
      </c>
      <c r="K63" s="241" t="str">
        <f t="shared" si="6"/>
        <v/>
      </c>
      <c r="L63" s="241"/>
      <c r="M63" s="140"/>
      <c r="N63" s="159"/>
    </row>
    <row r="64" spans="1:14" ht="21.75" thickTop="1" thickBot="1" x14ac:dyDescent="0.3">
      <c r="A64" s="135">
        <f>IF('2علوم تجريبة 2'!A22="","",'2علوم تجريبة 2'!A22)</f>
        <v>19</v>
      </c>
      <c r="B64" s="227" t="str">
        <f>IF('2علوم تجريبة 2'!B22:B22="","",'2علوم تجريبة 2'!B22:B22)</f>
        <v>خليف فتحي</v>
      </c>
      <c r="C64" s="228"/>
      <c r="D64" s="136" t="str">
        <f>IF('2علوم تجريبة 2'!H22="","",'2علوم تجريبة 2'!H22)</f>
        <v/>
      </c>
      <c r="E64" s="136">
        <f>IF('2علوم تجريبة 2'!I22="","",'2علوم تجريبة 2'!I22)</f>
        <v>11.5</v>
      </c>
      <c r="F64" s="136">
        <f>IF('2علوم تجريبة 2'!J22="","",'2علوم تجريبة 2'!J22)</f>
        <v>5</v>
      </c>
      <c r="G64" s="136" t="str">
        <f>IF('2علوم تجريبة 2'!K22="","",'2علوم تجريبة 2'!K22*2)</f>
        <v/>
      </c>
      <c r="H64" s="136" t="str">
        <f t="shared" si="4"/>
        <v/>
      </c>
      <c r="I64" s="137">
        <f>IF(COUNTBLANK(B64)=0,IF('2 علوم تجريبية 1'!$J$1="","",'2 علوم تجريبية 1'!$J$1),"")</f>
        <v>3</v>
      </c>
      <c r="J64" s="156" t="str">
        <f t="shared" si="5"/>
        <v/>
      </c>
      <c r="K64" s="241" t="str">
        <f t="shared" si="6"/>
        <v/>
      </c>
      <c r="L64" s="241"/>
      <c r="M64" s="140"/>
      <c r="N64" s="258">
        <f>IFERROR(AVERAGE(H46:H78),"")</f>
        <v>0</v>
      </c>
    </row>
    <row r="65" spans="1:14" ht="21" thickBot="1" x14ac:dyDescent="0.3">
      <c r="A65" s="135">
        <f>IF('2علوم تجريبة 2'!A23="","",'2علوم تجريبة 2'!A23)</f>
        <v>20</v>
      </c>
      <c r="B65" s="227" t="str">
        <f>IF('2علوم تجريبة 2'!B23:B23="","",'2علوم تجريبة 2'!B23:B23)</f>
        <v>دحماني محمد عبد الغاني</v>
      </c>
      <c r="C65" s="228"/>
      <c r="D65" s="136" t="str">
        <f>IF('2علوم تجريبة 2'!H23="","",'2علوم تجريبة 2'!H23)</f>
        <v/>
      </c>
      <c r="E65" s="136">
        <f>IF('2علوم تجريبة 2'!I23="","",'2علوم تجريبة 2'!I23)</f>
        <v>11.5</v>
      </c>
      <c r="F65" s="136">
        <f>IF('2علوم تجريبة 2'!J23="","",'2علوم تجريبة 2'!J23)</f>
        <v>4</v>
      </c>
      <c r="G65" s="136" t="str">
        <f>IF('2علوم تجريبة 2'!K23="","",'2علوم تجريبة 2'!K23*2)</f>
        <v/>
      </c>
      <c r="H65" s="136" t="str">
        <f t="shared" si="4"/>
        <v/>
      </c>
      <c r="I65" s="137">
        <f>IF(COUNTBLANK(B65)=0,IF('2 علوم تجريبية 1'!$J$1="","",'2 علوم تجريبية 1'!$J$1),"")</f>
        <v>3</v>
      </c>
      <c r="J65" s="156" t="str">
        <f t="shared" si="5"/>
        <v/>
      </c>
      <c r="K65" s="241" t="str">
        <f t="shared" si="6"/>
        <v/>
      </c>
      <c r="L65" s="241"/>
      <c r="M65" s="140"/>
      <c r="N65" s="259"/>
    </row>
    <row r="66" spans="1:14" ht="21" thickBot="1" x14ac:dyDescent="0.3">
      <c r="A66" s="135">
        <f>IF('2علوم تجريبة 2'!A24="","",'2علوم تجريبة 2'!A24)</f>
        <v>21</v>
      </c>
      <c r="B66" s="227" t="str">
        <f>IF('2علوم تجريبة 2'!B24:B24="","",'2علوم تجريبة 2'!B24:B24)</f>
        <v>زايد شيماء</v>
      </c>
      <c r="C66" s="228"/>
      <c r="D66" s="136" t="str">
        <f>IF('2علوم تجريبة 2'!H24="","",'2علوم تجريبة 2'!H24)</f>
        <v/>
      </c>
      <c r="E66" s="136">
        <f>IF('2علوم تجريبة 2'!I24="","",'2علوم تجريبة 2'!I24)</f>
        <v>11.5</v>
      </c>
      <c r="F66" s="136">
        <f>IF('2علوم تجريبة 2'!J24="","",'2علوم تجريبة 2'!J24)</f>
        <v>7.75</v>
      </c>
      <c r="G66" s="136" t="str">
        <f>IF('2علوم تجريبة 2'!K24="","",'2علوم تجريبة 2'!K24*2)</f>
        <v/>
      </c>
      <c r="H66" s="136" t="str">
        <f t="shared" si="4"/>
        <v/>
      </c>
      <c r="I66" s="137">
        <f>IF(COUNTBLANK(B66)=0,IF('2 علوم تجريبية 1'!$J$1="","",'2 علوم تجريبية 1'!$J$1),"")</f>
        <v>3</v>
      </c>
      <c r="J66" s="156" t="str">
        <f t="shared" si="5"/>
        <v/>
      </c>
      <c r="K66" s="241" t="str">
        <f t="shared" si="6"/>
        <v/>
      </c>
      <c r="L66" s="241"/>
      <c r="M66" s="140"/>
      <c r="N66" s="259"/>
    </row>
    <row r="67" spans="1:14" ht="21" thickBot="1" x14ac:dyDescent="0.3">
      <c r="A67" s="135">
        <f>IF('2علوم تجريبة 2'!A25="","",'2علوم تجريبة 2'!A25)</f>
        <v>22</v>
      </c>
      <c r="B67" s="227" t="str">
        <f>IF('2علوم تجريبة 2'!B25:B25="","",'2علوم تجريبة 2'!B25:B25)</f>
        <v>زكاري اسمهان</v>
      </c>
      <c r="C67" s="228"/>
      <c r="D67" s="136" t="str">
        <f>IF('2علوم تجريبة 2'!H25="","",'2علوم تجريبة 2'!H25)</f>
        <v/>
      </c>
      <c r="E67" s="136">
        <f>IF('2علوم تجريبة 2'!I25="","",'2علوم تجريبة 2'!I25)</f>
        <v>12.5</v>
      </c>
      <c r="F67" s="136">
        <f>IF('2علوم تجريبة 2'!J25="","",'2علوم تجريبة 2'!J25)</f>
        <v>8.75</v>
      </c>
      <c r="G67" s="136" t="str">
        <f>IF('2علوم تجريبة 2'!K25="","",'2علوم تجريبة 2'!K25*2)</f>
        <v/>
      </c>
      <c r="H67" s="136" t="str">
        <f t="shared" si="4"/>
        <v/>
      </c>
      <c r="I67" s="137">
        <f>IF(COUNTBLANK(B67)=0,IF('2 علوم تجريبية 1'!$J$1="","",'2 علوم تجريبية 1'!$J$1),"")</f>
        <v>3</v>
      </c>
      <c r="J67" s="156" t="str">
        <f t="shared" si="5"/>
        <v/>
      </c>
      <c r="K67" s="241" t="str">
        <f t="shared" si="6"/>
        <v/>
      </c>
      <c r="L67" s="241"/>
      <c r="M67" s="140"/>
      <c r="N67" s="259"/>
    </row>
    <row r="68" spans="1:14" ht="21" thickBot="1" x14ac:dyDescent="0.3">
      <c r="A68" s="135">
        <f>IF('2علوم تجريبة 2'!A26="","",'2علوم تجريبة 2'!A26)</f>
        <v>23</v>
      </c>
      <c r="B68" s="227" t="str">
        <f>IF('2علوم تجريبة 2'!B26:B26="","",'2علوم تجريبة 2'!B26:B26)</f>
        <v>سيرات فؤاد</v>
      </c>
      <c r="C68" s="228"/>
      <c r="D68" s="136" t="str">
        <f>IF('2علوم تجريبة 2'!H26="","",'2علوم تجريبة 2'!H26)</f>
        <v/>
      </c>
      <c r="E68" s="136">
        <f>IF('2علوم تجريبة 2'!I26="","",'2علوم تجريبة 2'!I26)</f>
        <v>12.5</v>
      </c>
      <c r="F68" s="136">
        <f>IF('2علوم تجريبة 2'!J26="","",'2علوم تجريبة 2'!J26)</f>
        <v>12</v>
      </c>
      <c r="G68" s="136" t="str">
        <f>IF('2علوم تجريبة 2'!K26="","",'2علوم تجريبة 2'!K26*2)</f>
        <v/>
      </c>
      <c r="H68" s="136" t="str">
        <f t="shared" si="4"/>
        <v/>
      </c>
      <c r="I68" s="137">
        <f>IF(COUNTBLANK(B68)=0,IF('2 علوم تجريبية 1'!$J$1="","",'2 علوم تجريبية 1'!$J$1),"")</f>
        <v>3</v>
      </c>
      <c r="J68" s="156" t="str">
        <f t="shared" si="5"/>
        <v/>
      </c>
      <c r="K68" s="241" t="str">
        <f t="shared" si="6"/>
        <v/>
      </c>
      <c r="L68" s="241"/>
      <c r="M68" s="140"/>
      <c r="N68" s="259"/>
    </row>
    <row r="69" spans="1:14" ht="21" thickBot="1" x14ac:dyDescent="0.3">
      <c r="A69" s="135">
        <f>IF('2علوم تجريبة 2'!A27="","",'2علوم تجريبة 2'!A27)</f>
        <v>24</v>
      </c>
      <c r="B69" s="227" t="str">
        <f>IF('2علوم تجريبة 2'!B27:B27="","",'2علوم تجريبة 2'!B27:B27)</f>
        <v>شيحة خولة</v>
      </c>
      <c r="C69" s="228"/>
      <c r="D69" s="136" t="str">
        <f>IF('2علوم تجريبة 2'!H27="","",'2علوم تجريبة 2'!H27)</f>
        <v/>
      </c>
      <c r="E69" s="136">
        <f>IF('2علوم تجريبة 2'!I27="","",'2علوم تجريبة 2'!I27)</f>
        <v>12</v>
      </c>
      <c r="F69" s="136">
        <f>IF('2علوم تجريبة 2'!J27="","",'2علوم تجريبة 2'!J27)</f>
        <v>5</v>
      </c>
      <c r="G69" s="136" t="str">
        <f>IF('2علوم تجريبة 2'!K27="","",'2علوم تجريبة 2'!K27*2)</f>
        <v/>
      </c>
      <c r="H69" s="136" t="str">
        <f t="shared" si="4"/>
        <v/>
      </c>
      <c r="I69" s="137">
        <f>IF(COUNTBLANK(B69)=0,IF('2 علوم تجريبية 1'!$J$1="","",'2 علوم تجريبية 1'!$J$1),"")</f>
        <v>3</v>
      </c>
      <c r="J69" s="156" t="str">
        <f t="shared" si="5"/>
        <v/>
      </c>
      <c r="K69" s="241" t="str">
        <f t="shared" si="6"/>
        <v/>
      </c>
      <c r="L69" s="241"/>
      <c r="M69" s="140"/>
      <c r="N69" s="259"/>
    </row>
    <row r="70" spans="1:14" ht="21" thickBot="1" x14ac:dyDescent="0.3">
      <c r="A70" s="135">
        <f>IF('2علوم تجريبة 2'!A28="","",'2علوم تجريبة 2'!A28)</f>
        <v>25</v>
      </c>
      <c r="B70" s="227" t="str">
        <f>IF('2علوم تجريبة 2'!B28:B28="","",'2علوم تجريبة 2'!B28:B28)</f>
        <v>صباح دلال</v>
      </c>
      <c r="C70" s="228"/>
      <c r="D70" s="136" t="str">
        <f>IF('2علوم تجريبة 2'!H28="","",'2علوم تجريبة 2'!H28)</f>
        <v/>
      </c>
      <c r="E70" s="136">
        <f>IF('2علوم تجريبة 2'!I28="","",'2علوم تجريبة 2'!I28)</f>
        <v>11.5</v>
      </c>
      <c r="F70" s="136">
        <f>IF('2علوم تجريبة 2'!J28="","",'2علوم تجريبة 2'!J28)</f>
        <v>5.25</v>
      </c>
      <c r="G70" s="136" t="str">
        <f>IF('2علوم تجريبة 2'!K28="","",'2علوم تجريبة 2'!K28*2)</f>
        <v/>
      </c>
      <c r="H70" s="136" t="str">
        <f t="shared" si="4"/>
        <v/>
      </c>
      <c r="I70" s="137">
        <f>IF(COUNTBLANK(B70)=0,IF('2 علوم تجريبية 1'!$J$1="","",'2 علوم تجريبية 1'!$J$1),"")</f>
        <v>3</v>
      </c>
      <c r="J70" s="156" t="str">
        <f t="shared" si="5"/>
        <v/>
      </c>
      <c r="K70" s="241" t="str">
        <f t="shared" si="6"/>
        <v/>
      </c>
      <c r="L70" s="241"/>
      <c r="M70" s="140"/>
      <c r="N70" s="259"/>
    </row>
    <row r="71" spans="1:14" ht="21" thickBot="1" x14ac:dyDescent="0.3">
      <c r="A71" s="135">
        <f>IF('2علوم تجريبة 2'!A29="","",'2علوم تجريبة 2'!A29)</f>
        <v>26</v>
      </c>
      <c r="B71" s="227" t="str">
        <f>IF('2علوم تجريبة 2'!B29:B29="","",'2علوم تجريبة 2'!B29:B29)</f>
        <v>عبيد حياة</v>
      </c>
      <c r="C71" s="228"/>
      <c r="D71" s="136" t="str">
        <f>IF('2علوم تجريبة 2'!H29="","",'2علوم تجريبة 2'!H29)</f>
        <v/>
      </c>
      <c r="E71" s="136">
        <f>IF('2علوم تجريبة 2'!I29="","",'2علوم تجريبة 2'!I29)</f>
        <v>12</v>
      </c>
      <c r="F71" s="136">
        <f>IF('2علوم تجريبة 2'!J29="","",'2علوم تجريبة 2'!J29)</f>
        <v>11.25</v>
      </c>
      <c r="G71" s="136" t="str">
        <f>IF('2علوم تجريبة 2'!K29="","",'2علوم تجريبة 2'!K29*2)</f>
        <v/>
      </c>
      <c r="H71" s="136" t="str">
        <f t="shared" si="4"/>
        <v/>
      </c>
      <c r="I71" s="137">
        <f>IF(COUNTBLANK(B71)=0,IF('2 علوم تجريبية 1'!$J$1="","",'2 علوم تجريبية 1'!$J$1),"")</f>
        <v>3</v>
      </c>
      <c r="J71" s="156" t="str">
        <f t="shared" si="5"/>
        <v/>
      </c>
      <c r="K71" s="241" t="str">
        <f t="shared" si="6"/>
        <v/>
      </c>
      <c r="L71" s="241"/>
      <c r="M71" s="140"/>
      <c r="N71" s="259"/>
    </row>
    <row r="72" spans="1:14" ht="21" thickBot="1" x14ac:dyDescent="0.3">
      <c r="A72" s="135">
        <f>IF('2علوم تجريبة 2'!A30="","",'2علوم تجريبة 2'!A30)</f>
        <v>27</v>
      </c>
      <c r="B72" s="227" t="str">
        <f>IF('2علوم تجريبة 2'!B30:B30="","",'2علوم تجريبة 2'!B30:B30)</f>
        <v>قاسمي رحمة</v>
      </c>
      <c r="C72" s="228"/>
      <c r="D72" s="136" t="str">
        <f>IF('2علوم تجريبة 2'!H30="","",'2علوم تجريبة 2'!H30)</f>
        <v/>
      </c>
      <c r="E72" s="136">
        <f>IF('2علوم تجريبة 2'!I30="","",'2علوم تجريبة 2'!I30)</f>
        <v>12</v>
      </c>
      <c r="F72" s="136">
        <f>IF('2علوم تجريبة 2'!J30="","",'2علوم تجريبة 2'!J30)</f>
        <v>12</v>
      </c>
      <c r="G72" s="136" t="str">
        <f>IF('2علوم تجريبة 2'!K30="","",'2علوم تجريبة 2'!K30*2)</f>
        <v/>
      </c>
      <c r="H72" s="136" t="str">
        <f t="shared" si="4"/>
        <v/>
      </c>
      <c r="I72" s="137">
        <f>IF(COUNTBLANK(B72)=0,IF('2 علوم تجريبية 1'!$J$1="","",'2 علوم تجريبية 1'!$J$1),"")</f>
        <v>3</v>
      </c>
      <c r="J72" s="156" t="str">
        <f t="shared" si="5"/>
        <v/>
      </c>
      <c r="K72" s="241" t="str">
        <f t="shared" si="6"/>
        <v/>
      </c>
      <c r="L72" s="241"/>
      <c r="M72" s="140"/>
      <c r="N72" s="259"/>
    </row>
    <row r="73" spans="1:14" ht="21" thickBot="1" x14ac:dyDescent="0.3">
      <c r="A73" s="135">
        <f>IF('2علوم تجريبة 2'!A31="","",'2علوم تجريبة 2'!A31)</f>
        <v>28</v>
      </c>
      <c r="B73" s="227" t="str">
        <f>IF('2علوم تجريبة 2'!B31:B31="","",'2علوم تجريبة 2'!B31:B31)</f>
        <v>قدير انفال</v>
      </c>
      <c r="C73" s="228"/>
      <c r="D73" s="136" t="str">
        <f>IF('2علوم تجريبة 2'!H31="","",'2علوم تجريبة 2'!H31)</f>
        <v/>
      </c>
      <c r="E73" s="136">
        <f>IF('2علوم تجريبة 2'!I31="","",'2علوم تجريبة 2'!I31)</f>
        <v>13</v>
      </c>
      <c r="F73" s="136">
        <f>IF('2علوم تجريبة 2'!J31="","",'2علوم تجريبة 2'!J31)</f>
        <v>7.25</v>
      </c>
      <c r="G73" s="136" t="str">
        <f>IF('2علوم تجريبة 2'!K31="","",'2علوم تجريبة 2'!K31*2)</f>
        <v/>
      </c>
      <c r="H73" s="136" t="str">
        <f t="shared" si="4"/>
        <v/>
      </c>
      <c r="I73" s="137">
        <f>IF(COUNTBLANK(B73)=0,IF('2 علوم تجريبية 1'!$J$1="","",'2 علوم تجريبية 1'!$J$1),"")</f>
        <v>3</v>
      </c>
      <c r="J73" s="156" t="str">
        <f t="shared" si="5"/>
        <v/>
      </c>
      <c r="K73" s="241" t="str">
        <f t="shared" si="6"/>
        <v/>
      </c>
      <c r="L73" s="241"/>
      <c r="M73" s="140"/>
      <c r="N73" s="259"/>
    </row>
    <row r="74" spans="1:14" ht="21" thickBot="1" x14ac:dyDescent="0.3">
      <c r="A74" s="135">
        <f>IF('2علوم تجريبة 2'!A32="","",'2علوم تجريبة 2'!A32)</f>
        <v>29</v>
      </c>
      <c r="B74" s="227" t="str">
        <f>IF('2علوم تجريبة 2'!B32:B32="","",'2علوم تجريبة 2'!B32:B32)</f>
        <v>لغزال عبد المجيد</v>
      </c>
      <c r="C74" s="228"/>
      <c r="D74" s="136" t="str">
        <f>IF('2علوم تجريبة 2'!H32="","",'2علوم تجريبة 2'!H32)</f>
        <v/>
      </c>
      <c r="E74" s="136">
        <f>IF('2علوم تجريبة 2'!I32="","",'2علوم تجريبة 2'!I32)</f>
        <v>10.5</v>
      </c>
      <c r="F74" s="136">
        <f>IF('2علوم تجريبة 2'!J32="","",'2علوم تجريبة 2'!J32)</f>
        <v>5.5</v>
      </c>
      <c r="G74" s="136" t="str">
        <f>IF('2علوم تجريبة 2'!K32="","",'2علوم تجريبة 2'!K32*2)</f>
        <v/>
      </c>
      <c r="H74" s="136" t="str">
        <f t="shared" si="4"/>
        <v/>
      </c>
      <c r="I74" s="137">
        <f>IF(COUNTBLANK(B74)=0,IF('2 علوم تجريبية 1'!$J$1="","",'2 علوم تجريبية 1'!$J$1),"")</f>
        <v>3</v>
      </c>
      <c r="J74" s="156" t="str">
        <f t="shared" si="5"/>
        <v/>
      </c>
      <c r="K74" s="241" t="str">
        <f t="shared" si="6"/>
        <v/>
      </c>
      <c r="L74" s="241"/>
      <c r="M74" s="140"/>
      <c r="N74" s="259"/>
    </row>
    <row r="75" spans="1:14" ht="21" thickBot="1" x14ac:dyDescent="0.3">
      <c r="A75" s="135">
        <f>IF('2علوم تجريبة 2'!A33="","",'2علوم تجريبة 2'!A33)</f>
        <v>30</v>
      </c>
      <c r="B75" s="227" t="str">
        <f>IF('2علوم تجريبة 2'!B33:B33="","",'2علوم تجريبة 2'!B33:B33)</f>
        <v>محجوب عبد الجليل</v>
      </c>
      <c r="C75" s="228"/>
      <c r="D75" s="136" t="str">
        <f>IF('2علوم تجريبة 2'!H33="","",'2علوم تجريبة 2'!H33)</f>
        <v/>
      </c>
      <c r="E75" s="136">
        <f>IF('2علوم تجريبة 2'!I33="","",'2علوم تجريبة 2'!I33)</f>
        <v>11</v>
      </c>
      <c r="F75" s="136">
        <f>IF('2علوم تجريبة 2'!J33="","",'2علوم تجريبة 2'!J33)</f>
        <v>7</v>
      </c>
      <c r="G75" s="136" t="str">
        <f>IF('2علوم تجريبة 2'!K33="","",'2علوم تجريبة 2'!K33*2)</f>
        <v/>
      </c>
      <c r="H75" s="136" t="str">
        <f t="shared" si="4"/>
        <v/>
      </c>
      <c r="I75" s="137">
        <f>IF(COUNTBLANK(B75)=0,IF('2 علوم تجريبية 1'!$J$1="","",'2 علوم تجريبية 1'!$J$1),"")</f>
        <v>3</v>
      </c>
      <c r="J75" s="156" t="str">
        <f t="shared" si="5"/>
        <v/>
      </c>
      <c r="K75" s="241" t="str">
        <f t="shared" si="6"/>
        <v/>
      </c>
      <c r="L75" s="241"/>
      <c r="M75" s="140"/>
      <c r="N75" s="259"/>
    </row>
    <row r="76" spans="1:14" ht="21" thickBot="1" x14ac:dyDescent="0.3">
      <c r="A76" s="135">
        <f>IF('2علوم تجريبة 2'!A34="","",'2علوم تجريبة 2'!A34)</f>
        <v>31</v>
      </c>
      <c r="B76" s="227" t="str">
        <f>IF('2علوم تجريبة 2'!B34:B34="","",'2علوم تجريبة 2'!B34:B34)</f>
        <v>معراج أمينة</v>
      </c>
      <c r="C76" s="228"/>
      <c r="D76" s="136" t="str">
        <f>IF('2علوم تجريبة 2'!H34="","",'2علوم تجريبة 2'!H34)</f>
        <v/>
      </c>
      <c r="E76" s="136">
        <f>IF('2علوم تجريبة 2'!I34="","",'2علوم تجريبة 2'!I34)</f>
        <v>12.5</v>
      </c>
      <c r="F76" s="136">
        <f>IF('2علوم تجريبة 2'!J34="","",'2علوم تجريبة 2'!J34)</f>
        <v>11.25</v>
      </c>
      <c r="G76" s="136" t="str">
        <f>IF('2علوم تجريبة 2'!K34="","",'2علوم تجريبة 2'!K34*2)</f>
        <v/>
      </c>
      <c r="H76" s="136" t="str">
        <f t="shared" si="4"/>
        <v/>
      </c>
      <c r="I76" s="137">
        <f>IF(COUNTBLANK(B76)=0,IF('2 علوم تجريبية 1'!$J$1="","",'2 علوم تجريبية 1'!$J$1),"")</f>
        <v>3</v>
      </c>
      <c r="J76" s="156" t="str">
        <f t="shared" si="5"/>
        <v/>
      </c>
      <c r="K76" s="241" t="str">
        <f t="shared" si="6"/>
        <v/>
      </c>
      <c r="L76" s="241"/>
      <c r="M76" s="140"/>
      <c r="N76" s="259"/>
    </row>
    <row r="77" spans="1:14" ht="21" thickBot="1" x14ac:dyDescent="0.3">
      <c r="A77" s="135">
        <f>IF('2علوم تجريبة 2'!A35="","",'2علوم تجريبة 2'!A35)</f>
        <v>32</v>
      </c>
      <c r="B77" s="227" t="str">
        <f>IF('2علوم تجريبة 2'!B35:B35="","",'2علوم تجريبة 2'!B35:B35)</f>
        <v>معمري نورية</v>
      </c>
      <c r="C77" s="228"/>
      <c r="D77" s="136" t="str">
        <f>IF('2علوم تجريبة 2'!H35="","",'2علوم تجريبة 2'!H35)</f>
        <v/>
      </c>
      <c r="E77" s="136">
        <f>IF('2علوم تجريبة 2'!I35="","",'2علوم تجريبة 2'!I35)</f>
        <v>11.5</v>
      </c>
      <c r="F77" s="136">
        <f>IF('2علوم تجريبة 2'!J35="","",'2علوم تجريبة 2'!J35)</f>
        <v>6.25</v>
      </c>
      <c r="G77" s="136" t="str">
        <f>IF('2علوم تجريبة 2'!K35="","",'2علوم تجريبة 2'!K35*2)</f>
        <v/>
      </c>
      <c r="H77" s="136" t="str">
        <f t="shared" si="4"/>
        <v/>
      </c>
      <c r="I77" s="137">
        <f>IF(COUNTBLANK(B77)=0,IF('2 علوم تجريبية 1'!$J$1="","",'2 علوم تجريبية 1'!$J$1),"")</f>
        <v>3</v>
      </c>
      <c r="J77" s="156" t="str">
        <f t="shared" si="5"/>
        <v/>
      </c>
      <c r="K77" s="241" t="str">
        <f t="shared" si="6"/>
        <v/>
      </c>
      <c r="L77" s="241"/>
      <c r="M77" s="140"/>
      <c r="N77" s="259"/>
    </row>
    <row r="78" spans="1:14" ht="21" thickBot="1" x14ac:dyDescent="0.3">
      <c r="A78" s="135" t="str">
        <f>IF('2علوم تجريبة 2'!A36="","",'2علوم تجريبة 2'!A36)</f>
        <v/>
      </c>
      <c r="B78" s="264" t="str">
        <f>IF('2علوم تجريبة 2'!B36:B36="","",'2علوم تجريبة 2'!B36:B36)</f>
        <v/>
      </c>
      <c r="C78" s="265"/>
      <c r="D78" s="151" t="str">
        <f>IF('2علوم تجريبة 2'!H36="","",'2علوم تجريبة 2'!H36)</f>
        <v/>
      </c>
      <c r="E78" s="151" t="str">
        <f>IF('2علوم تجريبة 2'!I36="","",'2علوم تجريبة 2'!I36)</f>
        <v/>
      </c>
      <c r="F78" s="151" t="str">
        <f>IF('2علوم تجريبة 2'!J36="","",'2علوم تجريبة 2'!J36)</f>
        <v/>
      </c>
      <c r="G78" s="151" t="str">
        <f>IF('2علوم تجريبة 2'!K36="","",'2علوم تجريبة 2'!K36*2)</f>
        <v/>
      </c>
      <c r="H78" s="136" t="str">
        <f t="shared" si="4"/>
        <v/>
      </c>
      <c r="I78" s="137" t="str">
        <f>IF(COUNTBLANK(B78)=0,IF('2 علوم تجريبية 1'!$J$1="","",'2 علوم تجريبية 1'!$J$1),"")</f>
        <v/>
      </c>
      <c r="J78" s="158" t="str">
        <f t="shared" si="5"/>
        <v/>
      </c>
      <c r="K78" s="266" t="str">
        <f t="shared" si="6"/>
        <v/>
      </c>
      <c r="L78" s="266"/>
      <c r="M78" s="140"/>
      <c r="N78" s="260"/>
    </row>
    <row r="79" spans="1:14" ht="19.5" thickBot="1" x14ac:dyDescent="0.3">
      <c r="A79" s="116"/>
      <c r="B79" s="116"/>
      <c r="C79" s="116"/>
      <c r="D79" s="116"/>
      <c r="E79" s="116"/>
      <c r="F79" s="116"/>
      <c r="G79" s="116"/>
      <c r="H79" s="116"/>
      <c r="I79" s="128"/>
      <c r="J79" s="116"/>
      <c r="K79" s="116"/>
      <c r="L79" s="116"/>
      <c r="M79" s="116"/>
      <c r="N79" s="116"/>
    </row>
    <row r="80" spans="1:14" ht="24" thickTop="1" thickBot="1" x14ac:dyDescent="0.3">
      <c r="A80" s="116"/>
      <c r="B80" s="267" t="s">
        <v>153</v>
      </c>
      <c r="C80" s="268"/>
      <c r="D80" s="269"/>
      <c r="E80" s="116"/>
      <c r="F80" s="163">
        <f>COUNTIF(H46:H78,"&gt;=10")</f>
        <v>0</v>
      </c>
      <c r="G80" s="116"/>
      <c r="H80" s="116"/>
      <c r="I80" s="267" t="s">
        <v>152</v>
      </c>
      <c r="J80" s="268"/>
      <c r="K80" s="269"/>
      <c r="L80" s="116"/>
      <c r="M80" s="116"/>
      <c r="N80" s="163">
        <f>COUNTIF(H46:H78,"&lt;10")</f>
        <v>1</v>
      </c>
    </row>
    <row r="81" spans="1:14" ht="19.5" thickTop="1" x14ac:dyDescent="0.25">
      <c r="A81" s="116"/>
      <c r="B81" s="116"/>
      <c r="C81" s="116"/>
      <c r="D81" s="116"/>
      <c r="E81" s="116"/>
      <c r="F81" s="116"/>
      <c r="G81" s="116"/>
      <c r="H81" s="116"/>
      <c r="I81" s="128"/>
      <c r="J81" s="116"/>
      <c r="K81" s="116"/>
      <c r="L81" s="116"/>
      <c r="M81" s="116"/>
      <c r="N81" s="116"/>
    </row>
    <row r="82" spans="1:14" x14ac:dyDescent="0.25">
      <c r="A82" s="116"/>
      <c r="B82" s="116"/>
      <c r="C82" s="116"/>
      <c r="D82" s="116"/>
      <c r="E82" s="116"/>
      <c r="F82" s="116"/>
      <c r="G82" s="116"/>
      <c r="H82" s="116"/>
      <c r="I82" s="128"/>
      <c r="J82" s="116"/>
      <c r="K82" s="116"/>
      <c r="L82" s="116"/>
      <c r="M82" s="116"/>
      <c r="N82" s="116"/>
    </row>
    <row r="83" spans="1:14" ht="19.5" thickBot="1" x14ac:dyDescent="0.3">
      <c r="A83" s="116"/>
      <c r="B83" s="116"/>
      <c r="C83" s="116"/>
      <c r="D83" s="116"/>
      <c r="E83" s="116"/>
      <c r="F83" s="116"/>
      <c r="G83" s="116"/>
      <c r="H83" s="116"/>
      <c r="I83" s="128"/>
      <c r="J83" s="116"/>
      <c r="K83" s="116"/>
      <c r="L83" s="116"/>
      <c r="M83" s="116"/>
      <c r="N83" s="116"/>
    </row>
    <row r="84" spans="1:14" ht="30.75" thickBot="1" x14ac:dyDescent="0.3">
      <c r="A84" s="234" t="s">
        <v>0</v>
      </c>
      <c r="B84" s="234"/>
      <c r="C84" s="236" t="s">
        <v>26</v>
      </c>
      <c r="D84" s="236"/>
      <c r="E84" s="237"/>
      <c r="F84" s="231" t="s">
        <v>22</v>
      </c>
      <c r="G84" s="232"/>
      <c r="H84" s="232"/>
      <c r="I84" s="233"/>
      <c r="J84" s="251" t="s">
        <v>9</v>
      </c>
      <c r="K84" s="252"/>
      <c r="L84" s="250" t="s">
        <v>19</v>
      </c>
      <c r="M84" s="250"/>
      <c r="N84" s="250"/>
    </row>
    <row r="85" spans="1:14" ht="23.25" thickBot="1" x14ac:dyDescent="0.3">
      <c r="A85" s="234" t="s">
        <v>6</v>
      </c>
      <c r="B85" s="234"/>
      <c r="C85" s="238" t="s">
        <v>29</v>
      </c>
      <c r="D85" s="238"/>
      <c r="E85" s="238"/>
      <c r="F85" s="229" t="s">
        <v>5</v>
      </c>
      <c r="G85" s="229"/>
      <c r="H85" s="239" t="str">
        <f>IFERROR(INDEX($B$88:$H$119,MATCH(L85,$H$88:$H$119,0),1),"")</f>
        <v/>
      </c>
      <c r="I85" s="239"/>
      <c r="J85" s="240"/>
      <c r="K85" s="155" t="s">
        <v>10</v>
      </c>
      <c r="L85" s="130">
        <f>IFERROR(MAX(H88:H123),"")</f>
        <v>0</v>
      </c>
      <c r="M85" s="131"/>
      <c r="N85" s="132" t="s">
        <v>18</v>
      </c>
    </row>
    <row r="86" spans="1:14" ht="23.25" thickBot="1" x14ac:dyDescent="0.3">
      <c r="A86" s="234" t="s">
        <v>1</v>
      </c>
      <c r="B86" s="234"/>
      <c r="C86" s="238" t="s">
        <v>7</v>
      </c>
      <c r="D86" s="238"/>
      <c r="E86" s="238"/>
      <c r="F86" s="230" t="s">
        <v>8</v>
      </c>
      <c r="G86" s="230"/>
      <c r="H86" s="240" t="str">
        <f>IFERROR(INDEX($B$88:$H$119,MATCH(L86,$H$88:$H$119,0),1),"")</f>
        <v/>
      </c>
      <c r="I86" s="240"/>
      <c r="J86" s="240"/>
      <c r="K86" s="155" t="s">
        <v>10</v>
      </c>
      <c r="L86" s="130">
        <f>IFERROR(MIN(H88:H123),"")</f>
        <v>0</v>
      </c>
      <c r="M86" s="131"/>
      <c r="N86" s="133" t="s">
        <v>25</v>
      </c>
    </row>
    <row r="87" spans="1:14" ht="21.75" customHeight="1" thickTop="1" thickBot="1" x14ac:dyDescent="0.3">
      <c r="A87" s="153" t="s">
        <v>2</v>
      </c>
      <c r="B87" s="235" t="s">
        <v>3</v>
      </c>
      <c r="C87" s="235"/>
      <c r="D87" s="154" t="s">
        <v>11</v>
      </c>
      <c r="E87" s="154" t="s">
        <v>12</v>
      </c>
      <c r="F87" s="154" t="s">
        <v>13</v>
      </c>
      <c r="G87" s="154" t="s">
        <v>28</v>
      </c>
      <c r="H87" s="154" t="s">
        <v>14</v>
      </c>
      <c r="I87" s="154" t="s">
        <v>15</v>
      </c>
      <c r="J87" s="154" t="s">
        <v>16</v>
      </c>
      <c r="K87" s="253" t="s">
        <v>17</v>
      </c>
      <c r="L87" s="253"/>
      <c r="M87" s="134"/>
      <c r="N87" s="261" t="s">
        <v>151</v>
      </c>
    </row>
    <row r="88" spans="1:14" ht="21" thickBot="1" x14ac:dyDescent="0.3">
      <c r="A88" s="135">
        <f>IF('2علوم تجريبة 2'!A4="","",'2علوم تجريبة 2'!A4)</f>
        <v>1</v>
      </c>
      <c r="B88" s="227" t="str">
        <f>IF('2علوم تجريبة 2'!B4:B4="","",'2علوم تجريبة 2'!B4:B4)</f>
        <v>أولا نصير رياض</v>
      </c>
      <c r="C88" s="228"/>
      <c r="D88" s="136" t="str">
        <f>IF('2علوم تجريبة 2'!M5="","",'2علوم تجريبة 2'!M5)</f>
        <v/>
      </c>
      <c r="E88" s="136" t="str">
        <f>IF('2علوم تجريبة 2'!N5="","",'2علوم تجريبة 2'!N5)</f>
        <v/>
      </c>
      <c r="F88" s="136" t="str">
        <f>IF('2علوم تجريبة 2'!O5="","",'2علوم تجريبة 2'!O5)</f>
        <v/>
      </c>
      <c r="G88" s="136" t="str">
        <f>IF('2علوم تجريبة 2'!P5="","",'2علوم تجريبة 2'!P5*2)</f>
        <v/>
      </c>
      <c r="H88" s="136" t="str">
        <f>IF(COUNTBLANK(D88:G88)=0,ROUND(SUM(D88:G88)/5,2),"")</f>
        <v/>
      </c>
      <c r="I88" s="137">
        <f>IF(COUNTBLANK(B88)=0,IF('2 علوم تجريبية 1'!$J$1="","",'2 علوم تجريبية 1'!$J$1),"")</f>
        <v>3</v>
      </c>
      <c r="J88" s="156" t="str">
        <f>IFERROR(I88*H88,"")</f>
        <v/>
      </c>
      <c r="K88" s="241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/>
      </c>
      <c r="L88" s="241"/>
      <c r="M88" s="139"/>
      <c r="N88" s="262"/>
    </row>
    <row r="89" spans="1:14" ht="21" thickBot="1" x14ac:dyDescent="0.3">
      <c r="A89" s="135">
        <f>IF('2علوم تجريبة 2'!A5="","",'2علوم تجريبة 2'!A5)</f>
        <v>2</v>
      </c>
      <c r="B89" s="227" t="str">
        <f>IF('2علوم تجريبة 2'!B5:B5="","",'2علوم تجريبة 2'!B5:B5)</f>
        <v>بركات بشرى</v>
      </c>
      <c r="C89" s="228"/>
      <c r="D89" s="136" t="str">
        <f>IF('2علوم تجريبة 2'!M6="","",'2علوم تجريبة 2'!M6)</f>
        <v/>
      </c>
      <c r="E89" s="136" t="str">
        <f>IF('2علوم تجريبة 2'!N6="","",'2علوم تجريبة 2'!N6)</f>
        <v/>
      </c>
      <c r="F89" s="136" t="str">
        <f>IF('2علوم تجريبة 2'!O6="","",'2علوم تجريبة 2'!O6)</f>
        <v/>
      </c>
      <c r="G89" s="136" t="str">
        <f>IF('2علوم تجريبة 2'!P6="","",'2علوم تجريبة 2'!P6*2)</f>
        <v/>
      </c>
      <c r="H89" s="136" t="str">
        <f t="shared" ref="H89:H120" si="7">IF(COUNTBLANK(D89:G89)=0,ROUND(SUM(D89:G89)/5,2),"")</f>
        <v/>
      </c>
      <c r="I89" s="137">
        <f>IF(COUNTBLANK(B89)=0,IF('2 علوم تجريبية 1'!$J$1="","",'2 علوم تجريبية 1'!$J$1),"")</f>
        <v>3</v>
      </c>
      <c r="J89" s="156" t="str">
        <f t="shared" ref="J89:J120" si="8">IFERROR(I89*H89,"")</f>
        <v/>
      </c>
      <c r="K89" s="241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/>
      </c>
      <c r="L89" s="241"/>
      <c r="M89" s="140"/>
      <c r="N89" s="262"/>
    </row>
    <row r="90" spans="1:14" ht="21" thickBot="1" x14ac:dyDescent="0.3">
      <c r="A90" s="135">
        <f>IF('2علوم تجريبة 2'!A6="","",'2علوم تجريبة 2'!A6)</f>
        <v>3</v>
      </c>
      <c r="B90" s="227" t="str">
        <f>IF('2علوم تجريبة 2'!B6:B6="","",'2علوم تجريبة 2'!B6:B6)</f>
        <v>بقوق نجيب</v>
      </c>
      <c r="C90" s="228"/>
      <c r="D90" s="136" t="str">
        <f>IF('2علوم تجريبة 2'!M7="","",'2علوم تجريبة 2'!M7)</f>
        <v/>
      </c>
      <c r="E90" s="136" t="str">
        <f>IF('2علوم تجريبة 2'!N7="","",'2علوم تجريبة 2'!N7)</f>
        <v/>
      </c>
      <c r="F90" s="136" t="str">
        <f>IF('2علوم تجريبة 2'!O7="","",'2علوم تجريبة 2'!O7)</f>
        <v/>
      </c>
      <c r="G90" s="136" t="str">
        <f>IF('2علوم تجريبة 2'!P7="","",'2علوم تجريبة 2'!P7*2)</f>
        <v/>
      </c>
      <c r="H90" s="136" t="str">
        <f t="shared" si="7"/>
        <v/>
      </c>
      <c r="I90" s="137">
        <f>IF(COUNTBLANK(B90)=0,IF('2 علوم تجريبية 1'!$J$1="","",'2 علوم تجريبية 1'!$J$1),"")</f>
        <v>3</v>
      </c>
      <c r="J90" s="156" t="str">
        <f t="shared" si="8"/>
        <v/>
      </c>
      <c r="K90" s="241" t="str">
        <f t="shared" si="9"/>
        <v/>
      </c>
      <c r="L90" s="241"/>
      <c r="M90" s="140"/>
      <c r="N90" s="262"/>
    </row>
    <row r="91" spans="1:14" ht="21" thickBot="1" x14ac:dyDescent="0.3">
      <c r="A91" s="135">
        <f>IF('2علوم تجريبة 2'!A7="","",'2علوم تجريبة 2'!A7)</f>
        <v>4</v>
      </c>
      <c r="B91" s="227" t="str">
        <f>IF('2علوم تجريبة 2'!B7:B7="","",'2علوم تجريبة 2'!B7:B7)</f>
        <v>بلعيد ايمان</v>
      </c>
      <c r="C91" s="228"/>
      <c r="D91" s="136" t="str">
        <f>IF('2علوم تجريبة 2'!M8="","",'2علوم تجريبة 2'!M8)</f>
        <v/>
      </c>
      <c r="E91" s="136" t="str">
        <f>IF('2علوم تجريبة 2'!N8="","",'2علوم تجريبة 2'!N8)</f>
        <v/>
      </c>
      <c r="F91" s="136" t="str">
        <f>IF('2علوم تجريبة 2'!O8="","",'2علوم تجريبة 2'!O8)</f>
        <v/>
      </c>
      <c r="G91" s="136" t="str">
        <f>IF('2علوم تجريبة 2'!P8="","",'2علوم تجريبة 2'!P8*2)</f>
        <v/>
      </c>
      <c r="H91" s="136" t="str">
        <f t="shared" si="7"/>
        <v/>
      </c>
      <c r="I91" s="137">
        <f>IF(COUNTBLANK(B91)=0,IF('2 علوم تجريبية 1'!$J$1="","",'2 علوم تجريبية 1'!$J$1),"")</f>
        <v>3</v>
      </c>
      <c r="J91" s="156" t="str">
        <f t="shared" si="8"/>
        <v/>
      </c>
      <c r="K91" s="241" t="str">
        <f t="shared" si="9"/>
        <v/>
      </c>
      <c r="L91" s="241"/>
      <c r="M91" s="140"/>
      <c r="N91" s="262"/>
    </row>
    <row r="92" spans="1:14" ht="21" thickBot="1" x14ac:dyDescent="0.3">
      <c r="A92" s="135">
        <f>IF('2علوم تجريبة 2'!A8="","",'2علوم تجريبة 2'!A8)</f>
        <v>5</v>
      </c>
      <c r="B92" s="227" t="str">
        <f>IF('2علوم تجريبة 2'!B8:B8="","",'2علوم تجريبة 2'!B8:B8)</f>
        <v>بن خادر خالد</v>
      </c>
      <c r="C92" s="228"/>
      <c r="D92" s="136" t="str">
        <f>IF('2علوم تجريبة 2'!M9="","",'2علوم تجريبة 2'!M9)</f>
        <v/>
      </c>
      <c r="E92" s="136" t="str">
        <f>IF('2علوم تجريبة 2'!N9="","",'2علوم تجريبة 2'!N9)</f>
        <v/>
      </c>
      <c r="F92" s="136" t="str">
        <f>IF('2علوم تجريبة 2'!O9="","",'2علوم تجريبة 2'!O9)</f>
        <v/>
      </c>
      <c r="G92" s="136" t="str">
        <f>IF('2علوم تجريبة 2'!P9="","",'2علوم تجريبة 2'!P9*2)</f>
        <v/>
      </c>
      <c r="H92" s="136" t="str">
        <f t="shared" si="7"/>
        <v/>
      </c>
      <c r="I92" s="137">
        <f>IF(COUNTBLANK(B92)=0,IF('2 علوم تجريبية 1'!$J$1="","",'2 علوم تجريبية 1'!$J$1),"")</f>
        <v>3</v>
      </c>
      <c r="J92" s="156" t="str">
        <f t="shared" si="8"/>
        <v/>
      </c>
      <c r="K92" s="241" t="str">
        <f t="shared" si="9"/>
        <v/>
      </c>
      <c r="L92" s="241"/>
      <c r="M92" s="140"/>
      <c r="N92" s="262"/>
    </row>
    <row r="93" spans="1:14" ht="21" thickBot="1" x14ac:dyDescent="0.3">
      <c r="A93" s="135">
        <f>IF('2علوم تجريبة 2'!A9="","",'2علوم تجريبة 2'!A9)</f>
        <v>6</v>
      </c>
      <c r="B93" s="227" t="str">
        <f>IF('2علوم تجريبة 2'!B9:B9="","",'2علوم تجريبة 2'!B9:B9)</f>
        <v>بن دادة محمد اكرم</v>
      </c>
      <c r="C93" s="228"/>
      <c r="D93" s="136" t="str">
        <f>IF('2علوم تجريبة 2'!M10="","",'2علوم تجريبة 2'!M10)</f>
        <v/>
      </c>
      <c r="E93" s="136" t="str">
        <f>IF('2علوم تجريبة 2'!N10="","",'2علوم تجريبة 2'!N10)</f>
        <v/>
      </c>
      <c r="F93" s="136" t="str">
        <f>IF('2علوم تجريبة 2'!O10="","",'2علوم تجريبة 2'!O10)</f>
        <v/>
      </c>
      <c r="G93" s="136" t="str">
        <f>IF('2علوم تجريبة 2'!P10="","",'2علوم تجريبة 2'!P10*2)</f>
        <v/>
      </c>
      <c r="H93" s="136" t="str">
        <f t="shared" si="7"/>
        <v/>
      </c>
      <c r="I93" s="137">
        <f>IF(COUNTBLANK(B93)=0,IF('2 علوم تجريبية 1'!$J$1="","",'2 علوم تجريبية 1'!$J$1),"")</f>
        <v>3</v>
      </c>
      <c r="J93" s="156" t="str">
        <f t="shared" si="8"/>
        <v/>
      </c>
      <c r="K93" s="241" t="str">
        <f t="shared" si="9"/>
        <v/>
      </c>
      <c r="L93" s="241"/>
      <c r="M93" s="140"/>
      <c r="N93" s="262"/>
    </row>
    <row r="94" spans="1:14" ht="21" thickBot="1" x14ac:dyDescent="0.3">
      <c r="A94" s="135">
        <f>IF('2علوم تجريبة 2'!A10="","",'2علوم تجريبة 2'!A10)</f>
        <v>7</v>
      </c>
      <c r="B94" s="227" t="str">
        <f>IF('2علوم تجريبة 2'!B10:B10="","",'2علوم تجريبة 2'!B10:B10)</f>
        <v>بن صابرو محمد</v>
      </c>
      <c r="C94" s="228"/>
      <c r="D94" s="136" t="str">
        <f>IF('2علوم تجريبة 2'!M11="","",'2علوم تجريبة 2'!M11)</f>
        <v/>
      </c>
      <c r="E94" s="136" t="str">
        <f>IF('2علوم تجريبة 2'!N11="","",'2علوم تجريبة 2'!N11)</f>
        <v/>
      </c>
      <c r="F94" s="136" t="str">
        <f>IF('2علوم تجريبة 2'!O11="","",'2علوم تجريبة 2'!O11)</f>
        <v/>
      </c>
      <c r="G94" s="136" t="str">
        <f>IF('2علوم تجريبة 2'!P11="","",'2علوم تجريبة 2'!P11*2)</f>
        <v/>
      </c>
      <c r="H94" s="136" t="str">
        <f t="shared" si="7"/>
        <v/>
      </c>
      <c r="I94" s="137">
        <f>IF(COUNTBLANK(B94)=0,IF('2 علوم تجريبية 1'!$J$1="","",'2 علوم تجريبية 1'!$J$1),"")</f>
        <v>3</v>
      </c>
      <c r="J94" s="156" t="str">
        <f t="shared" si="8"/>
        <v/>
      </c>
      <c r="K94" s="241" t="str">
        <f t="shared" si="9"/>
        <v/>
      </c>
      <c r="L94" s="241"/>
      <c r="M94" s="140"/>
      <c r="N94" s="262"/>
    </row>
    <row r="95" spans="1:14" ht="21" thickBot="1" x14ac:dyDescent="0.3">
      <c r="A95" s="135">
        <f>IF('2علوم تجريبة 2'!A11="","",'2علوم تجريبة 2'!A11)</f>
        <v>8</v>
      </c>
      <c r="B95" s="227" t="str">
        <f>IF('2علوم تجريبة 2'!B11:B11="","",'2علوم تجريبة 2'!B11:B11)</f>
        <v>بن عامر أسامة</v>
      </c>
      <c r="C95" s="228"/>
      <c r="D95" s="136" t="str">
        <f>IF('2علوم تجريبة 2'!M12="","",'2علوم تجريبة 2'!M12)</f>
        <v/>
      </c>
      <c r="E95" s="136" t="str">
        <f>IF('2علوم تجريبة 2'!N12="","",'2علوم تجريبة 2'!N12)</f>
        <v/>
      </c>
      <c r="F95" s="136" t="str">
        <f>IF('2علوم تجريبة 2'!O12="","",'2علوم تجريبة 2'!O12)</f>
        <v/>
      </c>
      <c r="G95" s="136" t="str">
        <f>IF('2علوم تجريبة 2'!P12="","",'2علوم تجريبة 2'!P12*2)</f>
        <v/>
      </c>
      <c r="H95" s="136" t="str">
        <f t="shared" si="7"/>
        <v/>
      </c>
      <c r="I95" s="137">
        <f>IF(COUNTBLANK(B95)=0,IF('2 علوم تجريبية 1'!$J$1="","",'2 علوم تجريبية 1'!$J$1),"")</f>
        <v>3</v>
      </c>
      <c r="J95" s="156" t="str">
        <f t="shared" si="8"/>
        <v/>
      </c>
      <c r="K95" s="241" t="str">
        <f t="shared" si="9"/>
        <v/>
      </c>
      <c r="L95" s="241"/>
      <c r="M95" s="140"/>
      <c r="N95" s="262"/>
    </row>
    <row r="96" spans="1:14" ht="21" thickBot="1" x14ac:dyDescent="0.3">
      <c r="A96" s="135">
        <f>IF('2علوم تجريبة 2'!A12="","",'2علوم تجريبة 2'!A12)</f>
        <v>9</v>
      </c>
      <c r="B96" s="227" t="str">
        <f>IF('2علوم تجريبة 2'!B12:B12="","",'2علوم تجريبة 2'!B12:B12)</f>
        <v>بن مجاهد هند</v>
      </c>
      <c r="C96" s="228"/>
      <c r="D96" s="136" t="str">
        <f>IF('2علوم تجريبة 2'!M13="","",'2علوم تجريبة 2'!M13)</f>
        <v/>
      </c>
      <c r="E96" s="136" t="str">
        <f>IF('2علوم تجريبة 2'!N13="","",'2علوم تجريبة 2'!N13)</f>
        <v/>
      </c>
      <c r="F96" s="136" t="str">
        <f>IF('2علوم تجريبة 2'!O13="","",'2علوم تجريبة 2'!O13)</f>
        <v/>
      </c>
      <c r="G96" s="136" t="str">
        <f>IF('2علوم تجريبة 2'!P13="","",'2علوم تجريبة 2'!P13*2)</f>
        <v/>
      </c>
      <c r="H96" s="136" t="str">
        <f t="shared" si="7"/>
        <v/>
      </c>
      <c r="I96" s="137">
        <f>IF(COUNTBLANK(B96)=0,IF('2 علوم تجريبية 1'!$J$1="","",'2 علوم تجريبية 1'!$J$1),"")</f>
        <v>3</v>
      </c>
      <c r="J96" s="156" t="str">
        <f t="shared" si="8"/>
        <v/>
      </c>
      <c r="K96" s="241" t="str">
        <f t="shared" si="9"/>
        <v/>
      </c>
      <c r="L96" s="241"/>
      <c r="M96" s="140"/>
      <c r="N96" s="262"/>
    </row>
    <row r="97" spans="1:14" ht="21" thickBot="1" x14ac:dyDescent="0.3">
      <c r="A97" s="135">
        <f>IF('2علوم تجريبة 2'!A13="","",'2علوم تجريبة 2'!A13)</f>
        <v>10</v>
      </c>
      <c r="B97" s="227" t="str">
        <f>IF('2علوم تجريبة 2'!B13:B13="","",'2علوم تجريبة 2'!B13:B13)</f>
        <v>بن معطي الحاج محمد</v>
      </c>
      <c r="C97" s="228"/>
      <c r="D97" s="136" t="str">
        <f>IF('2علوم تجريبة 2'!M14="","",'2علوم تجريبة 2'!M14)</f>
        <v/>
      </c>
      <c r="E97" s="136" t="str">
        <f>IF('2علوم تجريبة 2'!N14="","",'2علوم تجريبة 2'!N14)</f>
        <v/>
      </c>
      <c r="F97" s="136" t="str">
        <f>IF('2علوم تجريبة 2'!O14="","",'2علوم تجريبة 2'!O14)</f>
        <v/>
      </c>
      <c r="G97" s="136" t="str">
        <f>IF('2علوم تجريبة 2'!P14="","",'2علوم تجريبة 2'!P14*2)</f>
        <v/>
      </c>
      <c r="H97" s="136" t="str">
        <f t="shared" si="7"/>
        <v/>
      </c>
      <c r="I97" s="137">
        <f>IF(COUNTBLANK(B97)=0,IF('2 علوم تجريبية 1'!$J$1="","",'2 علوم تجريبية 1'!$J$1),"")</f>
        <v>3</v>
      </c>
      <c r="J97" s="156" t="str">
        <f t="shared" si="8"/>
        <v/>
      </c>
      <c r="K97" s="241" t="str">
        <f t="shared" si="9"/>
        <v/>
      </c>
      <c r="L97" s="241"/>
      <c r="M97" s="140"/>
      <c r="N97" s="262"/>
    </row>
    <row r="98" spans="1:14" ht="21" thickBot="1" x14ac:dyDescent="0.3">
      <c r="A98" s="135">
        <f>IF('2علوم تجريبة 2'!A14="","",'2علوم تجريبة 2'!A14)</f>
        <v>11</v>
      </c>
      <c r="B98" s="227" t="str">
        <f>IF('2علوم تجريبة 2'!B14:B14="","",'2علوم تجريبة 2'!B14:B14)</f>
        <v>بوشيخي أحمد</v>
      </c>
      <c r="C98" s="228"/>
      <c r="D98" s="136" t="str">
        <f>IF('2علوم تجريبة 2'!M15="","",'2علوم تجريبة 2'!M15)</f>
        <v/>
      </c>
      <c r="E98" s="136" t="str">
        <f>IF('2علوم تجريبة 2'!N15="","",'2علوم تجريبة 2'!N15)</f>
        <v/>
      </c>
      <c r="F98" s="136" t="str">
        <f>IF('2علوم تجريبة 2'!O15="","",'2علوم تجريبة 2'!O15)</f>
        <v/>
      </c>
      <c r="G98" s="136" t="str">
        <f>IF('2علوم تجريبة 2'!P15="","",'2علوم تجريبة 2'!P15*2)</f>
        <v/>
      </c>
      <c r="H98" s="136" t="str">
        <f t="shared" si="7"/>
        <v/>
      </c>
      <c r="I98" s="137">
        <f>IF(COUNTBLANK(B98)=0,IF('2 علوم تجريبية 1'!$J$1="","",'2 علوم تجريبية 1'!$J$1),"")</f>
        <v>3</v>
      </c>
      <c r="J98" s="156" t="str">
        <f t="shared" si="8"/>
        <v/>
      </c>
      <c r="K98" s="241" t="str">
        <f t="shared" si="9"/>
        <v/>
      </c>
      <c r="L98" s="241"/>
      <c r="M98" s="140"/>
      <c r="N98" s="262"/>
    </row>
    <row r="99" spans="1:14" ht="21" thickBot="1" x14ac:dyDescent="0.3">
      <c r="A99" s="135">
        <f>IF('2علوم تجريبة 2'!A15="","",'2علوم تجريبة 2'!A15)</f>
        <v>12</v>
      </c>
      <c r="B99" s="227" t="str">
        <f>IF('2علوم تجريبة 2'!B15:B15="","",'2علوم تجريبة 2'!B15:B15)</f>
        <v>تارقي عبد الفتاح</v>
      </c>
      <c r="C99" s="228"/>
      <c r="D99" s="136" t="str">
        <f>IF('2علوم تجريبة 2'!M16="","",'2علوم تجريبة 2'!M16)</f>
        <v/>
      </c>
      <c r="E99" s="136" t="str">
        <f>IF('2علوم تجريبة 2'!N16="","",'2علوم تجريبة 2'!N16)</f>
        <v/>
      </c>
      <c r="F99" s="136" t="str">
        <f>IF('2علوم تجريبة 2'!O16="","",'2علوم تجريبة 2'!O16)</f>
        <v/>
      </c>
      <c r="G99" s="136" t="str">
        <f>IF('2علوم تجريبة 2'!P16="","",'2علوم تجريبة 2'!P16*2)</f>
        <v/>
      </c>
      <c r="H99" s="136" t="str">
        <f t="shared" si="7"/>
        <v/>
      </c>
      <c r="I99" s="137">
        <f>IF(COUNTBLANK(B99)=0,IF('2 علوم تجريبية 1'!$J$1="","",'2 علوم تجريبية 1'!$J$1),"")</f>
        <v>3</v>
      </c>
      <c r="J99" s="156" t="str">
        <f t="shared" si="8"/>
        <v/>
      </c>
      <c r="K99" s="241" t="str">
        <f t="shared" si="9"/>
        <v/>
      </c>
      <c r="L99" s="241"/>
      <c r="M99" s="140"/>
      <c r="N99" s="262"/>
    </row>
    <row r="100" spans="1:14" ht="21" thickBot="1" x14ac:dyDescent="0.3">
      <c r="A100" s="135">
        <f>IF('2علوم تجريبة 2'!A16="","",'2علوم تجريبة 2'!A16)</f>
        <v>13</v>
      </c>
      <c r="B100" s="227" t="str">
        <f>IF('2علوم تجريبة 2'!B16:B16="","",'2علوم تجريبة 2'!B16:B16)</f>
        <v>توجي ندى شرين سهام  1</v>
      </c>
      <c r="C100" s="228"/>
      <c r="D100" s="136" t="str">
        <f>IF('2علوم تجريبة 2'!M17="","",'2علوم تجريبة 2'!M17)</f>
        <v/>
      </c>
      <c r="E100" s="136" t="str">
        <f>IF('2علوم تجريبة 2'!N17="","",'2علوم تجريبة 2'!N17)</f>
        <v/>
      </c>
      <c r="F100" s="136" t="str">
        <f>IF('2علوم تجريبة 2'!O17="","",'2علوم تجريبة 2'!O17)</f>
        <v/>
      </c>
      <c r="G100" s="136" t="str">
        <f>IF('2علوم تجريبة 2'!P17="","",'2علوم تجريبة 2'!P17*2)</f>
        <v/>
      </c>
      <c r="H100" s="136" t="str">
        <f t="shared" si="7"/>
        <v/>
      </c>
      <c r="I100" s="137">
        <f>IF(COUNTBLANK(B100)=0,IF('2 علوم تجريبية 1'!$J$1="","",'2 علوم تجريبية 1'!$J$1),"")</f>
        <v>3</v>
      </c>
      <c r="J100" s="156" t="str">
        <f t="shared" si="8"/>
        <v/>
      </c>
      <c r="K100" s="241" t="str">
        <f t="shared" si="9"/>
        <v/>
      </c>
      <c r="L100" s="241"/>
      <c r="M100" s="140"/>
      <c r="N100" s="262"/>
    </row>
    <row r="101" spans="1:14" ht="21" thickBot="1" x14ac:dyDescent="0.3">
      <c r="A101" s="135">
        <f>IF('2علوم تجريبة 2'!A17="","",'2علوم تجريبة 2'!A17)</f>
        <v>14</v>
      </c>
      <c r="B101" s="227" t="str">
        <f>IF('2علوم تجريبة 2'!B17:B17="","",'2علوم تجريبة 2'!B17:B17)</f>
        <v>جطني عادل</v>
      </c>
      <c r="C101" s="228"/>
      <c r="D101" s="136" t="str">
        <f>IF('2علوم تجريبة 2'!M18="","",'2علوم تجريبة 2'!M18)</f>
        <v/>
      </c>
      <c r="E101" s="136" t="str">
        <f>IF('2علوم تجريبة 2'!N18="","",'2علوم تجريبة 2'!N18)</f>
        <v/>
      </c>
      <c r="F101" s="136" t="str">
        <f>IF('2علوم تجريبة 2'!O18="","",'2علوم تجريبة 2'!O18)</f>
        <v/>
      </c>
      <c r="G101" s="136" t="str">
        <f>IF('2علوم تجريبة 2'!P18="","",'2علوم تجريبة 2'!P18*2)</f>
        <v/>
      </c>
      <c r="H101" s="136" t="str">
        <f t="shared" si="7"/>
        <v/>
      </c>
      <c r="I101" s="137">
        <f>IF(COUNTBLANK(B101)=0,IF('2 علوم تجريبية 1'!$J$1="","",'2 علوم تجريبية 1'!$J$1),"")</f>
        <v>3</v>
      </c>
      <c r="J101" s="156" t="str">
        <f t="shared" si="8"/>
        <v/>
      </c>
      <c r="K101" s="241" t="str">
        <f t="shared" si="9"/>
        <v/>
      </c>
      <c r="L101" s="241"/>
      <c r="M101" s="140"/>
      <c r="N101" s="262"/>
    </row>
    <row r="102" spans="1:14" ht="21" thickBot="1" x14ac:dyDescent="0.3">
      <c r="A102" s="135">
        <f>IF('2علوم تجريبة 2'!A18="","",'2علوم تجريبة 2'!A18)</f>
        <v>15</v>
      </c>
      <c r="B102" s="227" t="str">
        <f>IF('2علوم تجريبة 2'!B18:B18="","",'2علوم تجريبة 2'!B18:B18)</f>
        <v>جلمودي آدم</v>
      </c>
      <c r="C102" s="228"/>
      <c r="D102" s="136" t="str">
        <f>IF('2علوم تجريبة 2'!M19="","",'2علوم تجريبة 2'!M19)</f>
        <v/>
      </c>
      <c r="E102" s="136" t="str">
        <f>IF('2علوم تجريبة 2'!N19="","",'2علوم تجريبة 2'!N19)</f>
        <v/>
      </c>
      <c r="F102" s="136" t="str">
        <f>IF('2علوم تجريبة 2'!O19="","",'2علوم تجريبة 2'!O19)</f>
        <v/>
      </c>
      <c r="G102" s="136" t="str">
        <f>IF('2علوم تجريبة 2'!P19="","",'2علوم تجريبة 2'!P19*2)</f>
        <v/>
      </c>
      <c r="H102" s="136" t="str">
        <f t="shared" si="7"/>
        <v/>
      </c>
      <c r="I102" s="137">
        <f>IF(COUNTBLANK(B102)=0,IF('2 علوم تجريبية 1'!$J$1="","",'2 علوم تجريبية 1'!$J$1),"")</f>
        <v>3</v>
      </c>
      <c r="J102" s="156" t="str">
        <f t="shared" si="8"/>
        <v/>
      </c>
      <c r="K102" s="241" t="str">
        <f t="shared" si="9"/>
        <v/>
      </c>
      <c r="L102" s="241"/>
      <c r="M102" s="140"/>
      <c r="N102" s="262"/>
    </row>
    <row r="103" spans="1:14" ht="21" thickBot="1" x14ac:dyDescent="0.3">
      <c r="A103" s="135">
        <f>IF('2علوم تجريبة 2'!A19="","",'2علوم تجريبة 2'!A19)</f>
        <v>16</v>
      </c>
      <c r="B103" s="227" t="str">
        <f>IF('2علوم تجريبة 2'!B19:B19="","",'2علوم تجريبة 2'!B19:B19)</f>
        <v>حكومي حنان</v>
      </c>
      <c r="C103" s="228"/>
      <c r="D103" s="136" t="str">
        <f>IF('2علوم تجريبة 2'!M20="","",'2علوم تجريبة 2'!M20)</f>
        <v/>
      </c>
      <c r="E103" s="136" t="str">
        <f>IF('2علوم تجريبة 2'!N20="","",'2علوم تجريبة 2'!N20)</f>
        <v/>
      </c>
      <c r="F103" s="136" t="str">
        <f>IF('2علوم تجريبة 2'!O20="","",'2علوم تجريبة 2'!O20)</f>
        <v/>
      </c>
      <c r="G103" s="136" t="str">
        <f>IF('2علوم تجريبة 2'!P20="","",'2علوم تجريبة 2'!P20*2)</f>
        <v/>
      </c>
      <c r="H103" s="136" t="str">
        <f t="shared" si="7"/>
        <v/>
      </c>
      <c r="I103" s="137">
        <f>IF(COUNTBLANK(B103)=0,IF('2 علوم تجريبية 1'!$J$1="","",'2 علوم تجريبية 1'!$J$1),"")</f>
        <v>3</v>
      </c>
      <c r="J103" s="156" t="str">
        <f t="shared" si="8"/>
        <v/>
      </c>
      <c r="K103" s="241" t="str">
        <f t="shared" si="9"/>
        <v/>
      </c>
      <c r="L103" s="241"/>
      <c r="M103" s="140"/>
      <c r="N103" s="262"/>
    </row>
    <row r="104" spans="1:14" ht="21" thickBot="1" x14ac:dyDescent="0.3">
      <c r="A104" s="135">
        <f>IF('2علوم تجريبة 2'!A20="","",'2علوم تجريبة 2'!A20)</f>
        <v>17</v>
      </c>
      <c r="B104" s="227" t="str">
        <f>IF('2علوم تجريبة 2'!B20:B20="","",'2علوم تجريبة 2'!B20:B20)</f>
        <v>حواص محمد عماد الدين</v>
      </c>
      <c r="C104" s="228"/>
      <c r="D104" s="136" t="str">
        <f>IF('2علوم تجريبة 2'!M21="","",'2علوم تجريبة 2'!M21)</f>
        <v/>
      </c>
      <c r="E104" s="136" t="str">
        <f>IF('2علوم تجريبة 2'!N21="","",'2علوم تجريبة 2'!N21)</f>
        <v/>
      </c>
      <c r="F104" s="136" t="str">
        <f>IF('2علوم تجريبة 2'!O21="","",'2علوم تجريبة 2'!O21)</f>
        <v/>
      </c>
      <c r="G104" s="136" t="str">
        <f>IF('2علوم تجريبة 2'!P21="","",'2علوم تجريبة 2'!P21*2)</f>
        <v/>
      </c>
      <c r="H104" s="136" t="str">
        <f t="shared" si="7"/>
        <v/>
      </c>
      <c r="I104" s="137">
        <f>IF(COUNTBLANK(B104)=0,IF('2 علوم تجريبية 1'!$J$1="","",'2 علوم تجريبية 1'!$J$1),"")</f>
        <v>3</v>
      </c>
      <c r="J104" s="156" t="str">
        <f t="shared" si="8"/>
        <v/>
      </c>
      <c r="K104" s="241" t="str">
        <f t="shared" si="9"/>
        <v/>
      </c>
      <c r="L104" s="241"/>
      <c r="M104" s="140"/>
      <c r="N104" s="263"/>
    </row>
    <row r="105" spans="1:14" ht="21.75" thickTop="1" thickBot="1" x14ac:dyDescent="0.3">
      <c r="A105" s="135">
        <f>IF('2علوم تجريبة 2'!A21="","",'2علوم تجريبة 2'!A21)</f>
        <v>18</v>
      </c>
      <c r="B105" s="227" t="str">
        <f>IF('2علوم تجريبة 2'!B21:B21="","",'2علوم تجريبة 2'!B21:B21)</f>
        <v>خادر فيصل</v>
      </c>
      <c r="C105" s="228"/>
      <c r="D105" s="136" t="str">
        <f>IF('2علوم تجريبة 2'!M22="","",'2علوم تجريبة 2'!M22)</f>
        <v/>
      </c>
      <c r="E105" s="136" t="str">
        <f>IF('2علوم تجريبة 2'!N22="","",'2علوم تجريبة 2'!N22)</f>
        <v/>
      </c>
      <c r="F105" s="136" t="str">
        <f>IF('2علوم تجريبة 2'!O22="","",'2علوم تجريبة 2'!O22)</f>
        <v/>
      </c>
      <c r="G105" s="136" t="str">
        <f>IF('2علوم تجريبة 2'!P22="","",'2علوم تجريبة 2'!P22*2)</f>
        <v/>
      </c>
      <c r="H105" s="136" t="str">
        <f t="shared" si="7"/>
        <v/>
      </c>
      <c r="I105" s="137">
        <f>IF(COUNTBLANK(B105)=0,IF('2 علوم تجريبية 1'!$J$1="","",'2 علوم تجريبية 1'!$J$1),"")</f>
        <v>3</v>
      </c>
      <c r="J105" s="156" t="str">
        <f t="shared" si="8"/>
        <v/>
      </c>
      <c r="K105" s="241" t="str">
        <f t="shared" si="9"/>
        <v/>
      </c>
      <c r="L105" s="241"/>
      <c r="M105" s="140"/>
      <c r="N105" s="160"/>
    </row>
    <row r="106" spans="1:14" ht="21.75" thickTop="1" thickBot="1" x14ac:dyDescent="0.3">
      <c r="A106" s="135">
        <f>IF('2علوم تجريبة 2'!A22="","",'2علوم تجريبة 2'!A22)</f>
        <v>19</v>
      </c>
      <c r="B106" s="227" t="str">
        <f>IF('2علوم تجريبة 2'!B22:B22="","",'2علوم تجريبة 2'!B22:B22)</f>
        <v>خليف فتحي</v>
      </c>
      <c r="C106" s="228"/>
      <c r="D106" s="136" t="str">
        <f>IF('2علوم تجريبة 2'!M23="","",'2علوم تجريبة 2'!M23)</f>
        <v/>
      </c>
      <c r="E106" s="136" t="str">
        <f>IF('2علوم تجريبة 2'!N23="","",'2علوم تجريبة 2'!N23)</f>
        <v/>
      </c>
      <c r="F106" s="136" t="str">
        <f>IF('2علوم تجريبة 2'!O23="","",'2علوم تجريبة 2'!O23)</f>
        <v/>
      </c>
      <c r="G106" s="136" t="str">
        <f>IF('2علوم تجريبة 2'!P23="","",'2علوم تجريبة 2'!P23*2)</f>
        <v/>
      </c>
      <c r="H106" s="136" t="str">
        <f t="shared" si="7"/>
        <v/>
      </c>
      <c r="I106" s="137">
        <f>IF(COUNTBLANK(B106)=0,IF('2 علوم تجريبية 1'!$J$1="","",'2 علوم تجريبية 1'!$J$1),"")</f>
        <v>3</v>
      </c>
      <c r="J106" s="156" t="str">
        <f t="shared" si="8"/>
        <v/>
      </c>
      <c r="K106" s="241" t="str">
        <f t="shared" si="9"/>
        <v/>
      </c>
      <c r="L106" s="241"/>
      <c r="M106" s="140"/>
      <c r="N106" s="258" t="str">
        <f>IFERROR(AVERAGE(H88:H120),"")</f>
        <v/>
      </c>
    </row>
    <row r="107" spans="1:14" ht="21" thickBot="1" x14ac:dyDescent="0.3">
      <c r="A107" s="135">
        <f>IF('2علوم تجريبة 2'!A23="","",'2علوم تجريبة 2'!A23)</f>
        <v>20</v>
      </c>
      <c r="B107" s="227" t="str">
        <f>IF('2علوم تجريبة 2'!B23:B23="","",'2علوم تجريبة 2'!B23:B23)</f>
        <v>دحماني محمد عبد الغاني</v>
      </c>
      <c r="C107" s="228"/>
      <c r="D107" s="136" t="str">
        <f>IF('2علوم تجريبة 2'!M24="","",'2علوم تجريبة 2'!M24)</f>
        <v/>
      </c>
      <c r="E107" s="136" t="str">
        <f>IF('2علوم تجريبة 2'!N24="","",'2علوم تجريبة 2'!N24)</f>
        <v/>
      </c>
      <c r="F107" s="136" t="str">
        <f>IF('2علوم تجريبة 2'!O24="","",'2علوم تجريبة 2'!O24)</f>
        <v/>
      </c>
      <c r="G107" s="136" t="str">
        <f>IF('2علوم تجريبة 2'!P24="","",'2علوم تجريبة 2'!P24*2)</f>
        <v/>
      </c>
      <c r="H107" s="136" t="str">
        <f t="shared" si="7"/>
        <v/>
      </c>
      <c r="I107" s="137">
        <f>IF(COUNTBLANK(B107)=0,IF('2 علوم تجريبية 1'!$J$1="","",'2 علوم تجريبية 1'!$J$1),"")</f>
        <v>3</v>
      </c>
      <c r="J107" s="156" t="str">
        <f t="shared" si="8"/>
        <v/>
      </c>
      <c r="K107" s="241" t="str">
        <f t="shared" si="9"/>
        <v/>
      </c>
      <c r="L107" s="241"/>
      <c r="M107" s="140"/>
      <c r="N107" s="259"/>
    </row>
    <row r="108" spans="1:14" ht="21" thickBot="1" x14ac:dyDescent="0.3">
      <c r="A108" s="135">
        <f>IF('2علوم تجريبة 2'!A24="","",'2علوم تجريبة 2'!A24)</f>
        <v>21</v>
      </c>
      <c r="B108" s="227" t="str">
        <f>IF('2علوم تجريبة 2'!B24:B24="","",'2علوم تجريبة 2'!B24:B24)</f>
        <v>زايد شيماء</v>
      </c>
      <c r="C108" s="228"/>
      <c r="D108" s="136" t="str">
        <f>IF('2علوم تجريبة 2'!M25="","",'2علوم تجريبة 2'!M25)</f>
        <v/>
      </c>
      <c r="E108" s="136" t="str">
        <f>IF('2علوم تجريبة 2'!N25="","",'2علوم تجريبة 2'!N25)</f>
        <v/>
      </c>
      <c r="F108" s="136" t="str">
        <f>IF('2علوم تجريبة 2'!O25="","",'2علوم تجريبة 2'!O25)</f>
        <v/>
      </c>
      <c r="G108" s="136" t="str">
        <f>IF('2علوم تجريبة 2'!P25="","",'2علوم تجريبة 2'!P25*2)</f>
        <v/>
      </c>
      <c r="H108" s="136" t="str">
        <f t="shared" si="7"/>
        <v/>
      </c>
      <c r="I108" s="137">
        <f>IF(COUNTBLANK(B108)=0,IF('2 علوم تجريبية 1'!$J$1="","",'2 علوم تجريبية 1'!$J$1),"")</f>
        <v>3</v>
      </c>
      <c r="J108" s="156" t="str">
        <f t="shared" si="8"/>
        <v/>
      </c>
      <c r="K108" s="241" t="str">
        <f t="shared" si="9"/>
        <v/>
      </c>
      <c r="L108" s="241"/>
      <c r="M108" s="140"/>
      <c r="N108" s="259"/>
    </row>
    <row r="109" spans="1:14" ht="21" thickBot="1" x14ac:dyDescent="0.3">
      <c r="A109" s="135">
        <f>IF('2علوم تجريبة 2'!A25="","",'2علوم تجريبة 2'!A25)</f>
        <v>22</v>
      </c>
      <c r="B109" s="227" t="str">
        <f>IF('2علوم تجريبة 2'!B25:B25="","",'2علوم تجريبة 2'!B25:B25)</f>
        <v>زكاري اسمهان</v>
      </c>
      <c r="C109" s="228"/>
      <c r="D109" s="136" t="str">
        <f>IF('2علوم تجريبة 2'!M26="","",'2علوم تجريبة 2'!M26)</f>
        <v/>
      </c>
      <c r="E109" s="136" t="str">
        <f>IF('2علوم تجريبة 2'!N26="","",'2علوم تجريبة 2'!N26)</f>
        <v/>
      </c>
      <c r="F109" s="136" t="str">
        <f>IF('2علوم تجريبة 2'!O26="","",'2علوم تجريبة 2'!O26)</f>
        <v/>
      </c>
      <c r="G109" s="136" t="str">
        <f>IF('2علوم تجريبة 2'!P26="","",'2علوم تجريبة 2'!P26*2)</f>
        <v/>
      </c>
      <c r="H109" s="136" t="str">
        <f t="shared" si="7"/>
        <v/>
      </c>
      <c r="I109" s="137">
        <f>IF(COUNTBLANK(B109)=0,IF('2 علوم تجريبية 1'!$J$1="","",'2 علوم تجريبية 1'!$J$1),"")</f>
        <v>3</v>
      </c>
      <c r="J109" s="156" t="str">
        <f t="shared" si="8"/>
        <v/>
      </c>
      <c r="K109" s="241" t="str">
        <f t="shared" si="9"/>
        <v/>
      </c>
      <c r="L109" s="241"/>
      <c r="M109" s="140"/>
      <c r="N109" s="259"/>
    </row>
    <row r="110" spans="1:14" ht="21" thickBot="1" x14ac:dyDescent="0.3">
      <c r="A110" s="135">
        <f>IF('2علوم تجريبة 2'!A26="","",'2علوم تجريبة 2'!A26)</f>
        <v>23</v>
      </c>
      <c r="B110" s="227" t="str">
        <f>IF('2علوم تجريبة 2'!B26:B26="","",'2علوم تجريبة 2'!B26:B26)</f>
        <v>سيرات فؤاد</v>
      </c>
      <c r="C110" s="228"/>
      <c r="D110" s="136" t="str">
        <f>IF('2علوم تجريبة 2'!M27="","",'2علوم تجريبة 2'!M27)</f>
        <v/>
      </c>
      <c r="E110" s="136" t="str">
        <f>IF('2علوم تجريبة 2'!N27="","",'2علوم تجريبة 2'!N27)</f>
        <v/>
      </c>
      <c r="F110" s="136" t="str">
        <f>IF('2علوم تجريبة 2'!O27="","",'2علوم تجريبة 2'!O27)</f>
        <v/>
      </c>
      <c r="G110" s="136" t="str">
        <f>IF('2علوم تجريبة 2'!P27="","",'2علوم تجريبة 2'!P27*2)</f>
        <v/>
      </c>
      <c r="H110" s="136" t="str">
        <f t="shared" si="7"/>
        <v/>
      </c>
      <c r="I110" s="137">
        <f>IF(COUNTBLANK(B110)=0,IF('2 علوم تجريبية 1'!$J$1="","",'2 علوم تجريبية 1'!$J$1),"")</f>
        <v>3</v>
      </c>
      <c r="J110" s="156" t="str">
        <f t="shared" si="8"/>
        <v/>
      </c>
      <c r="K110" s="241" t="str">
        <f t="shared" si="9"/>
        <v/>
      </c>
      <c r="L110" s="241"/>
      <c r="M110" s="140"/>
      <c r="N110" s="259"/>
    </row>
    <row r="111" spans="1:14" ht="21" thickBot="1" x14ac:dyDescent="0.3">
      <c r="A111" s="135">
        <f>IF('2علوم تجريبة 2'!A27="","",'2علوم تجريبة 2'!A27)</f>
        <v>24</v>
      </c>
      <c r="B111" s="227" t="str">
        <f>IF('2علوم تجريبة 2'!B27:B27="","",'2علوم تجريبة 2'!B27:B27)</f>
        <v>شيحة خولة</v>
      </c>
      <c r="C111" s="228"/>
      <c r="D111" s="136" t="str">
        <f>IF('2علوم تجريبة 2'!M28="","",'2علوم تجريبة 2'!M28)</f>
        <v/>
      </c>
      <c r="E111" s="136" t="str">
        <f>IF('2علوم تجريبة 2'!N28="","",'2علوم تجريبة 2'!N28)</f>
        <v/>
      </c>
      <c r="F111" s="136" t="str">
        <f>IF('2علوم تجريبة 2'!O28="","",'2علوم تجريبة 2'!O28)</f>
        <v/>
      </c>
      <c r="G111" s="136" t="str">
        <f>IF('2علوم تجريبة 2'!P28="","",'2علوم تجريبة 2'!P28*2)</f>
        <v/>
      </c>
      <c r="H111" s="136" t="str">
        <f t="shared" si="7"/>
        <v/>
      </c>
      <c r="I111" s="137">
        <f>IF(COUNTBLANK(B111)=0,IF('2 علوم تجريبية 1'!$J$1="","",'2 علوم تجريبية 1'!$J$1),"")</f>
        <v>3</v>
      </c>
      <c r="J111" s="156" t="str">
        <f t="shared" si="8"/>
        <v/>
      </c>
      <c r="K111" s="241" t="str">
        <f t="shared" si="9"/>
        <v/>
      </c>
      <c r="L111" s="241"/>
      <c r="M111" s="140"/>
      <c r="N111" s="259"/>
    </row>
    <row r="112" spans="1:14" ht="21" thickBot="1" x14ac:dyDescent="0.3">
      <c r="A112" s="135">
        <f>IF('2علوم تجريبة 2'!A28="","",'2علوم تجريبة 2'!A28)</f>
        <v>25</v>
      </c>
      <c r="B112" s="227" t="str">
        <f>IF('2علوم تجريبة 2'!B28:B28="","",'2علوم تجريبة 2'!B28:B28)</f>
        <v>صباح دلال</v>
      </c>
      <c r="C112" s="228"/>
      <c r="D112" s="136" t="str">
        <f>IF('2علوم تجريبة 2'!M29="","",'2علوم تجريبة 2'!M29)</f>
        <v/>
      </c>
      <c r="E112" s="136" t="str">
        <f>IF('2علوم تجريبة 2'!N29="","",'2علوم تجريبة 2'!N29)</f>
        <v/>
      </c>
      <c r="F112" s="136" t="str">
        <f>IF('2علوم تجريبة 2'!O29="","",'2علوم تجريبة 2'!O29)</f>
        <v/>
      </c>
      <c r="G112" s="136" t="str">
        <f>IF('2علوم تجريبة 2'!P29="","",'2علوم تجريبة 2'!P29*2)</f>
        <v/>
      </c>
      <c r="H112" s="136" t="str">
        <f t="shared" si="7"/>
        <v/>
      </c>
      <c r="I112" s="137">
        <f>IF(COUNTBLANK(B112)=0,IF('2 علوم تجريبية 1'!$J$1="","",'2 علوم تجريبية 1'!$J$1),"")</f>
        <v>3</v>
      </c>
      <c r="J112" s="156" t="str">
        <f t="shared" si="8"/>
        <v/>
      </c>
      <c r="K112" s="241" t="str">
        <f t="shared" si="9"/>
        <v/>
      </c>
      <c r="L112" s="241"/>
      <c r="M112" s="140"/>
      <c r="N112" s="259"/>
    </row>
    <row r="113" spans="1:14" ht="21" thickBot="1" x14ac:dyDescent="0.3">
      <c r="A113" s="135">
        <f>IF('2علوم تجريبة 2'!A29="","",'2علوم تجريبة 2'!A29)</f>
        <v>26</v>
      </c>
      <c r="B113" s="227" t="str">
        <f>IF('2علوم تجريبة 2'!B29:B29="","",'2علوم تجريبة 2'!B29:B29)</f>
        <v>عبيد حياة</v>
      </c>
      <c r="C113" s="228"/>
      <c r="D113" s="136" t="str">
        <f>IF('2علوم تجريبة 2'!M30="","",'2علوم تجريبة 2'!M30)</f>
        <v/>
      </c>
      <c r="E113" s="136" t="str">
        <f>IF('2علوم تجريبة 2'!N30="","",'2علوم تجريبة 2'!N30)</f>
        <v/>
      </c>
      <c r="F113" s="136" t="str">
        <f>IF('2علوم تجريبة 2'!O30="","",'2علوم تجريبة 2'!O30)</f>
        <v/>
      </c>
      <c r="G113" s="136" t="str">
        <f>IF('2علوم تجريبة 2'!P30="","",'2علوم تجريبة 2'!P30*2)</f>
        <v/>
      </c>
      <c r="H113" s="136" t="str">
        <f t="shared" si="7"/>
        <v/>
      </c>
      <c r="I113" s="137">
        <f>IF(COUNTBLANK(B113)=0,IF('2 علوم تجريبية 1'!$J$1="","",'2 علوم تجريبية 1'!$J$1),"")</f>
        <v>3</v>
      </c>
      <c r="J113" s="156" t="str">
        <f t="shared" si="8"/>
        <v/>
      </c>
      <c r="K113" s="241" t="str">
        <f t="shared" si="9"/>
        <v/>
      </c>
      <c r="L113" s="241"/>
      <c r="M113" s="140"/>
      <c r="N113" s="259"/>
    </row>
    <row r="114" spans="1:14" ht="21" thickBot="1" x14ac:dyDescent="0.3">
      <c r="A114" s="135">
        <f>IF('2علوم تجريبة 2'!A30="","",'2علوم تجريبة 2'!A30)</f>
        <v>27</v>
      </c>
      <c r="B114" s="227" t="str">
        <f>IF('2علوم تجريبة 2'!B30:B30="","",'2علوم تجريبة 2'!B30:B30)</f>
        <v>قاسمي رحمة</v>
      </c>
      <c r="C114" s="228"/>
      <c r="D114" s="136" t="str">
        <f>IF('2علوم تجريبة 2'!M31="","",'2علوم تجريبة 2'!M31)</f>
        <v/>
      </c>
      <c r="E114" s="136" t="str">
        <f>IF('2علوم تجريبة 2'!N31="","",'2علوم تجريبة 2'!N31)</f>
        <v/>
      </c>
      <c r="F114" s="136" t="str">
        <f>IF('2علوم تجريبة 2'!O31="","",'2علوم تجريبة 2'!O31)</f>
        <v/>
      </c>
      <c r="G114" s="136" t="str">
        <f>IF('2علوم تجريبة 2'!P31="","",'2علوم تجريبة 2'!P31*2)</f>
        <v/>
      </c>
      <c r="H114" s="136" t="str">
        <f t="shared" si="7"/>
        <v/>
      </c>
      <c r="I114" s="137">
        <f>IF(COUNTBLANK(B114)=0,IF('2 علوم تجريبية 1'!$J$1="","",'2 علوم تجريبية 1'!$J$1),"")</f>
        <v>3</v>
      </c>
      <c r="J114" s="156" t="str">
        <f t="shared" si="8"/>
        <v/>
      </c>
      <c r="K114" s="241" t="str">
        <f t="shared" si="9"/>
        <v/>
      </c>
      <c r="L114" s="241"/>
      <c r="M114" s="140"/>
      <c r="N114" s="259"/>
    </row>
    <row r="115" spans="1:14" ht="21" thickBot="1" x14ac:dyDescent="0.3">
      <c r="A115" s="135">
        <f>IF('2علوم تجريبة 2'!A31="","",'2علوم تجريبة 2'!A31)</f>
        <v>28</v>
      </c>
      <c r="B115" s="227" t="str">
        <f>IF('2علوم تجريبة 2'!B31:B31="","",'2علوم تجريبة 2'!B31:B31)</f>
        <v>قدير انفال</v>
      </c>
      <c r="C115" s="228"/>
      <c r="D115" s="136" t="str">
        <f>IF('2علوم تجريبة 2'!M32="","",'2علوم تجريبة 2'!M32)</f>
        <v/>
      </c>
      <c r="E115" s="136" t="str">
        <f>IF('2علوم تجريبة 2'!N32="","",'2علوم تجريبة 2'!N32)</f>
        <v/>
      </c>
      <c r="F115" s="136" t="str">
        <f>IF('2علوم تجريبة 2'!O32="","",'2علوم تجريبة 2'!O32)</f>
        <v/>
      </c>
      <c r="G115" s="136" t="str">
        <f>IF('2علوم تجريبة 2'!P32="","",'2علوم تجريبة 2'!P32*2)</f>
        <v/>
      </c>
      <c r="H115" s="136" t="str">
        <f t="shared" si="7"/>
        <v/>
      </c>
      <c r="I115" s="137">
        <f>IF(COUNTBLANK(B115)=0,IF('2 علوم تجريبية 1'!$J$1="","",'2 علوم تجريبية 1'!$J$1),"")</f>
        <v>3</v>
      </c>
      <c r="J115" s="156" t="str">
        <f t="shared" si="8"/>
        <v/>
      </c>
      <c r="K115" s="241" t="str">
        <f t="shared" si="9"/>
        <v/>
      </c>
      <c r="L115" s="241"/>
      <c r="M115" s="140"/>
      <c r="N115" s="259"/>
    </row>
    <row r="116" spans="1:14" ht="21" thickBot="1" x14ac:dyDescent="0.3">
      <c r="A116" s="135">
        <f>IF('2علوم تجريبة 2'!A32="","",'2علوم تجريبة 2'!A32)</f>
        <v>29</v>
      </c>
      <c r="B116" s="227" t="str">
        <f>IF('2علوم تجريبة 2'!B32:B32="","",'2علوم تجريبة 2'!B32:B32)</f>
        <v>لغزال عبد المجيد</v>
      </c>
      <c r="C116" s="228"/>
      <c r="D116" s="136" t="str">
        <f>IF('2علوم تجريبة 2'!M33="","",'2علوم تجريبة 2'!M33)</f>
        <v/>
      </c>
      <c r="E116" s="136" t="str">
        <f>IF('2علوم تجريبة 2'!N33="","",'2علوم تجريبة 2'!N33)</f>
        <v/>
      </c>
      <c r="F116" s="136" t="str">
        <f>IF('2علوم تجريبة 2'!O33="","",'2علوم تجريبة 2'!O33)</f>
        <v/>
      </c>
      <c r="G116" s="136" t="str">
        <f>IF('2علوم تجريبة 2'!P33="","",'2علوم تجريبة 2'!P33*2)</f>
        <v/>
      </c>
      <c r="H116" s="136" t="str">
        <f t="shared" si="7"/>
        <v/>
      </c>
      <c r="I116" s="137">
        <f>IF(COUNTBLANK(B116)=0,IF('2 علوم تجريبية 1'!$J$1="","",'2 علوم تجريبية 1'!$J$1),"")</f>
        <v>3</v>
      </c>
      <c r="J116" s="156" t="str">
        <f t="shared" si="8"/>
        <v/>
      </c>
      <c r="K116" s="241" t="str">
        <f t="shared" si="9"/>
        <v/>
      </c>
      <c r="L116" s="241"/>
      <c r="M116" s="140"/>
      <c r="N116" s="259"/>
    </row>
    <row r="117" spans="1:14" ht="21" thickBot="1" x14ac:dyDescent="0.3">
      <c r="A117" s="135">
        <f>IF('2علوم تجريبة 2'!A33="","",'2علوم تجريبة 2'!A33)</f>
        <v>30</v>
      </c>
      <c r="B117" s="227" t="str">
        <f>IF('2علوم تجريبة 2'!B33:B33="","",'2علوم تجريبة 2'!B33:B33)</f>
        <v>محجوب عبد الجليل</v>
      </c>
      <c r="C117" s="228"/>
      <c r="D117" s="136" t="str">
        <f>IF('2علوم تجريبة 2'!M34="","",'2علوم تجريبة 2'!M34)</f>
        <v/>
      </c>
      <c r="E117" s="136" t="str">
        <f>IF('2علوم تجريبة 2'!N34="","",'2علوم تجريبة 2'!N34)</f>
        <v/>
      </c>
      <c r="F117" s="136" t="str">
        <f>IF('2علوم تجريبة 2'!O34="","",'2علوم تجريبة 2'!O34)</f>
        <v/>
      </c>
      <c r="G117" s="136" t="str">
        <f>IF('2علوم تجريبة 2'!P34="","",'2علوم تجريبة 2'!P34*2)</f>
        <v/>
      </c>
      <c r="H117" s="136" t="str">
        <f t="shared" si="7"/>
        <v/>
      </c>
      <c r="I117" s="137">
        <f>IF(COUNTBLANK(B117)=0,IF('2 علوم تجريبية 1'!$J$1="","",'2 علوم تجريبية 1'!$J$1),"")</f>
        <v>3</v>
      </c>
      <c r="J117" s="156" t="str">
        <f t="shared" si="8"/>
        <v/>
      </c>
      <c r="K117" s="241" t="str">
        <f t="shared" si="9"/>
        <v/>
      </c>
      <c r="L117" s="241"/>
      <c r="M117" s="140"/>
      <c r="N117" s="259"/>
    </row>
    <row r="118" spans="1:14" ht="21" thickBot="1" x14ac:dyDescent="0.3">
      <c r="A118" s="135">
        <f>IF('2علوم تجريبة 2'!A34="","",'2علوم تجريبة 2'!A34)</f>
        <v>31</v>
      </c>
      <c r="B118" s="227" t="str">
        <f>IF('2علوم تجريبة 2'!B34:B34="","",'2علوم تجريبة 2'!B34:B34)</f>
        <v>معراج أمينة</v>
      </c>
      <c r="C118" s="228"/>
      <c r="D118" s="136" t="str">
        <f>IF('2علوم تجريبة 2'!M35="","",'2علوم تجريبة 2'!M35)</f>
        <v/>
      </c>
      <c r="E118" s="136" t="str">
        <f>IF('2علوم تجريبة 2'!N35="","",'2علوم تجريبة 2'!N35)</f>
        <v/>
      </c>
      <c r="F118" s="136" t="str">
        <f>IF('2علوم تجريبة 2'!O35="","",'2علوم تجريبة 2'!O35)</f>
        <v/>
      </c>
      <c r="G118" s="136" t="str">
        <f>IF('2علوم تجريبة 2'!P35="","",'2علوم تجريبة 2'!P35*2)</f>
        <v/>
      </c>
      <c r="H118" s="136" t="str">
        <f t="shared" si="7"/>
        <v/>
      </c>
      <c r="I118" s="137">
        <f>IF(COUNTBLANK(B118)=0,IF('2 علوم تجريبية 1'!$J$1="","",'2 علوم تجريبية 1'!$J$1),"")</f>
        <v>3</v>
      </c>
      <c r="J118" s="156" t="str">
        <f t="shared" si="8"/>
        <v/>
      </c>
      <c r="K118" s="241" t="str">
        <f t="shared" si="9"/>
        <v/>
      </c>
      <c r="L118" s="241"/>
      <c r="M118" s="140"/>
      <c r="N118" s="259"/>
    </row>
    <row r="119" spans="1:14" ht="21" thickBot="1" x14ac:dyDescent="0.3">
      <c r="A119" s="135">
        <f>IF('2علوم تجريبة 2'!A35="","",'2علوم تجريبة 2'!A35)</f>
        <v>32</v>
      </c>
      <c r="B119" s="227" t="str">
        <f>IF('2علوم تجريبة 2'!B35:B35="","",'2علوم تجريبة 2'!B35:B35)</f>
        <v>معمري نورية</v>
      </c>
      <c r="C119" s="228"/>
      <c r="D119" s="136" t="str">
        <f>IF('2علوم تجريبة 2'!M36="","",'2علوم تجريبة 2'!M36)</f>
        <v/>
      </c>
      <c r="E119" s="136" t="str">
        <f>IF('2علوم تجريبة 2'!N36="","",'2علوم تجريبة 2'!N36)</f>
        <v/>
      </c>
      <c r="F119" s="136" t="str">
        <f>IF('2علوم تجريبة 2'!O36="","",'2علوم تجريبة 2'!O36)</f>
        <v/>
      </c>
      <c r="G119" s="136" t="str">
        <f>IF('2علوم تجريبة 2'!P36="","",'2علوم تجريبة 2'!P36*2)</f>
        <v/>
      </c>
      <c r="H119" s="136" t="str">
        <f t="shared" si="7"/>
        <v/>
      </c>
      <c r="I119" s="137">
        <f>IF(COUNTBLANK(B119)=0,IF('2 علوم تجريبية 1'!$J$1="","",'2 علوم تجريبية 1'!$J$1),"")</f>
        <v>3</v>
      </c>
      <c r="J119" s="156" t="str">
        <f t="shared" si="8"/>
        <v/>
      </c>
      <c r="K119" s="241" t="str">
        <f t="shared" si="9"/>
        <v/>
      </c>
      <c r="L119" s="241"/>
      <c r="M119" s="140"/>
      <c r="N119" s="259"/>
    </row>
    <row r="120" spans="1:14" ht="21" thickBot="1" x14ac:dyDescent="0.3">
      <c r="A120" s="135" t="str">
        <f>IF('2علوم تجريبة 2'!A36="","",'2علوم تجريبة 2'!A36)</f>
        <v/>
      </c>
      <c r="B120" s="264" t="str">
        <f>IF('2علوم تجريبة 2'!B36:B36="","",'2علوم تجريبة 2'!B36:B36)</f>
        <v/>
      </c>
      <c r="C120" s="265"/>
      <c r="D120" s="136" t="str">
        <f>IF('2علوم تجريبة 2'!M37="","",'2علوم تجريبة 2'!M37)</f>
        <v/>
      </c>
      <c r="E120" s="136" t="str">
        <f>IF('2علوم تجريبة 2'!N37="","",'2علوم تجريبة 2'!N37)</f>
        <v/>
      </c>
      <c r="F120" s="136" t="str">
        <f>IF('2علوم تجريبة 2'!O37="","",'2علوم تجريبة 2'!O37)</f>
        <v/>
      </c>
      <c r="G120" s="136" t="str">
        <f>IF('2علوم تجريبة 2'!P37="","",'2علوم تجريبة 2'!P37*2)</f>
        <v/>
      </c>
      <c r="H120" s="136" t="str">
        <f t="shared" si="7"/>
        <v/>
      </c>
      <c r="I120" s="137" t="str">
        <f>IF(COUNTBLANK(B120)=0,IF('2 علوم تجريبية 1'!$J$1="","",'2 علوم تجريبية 1'!$J$1),"")</f>
        <v/>
      </c>
      <c r="J120" s="158" t="str">
        <f t="shared" si="8"/>
        <v/>
      </c>
      <c r="K120" s="266" t="str">
        <f t="shared" si="9"/>
        <v/>
      </c>
      <c r="L120" s="266"/>
      <c r="M120" s="140"/>
      <c r="N120" s="260"/>
    </row>
    <row r="121" spans="1:14" ht="19.5" thickBot="1" x14ac:dyDescent="0.3"/>
    <row r="122" spans="1:14" ht="24" thickTop="1" thickBot="1" x14ac:dyDescent="0.3">
      <c r="B122" s="267" t="s">
        <v>153</v>
      </c>
      <c r="C122" s="268"/>
      <c r="D122" s="269"/>
      <c r="F122" s="163">
        <f>COUNTIF(H88:H120,"&gt;=10")</f>
        <v>0</v>
      </c>
      <c r="I122" s="267" t="s">
        <v>152</v>
      </c>
      <c r="J122" s="268"/>
      <c r="K122" s="269"/>
      <c r="N122" s="163">
        <f>COUNTIF(H88:H120,"&lt;10")</f>
        <v>0</v>
      </c>
    </row>
    <row r="123" spans="1:14" ht="19.5" thickTop="1" x14ac:dyDescent="0.25"/>
  </sheetData>
  <mergeCells count="260">
    <mergeCell ref="N4:N21"/>
    <mergeCell ref="N45:N62"/>
    <mergeCell ref="N87:N104"/>
    <mergeCell ref="B122:D122"/>
    <mergeCell ref="I122:K122"/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B114:C114"/>
    <mergeCell ref="K114:L114"/>
    <mergeCell ref="B115:C115"/>
    <mergeCell ref="K115:L115"/>
    <mergeCell ref="B116:C116"/>
    <mergeCell ref="K116:L116"/>
    <mergeCell ref="B111:C111"/>
    <mergeCell ref="K111:L111"/>
    <mergeCell ref="B112:C112"/>
    <mergeCell ref="K112:L112"/>
    <mergeCell ref="B113:C113"/>
    <mergeCell ref="K113:L113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A85:B85"/>
    <mergeCell ref="C85:E85"/>
    <mergeCell ref="F85:G85"/>
    <mergeCell ref="H85:J85"/>
    <mergeCell ref="A86:B86"/>
    <mergeCell ref="C86:E86"/>
    <mergeCell ref="F86:G86"/>
    <mergeCell ref="H86:J86"/>
    <mergeCell ref="B78:C78"/>
    <mergeCell ref="K78:L78"/>
    <mergeCell ref="A84:B84"/>
    <mergeCell ref="C84:E84"/>
    <mergeCell ref="F84:I84"/>
    <mergeCell ref="J84:K84"/>
    <mergeCell ref="L84:N84"/>
    <mergeCell ref="B75:C75"/>
    <mergeCell ref="K75:L75"/>
    <mergeCell ref="B76:C76"/>
    <mergeCell ref="K76:L76"/>
    <mergeCell ref="B77:C77"/>
    <mergeCell ref="K77:L77"/>
    <mergeCell ref="B80:D80"/>
    <mergeCell ref="I80:K80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B66:C66"/>
    <mergeCell ref="K66:L66"/>
    <mergeCell ref="B67:C67"/>
    <mergeCell ref="K67:L67"/>
    <mergeCell ref="B68:C68"/>
    <mergeCell ref="K68:L68"/>
    <mergeCell ref="B63:C63"/>
    <mergeCell ref="K63:L63"/>
    <mergeCell ref="B64:C64"/>
    <mergeCell ref="K64:L64"/>
    <mergeCell ref="B65:C65"/>
    <mergeCell ref="K65:L65"/>
    <mergeCell ref="B60:C60"/>
    <mergeCell ref="K60:L60"/>
    <mergeCell ref="B61:C61"/>
    <mergeCell ref="K61:L61"/>
    <mergeCell ref="B62:C62"/>
    <mergeCell ref="K62:L62"/>
    <mergeCell ref="B57:C57"/>
    <mergeCell ref="K57:L57"/>
    <mergeCell ref="B58:C58"/>
    <mergeCell ref="K58:L58"/>
    <mergeCell ref="B59:C59"/>
    <mergeCell ref="K59:L59"/>
    <mergeCell ref="B54:C54"/>
    <mergeCell ref="K54:L54"/>
    <mergeCell ref="B55:C55"/>
    <mergeCell ref="K55:L55"/>
    <mergeCell ref="B56:C56"/>
    <mergeCell ref="K56:L56"/>
    <mergeCell ref="B51:C51"/>
    <mergeCell ref="K51:L51"/>
    <mergeCell ref="B52:C52"/>
    <mergeCell ref="K52:L52"/>
    <mergeCell ref="B53:C53"/>
    <mergeCell ref="K53:L53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A43:B43"/>
    <mergeCell ref="C43:E43"/>
    <mergeCell ref="F43:G43"/>
    <mergeCell ref="H43:J43"/>
    <mergeCell ref="A44:B44"/>
    <mergeCell ref="C44:E44"/>
    <mergeCell ref="F44:G44"/>
    <mergeCell ref="H44:J44"/>
    <mergeCell ref="A42:B42"/>
    <mergeCell ref="C42:E42"/>
    <mergeCell ref="F42:I42"/>
    <mergeCell ref="J42:K42"/>
    <mergeCell ref="L42:N42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32:C32"/>
    <mergeCell ref="K32:L32"/>
    <mergeCell ref="B33:C33"/>
    <mergeCell ref="K33:L3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N23:N37"/>
    <mergeCell ref="N64:N78"/>
    <mergeCell ref="N106:N120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  <mergeCell ref="B39:D39"/>
    <mergeCell ref="H39:J39"/>
    <mergeCell ref="B29:C29"/>
    <mergeCell ref="K29:L29"/>
    <mergeCell ref="B30:C30"/>
    <mergeCell ref="K30:L30"/>
    <mergeCell ref="B31:C31"/>
    <mergeCell ref="K31:L31"/>
  </mergeCells>
  <conditionalFormatting sqref="F2">
    <cfRule type="containsErrors" dxfId="24" priority="9" stopIfTrue="1">
      <formula>ISERROR(F2)</formula>
    </cfRule>
  </conditionalFormatting>
  <conditionalFormatting sqref="F3">
    <cfRule type="containsErrors" dxfId="23" priority="8" stopIfTrue="1">
      <formula>ISERROR(F3)</formula>
    </cfRule>
  </conditionalFormatting>
  <conditionalFormatting sqref="F43">
    <cfRule type="containsErrors" dxfId="22" priority="7" stopIfTrue="1">
      <formula>ISERROR(F43)</formula>
    </cfRule>
  </conditionalFormatting>
  <conditionalFormatting sqref="F44">
    <cfRule type="containsErrors" dxfId="21" priority="6" stopIfTrue="1">
      <formula>ISERROR(F44)</formula>
    </cfRule>
  </conditionalFormatting>
  <conditionalFormatting sqref="F85">
    <cfRule type="containsErrors" dxfId="20" priority="5" stopIfTrue="1">
      <formula>ISERROR(F85)</formula>
    </cfRule>
  </conditionalFormatting>
  <conditionalFormatting sqref="F86">
    <cfRule type="containsErrors" dxfId="19" priority="4" stopIfTrue="1">
      <formula>ISERROR(F86)</formula>
    </cfRule>
  </conditionalFormatting>
  <conditionalFormatting sqref="H88:H120">
    <cfRule type="cellIs" dxfId="18" priority="3" operator="lessThan">
      <formula>10</formula>
    </cfRule>
  </conditionalFormatting>
  <conditionalFormatting sqref="H46:H78">
    <cfRule type="cellIs" dxfId="17" priority="2" operator="lessThan">
      <formula>10</formula>
    </cfRule>
  </conditionalFormatting>
  <conditionalFormatting sqref="H5:H37">
    <cfRule type="cellIs" dxfId="16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tabColor rgb="FFC00000"/>
  </sheetPr>
  <dimension ref="A1:R114"/>
  <sheetViews>
    <sheetView showGridLines="0" rightToLeft="1" workbookViewId="0">
      <selection activeCell="G13" sqref="G13"/>
    </sheetView>
  </sheetViews>
  <sheetFormatPr baseColWidth="10" defaultColWidth="0" defaultRowHeight="18.75" zeroHeight="1" x14ac:dyDescent="0.25"/>
  <cols>
    <col min="1" max="1" width="4.75" style="117" customWidth="1"/>
    <col min="2" max="2" width="7.25" style="117" customWidth="1"/>
    <col min="3" max="3" width="14.75" style="117" customWidth="1"/>
    <col min="4" max="4" width="9.25" style="117" customWidth="1"/>
    <col min="5" max="5" width="9.375" style="117" customWidth="1"/>
    <col min="6" max="6" width="9.75" style="117" customWidth="1"/>
    <col min="7" max="7" width="9.5" style="117" customWidth="1"/>
    <col min="8" max="8" width="10.625" style="117" customWidth="1"/>
    <col min="9" max="9" width="8.5" style="126" customWidth="1"/>
    <col min="10" max="10" width="8.875" style="117" customWidth="1"/>
    <col min="11" max="11" width="10.5" style="117" customWidth="1"/>
    <col min="12" max="12" width="9.375" style="117" customWidth="1"/>
    <col min="13" max="13" width="11" style="117" hidden="1" customWidth="1"/>
    <col min="14" max="14" width="8.5" style="117" customWidth="1"/>
    <col min="15" max="15" width="8.75" style="117" customWidth="1"/>
    <col min="16" max="16" width="7.75" style="117" customWidth="1"/>
    <col min="17" max="18" width="11" style="117" customWidth="1"/>
    <col min="19" max="16384" width="11" style="117" hidden="1"/>
  </cols>
  <sheetData>
    <row r="1" spans="1:16" ht="30.75" thickBot="1" x14ac:dyDescent="0.3">
      <c r="A1" s="234" t="s">
        <v>0</v>
      </c>
      <c r="B1" s="234"/>
      <c r="C1" s="236" t="s">
        <v>26</v>
      </c>
      <c r="D1" s="236"/>
      <c r="E1" s="237"/>
      <c r="F1" s="231" t="s">
        <v>4</v>
      </c>
      <c r="G1" s="232"/>
      <c r="H1" s="232"/>
      <c r="I1" s="233"/>
      <c r="J1" s="251" t="s">
        <v>9</v>
      </c>
      <c r="K1" s="252"/>
      <c r="L1" s="250" t="s">
        <v>19</v>
      </c>
      <c r="M1" s="250"/>
      <c r="N1" s="250"/>
      <c r="O1" s="116"/>
      <c r="P1" s="116"/>
    </row>
    <row r="2" spans="1:16" ht="23.25" thickBot="1" x14ac:dyDescent="0.3">
      <c r="A2" s="234" t="s">
        <v>6</v>
      </c>
      <c r="B2" s="234"/>
      <c r="C2" s="238" t="s">
        <v>29</v>
      </c>
      <c r="D2" s="238"/>
      <c r="E2" s="238"/>
      <c r="F2" s="229" t="s">
        <v>5</v>
      </c>
      <c r="G2" s="229"/>
      <c r="H2" s="239" t="str">
        <f>IFERROR(INDEX($B$5:$H$34,MATCH(L2,$H$5:$H$34,0),1),"")</f>
        <v>العياشي عائشة</v>
      </c>
      <c r="I2" s="239"/>
      <c r="J2" s="240"/>
      <c r="K2" s="155" t="s">
        <v>10</v>
      </c>
      <c r="L2" s="130">
        <f>IFERROR(MAX(H5:H40),"")</f>
        <v>12.6</v>
      </c>
      <c r="M2" s="131"/>
      <c r="N2" s="132" t="s">
        <v>18</v>
      </c>
      <c r="O2" s="116"/>
      <c r="P2" s="116"/>
    </row>
    <row r="3" spans="1:16" ht="23.25" thickBot="1" x14ac:dyDescent="0.3">
      <c r="A3" s="234" t="s">
        <v>1</v>
      </c>
      <c r="B3" s="234"/>
      <c r="C3" s="238" t="s">
        <v>7</v>
      </c>
      <c r="D3" s="238"/>
      <c r="E3" s="238"/>
      <c r="F3" s="230" t="s">
        <v>8</v>
      </c>
      <c r="G3" s="230"/>
      <c r="H3" s="240" t="str">
        <f>IFERROR(INDEX($B$5:$H$34,MATCH(L3,$H$5:$H$34,0),1),"")</f>
        <v>حكومي أحمد عبد الكريم</v>
      </c>
      <c r="I3" s="240"/>
      <c r="J3" s="240"/>
      <c r="K3" s="155" t="s">
        <v>10</v>
      </c>
      <c r="L3" s="130">
        <f>IFERROR(MIN(H5:H40),"")</f>
        <v>6.5</v>
      </c>
      <c r="M3" s="131"/>
      <c r="N3" s="133" t="s">
        <v>148</v>
      </c>
      <c r="O3" s="116"/>
      <c r="P3" s="116"/>
    </row>
    <row r="4" spans="1:16" ht="21.75" customHeight="1" thickTop="1" thickBot="1" x14ac:dyDescent="0.3">
      <c r="A4" s="153" t="s">
        <v>2</v>
      </c>
      <c r="B4" s="235" t="s">
        <v>3</v>
      </c>
      <c r="C4" s="235"/>
      <c r="D4" s="154" t="s">
        <v>11</v>
      </c>
      <c r="E4" s="154" t="s">
        <v>12</v>
      </c>
      <c r="F4" s="154" t="s">
        <v>13</v>
      </c>
      <c r="G4" s="154" t="s">
        <v>28</v>
      </c>
      <c r="H4" s="154" t="s">
        <v>14</v>
      </c>
      <c r="I4" s="154" t="s">
        <v>15</v>
      </c>
      <c r="J4" s="154" t="s">
        <v>16</v>
      </c>
      <c r="K4" s="253" t="s">
        <v>17</v>
      </c>
      <c r="L4" s="253"/>
      <c r="M4" s="134"/>
      <c r="N4" s="261" t="s">
        <v>151</v>
      </c>
      <c r="O4" s="116"/>
      <c r="P4" s="116"/>
    </row>
    <row r="5" spans="1:16" ht="21" thickBot="1" x14ac:dyDescent="0.3">
      <c r="A5" s="135">
        <f>IF('2 علوم تجريبية 1'!A4="","",'2 علوم تجريبية 1'!A4)</f>
        <v>1</v>
      </c>
      <c r="B5" s="227" t="str">
        <f>IF(' 3تسيير واقتصاد'!B4:B4="","",' 3تسيير واقتصاد'!B4:B4)</f>
        <v>العياشي عائشة</v>
      </c>
      <c r="C5" s="228"/>
      <c r="D5" s="136">
        <f>IF(' 3تسيير واقتصاد'!C4="","",' 3تسيير واقتصاد'!C4)</f>
        <v>14</v>
      </c>
      <c r="E5" s="136">
        <f>IF(' 3تسيير واقتصاد'!D4="","",' 3تسيير واقتصاد'!D4)</f>
        <v>12</v>
      </c>
      <c r="F5" s="136">
        <f>IF(' 3تسيير واقتصاد'!E4="","",' 3تسيير واقتصاد'!E4)</f>
        <v>12</v>
      </c>
      <c r="G5" s="136">
        <f>IF(' 3تسيير واقتصاد'!F4="","",' 3تسيير واقتصاد'!F4*2)</f>
        <v>25</v>
      </c>
      <c r="H5" s="136">
        <f>IF(COUNTBLANK(D5:G5)=0,ROUND(SUM(D5:G5)/5,2),"")</f>
        <v>12.6</v>
      </c>
      <c r="I5" s="137">
        <f>IF(COUNTBLANK(B5)=0,IF(' 3تسيير واقتصاد'!$J$1="","",' 3تسيير واقتصاد'!$J$1),"")</f>
        <v>3</v>
      </c>
      <c r="J5" s="156">
        <f>IFERROR(I5*H5,"")</f>
        <v>37.799999999999997</v>
      </c>
      <c r="K5" s="241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حسنة</v>
      </c>
      <c r="L5" s="241"/>
      <c r="M5" s="139"/>
      <c r="N5" s="262"/>
      <c r="O5" s="116"/>
      <c r="P5" s="116"/>
    </row>
    <row r="6" spans="1:16" ht="21" thickBot="1" x14ac:dyDescent="0.3">
      <c r="A6" s="135">
        <f>IF('2 علوم تجريبية 1'!A5="","",'2 علوم تجريبية 1'!A5)</f>
        <v>2</v>
      </c>
      <c r="B6" s="227" t="str">
        <f>IF(' 3تسيير واقتصاد'!B5:B5="","",' 3تسيير واقتصاد'!B5:B5)</f>
        <v>برهمي أمين</v>
      </c>
      <c r="C6" s="228"/>
      <c r="D6" s="136">
        <f>IF(' 3تسيير واقتصاد'!C5="","",' 3تسيير واقتصاد'!C5)</f>
        <v>10</v>
      </c>
      <c r="E6" s="136">
        <f>IF(' 3تسيير واقتصاد'!D5="","",' 3تسيير واقتصاد'!D5)</f>
        <v>10</v>
      </c>
      <c r="F6" s="136">
        <f>IF(' 3تسيير واقتصاد'!E5="","",' 3تسيير واقتصاد'!E5)</f>
        <v>6</v>
      </c>
      <c r="G6" s="136">
        <f>IF(' 3تسيير واقتصاد'!F5="","",' 3تسيير واقتصاد'!F5*2)</f>
        <v>12</v>
      </c>
      <c r="H6" s="136">
        <f t="shared" ref="H6:H29" si="0">IF(COUNTBLANK(D6:G6)=0,ROUND(SUM(D6:G6)/5,2),"")</f>
        <v>7.6</v>
      </c>
      <c r="I6" s="137">
        <f>IF(COUNTBLANK(B6)=0,IF(' 3تسيير واقتصاد'!$J$1="","",' 3تسيير واقتصاد'!$J$1),"")</f>
        <v>3</v>
      </c>
      <c r="J6" s="156">
        <f t="shared" ref="J6:J40" si="1">IFERROR(I6*H6,"")</f>
        <v>22.799999999999997</v>
      </c>
      <c r="K6" s="241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غيرمقبولة</v>
      </c>
      <c r="L6" s="241"/>
      <c r="M6" s="140"/>
      <c r="N6" s="262"/>
      <c r="O6" s="116"/>
      <c r="P6" s="116"/>
    </row>
    <row r="7" spans="1:16" ht="21" thickBot="1" x14ac:dyDescent="0.3">
      <c r="A7" s="135">
        <f>IF('2 علوم تجريبية 1'!A6="","",'2 علوم تجريبية 1'!A6)</f>
        <v>3</v>
      </c>
      <c r="B7" s="227" t="str">
        <f>IF(' 3تسيير واقتصاد'!B6:B6="","",' 3تسيير واقتصاد'!B6:B6)</f>
        <v>بلقاسم سارة</v>
      </c>
      <c r="C7" s="228"/>
      <c r="D7" s="136">
        <f>IF(' 3تسيير واقتصاد'!C6="","",' 3تسيير واقتصاد'!C6)</f>
        <v>13</v>
      </c>
      <c r="E7" s="136">
        <f>IF(' 3تسيير واقتصاد'!D6="","",' 3تسيير واقتصاد'!D6)</f>
        <v>12</v>
      </c>
      <c r="F7" s="136">
        <f>IF(' 3تسيير واقتصاد'!E6="","",' 3تسيير واقتصاد'!E6)</f>
        <v>11</v>
      </c>
      <c r="G7" s="136">
        <f>IF(' 3تسيير واقتصاد'!F6="","",' 3تسيير واقتصاد'!F6*2)</f>
        <v>22.5</v>
      </c>
      <c r="H7" s="136">
        <f t="shared" si="0"/>
        <v>11.7</v>
      </c>
      <c r="I7" s="137">
        <f>IF(COUNTBLANK(B7)=0,IF(' 3تسيير واقتصاد'!$J$1="","",' 3تسيير واقتصاد'!$J$1),"")</f>
        <v>3</v>
      </c>
      <c r="J7" s="156">
        <f t="shared" si="1"/>
        <v>35.099999999999994</v>
      </c>
      <c r="K7" s="241" t="str">
        <f t="shared" si="2"/>
        <v>نتائج حسنة</v>
      </c>
      <c r="L7" s="241"/>
      <c r="M7" s="140"/>
      <c r="N7" s="262"/>
      <c r="O7" s="116"/>
      <c r="P7" s="116"/>
    </row>
    <row r="8" spans="1:16" ht="21" thickBot="1" x14ac:dyDescent="0.3">
      <c r="A8" s="135">
        <f>IF('2 علوم تجريبية 1'!A7="","",'2 علوم تجريبية 1'!A7)</f>
        <v>4</v>
      </c>
      <c r="B8" s="227" t="str">
        <f>IF(' 3تسيير واقتصاد'!B7:B7="","",' 3تسيير واقتصاد'!B7:B7)</f>
        <v>بن أحمد محمد لأمين</v>
      </c>
      <c r="C8" s="228"/>
      <c r="D8" s="136">
        <f>IF(' 3تسيير واقتصاد'!C7="","",' 3تسيير واقتصاد'!C7)</f>
        <v>12</v>
      </c>
      <c r="E8" s="136">
        <f>IF(' 3تسيير واقتصاد'!D7="","",' 3تسيير واقتصاد'!D7)</f>
        <v>11</v>
      </c>
      <c r="F8" s="136">
        <f>IF(' 3تسيير واقتصاد'!E7="","",' 3تسيير واقتصاد'!E7)</f>
        <v>6</v>
      </c>
      <c r="G8" s="136">
        <f>IF(' 3تسيير واقتصاد'!F7="","",' 3تسيير واقتصاد'!F7*2)</f>
        <v>15</v>
      </c>
      <c r="H8" s="136">
        <f t="shared" si="0"/>
        <v>8.8000000000000007</v>
      </c>
      <c r="I8" s="137">
        <f>IF(COUNTBLANK(B8)=0,IF(' 3تسيير واقتصاد'!$J$1="","",' 3تسيير واقتصاد'!$J$1),"")</f>
        <v>3</v>
      </c>
      <c r="J8" s="156">
        <f t="shared" si="1"/>
        <v>26.400000000000002</v>
      </c>
      <c r="K8" s="241" t="str">
        <f t="shared" si="2"/>
        <v>نتائج غيرمقبولة</v>
      </c>
      <c r="L8" s="241"/>
      <c r="M8" s="140"/>
      <c r="N8" s="262"/>
      <c r="O8" s="116"/>
      <c r="P8" s="116"/>
    </row>
    <row r="9" spans="1:16" ht="21" thickBot="1" x14ac:dyDescent="0.3">
      <c r="A9" s="135">
        <f>IF('2 علوم تجريبية 1'!A8="","",'2 علوم تجريبية 1'!A8)</f>
        <v>5</v>
      </c>
      <c r="B9" s="227" t="str">
        <f>IF(' 3تسيير واقتصاد'!B8:B8="","",' 3تسيير واقتصاد'!B8:B8)</f>
        <v>بودي إلياس</v>
      </c>
      <c r="C9" s="228"/>
      <c r="D9" s="136">
        <f>IF(' 3تسيير واقتصاد'!C8="","",' 3تسيير واقتصاد'!C8)</f>
        <v>11</v>
      </c>
      <c r="E9" s="136">
        <f>IF(' 3تسيير واقتصاد'!D8="","",' 3تسيير واقتصاد'!D8)</f>
        <v>10</v>
      </c>
      <c r="F9" s="136">
        <f>IF(' 3تسيير واقتصاد'!E8="","",' 3تسيير واقتصاد'!E8)</f>
        <v>8</v>
      </c>
      <c r="G9" s="136">
        <f>IF(' 3تسيير واقتصاد'!F8="","",' 3تسيير واقتصاد'!F8*2)</f>
        <v>13</v>
      </c>
      <c r="H9" s="136">
        <f t="shared" si="0"/>
        <v>8.4</v>
      </c>
      <c r="I9" s="137">
        <f>IF(COUNTBLANK(B9)=0,IF(' 3تسيير واقتصاد'!$J$1="","",' 3تسيير واقتصاد'!$J$1),"")</f>
        <v>3</v>
      </c>
      <c r="J9" s="156">
        <f t="shared" si="1"/>
        <v>25.200000000000003</v>
      </c>
      <c r="K9" s="241" t="str">
        <f t="shared" si="2"/>
        <v>نتائج غيرمقبولة</v>
      </c>
      <c r="L9" s="241"/>
      <c r="M9" s="140"/>
      <c r="N9" s="262"/>
      <c r="O9" s="116"/>
      <c r="P9" s="116"/>
    </row>
    <row r="10" spans="1:16" ht="21" thickBot="1" x14ac:dyDescent="0.3">
      <c r="A10" s="135">
        <f>IF('2 علوم تجريبية 1'!A9="","",'2 علوم تجريبية 1'!A9)</f>
        <v>6</v>
      </c>
      <c r="B10" s="227" t="str">
        <f>IF(' 3تسيير واقتصاد'!B9:B9="","",' 3تسيير واقتصاد'!B9:B9)</f>
        <v>بودي سمية</v>
      </c>
      <c r="C10" s="228"/>
      <c r="D10" s="136">
        <f>IF(' 3تسيير واقتصاد'!C9="","",' 3تسيير واقتصاد'!C9)</f>
        <v>14</v>
      </c>
      <c r="E10" s="136">
        <f>IF(' 3تسيير واقتصاد'!D9="","",' 3تسيير واقتصاد'!D9)</f>
        <v>12</v>
      </c>
      <c r="F10" s="136">
        <f>IF(' 3تسيير واقتصاد'!E9="","",' 3تسيير واقتصاد'!E9)</f>
        <v>10.5</v>
      </c>
      <c r="G10" s="136">
        <f>IF(' 3تسيير واقتصاد'!F9="","",' 3تسيير واقتصاد'!F9*2)</f>
        <v>26</v>
      </c>
      <c r="H10" s="136">
        <f t="shared" si="0"/>
        <v>12.5</v>
      </c>
      <c r="I10" s="137">
        <f>IF(COUNTBLANK(B10)=0,IF(' 3تسيير واقتصاد'!$J$1="","",' 3تسيير واقتصاد'!$J$1),"")</f>
        <v>3</v>
      </c>
      <c r="J10" s="156">
        <f t="shared" si="1"/>
        <v>37.5</v>
      </c>
      <c r="K10" s="241" t="str">
        <f t="shared" si="2"/>
        <v>نتائج حسنة</v>
      </c>
      <c r="L10" s="241"/>
      <c r="M10" s="140"/>
      <c r="N10" s="262"/>
      <c r="O10" s="116"/>
      <c r="P10" s="116"/>
    </row>
    <row r="11" spans="1:16" ht="21" thickBot="1" x14ac:dyDescent="0.3">
      <c r="A11" s="135">
        <f>IF('2 علوم تجريبية 1'!A10="","",'2 علوم تجريبية 1'!A10)</f>
        <v>7</v>
      </c>
      <c r="B11" s="227" t="str">
        <f>IF(' 3تسيير واقتصاد'!B10:B10="","",' 3تسيير واقتصاد'!B10:B10)</f>
        <v>تونسي حنان</v>
      </c>
      <c r="C11" s="228"/>
      <c r="D11" s="136">
        <f>IF(' 3تسيير واقتصاد'!C10="","",' 3تسيير واقتصاد'!C10)</f>
        <v>14</v>
      </c>
      <c r="E11" s="136">
        <f>IF(' 3تسيير واقتصاد'!D10="","",' 3تسيير واقتصاد'!D10)</f>
        <v>12</v>
      </c>
      <c r="F11" s="136">
        <f>IF(' 3تسيير واقتصاد'!E10="","",' 3تسيير واقتصاد'!E10)</f>
        <v>7.25</v>
      </c>
      <c r="G11" s="136">
        <f>IF(' 3تسيير واقتصاد'!F10="","",' 3تسيير واقتصاد'!F10*2)</f>
        <v>28</v>
      </c>
      <c r="H11" s="136">
        <f t="shared" si="0"/>
        <v>12.25</v>
      </c>
      <c r="I11" s="137">
        <f>IF(COUNTBLANK(B11)=0,IF(' 3تسيير واقتصاد'!$J$1="","",' 3تسيير واقتصاد'!$J$1),"")</f>
        <v>3</v>
      </c>
      <c r="J11" s="156">
        <f t="shared" si="1"/>
        <v>36.75</v>
      </c>
      <c r="K11" s="241" t="str">
        <f t="shared" si="2"/>
        <v>نتائج حسنة</v>
      </c>
      <c r="L11" s="241"/>
      <c r="M11" s="140"/>
      <c r="N11" s="262"/>
      <c r="O11" s="116"/>
      <c r="P11" s="116"/>
    </row>
    <row r="12" spans="1:16" ht="21" thickBot="1" x14ac:dyDescent="0.3">
      <c r="A12" s="135">
        <f>IF('2 علوم تجريبية 1'!A11="","",'2 علوم تجريبية 1'!A11)</f>
        <v>8</v>
      </c>
      <c r="B12" s="227" t="str">
        <f>IF(' 3تسيير واقتصاد'!B11:B11="","",' 3تسيير واقتصاد'!B11:B11)</f>
        <v>حكومي أحمد عبد الكريم</v>
      </c>
      <c r="C12" s="228"/>
      <c r="D12" s="136">
        <f>IF(' 3تسيير واقتصاد'!C11="","",' 3تسيير واقتصاد'!C11)</f>
        <v>10</v>
      </c>
      <c r="E12" s="136">
        <f>IF(' 3تسيير واقتصاد'!D11="","",' 3تسيير واقتصاد'!D11)</f>
        <v>10</v>
      </c>
      <c r="F12" s="136">
        <f>IF(' 3تسيير واقتصاد'!E11="","",' 3تسيير واقتصاد'!E11)</f>
        <v>6</v>
      </c>
      <c r="G12" s="136">
        <f>IF(' 3تسيير واقتصاد'!F11="","",' 3تسيير واقتصاد'!F11*2)</f>
        <v>6.5</v>
      </c>
      <c r="H12" s="136">
        <f t="shared" si="0"/>
        <v>6.5</v>
      </c>
      <c r="I12" s="137">
        <f>IF(COUNTBLANK(B12)=0,IF(' 3تسيير واقتصاد'!$J$1="","",' 3تسيير واقتصاد'!$J$1),"")</f>
        <v>3</v>
      </c>
      <c r="J12" s="156">
        <f t="shared" si="1"/>
        <v>19.5</v>
      </c>
      <c r="K12" s="241" t="str">
        <f t="shared" si="2"/>
        <v>نتائج ضعيفة جدا</v>
      </c>
      <c r="L12" s="241"/>
      <c r="M12" s="140"/>
      <c r="N12" s="262"/>
      <c r="O12" s="116"/>
      <c r="P12" s="116"/>
    </row>
    <row r="13" spans="1:16" ht="21" thickBot="1" x14ac:dyDescent="0.3">
      <c r="A13" s="135">
        <f>IF('2 علوم تجريبية 1'!A12="","",'2 علوم تجريبية 1'!A12)</f>
        <v>9</v>
      </c>
      <c r="B13" s="227" t="str">
        <f>IF(' 3تسيير واقتصاد'!B12:B12="","",' 3تسيير واقتصاد'!B12:B12)</f>
        <v>دحام فاطمة الزهراء</v>
      </c>
      <c r="C13" s="228"/>
      <c r="D13" s="136">
        <f>IF(' 3تسيير واقتصاد'!C12="","",' 3تسيير واقتصاد'!C12)</f>
        <v>13.5</v>
      </c>
      <c r="E13" s="136">
        <f>IF(' 3تسيير واقتصاد'!D12="","",' 3تسيير واقتصاد'!D12)</f>
        <v>12</v>
      </c>
      <c r="F13" s="136">
        <f>IF(' 3تسيير واقتصاد'!E12="","",' 3تسيير واقتصاد'!E12)</f>
        <v>8.25</v>
      </c>
      <c r="G13" s="136">
        <f>IF(' 3تسيير واقتصاد'!F12="","",' 3تسيير واقتصاد'!F12*2)</f>
        <v>14.5</v>
      </c>
      <c r="H13" s="136">
        <f t="shared" si="0"/>
        <v>9.65</v>
      </c>
      <c r="I13" s="137">
        <f>IF(COUNTBLANK(B13)=0,IF(' 3تسيير واقتصاد'!$J$1="","",' 3تسيير واقتصاد'!$J$1),"")</f>
        <v>3</v>
      </c>
      <c r="J13" s="156">
        <f t="shared" si="1"/>
        <v>28.950000000000003</v>
      </c>
      <c r="K13" s="241" t="str">
        <f t="shared" si="2"/>
        <v>نتائج غيرمقبولة</v>
      </c>
      <c r="L13" s="241"/>
      <c r="M13" s="140"/>
      <c r="N13" s="262"/>
      <c r="O13" s="116"/>
      <c r="P13" s="116"/>
    </row>
    <row r="14" spans="1:16" ht="21" thickBot="1" x14ac:dyDescent="0.3">
      <c r="A14" s="135">
        <f>IF('2 علوم تجريبية 1'!A13="","",'2 علوم تجريبية 1'!A13)</f>
        <v>10</v>
      </c>
      <c r="B14" s="227" t="str">
        <f>IF(' 3تسيير واقتصاد'!B13:B13="","",' 3تسيير واقتصاد'!B13:B13)</f>
        <v>صديقي أمال</v>
      </c>
      <c r="C14" s="228"/>
      <c r="D14" s="136">
        <f>IF(' 3تسيير واقتصاد'!C13="","",' 3تسيير واقتصاد'!C13)</f>
        <v>12</v>
      </c>
      <c r="E14" s="136">
        <f>IF(' 3تسيير واقتصاد'!D13="","",' 3تسيير واقتصاد'!D13)</f>
        <v>11</v>
      </c>
      <c r="F14" s="136">
        <f>IF(' 3تسيير واقتصاد'!E13="","",' 3تسيير واقتصاد'!E13)</f>
        <v>7</v>
      </c>
      <c r="G14" s="136">
        <f>IF(' 3تسيير واقتصاد'!F13="","",' 3تسيير واقتصاد'!F13*2)</f>
        <v>17</v>
      </c>
      <c r="H14" s="136">
        <f t="shared" si="0"/>
        <v>9.4</v>
      </c>
      <c r="I14" s="137">
        <f>IF(COUNTBLANK(B14)=0,IF(' 3تسيير واقتصاد'!$J$1="","",' 3تسيير واقتصاد'!$J$1),"")</f>
        <v>3</v>
      </c>
      <c r="J14" s="156">
        <f t="shared" si="1"/>
        <v>28.200000000000003</v>
      </c>
      <c r="K14" s="241" t="str">
        <f t="shared" si="2"/>
        <v>نتائج غيرمقبولة</v>
      </c>
      <c r="L14" s="241"/>
      <c r="M14" s="140"/>
      <c r="N14" s="262"/>
      <c r="O14" s="116"/>
      <c r="P14" s="116"/>
    </row>
    <row r="15" spans="1:16" ht="21" thickBot="1" x14ac:dyDescent="0.3">
      <c r="A15" s="135">
        <f>IF('2 علوم تجريبية 1'!A14="","",'2 علوم تجريبية 1'!A14)</f>
        <v>11</v>
      </c>
      <c r="B15" s="227" t="str">
        <f>IF(' 3تسيير واقتصاد'!B14:B14="","",' 3تسيير واقتصاد'!B14:B14)</f>
        <v>صديقي نور الهدى</v>
      </c>
      <c r="C15" s="228"/>
      <c r="D15" s="136">
        <f>IF(' 3تسيير واقتصاد'!C14="","",' 3تسيير واقتصاد'!C14)</f>
        <v>12</v>
      </c>
      <c r="E15" s="136">
        <f>IF(' 3تسيير واقتصاد'!D14="","",' 3تسيير واقتصاد'!D14)</f>
        <v>11</v>
      </c>
      <c r="F15" s="136">
        <f>IF(' 3تسيير واقتصاد'!E14="","",' 3تسيير واقتصاد'!E14)</f>
        <v>7</v>
      </c>
      <c r="G15" s="136">
        <f>IF(' 3تسيير واقتصاد'!F14="","",' 3تسيير واقتصاد'!F14*2)</f>
        <v>19</v>
      </c>
      <c r="H15" s="136">
        <f t="shared" si="0"/>
        <v>9.8000000000000007</v>
      </c>
      <c r="I15" s="137">
        <f>IF(COUNTBLANK(B15)=0,IF(' 3تسيير واقتصاد'!$J$1="","",' 3تسيير واقتصاد'!$J$1),"")</f>
        <v>3</v>
      </c>
      <c r="J15" s="156">
        <f t="shared" si="1"/>
        <v>29.400000000000002</v>
      </c>
      <c r="K15" s="241" t="str">
        <f t="shared" si="2"/>
        <v>نتائج غيرمقبولة</v>
      </c>
      <c r="L15" s="241"/>
      <c r="M15" s="140"/>
      <c r="N15" s="262"/>
      <c r="O15" s="116"/>
      <c r="P15" s="116"/>
    </row>
    <row r="16" spans="1:16" ht="21" thickBot="1" x14ac:dyDescent="0.3">
      <c r="A16" s="135">
        <f>IF('2 علوم تجريبية 1'!A15="","",'2 علوم تجريبية 1'!A15)</f>
        <v>12</v>
      </c>
      <c r="B16" s="227" t="str">
        <f>IF(' 3تسيير واقتصاد'!B15:B15="","",' 3تسيير واقتصاد'!B15:B15)</f>
        <v>عبد الحق شهرزاد</v>
      </c>
      <c r="C16" s="228"/>
      <c r="D16" s="136">
        <f>IF(' 3تسيير واقتصاد'!C15="","",' 3تسيير واقتصاد'!C15)</f>
        <v>13.5</v>
      </c>
      <c r="E16" s="136">
        <f>IF(' 3تسيير واقتصاد'!D15="","",' 3تسيير واقتصاد'!D15)</f>
        <v>12</v>
      </c>
      <c r="F16" s="136">
        <f>IF(' 3تسيير واقتصاد'!E15="","",' 3تسيير واقتصاد'!E15)</f>
        <v>11</v>
      </c>
      <c r="G16" s="136">
        <f>IF(' 3تسيير واقتصاد'!F15="","",' 3تسيير واقتصاد'!F15*2)</f>
        <v>22.5</v>
      </c>
      <c r="H16" s="136">
        <f t="shared" si="0"/>
        <v>11.8</v>
      </c>
      <c r="I16" s="137">
        <f>IF(COUNTBLANK(B16)=0,IF(' 3تسيير واقتصاد'!$J$1="","",' 3تسيير واقتصاد'!$J$1),"")</f>
        <v>3</v>
      </c>
      <c r="J16" s="156">
        <f t="shared" si="1"/>
        <v>35.400000000000006</v>
      </c>
      <c r="K16" s="241" t="str">
        <f t="shared" si="2"/>
        <v>نتائج حسنة</v>
      </c>
      <c r="L16" s="241"/>
      <c r="M16" s="140"/>
      <c r="N16" s="263"/>
      <c r="O16" s="116"/>
      <c r="P16" s="116"/>
    </row>
    <row r="17" spans="1:16" ht="21.75" thickTop="1" thickBot="1" x14ac:dyDescent="0.3">
      <c r="A17" s="135">
        <f>IF('2 علوم تجريبية 1'!A16="","",'2 علوم تجريبية 1'!A16)</f>
        <v>13</v>
      </c>
      <c r="B17" s="227" t="str">
        <f>IF(' 3تسيير واقتصاد'!B16:B16="","",' 3تسيير واقتصاد'!B16:B16)</f>
        <v>عفوس نور الهدى</v>
      </c>
      <c r="C17" s="228"/>
      <c r="D17" s="136">
        <f>IF(' 3تسيير واقتصاد'!C16="","",' 3تسيير واقتصاد'!C16)</f>
        <v>11</v>
      </c>
      <c r="E17" s="136">
        <f>IF(' 3تسيير واقتصاد'!D16="","",' 3تسيير واقتصاد'!D16)</f>
        <v>10</v>
      </c>
      <c r="F17" s="136">
        <f>IF(' 3تسيير واقتصاد'!E16="","",' 3تسيير واقتصاد'!E16)</f>
        <v>5</v>
      </c>
      <c r="G17" s="136">
        <f>IF(' 3تسيير واقتصاد'!F16="","",' 3تسيير واقتصاد'!F16*2)</f>
        <v>18</v>
      </c>
      <c r="H17" s="136">
        <f t="shared" si="0"/>
        <v>8.8000000000000007</v>
      </c>
      <c r="I17" s="137">
        <f>IF(COUNTBLANK(B17)=0,IF(' 3تسيير واقتصاد'!$J$1="","",' 3تسيير واقتصاد'!$J$1),"")</f>
        <v>3</v>
      </c>
      <c r="J17" s="156">
        <f t="shared" si="1"/>
        <v>26.400000000000002</v>
      </c>
      <c r="K17" s="241" t="str">
        <f t="shared" si="2"/>
        <v>نتائج غيرمقبولة</v>
      </c>
      <c r="L17" s="241"/>
      <c r="M17" s="140"/>
      <c r="N17" s="141"/>
      <c r="O17" s="116"/>
      <c r="P17" s="116"/>
    </row>
    <row r="18" spans="1:16" ht="21.75" customHeight="1" thickBot="1" x14ac:dyDescent="0.3">
      <c r="A18" s="135">
        <f>IF('2 علوم تجريبية 1'!A17="","",'2 علوم تجريبية 1'!A17)</f>
        <v>14</v>
      </c>
      <c r="B18" s="227" t="str">
        <f>IF(' 3تسيير واقتصاد'!B17:B17="","",' 3تسيير واقتصاد'!B17:B17)</f>
        <v>مازوز وكيب</v>
      </c>
      <c r="C18" s="228"/>
      <c r="D18" s="136">
        <f>IF(' 3تسيير واقتصاد'!C17="","",' 3تسيير واقتصاد'!C17)</f>
        <v>12</v>
      </c>
      <c r="E18" s="136">
        <f>IF(' 3تسيير واقتصاد'!D17="","",' 3تسيير واقتصاد'!D17)</f>
        <v>11.5</v>
      </c>
      <c r="F18" s="136">
        <f>IF(' 3تسيير واقتصاد'!E17="","",' 3تسيير واقتصاد'!E17)</f>
        <v>3</v>
      </c>
      <c r="G18" s="136">
        <f>IF(' 3تسيير واقتصاد'!F17="","",' 3تسيير واقتصاد'!F17*2)</f>
        <v>25</v>
      </c>
      <c r="H18" s="136">
        <f t="shared" si="0"/>
        <v>10.3</v>
      </c>
      <c r="I18" s="137">
        <f>IF(COUNTBLANK(B18)=0,IF(' 3تسيير واقتصاد'!$J$1="","",' 3تسيير واقتصاد'!$J$1),"")</f>
        <v>3</v>
      </c>
      <c r="J18" s="156">
        <f t="shared" si="1"/>
        <v>30.900000000000002</v>
      </c>
      <c r="K18" s="241" t="str">
        <f t="shared" si="2"/>
        <v>نتائج متوسطة</v>
      </c>
      <c r="L18" s="241"/>
      <c r="M18" s="140"/>
      <c r="N18" s="259">
        <f>IFERROR(AVERAGE(H5:H29),"")</f>
        <v>9.7475000000000005</v>
      </c>
      <c r="O18" s="116"/>
      <c r="P18" s="116"/>
    </row>
    <row r="19" spans="1:16" ht="21" thickBot="1" x14ac:dyDescent="0.3">
      <c r="A19" s="135">
        <f>IF('2 علوم تجريبية 1'!A18="","",'2 علوم تجريبية 1'!A18)</f>
        <v>15</v>
      </c>
      <c r="B19" s="227" t="str">
        <f>IF(' 3تسيير واقتصاد'!B18:B18="","",' 3تسيير واقتصاد'!B18:B18)</f>
        <v>محمودي أيمن</v>
      </c>
      <c r="C19" s="228"/>
      <c r="D19" s="136">
        <f>IF(' 3تسيير واقتصاد'!C18="","",' 3تسيير واقتصاد'!C18)</f>
        <v>12</v>
      </c>
      <c r="E19" s="136">
        <f>IF(' 3تسيير واقتصاد'!D18="","",' 3تسيير واقتصاد'!D18)</f>
        <v>11</v>
      </c>
      <c r="F19" s="136">
        <f>IF(' 3تسيير واقتصاد'!E18="","",' 3تسيير واقتصاد'!E18)</f>
        <v>7.5</v>
      </c>
      <c r="G19" s="136">
        <f>IF(' 3تسيير واقتصاد'!F18="","",' 3تسيير واقتصاد'!F18*2)</f>
        <v>17</v>
      </c>
      <c r="H19" s="136">
        <f t="shared" si="0"/>
        <v>9.5</v>
      </c>
      <c r="I19" s="137">
        <f>IF(COUNTBLANK(B19)=0,IF(' 3تسيير واقتصاد'!$J$1="","",' 3تسيير واقتصاد'!$J$1),"")</f>
        <v>3</v>
      </c>
      <c r="J19" s="156">
        <f t="shared" si="1"/>
        <v>28.5</v>
      </c>
      <c r="K19" s="241" t="str">
        <f t="shared" si="2"/>
        <v>نتائج غيرمقبولة</v>
      </c>
      <c r="L19" s="241"/>
      <c r="M19" s="140"/>
      <c r="N19" s="259"/>
      <c r="O19" s="116"/>
      <c r="P19" s="116"/>
    </row>
    <row r="20" spans="1:16" ht="21" thickBot="1" x14ac:dyDescent="0.3">
      <c r="A20" s="135">
        <f>IF('2 علوم تجريبية 1'!A19="","",'2 علوم تجريبية 1'!A19)</f>
        <v>16</v>
      </c>
      <c r="B20" s="227" t="str">
        <f>IF(' 3تسيير واقتصاد'!B19:B19="","",' 3تسيير واقتصاد'!B19:B19)</f>
        <v>مخلوفي الفاروق</v>
      </c>
      <c r="C20" s="228"/>
      <c r="D20" s="136">
        <f>IF(' 3تسيير واقتصاد'!C19="","",' 3تسيير واقتصاد'!C19)</f>
        <v>10</v>
      </c>
      <c r="E20" s="136">
        <f>IF(' 3تسيير واقتصاد'!D19="","",' 3تسيير واقتصاد'!D19)</f>
        <v>8</v>
      </c>
      <c r="F20" s="136">
        <f>IF(' 3تسيير واقتصاد'!E19="","",' 3تسيير واقتصاد'!E19)</f>
        <v>3.5</v>
      </c>
      <c r="G20" s="136">
        <f>IF(' 3تسيير واقتصاد'!F19="","",' 3تسيير واقتصاد'!F19*2)</f>
        <v>12.5</v>
      </c>
      <c r="H20" s="136">
        <f t="shared" si="0"/>
        <v>6.8</v>
      </c>
      <c r="I20" s="137">
        <f>IF(COUNTBLANK(B20)=0,IF(' 3تسيير واقتصاد'!$J$1="","",' 3تسيير واقتصاد'!$J$1),"")</f>
        <v>3</v>
      </c>
      <c r="J20" s="156">
        <f t="shared" si="1"/>
        <v>20.399999999999999</v>
      </c>
      <c r="K20" s="241" t="str">
        <f t="shared" si="2"/>
        <v>نتائج ضعيفة جدا</v>
      </c>
      <c r="L20" s="241"/>
      <c r="M20" s="140"/>
      <c r="N20" s="259"/>
      <c r="O20" s="116"/>
      <c r="P20" s="116"/>
    </row>
    <row r="21" spans="1:16" ht="21" thickBot="1" x14ac:dyDescent="0.3">
      <c r="A21" s="135">
        <f>IF('2 علوم تجريبية 1'!A20="","",'2 علوم تجريبية 1'!A20)</f>
        <v>17</v>
      </c>
      <c r="B21" s="227" t="str">
        <f>IF(' 3تسيير واقتصاد'!B20:B20="","",' 3تسيير واقتصاد'!B20:B20)</f>
        <v>مسعودي نصيرة</v>
      </c>
      <c r="C21" s="228"/>
      <c r="D21" s="136">
        <f>IF(' 3تسيير واقتصاد'!C20="","",' 3تسيير واقتصاد'!C20)</f>
        <v>13</v>
      </c>
      <c r="E21" s="136">
        <f>IF(' 3تسيير واقتصاد'!D20="","",' 3تسيير واقتصاد'!D20)</f>
        <v>12</v>
      </c>
      <c r="F21" s="136">
        <f>IF(' 3تسيير واقتصاد'!E20="","",' 3تسيير واقتصاد'!E20)</f>
        <v>4.75</v>
      </c>
      <c r="G21" s="136">
        <f>IF(' 3تسيير واقتصاد'!F20="","",' 3تسيير واقتصاد'!F20*2)</f>
        <v>22.5</v>
      </c>
      <c r="H21" s="136">
        <f t="shared" si="0"/>
        <v>10.45</v>
      </c>
      <c r="I21" s="137">
        <f>IF(COUNTBLANK(B21)=0,IF(' 3تسيير واقتصاد'!$J$1="","",' 3تسيير واقتصاد'!$J$1),"")</f>
        <v>3</v>
      </c>
      <c r="J21" s="156">
        <f t="shared" si="1"/>
        <v>31.349999999999998</v>
      </c>
      <c r="K21" s="241" t="str">
        <f t="shared" si="2"/>
        <v>نتائج متوسطة</v>
      </c>
      <c r="L21" s="241"/>
      <c r="M21" s="140"/>
      <c r="N21" s="259"/>
      <c r="O21" s="116"/>
      <c r="P21" s="116"/>
    </row>
    <row r="22" spans="1:16" ht="21" thickBot="1" x14ac:dyDescent="0.3">
      <c r="A22" s="135">
        <f>IF('2 علوم تجريبية 1'!A21="","",'2 علوم تجريبية 1'!A21)</f>
        <v>18</v>
      </c>
      <c r="B22" s="227" t="str">
        <f>IF(' 3تسيير واقتصاد'!B21:B21="","",' 3تسيير واقتصاد'!B21:B21)</f>
        <v>معمري فايزة</v>
      </c>
      <c r="C22" s="228"/>
      <c r="D22" s="136">
        <f>IF(' 3تسيير واقتصاد'!C21="","",' 3تسيير واقتصاد'!C21)</f>
        <v>12.5</v>
      </c>
      <c r="E22" s="136">
        <f>IF(' 3تسيير واقتصاد'!D21="","",' 3تسيير واقتصاد'!D21)</f>
        <v>11.5</v>
      </c>
      <c r="F22" s="136">
        <f>IF(' 3تسيير واقتصاد'!E21="","",' 3تسيير واقتصاد'!E21)</f>
        <v>5.25</v>
      </c>
      <c r="G22" s="136">
        <f>IF(' 3تسيير واقتصاد'!F21="","",' 3تسيير واقتصاد'!F21*2)</f>
        <v>13</v>
      </c>
      <c r="H22" s="136">
        <f t="shared" si="0"/>
        <v>8.4499999999999993</v>
      </c>
      <c r="I22" s="137">
        <f>IF(COUNTBLANK(B22)=0,IF(' 3تسيير واقتصاد'!$J$1="","",' 3تسيير واقتصاد'!$J$1),"")</f>
        <v>3</v>
      </c>
      <c r="J22" s="156">
        <f t="shared" si="1"/>
        <v>25.349999999999998</v>
      </c>
      <c r="K22" s="241" t="str">
        <f t="shared" si="2"/>
        <v>نتائج غيرمقبولة</v>
      </c>
      <c r="L22" s="241"/>
      <c r="M22" s="140"/>
      <c r="N22" s="259"/>
      <c r="O22" s="116"/>
      <c r="P22" s="116"/>
    </row>
    <row r="23" spans="1:16" ht="21" thickBot="1" x14ac:dyDescent="0.3">
      <c r="A23" s="135">
        <f>IF('2 علوم تجريبية 1'!A22="","",'2 علوم تجريبية 1'!A22)</f>
        <v>19</v>
      </c>
      <c r="B23" s="227" t="str">
        <f>IF(' 3تسيير واقتصاد'!B22:B22="","",' 3تسيير واقتصاد'!B22:B22)</f>
        <v>هدلي هشام</v>
      </c>
      <c r="C23" s="228"/>
      <c r="D23" s="136">
        <f>IF(' 3تسيير واقتصاد'!C22="","",' 3تسيير واقتصاد'!C22)</f>
        <v>12</v>
      </c>
      <c r="E23" s="136">
        <f>IF(' 3تسيير واقتصاد'!D22="","",' 3تسيير واقتصاد'!D22)</f>
        <v>11</v>
      </c>
      <c r="F23" s="136">
        <f>IF(' 3تسيير واقتصاد'!E22="","",' 3تسيير واقتصاد'!E22)</f>
        <v>8</v>
      </c>
      <c r="G23" s="136">
        <f>IF(' 3تسيير واقتصاد'!F22="","",' 3تسيير واقتصاد'!F22*2)</f>
        <v>21</v>
      </c>
      <c r="H23" s="136">
        <f t="shared" si="0"/>
        <v>10.4</v>
      </c>
      <c r="I23" s="137">
        <f>IF(COUNTBLANK(B23)=0,IF(' 3تسيير واقتصاد'!$J$1="","",' 3تسيير واقتصاد'!$J$1),"")</f>
        <v>3</v>
      </c>
      <c r="J23" s="156">
        <f t="shared" si="1"/>
        <v>31.200000000000003</v>
      </c>
      <c r="K23" s="241" t="str">
        <f t="shared" si="2"/>
        <v>نتائج متوسطة</v>
      </c>
      <c r="L23" s="241"/>
      <c r="M23" s="140"/>
      <c r="N23" s="259"/>
      <c r="O23" s="116"/>
      <c r="P23" s="116"/>
    </row>
    <row r="24" spans="1:16" ht="21" thickBot="1" x14ac:dyDescent="0.3">
      <c r="A24" s="135">
        <f>IF('2 علوم تجريبية 1'!A23="","",'2 علوم تجريبية 1'!A23)</f>
        <v>20</v>
      </c>
      <c r="B24" s="227" t="str">
        <f>IF(' 3تسيير واقتصاد'!B23:B23="","",' 3تسيير واقتصاد'!B23:B23)</f>
        <v>هلال ريناس</v>
      </c>
      <c r="C24" s="228"/>
      <c r="D24" s="136">
        <f>IF(' 3تسيير واقتصاد'!C23="","",' 3تسيير واقتصاد'!C23)</f>
        <v>13.5</v>
      </c>
      <c r="E24" s="136">
        <f>IF(' 3تسيير واقتصاد'!D23="","",' 3تسيير واقتصاد'!D23)</f>
        <v>12</v>
      </c>
      <c r="F24" s="136">
        <f>IF(' 3تسيير واقتصاد'!E23="","",' 3تسيير واقتصاد'!E23)</f>
        <v>3.75</v>
      </c>
      <c r="G24" s="136">
        <f>IF(' 3تسيير واقتصاد'!F23="","",' 3تسيير واقتصاد'!F23*2)</f>
        <v>17</v>
      </c>
      <c r="H24" s="136">
        <f>IF(COUNTBLANK(D24:G24)=0,ROUND(SUM(D24:G24)/5,2),"")</f>
        <v>9.25</v>
      </c>
      <c r="I24" s="137">
        <f>IF(COUNTBLANK(B24)=0,IF(' 3تسيير واقتصاد'!$J$1="","",' 3تسيير واقتصاد'!$J$1),"")</f>
        <v>3</v>
      </c>
      <c r="J24" s="156">
        <f t="shared" si="1"/>
        <v>27.75</v>
      </c>
      <c r="K24" s="241" t="str">
        <f t="shared" si="2"/>
        <v>نتائج غيرمقبولة</v>
      </c>
      <c r="L24" s="241"/>
      <c r="M24" s="140"/>
      <c r="N24" s="259"/>
      <c r="O24" s="116"/>
      <c r="P24" s="116"/>
    </row>
    <row r="25" spans="1:16" ht="21" thickBot="1" x14ac:dyDescent="0.3">
      <c r="A25" s="135">
        <f>IF('2 علوم تجريبية 1'!A24="","",'2 علوم تجريبية 1'!A24)</f>
        <v>21</v>
      </c>
      <c r="B25" s="227" t="str">
        <f>IF(' 3تسيير واقتصاد'!B24:B24="","",' 3تسيير واقتصاد'!B24:B24)</f>
        <v/>
      </c>
      <c r="C25" s="228"/>
      <c r="D25" s="136" t="str">
        <f>IF(' 3تسيير واقتصاد'!C24="","",' 3تسيير واقتصاد'!C24)</f>
        <v/>
      </c>
      <c r="E25" s="136" t="str">
        <f>IF(' 3تسيير واقتصاد'!D24="","",' 3تسيير واقتصاد'!D24)</f>
        <v/>
      </c>
      <c r="F25" s="136" t="str">
        <f>IF(' 3تسيير واقتصاد'!E24="","",' 3تسيير واقتصاد'!E24)</f>
        <v/>
      </c>
      <c r="G25" s="136" t="str">
        <f>IF(' 3تسيير واقتصاد'!F24="","",' 3تسيير واقتصاد'!F24*2)</f>
        <v/>
      </c>
      <c r="H25" s="136" t="str">
        <f t="shared" si="0"/>
        <v/>
      </c>
      <c r="I25" s="137" t="str">
        <f>IF(COUNTBLANK(B25)=0,IF(' 3تسيير واقتصاد'!$J$1="","",' 3تسيير واقتصاد'!$J$1),"")</f>
        <v/>
      </c>
      <c r="J25" s="156" t="str">
        <f t="shared" si="1"/>
        <v/>
      </c>
      <c r="K25" s="241" t="str">
        <f t="shared" si="2"/>
        <v/>
      </c>
      <c r="L25" s="241"/>
      <c r="M25" s="140"/>
      <c r="N25" s="259"/>
      <c r="O25" s="116"/>
      <c r="P25" s="116"/>
    </row>
    <row r="26" spans="1:16" ht="21" thickBot="1" x14ac:dyDescent="0.3">
      <c r="A26" s="135">
        <f>IF('2 علوم تجريبية 1'!A25="","",'2 علوم تجريبية 1'!A25)</f>
        <v>22</v>
      </c>
      <c r="B26" s="227" t="str">
        <f>IF(' 3تسيير واقتصاد'!B25:B25="","",' 3تسيير واقتصاد'!B25:B25)</f>
        <v/>
      </c>
      <c r="C26" s="228"/>
      <c r="D26" s="136" t="str">
        <f>IF(' 3تسيير واقتصاد'!C25="","",' 3تسيير واقتصاد'!C25)</f>
        <v/>
      </c>
      <c r="E26" s="136" t="str">
        <f>IF(' 3تسيير واقتصاد'!D25="","",' 3تسيير واقتصاد'!D25)</f>
        <v/>
      </c>
      <c r="F26" s="136" t="str">
        <f>IF(' 3تسيير واقتصاد'!E25="","",' 3تسيير واقتصاد'!E25)</f>
        <v/>
      </c>
      <c r="G26" s="136" t="str">
        <f>IF(' 3تسيير واقتصاد'!F25="","",' 3تسيير واقتصاد'!F25*2)</f>
        <v/>
      </c>
      <c r="H26" s="136" t="str">
        <f t="shared" si="0"/>
        <v/>
      </c>
      <c r="I26" s="137" t="str">
        <f>IF(COUNTBLANK(B26)=0,IF(' 3تسيير واقتصاد'!$J$1="","",' 3تسيير واقتصاد'!$J$1),"")</f>
        <v/>
      </c>
      <c r="J26" s="156" t="str">
        <f t="shared" si="1"/>
        <v/>
      </c>
      <c r="K26" s="241" t="str">
        <f t="shared" si="2"/>
        <v/>
      </c>
      <c r="L26" s="241"/>
      <c r="M26" s="140"/>
      <c r="N26" s="259"/>
      <c r="O26" s="116"/>
      <c r="P26" s="116"/>
    </row>
    <row r="27" spans="1:16" ht="21" thickBot="1" x14ac:dyDescent="0.3">
      <c r="A27" s="135">
        <f>IF('2 علوم تجريبية 1'!A26="","",'2 علوم تجريبية 1'!A26)</f>
        <v>23</v>
      </c>
      <c r="B27" s="227" t="str">
        <f>IF(' 3تسيير واقتصاد'!B26:B26="","",' 3تسيير واقتصاد'!B26:B26)</f>
        <v/>
      </c>
      <c r="C27" s="228"/>
      <c r="D27" s="136" t="str">
        <f>IF(' 3تسيير واقتصاد'!C26="","",' 3تسيير واقتصاد'!C26)</f>
        <v/>
      </c>
      <c r="E27" s="136" t="str">
        <f>IF(' 3تسيير واقتصاد'!D26="","",' 3تسيير واقتصاد'!D26)</f>
        <v/>
      </c>
      <c r="F27" s="136" t="str">
        <f>IF(' 3تسيير واقتصاد'!E26="","",' 3تسيير واقتصاد'!E26)</f>
        <v/>
      </c>
      <c r="G27" s="136" t="str">
        <f>IF(' 3تسيير واقتصاد'!F26="","",' 3تسيير واقتصاد'!F26*2)</f>
        <v/>
      </c>
      <c r="H27" s="136" t="str">
        <f t="shared" si="0"/>
        <v/>
      </c>
      <c r="I27" s="137" t="str">
        <f>IF(COUNTBLANK(B27)=0,IF(' 3تسيير واقتصاد'!$J$1="","",' 3تسيير واقتصاد'!$J$1),"")</f>
        <v/>
      </c>
      <c r="J27" s="156" t="str">
        <f t="shared" si="1"/>
        <v/>
      </c>
      <c r="K27" s="241" t="str">
        <f t="shared" si="2"/>
        <v/>
      </c>
      <c r="L27" s="241"/>
      <c r="M27" s="140"/>
      <c r="N27" s="259"/>
      <c r="O27" s="116"/>
      <c r="P27" s="116"/>
    </row>
    <row r="28" spans="1:16" ht="21" thickBot="1" x14ac:dyDescent="0.3">
      <c r="A28" s="135">
        <f>IF('2 علوم تجريبية 1'!A27="","",'2 علوم تجريبية 1'!A27)</f>
        <v>24</v>
      </c>
      <c r="B28" s="227" t="str">
        <f>IF(' 3تسيير واقتصاد'!B27:B27="","",' 3تسيير واقتصاد'!B27:B27)</f>
        <v/>
      </c>
      <c r="C28" s="228"/>
      <c r="D28" s="136" t="str">
        <f>IF(' 3تسيير واقتصاد'!C27="","",' 3تسيير واقتصاد'!C27)</f>
        <v/>
      </c>
      <c r="E28" s="136" t="str">
        <f>IF(' 3تسيير واقتصاد'!D27="","",' 3تسيير واقتصاد'!D27)</f>
        <v/>
      </c>
      <c r="F28" s="136" t="str">
        <f>IF(' 3تسيير واقتصاد'!E27="","",' 3تسيير واقتصاد'!E27)</f>
        <v/>
      </c>
      <c r="G28" s="136" t="str">
        <f>IF(' 3تسيير واقتصاد'!F27="","",' 3تسيير واقتصاد'!F27*2)</f>
        <v/>
      </c>
      <c r="H28" s="136" t="str">
        <f t="shared" si="0"/>
        <v/>
      </c>
      <c r="I28" s="137" t="str">
        <f>IF(COUNTBLANK(B28)=0,IF(' 3تسيير واقتصاد'!$J$1="","",' 3تسيير واقتصاد'!$J$1),"")</f>
        <v/>
      </c>
      <c r="J28" s="156" t="str">
        <f t="shared" si="1"/>
        <v/>
      </c>
      <c r="K28" s="241" t="str">
        <f t="shared" si="2"/>
        <v/>
      </c>
      <c r="L28" s="241"/>
      <c r="M28" s="140"/>
      <c r="N28" s="259"/>
      <c r="O28" s="116"/>
      <c r="P28" s="116"/>
    </row>
    <row r="29" spans="1:16" ht="21" thickBot="1" x14ac:dyDescent="0.3">
      <c r="A29" s="135">
        <f>IF('2 علوم تجريبية 1'!A28="","",'2 علوم تجريبية 1'!A28)</f>
        <v>25</v>
      </c>
      <c r="B29" s="227" t="str">
        <f>IF(' 3تسيير واقتصاد'!B28:B28="","",' 3تسيير واقتصاد'!B28:B28)</f>
        <v/>
      </c>
      <c r="C29" s="228"/>
      <c r="D29" s="136" t="str">
        <f>IF(' 3تسيير واقتصاد'!C28="","",' 3تسيير واقتصاد'!C28)</f>
        <v/>
      </c>
      <c r="E29" s="151" t="str">
        <f>IF(' 3تسيير واقتصاد'!D28="","",' 3تسيير واقتصاد'!D28)</f>
        <v/>
      </c>
      <c r="F29" s="151" t="str">
        <f>IF(' 3تسيير واقتصاد'!E28="","",' 3تسيير واقتصاد'!E28)</f>
        <v/>
      </c>
      <c r="G29" s="151" t="str">
        <f>IF(' 3تسيير واقتصاد'!F28="","",' 3تسيير واقتصاد'!F28*2)</f>
        <v/>
      </c>
      <c r="H29" s="136" t="str">
        <f t="shared" si="0"/>
        <v/>
      </c>
      <c r="I29" s="137" t="str">
        <f>IF(COUNTBLANK(B29)=0,IF(' 3تسيير واقتصاد'!$J$1="","",' 3تسيير واقتصاد'!$J$1),"")</f>
        <v/>
      </c>
      <c r="J29" s="158" t="str">
        <f t="shared" si="1"/>
        <v/>
      </c>
      <c r="K29" s="266" t="str">
        <f t="shared" si="2"/>
        <v/>
      </c>
      <c r="L29" s="266"/>
      <c r="M29" s="149"/>
      <c r="N29" s="260"/>
      <c r="O29" s="116"/>
      <c r="P29" s="116"/>
    </row>
    <row r="30" spans="1:16" ht="19.5" thickBot="1" x14ac:dyDescent="0.3">
      <c r="A30" s="123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8"/>
      <c r="O30" s="116"/>
      <c r="P30" s="116"/>
    </row>
    <row r="31" spans="1:16" ht="24" thickTop="1" thickBot="1" x14ac:dyDescent="0.3">
      <c r="A31" s="123"/>
      <c r="B31" s="267" t="s">
        <v>160</v>
      </c>
      <c r="C31" s="268"/>
      <c r="D31" s="269"/>
      <c r="E31" s="123"/>
      <c r="F31" s="163">
        <f>COUNTIF(H5:H29,"&gt;=10")</f>
        <v>8</v>
      </c>
      <c r="G31" s="123"/>
      <c r="H31" s="123"/>
      <c r="I31" s="267" t="s">
        <v>159</v>
      </c>
      <c r="J31" s="268"/>
      <c r="K31" s="269"/>
      <c r="L31" s="123"/>
      <c r="M31" s="123"/>
      <c r="N31" s="163">
        <f>COUNTIF(H5:H29,"&lt;10")</f>
        <v>12</v>
      </c>
      <c r="O31" s="116"/>
      <c r="P31" s="116"/>
    </row>
    <row r="32" spans="1:16" ht="19.5" thickTop="1" x14ac:dyDescent="0.25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16"/>
      <c r="P32" s="116"/>
    </row>
    <row r="33" spans="1:16" x14ac:dyDescent="0.25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16"/>
      <c r="P33" s="116"/>
    </row>
    <row r="34" spans="1:16" x14ac:dyDescent="0.25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16"/>
      <c r="P34" s="116"/>
    </row>
    <row r="35" spans="1:16" x14ac:dyDescent="0.25">
      <c r="A35" s="123" t="str">
        <f>IF('2 علوم تجريبية 1'!A34="","",'2 علوم تجريبية 1'!A34)</f>
        <v/>
      </c>
      <c r="B35" s="123" t="str">
        <f>IF('2 علوم تجريبية 1'!B34:B34="","",'2 علوم تجريبية 1'!B34:B34)</f>
        <v/>
      </c>
      <c r="C35" s="123"/>
      <c r="D35" s="123" t="str">
        <f>IF('2 علوم تجريبية 1'!C34="","",'2 علوم تجريبية 1'!C34)</f>
        <v/>
      </c>
      <c r="E35" s="123" t="str">
        <f>IF('2 علوم تجريبية 1'!D34="","",'2 علوم تجريبية 1'!D34)</f>
        <v/>
      </c>
      <c r="F35" s="123" t="str">
        <f>IF('2 علوم تجريبية 1'!E34="","",'2 علوم تجريبية 1'!E34)</f>
        <v/>
      </c>
      <c r="G35" s="123" t="str">
        <f>IF('2 علوم تجريبية 1'!F34="","",'2 علوم تجريبية 1'!F34*2)</f>
        <v/>
      </c>
      <c r="H35" s="123" t="str">
        <f t="shared" ref="H35:H40" si="3">IFERROR((D35+E35+F35+G35)/5,"")</f>
        <v/>
      </c>
      <c r="I35" s="125"/>
      <c r="J35" s="123" t="str">
        <f t="shared" si="1"/>
        <v/>
      </c>
      <c r="K35" s="123" t="str">
        <f t="shared" si="2"/>
        <v/>
      </c>
      <c r="L35" s="123"/>
      <c r="M35" s="123"/>
      <c r="N35" s="123"/>
      <c r="O35" s="116"/>
      <c r="P35" s="116"/>
    </row>
    <row r="36" spans="1:16" x14ac:dyDescent="0.25">
      <c r="A36" s="123" t="str">
        <f>IF('2 علوم تجريبية 1'!A35="","",'2 علوم تجريبية 1'!A35)</f>
        <v/>
      </c>
      <c r="B36" s="123" t="str">
        <f>IF('2 علوم تجريبية 1'!B35:B35="","",'2 علوم تجريبية 1'!B35:B35)</f>
        <v/>
      </c>
      <c r="C36" s="123"/>
      <c r="D36" s="123" t="str">
        <f>IF('2 علوم تجريبية 1'!C35="","",'2 علوم تجريبية 1'!C35)</f>
        <v/>
      </c>
      <c r="E36" s="123" t="str">
        <f>IF('2 علوم تجريبية 1'!D35="","",'2 علوم تجريبية 1'!D35)</f>
        <v/>
      </c>
      <c r="F36" s="123" t="str">
        <f>IF('2 علوم تجريبية 1'!E35="","",'2 علوم تجريبية 1'!E35)</f>
        <v/>
      </c>
      <c r="G36" s="123" t="str">
        <f>IF('2 علوم تجريبية 1'!F35="","",'2 علوم تجريبية 1'!F35*2)</f>
        <v/>
      </c>
      <c r="H36" s="123" t="str">
        <f t="shared" si="3"/>
        <v/>
      </c>
      <c r="I36" s="125"/>
      <c r="J36" s="123" t="str">
        <f t="shared" si="1"/>
        <v/>
      </c>
      <c r="K36" s="123" t="str">
        <f t="shared" si="2"/>
        <v/>
      </c>
      <c r="L36" s="123"/>
      <c r="M36" s="123"/>
      <c r="N36" s="123"/>
      <c r="O36" s="116"/>
      <c r="P36" s="116"/>
    </row>
    <row r="37" spans="1:16" x14ac:dyDescent="0.25">
      <c r="A37" s="123" t="str">
        <f>IF('2 علوم تجريبية 1'!A36="","",'2 علوم تجريبية 1'!A36)</f>
        <v/>
      </c>
      <c r="B37" s="123" t="str">
        <f>IF('2 علوم تجريبية 1'!B36:B36="","",'2 علوم تجريبية 1'!B36:B36)</f>
        <v/>
      </c>
      <c r="C37" s="123"/>
      <c r="D37" s="123" t="str">
        <f>IF('2 علوم تجريبية 1'!C36="","",'2 علوم تجريبية 1'!C36)</f>
        <v/>
      </c>
      <c r="E37" s="123" t="str">
        <f>IF('2 علوم تجريبية 1'!D36="","",'2 علوم تجريبية 1'!D36)</f>
        <v/>
      </c>
      <c r="F37" s="123" t="str">
        <f>IF('2 علوم تجريبية 1'!E36="","",'2 علوم تجريبية 1'!E36)</f>
        <v/>
      </c>
      <c r="G37" s="123" t="str">
        <f>IF('2 علوم تجريبية 1'!F36="","",'2 علوم تجريبية 1'!F36*2)</f>
        <v/>
      </c>
      <c r="H37" s="123" t="str">
        <f t="shared" si="3"/>
        <v/>
      </c>
      <c r="I37" s="125"/>
      <c r="J37" s="123" t="str">
        <f t="shared" si="1"/>
        <v/>
      </c>
      <c r="K37" s="123" t="str">
        <f t="shared" si="2"/>
        <v/>
      </c>
      <c r="L37" s="123"/>
      <c r="M37" s="123"/>
      <c r="N37" s="123"/>
      <c r="O37" s="116"/>
      <c r="P37" s="116"/>
    </row>
    <row r="38" spans="1:16" x14ac:dyDescent="0.25">
      <c r="A38" s="123" t="str">
        <f>IF('2 علوم تجريبية 1'!A37="","",'2 علوم تجريبية 1'!A37)</f>
        <v/>
      </c>
      <c r="B38" s="123" t="str">
        <f>IF('2 علوم تجريبية 1'!B37:B37="","",'2 علوم تجريبية 1'!B37:B37)</f>
        <v/>
      </c>
      <c r="C38" s="123"/>
      <c r="D38" s="123" t="str">
        <f>IF('2 علوم تجريبية 1'!C37="","",'2 علوم تجريبية 1'!C37)</f>
        <v/>
      </c>
      <c r="E38" s="123" t="str">
        <f>IF('2 علوم تجريبية 1'!D37="","",'2 علوم تجريبية 1'!D37)</f>
        <v/>
      </c>
      <c r="F38" s="123" t="str">
        <f>IF('2 علوم تجريبية 1'!E37="","",'2 علوم تجريبية 1'!E37)</f>
        <v/>
      </c>
      <c r="G38" s="123" t="str">
        <f>IF('2 علوم تجريبية 1'!F37="","",'2 علوم تجريبية 1'!F37*2)</f>
        <v/>
      </c>
      <c r="H38" s="123" t="str">
        <f t="shared" si="3"/>
        <v/>
      </c>
      <c r="I38" s="125"/>
      <c r="J38" s="123" t="str">
        <f t="shared" si="1"/>
        <v/>
      </c>
      <c r="K38" s="123" t="str">
        <f t="shared" si="2"/>
        <v/>
      </c>
      <c r="L38" s="123"/>
      <c r="M38" s="123"/>
      <c r="N38" s="123"/>
      <c r="O38" s="116"/>
      <c r="P38" s="116"/>
    </row>
    <row r="39" spans="1:16" x14ac:dyDescent="0.25">
      <c r="A39" s="123" t="str">
        <f>IF('2 علوم تجريبية 1'!A38="","",'2 علوم تجريبية 1'!A38)</f>
        <v/>
      </c>
      <c r="B39" s="123" t="str">
        <f>IF('2 علوم تجريبية 1'!B38:B38="","",'2 علوم تجريبية 1'!B38:B38)</f>
        <v/>
      </c>
      <c r="C39" s="123"/>
      <c r="D39" s="123" t="str">
        <f>IF('2 علوم تجريبية 1'!C38="","",'2 علوم تجريبية 1'!C38)</f>
        <v/>
      </c>
      <c r="E39" s="123" t="str">
        <f>IF('2 علوم تجريبية 1'!D38="","",'2 علوم تجريبية 1'!D38)</f>
        <v/>
      </c>
      <c r="F39" s="123" t="str">
        <f>IF('2 علوم تجريبية 1'!E38="","",'2 علوم تجريبية 1'!E38)</f>
        <v/>
      </c>
      <c r="G39" s="123" t="str">
        <f>IF('2 علوم تجريبية 1'!F38="","",'2 علوم تجريبية 1'!F38*2)</f>
        <v/>
      </c>
      <c r="H39" s="123" t="str">
        <f t="shared" si="3"/>
        <v/>
      </c>
      <c r="I39" s="125"/>
      <c r="J39" s="123" t="str">
        <f t="shared" si="1"/>
        <v/>
      </c>
      <c r="K39" s="123" t="str">
        <f t="shared" si="2"/>
        <v/>
      </c>
      <c r="L39" s="123"/>
      <c r="M39" s="123"/>
      <c r="N39" s="123"/>
      <c r="O39" s="116"/>
      <c r="P39" s="116"/>
    </row>
    <row r="40" spans="1:16" ht="19.5" thickBot="1" x14ac:dyDescent="0.3">
      <c r="A40" s="123" t="str">
        <f>IF('2 علوم تجريبية 1'!A39="","",'2 علوم تجريبية 1'!A39)</f>
        <v/>
      </c>
      <c r="B40" s="123" t="str">
        <f>IF('2 علوم تجريبية 1'!B39:B39="","",'2 علوم تجريبية 1'!B39:B39)</f>
        <v/>
      </c>
      <c r="C40" s="123"/>
      <c r="D40" s="123" t="str">
        <f>IF('2 علوم تجريبية 1'!C39="","",'2 علوم تجريبية 1'!C39)</f>
        <v/>
      </c>
      <c r="E40" s="123" t="str">
        <f>IF('2 علوم تجريبية 1'!D39="","",'2 علوم تجريبية 1'!D39)</f>
        <v/>
      </c>
      <c r="F40" s="123" t="str">
        <f>IF('2 علوم تجريبية 1'!E39="","",'2 علوم تجريبية 1'!E39)</f>
        <v/>
      </c>
      <c r="G40" s="123" t="str">
        <f>IF('2 علوم تجريبية 1'!F39="","",'2 علوم تجريبية 1'!F39*2)</f>
        <v/>
      </c>
      <c r="H40" s="123" t="str">
        <f t="shared" si="3"/>
        <v/>
      </c>
      <c r="I40" s="125"/>
      <c r="J40" s="123" t="str">
        <f t="shared" si="1"/>
        <v/>
      </c>
      <c r="K40" s="123" t="str">
        <f t="shared" si="2"/>
        <v/>
      </c>
      <c r="L40" s="123"/>
      <c r="M40" s="123"/>
      <c r="N40" s="123"/>
      <c r="O40" s="116"/>
      <c r="P40" s="116"/>
    </row>
    <row r="41" spans="1:16" ht="30.75" thickBot="1" x14ac:dyDescent="0.3">
      <c r="A41" s="234" t="s">
        <v>0</v>
      </c>
      <c r="B41" s="234"/>
      <c r="C41" s="236" t="s">
        <v>26</v>
      </c>
      <c r="D41" s="236"/>
      <c r="E41" s="237"/>
      <c r="F41" s="231" t="s">
        <v>21</v>
      </c>
      <c r="G41" s="232"/>
      <c r="H41" s="232"/>
      <c r="I41" s="233"/>
      <c r="J41" s="251" t="s">
        <v>9</v>
      </c>
      <c r="K41" s="252"/>
      <c r="L41" s="250" t="s">
        <v>19</v>
      </c>
      <c r="M41" s="250"/>
      <c r="N41" s="250"/>
    </row>
    <row r="42" spans="1:16" ht="23.25" thickBot="1" x14ac:dyDescent="0.3">
      <c r="A42" s="234" t="s">
        <v>6</v>
      </c>
      <c r="B42" s="234"/>
      <c r="C42" s="238" t="s">
        <v>29</v>
      </c>
      <c r="D42" s="238"/>
      <c r="E42" s="238"/>
      <c r="F42" s="229" t="s">
        <v>5</v>
      </c>
      <c r="G42" s="229"/>
      <c r="H42" s="239" t="str">
        <f>IFERROR(INDEX($B$45:$H$74,MATCH(L42,$H$45:$H$74,0),1),"")</f>
        <v/>
      </c>
      <c r="I42" s="239"/>
      <c r="J42" s="240"/>
      <c r="K42" s="155" t="s">
        <v>10</v>
      </c>
      <c r="L42" s="130">
        <f>IFERROR(MAX(H45:H80),"")</f>
        <v>0</v>
      </c>
      <c r="M42" s="131"/>
      <c r="N42" s="132" t="s">
        <v>18</v>
      </c>
    </row>
    <row r="43" spans="1:16" ht="23.25" thickBot="1" x14ac:dyDescent="0.3">
      <c r="A43" s="234" t="s">
        <v>1</v>
      </c>
      <c r="B43" s="234"/>
      <c r="C43" s="238" t="s">
        <v>7</v>
      </c>
      <c r="D43" s="238"/>
      <c r="E43" s="238"/>
      <c r="F43" s="230" t="s">
        <v>8</v>
      </c>
      <c r="G43" s="230"/>
      <c r="H43" s="240" t="str">
        <f>IFERROR(INDEX($B$45:$H$74,MATCH(L43,$H$45:$H$74,0),1),"")</f>
        <v/>
      </c>
      <c r="I43" s="240"/>
      <c r="J43" s="240"/>
      <c r="K43" s="155" t="s">
        <v>10</v>
      </c>
      <c r="L43" s="130">
        <f>IFERROR(MIN(H45:H80),"")</f>
        <v>0</v>
      </c>
      <c r="M43" s="131"/>
      <c r="N43" s="133" t="s">
        <v>25</v>
      </c>
    </row>
    <row r="44" spans="1:16" ht="21.75" customHeight="1" thickTop="1" thickBot="1" x14ac:dyDescent="0.3">
      <c r="A44" s="153" t="s">
        <v>2</v>
      </c>
      <c r="B44" s="235" t="s">
        <v>3</v>
      </c>
      <c r="C44" s="235"/>
      <c r="D44" s="154" t="s">
        <v>11</v>
      </c>
      <c r="E44" s="154" t="s">
        <v>12</v>
      </c>
      <c r="F44" s="154" t="s">
        <v>13</v>
      </c>
      <c r="G44" s="154" t="s">
        <v>28</v>
      </c>
      <c r="H44" s="154" t="s">
        <v>14</v>
      </c>
      <c r="I44" s="154" t="s">
        <v>15</v>
      </c>
      <c r="J44" s="154" t="s">
        <v>16</v>
      </c>
      <c r="K44" s="253" t="s">
        <v>17</v>
      </c>
      <c r="L44" s="253"/>
      <c r="M44" s="134"/>
      <c r="N44" s="261" t="s">
        <v>151</v>
      </c>
    </row>
    <row r="45" spans="1:16" ht="21" thickBot="1" x14ac:dyDescent="0.3">
      <c r="A45" s="135">
        <f>IF(' 3تسيير واقتصاد'!A4="","",' 3تسيير واقتصاد'!A4)</f>
        <v>1</v>
      </c>
      <c r="B45" s="227" t="str">
        <f>IF(' 3تسيير واقتصاد'!B4:B4="","",' 3تسيير واقتصاد'!B4:B4)</f>
        <v>العياشي عائشة</v>
      </c>
      <c r="C45" s="228"/>
      <c r="D45" s="136" t="str">
        <f>IF(' 3تسيير واقتصاد'!H4="","",' 3تسيير واقتصاد'!H4)</f>
        <v/>
      </c>
      <c r="E45" s="136">
        <f>IF(' 3تسيير واقتصاد'!I4="","",' 3تسيير واقتصاد'!I4)</f>
        <v>11</v>
      </c>
      <c r="F45" s="136">
        <f>IF(' 3تسيير واقتصاد'!J4="","",' 3تسيير واقتصاد'!J4)</f>
        <v>7.5</v>
      </c>
      <c r="G45" s="136" t="str">
        <f>IF(' 3تسيير واقتصاد'!K4="","",' 3تسيير واقتصاد'!K4*2)</f>
        <v/>
      </c>
      <c r="H45" s="136" t="str">
        <f>IF(COUNTBLANK(D45:G45)=0,ROUND(SUM(D45:G45)/5,2),"")</f>
        <v/>
      </c>
      <c r="I45" s="137">
        <f>IF(COUNTBLANK(B45)=0,IF('2 علوم تجريبية 1'!$J$1="","",'2 علوم تجريبية 1'!$J$1),"")</f>
        <v>3</v>
      </c>
      <c r="J45" s="156" t="str">
        <f>IFERROR(I45*H45,"")</f>
        <v/>
      </c>
      <c r="K45" s="241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41"/>
      <c r="M45" s="139"/>
      <c r="N45" s="262"/>
    </row>
    <row r="46" spans="1:16" ht="21" thickBot="1" x14ac:dyDescent="0.3">
      <c r="A46" s="135">
        <f>IF(' 3تسيير واقتصاد'!A5="","",' 3تسيير واقتصاد'!A5)</f>
        <v>2</v>
      </c>
      <c r="B46" s="227" t="str">
        <f>IF(' 3تسيير واقتصاد'!B5:B5="","",' 3تسيير واقتصاد'!B5:B5)</f>
        <v>برهمي أمين</v>
      </c>
      <c r="C46" s="228"/>
      <c r="D46" s="136" t="str">
        <f>IF(' 3تسيير واقتصاد'!H5="","",' 3تسيير واقتصاد'!H5)</f>
        <v/>
      </c>
      <c r="E46" s="136">
        <f>IF(' 3تسيير واقتصاد'!I5="","",' 3تسيير واقتصاد'!I5)</f>
        <v>10</v>
      </c>
      <c r="F46" s="136">
        <f>IF(' 3تسيير واقتصاد'!J5="","",' 3تسيير واقتصاد'!J5)</f>
        <v>8</v>
      </c>
      <c r="G46" s="136" t="str">
        <f>IF(' 3تسيير واقتصاد'!K5="","",' 3تسيير واقتصاد'!K5*2)</f>
        <v/>
      </c>
      <c r="H46" s="136" t="str">
        <f t="shared" ref="H46:H69" si="4">IF(COUNTBLANK(D46:G46)=0,ROUND(SUM(D46:G46)/5,2),"")</f>
        <v/>
      </c>
      <c r="I46" s="137">
        <f>IF(COUNTBLANK(B46)=0,IF('2 علوم تجريبية 1'!$J$1="","",'2 علوم تجريبية 1'!$J$1),"")</f>
        <v>3</v>
      </c>
      <c r="J46" s="156" t="str">
        <f t="shared" ref="J46:J69" si="5">IFERROR(I46*H46,"")</f>
        <v/>
      </c>
      <c r="K46" s="241" t="str">
        <f t="shared" ref="K46:K69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41"/>
      <c r="M46" s="140"/>
      <c r="N46" s="262"/>
    </row>
    <row r="47" spans="1:16" ht="21" thickBot="1" x14ac:dyDescent="0.3">
      <c r="A47" s="135">
        <f>IF(' 3تسيير واقتصاد'!A6="","",' 3تسيير واقتصاد'!A6)</f>
        <v>3</v>
      </c>
      <c r="B47" s="227" t="str">
        <f>IF(' 3تسيير واقتصاد'!B6:B6="","",' 3تسيير واقتصاد'!B6:B6)</f>
        <v>بلقاسم سارة</v>
      </c>
      <c r="C47" s="228"/>
      <c r="D47" s="136" t="str">
        <f>IF(' 3تسيير واقتصاد'!H6="","",' 3تسيير واقتصاد'!H6)</f>
        <v/>
      </c>
      <c r="E47" s="136">
        <f>IF(' 3تسيير واقتصاد'!I6="","",' 3تسيير واقتصاد'!I6)</f>
        <v>12</v>
      </c>
      <c r="F47" s="136">
        <f>IF(' 3تسيير واقتصاد'!J6="","",' 3تسيير واقتصاد'!J6)</f>
        <v>11</v>
      </c>
      <c r="G47" s="136" t="str">
        <f>IF(' 3تسيير واقتصاد'!K6="","",' 3تسيير واقتصاد'!K6*2)</f>
        <v/>
      </c>
      <c r="H47" s="136" t="str">
        <f t="shared" si="4"/>
        <v/>
      </c>
      <c r="I47" s="137">
        <f>IF(COUNTBLANK(B47)=0,IF('2 علوم تجريبية 1'!$J$1="","",'2 علوم تجريبية 1'!$J$1),"")</f>
        <v>3</v>
      </c>
      <c r="J47" s="156" t="str">
        <f t="shared" si="5"/>
        <v/>
      </c>
      <c r="K47" s="241" t="str">
        <f t="shared" si="6"/>
        <v/>
      </c>
      <c r="L47" s="241"/>
      <c r="M47" s="140"/>
      <c r="N47" s="262"/>
    </row>
    <row r="48" spans="1:16" ht="21" thickBot="1" x14ac:dyDescent="0.3">
      <c r="A48" s="135">
        <f>IF(' 3تسيير واقتصاد'!A7="","",' 3تسيير واقتصاد'!A7)</f>
        <v>4</v>
      </c>
      <c r="B48" s="227" t="str">
        <f>IF(' 3تسيير واقتصاد'!B7:B7="","",' 3تسيير واقتصاد'!B7:B7)</f>
        <v>بن أحمد محمد لأمين</v>
      </c>
      <c r="C48" s="228"/>
      <c r="D48" s="136" t="str">
        <f>IF(' 3تسيير واقتصاد'!H7="","",' 3تسيير واقتصاد'!H7)</f>
        <v/>
      </c>
      <c r="E48" s="136">
        <f>IF(' 3تسيير واقتصاد'!I7="","",' 3تسيير واقتصاد'!I7)</f>
        <v>11</v>
      </c>
      <c r="F48" s="136">
        <f>IF(' 3تسيير واقتصاد'!J7="","",' 3تسيير واقتصاد'!J7)</f>
        <v>9</v>
      </c>
      <c r="G48" s="136" t="str">
        <f>IF(' 3تسيير واقتصاد'!K7="","",' 3تسيير واقتصاد'!K7*2)</f>
        <v/>
      </c>
      <c r="H48" s="136" t="str">
        <f t="shared" si="4"/>
        <v/>
      </c>
      <c r="I48" s="137">
        <f>IF(COUNTBLANK(B48)=0,IF('2 علوم تجريبية 1'!$J$1="","",'2 علوم تجريبية 1'!$J$1),"")</f>
        <v>3</v>
      </c>
      <c r="J48" s="156" t="str">
        <f t="shared" si="5"/>
        <v/>
      </c>
      <c r="K48" s="241" t="str">
        <f t="shared" si="6"/>
        <v/>
      </c>
      <c r="L48" s="241"/>
      <c r="M48" s="140"/>
      <c r="N48" s="262"/>
    </row>
    <row r="49" spans="1:14" ht="21" thickBot="1" x14ac:dyDescent="0.3">
      <c r="A49" s="135">
        <f>IF(' 3تسيير واقتصاد'!A8="","",' 3تسيير واقتصاد'!A8)</f>
        <v>5</v>
      </c>
      <c r="B49" s="227" t="str">
        <f>IF(' 3تسيير واقتصاد'!B8:B8="","",' 3تسيير واقتصاد'!B8:B8)</f>
        <v>بودي إلياس</v>
      </c>
      <c r="C49" s="228"/>
      <c r="D49" s="136" t="str">
        <f>IF(' 3تسيير واقتصاد'!H8="","",' 3تسيير واقتصاد'!H8)</f>
        <v/>
      </c>
      <c r="E49" s="136">
        <f>IF(' 3تسيير واقتصاد'!I8="","",' 3تسيير واقتصاد'!I8)</f>
        <v>12</v>
      </c>
      <c r="F49" s="136">
        <f>IF(' 3تسيير واقتصاد'!J8="","",' 3تسيير واقتصاد'!J8)</f>
        <v>11</v>
      </c>
      <c r="G49" s="136" t="str">
        <f>IF(' 3تسيير واقتصاد'!K8="","",' 3تسيير واقتصاد'!K8*2)</f>
        <v/>
      </c>
      <c r="H49" s="136" t="str">
        <f t="shared" si="4"/>
        <v/>
      </c>
      <c r="I49" s="137">
        <f>IF(COUNTBLANK(B49)=0,IF('2 علوم تجريبية 1'!$J$1="","",'2 علوم تجريبية 1'!$J$1),"")</f>
        <v>3</v>
      </c>
      <c r="J49" s="156" t="str">
        <f t="shared" si="5"/>
        <v/>
      </c>
      <c r="K49" s="241" t="str">
        <f t="shared" si="6"/>
        <v/>
      </c>
      <c r="L49" s="241"/>
      <c r="M49" s="140"/>
      <c r="N49" s="262"/>
    </row>
    <row r="50" spans="1:14" ht="21" thickBot="1" x14ac:dyDescent="0.3">
      <c r="A50" s="135">
        <f>IF(' 3تسيير واقتصاد'!A9="","",' 3تسيير واقتصاد'!A9)</f>
        <v>6</v>
      </c>
      <c r="B50" s="227" t="str">
        <f>IF(' 3تسيير واقتصاد'!B9:B9="","",' 3تسيير واقتصاد'!B9:B9)</f>
        <v>بودي سمية</v>
      </c>
      <c r="C50" s="228"/>
      <c r="D50" s="136" t="str">
        <f>IF(' 3تسيير واقتصاد'!H9="","",' 3تسيير واقتصاد'!H9)</f>
        <v/>
      </c>
      <c r="E50" s="136">
        <f>IF(' 3تسيير واقتصاد'!I9="","",' 3تسيير واقتصاد'!I9)</f>
        <v>12</v>
      </c>
      <c r="F50" s="136">
        <f>IF(' 3تسيير واقتصاد'!J9="","",' 3تسيير واقتصاد'!J9)</f>
        <v>8.5</v>
      </c>
      <c r="G50" s="136" t="str">
        <f>IF(' 3تسيير واقتصاد'!K9="","",' 3تسيير واقتصاد'!K9*2)</f>
        <v/>
      </c>
      <c r="H50" s="136" t="str">
        <f t="shared" si="4"/>
        <v/>
      </c>
      <c r="I50" s="137">
        <f>IF(COUNTBLANK(B50)=0,IF('2 علوم تجريبية 1'!$J$1="","",'2 علوم تجريبية 1'!$J$1),"")</f>
        <v>3</v>
      </c>
      <c r="J50" s="156" t="str">
        <f t="shared" si="5"/>
        <v/>
      </c>
      <c r="K50" s="241" t="str">
        <f t="shared" si="6"/>
        <v/>
      </c>
      <c r="L50" s="241"/>
      <c r="M50" s="140"/>
      <c r="N50" s="262"/>
    </row>
    <row r="51" spans="1:14" ht="21" thickBot="1" x14ac:dyDescent="0.3">
      <c r="A51" s="135">
        <f>IF(' 3تسيير واقتصاد'!A10="","",' 3تسيير واقتصاد'!A10)</f>
        <v>7</v>
      </c>
      <c r="B51" s="227" t="str">
        <f>IF(' 3تسيير واقتصاد'!B10:B10="","",' 3تسيير واقتصاد'!B10:B10)</f>
        <v>تونسي حنان</v>
      </c>
      <c r="C51" s="228"/>
      <c r="D51" s="136" t="str">
        <f>IF(' 3تسيير واقتصاد'!H10="","",' 3تسيير واقتصاد'!H10)</f>
        <v/>
      </c>
      <c r="E51" s="136">
        <f>IF(' 3تسيير واقتصاد'!I10="","",' 3تسيير واقتصاد'!I10)</f>
        <v>12</v>
      </c>
      <c r="F51" s="136">
        <f>IF(' 3تسيير واقتصاد'!J10="","",' 3تسيير واقتصاد'!J10)</f>
        <v>11.5</v>
      </c>
      <c r="G51" s="136" t="str">
        <f>IF(' 3تسيير واقتصاد'!K10="","",' 3تسيير واقتصاد'!K10*2)</f>
        <v/>
      </c>
      <c r="H51" s="136" t="str">
        <f t="shared" si="4"/>
        <v/>
      </c>
      <c r="I51" s="137">
        <f>IF(COUNTBLANK(B51)=0,IF('2 علوم تجريبية 1'!$J$1="","",'2 علوم تجريبية 1'!$J$1),"")</f>
        <v>3</v>
      </c>
      <c r="J51" s="156" t="str">
        <f t="shared" si="5"/>
        <v/>
      </c>
      <c r="K51" s="241" t="str">
        <f t="shared" si="6"/>
        <v/>
      </c>
      <c r="L51" s="241"/>
      <c r="M51" s="140"/>
      <c r="N51" s="262"/>
    </row>
    <row r="52" spans="1:14" ht="21" thickBot="1" x14ac:dyDescent="0.3">
      <c r="A52" s="135">
        <f>IF(' 3تسيير واقتصاد'!A11="","",' 3تسيير واقتصاد'!A11)</f>
        <v>8</v>
      </c>
      <c r="B52" s="227" t="str">
        <f>IF(' 3تسيير واقتصاد'!B11:B11="","",' 3تسيير واقتصاد'!B11:B11)</f>
        <v>حكومي أحمد عبد الكريم</v>
      </c>
      <c r="C52" s="228"/>
      <c r="D52" s="136" t="str">
        <f>IF(' 3تسيير واقتصاد'!H11="","",' 3تسيير واقتصاد'!H11)</f>
        <v/>
      </c>
      <c r="E52" s="136">
        <f>IF(' 3تسيير واقتصاد'!I11="","",' 3تسيير واقتصاد'!I11)</f>
        <v>10.5</v>
      </c>
      <c r="F52" s="136">
        <f>IF(' 3تسيير واقتصاد'!J11="","",' 3تسيير واقتصاد'!J11)</f>
        <v>8.5</v>
      </c>
      <c r="G52" s="136" t="str">
        <f>IF(' 3تسيير واقتصاد'!K11="","",' 3تسيير واقتصاد'!K11*2)</f>
        <v/>
      </c>
      <c r="H52" s="136" t="str">
        <f t="shared" si="4"/>
        <v/>
      </c>
      <c r="I52" s="137">
        <f>IF(COUNTBLANK(B52)=0,IF('2 علوم تجريبية 1'!$J$1="","",'2 علوم تجريبية 1'!$J$1),"")</f>
        <v>3</v>
      </c>
      <c r="J52" s="156" t="str">
        <f t="shared" si="5"/>
        <v/>
      </c>
      <c r="K52" s="241" t="str">
        <f t="shared" si="6"/>
        <v/>
      </c>
      <c r="L52" s="241"/>
      <c r="M52" s="140"/>
      <c r="N52" s="262"/>
    </row>
    <row r="53" spans="1:14" ht="21" thickBot="1" x14ac:dyDescent="0.3">
      <c r="A53" s="135">
        <f>IF(' 3تسيير واقتصاد'!A12="","",' 3تسيير واقتصاد'!A12)</f>
        <v>9</v>
      </c>
      <c r="B53" s="227" t="str">
        <f>IF(' 3تسيير واقتصاد'!B12:B12="","",' 3تسيير واقتصاد'!B12:B12)</f>
        <v>دحام فاطمة الزهراء</v>
      </c>
      <c r="C53" s="228"/>
      <c r="D53" s="136" t="str">
        <f>IF(' 3تسيير واقتصاد'!H12="","",' 3تسيير واقتصاد'!H12)</f>
        <v/>
      </c>
      <c r="E53" s="136">
        <f>IF(' 3تسيير واقتصاد'!I12="","",' 3تسيير واقتصاد'!I12)</f>
        <v>12</v>
      </c>
      <c r="F53" s="136">
        <f>IF(' 3تسيير واقتصاد'!J12="","",' 3تسيير واقتصاد'!J12)</f>
        <v>7.25</v>
      </c>
      <c r="G53" s="136" t="str">
        <f>IF(' 3تسيير واقتصاد'!K12="","",' 3تسيير واقتصاد'!K12*2)</f>
        <v/>
      </c>
      <c r="H53" s="136" t="str">
        <f t="shared" si="4"/>
        <v/>
      </c>
      <c r="I53" s="137">
        <f>IF(COUNTBLANK(B53)=0,IF('2 علوم تجريبية 1'!$J$1="","",'2 علوم تجريبية 1'!$J$1),"")</f>
        <v>3</v>
      </c>
      <c r="J53" s="156" t="str">
        <f t="shared" si="5"/>
        <v/>
      </c>
      <c r="K53" s="241" t="str">
        <f t="shared" si="6"/>
        <v/>
      </c>
      <c r="L53" s="241"/>
      <c r="M53" s="140"/>
      <c r="N53" s="262"/>
    </row>
    <row r="54" spans="1:14" ht="21" thickBot="1" x14ac:dyDescent="0.3">
      <c r="A54" s="135">
        <f>IF(' 3تسيير واقتصاد'!A13="","",' 3تسيير واقتصاد'!A13)</f>
        <v>10</v>
      </c>
      <c r="B54" s="227" t="str">
        <f>IF(' 3تسيير واقتصاد'!B13:B13="","",' 3تسيير واقتصاد'!B13:B13)</f>
        <v>صديقي أمال</v>
      </c>
      <c r="C54" s="228"/>
      <c r="D54" s="136" t="str">
        <f>IF(' 3تسيير واقتصاد'!H13="","",' 3تسيير واقتصاد'!H13)</f>
        <v/>
      </c>
      <c r="E54" s="136">
        <f>IF(' 3تسيير واقتصاد'!I13="","",' 3تسيير واقتصاد'!I13)</f>
        <v>11.5</v>
      </c>
      <c r="F54" s="136">
        <f>IF(' 3تسيير واقتصاد'!J13="","",' 3تسيير واقتصاد'!J13)</f>
        <v>8.5</v>
      </c>
      <c r="G54" s="136" t="str">
        <f>IF(' 3تسيير واقتصاد'!K13="","",' 3تسيير واقتصاد'!K13*2)</f>
        <v/>
      </c>
      <c r="H54" s="136" t="str">
        <f t="shared" si="4"/>
        <v/>
      </c>
      <c r="I54" s="137">
        <f>IF(COUNTBLANK(B54)=0,IF('2 علوم تجريبية 1'!$J$1="","",'2 علوم تجريبية 1'!$J$1),"")</f>
        <v>3</v>
      </c>
      <c r="J54" s="156" t="str">
        <f t="shared" si="5"/>
        <v/>
      </c>
      <c r="K54" s="241" t="str">
        <f t="shared" si="6"/>
        <v/>
      </c>
      <c r="L54" s="241"/>
      <c r="M54" s="140"/>
      <c r="N54" s="262"/>
    </row>
    <row r="55" spans="1:14" ht="21" thickBot="1" x14ac:dyDescent="0.3">
      <c r="A55" s="135">
        <f>IF(' 3تسيير واقتصاد'!A14="","",' 3تسيير واقتصاد'!A14)</f>
        <v>11</v>
      </c>
      <c r="B55" s="227" t="str">
        <f>IF(' 3تسيير واقتصاد'!B14:B14="","",' 3تسيير واقتصاد'!B14:B14)</f>
        <v>صديقي نور الهدى</v>
      </c>
      <c r="C55" s="228"/>
      <c r="D55" s="136" t="str">
        <f>IF(' 3تسيير واقتصاد'!H14="","",' 3تسيير واقتصاد'!H14)</f>
        <v/>
      </c>
      <c r="E55" s="136">
        <f>IF(' 3تسيير واقتصاد'!I14="","",' 3تسيير واقتصاد'!I14)</f>
        <v>11</v>
      </c>
      <c r="F55" s="136">
        <f>IF(' 3تسيير واقتصاد'!J14="","",' 3تسيير واقتصاد'!J14)</f>
        <v>5</v>
      </c>
      <c r="G55" s="136" t="str">
        <f>IF(' 3تسيير واقتصاد'!K14="","",' 3تسيير واقتصاد'!K14*2)</f>
        <v/>
      </c>
      <c r="H55" s="136" t="str">
        <f t="shared" si="4"/>
        <v/>
      </c>
      <c r="I55" s="137">
        <f>IF(COUNTBLANK(B55)=0,IF('2 علوم تجريبية 1'!$J$1="","",'2 علوم تجريبية 1'!$J$1),"")</f>
        <v>3</v>
      </c>
      <c r="J55" s="156" t="str">
        <f t="shared" si="5"/>
        <v/>
      </c>
      <c r="K55" s="241" t="str">
        <f t="shared" si="6"/>
        <v/>
      </c>
      <c r="L55" s="241"/>
      <c r="M55" s="140"/>
      <c r="N55" s="262"/>
    </row>
    <row r="56" spans="1:14" ht="21" thickBot="1" x14ac:dyDescent="0.3">
      <c r="A56" s="135">
        <f>IF(' 3تسيير واقتصاد'!A15="","",' 3تسيير واقتصاد'!A15)</f>
        <v>12</v>
      </c>
      <c r="B56" s="227" t="str">
        <f>IF(' 3تسيير واقتصاد'!B15:B15="","",' 3تسيير واقتصاد'!B15:B15)</f>
        <v>عبد الحق شهرزاد</v>
      </c>
      <c r="C56" s="228"/>
      <c r="D56" s="136" t="str">
        <f>IF(' 3تسيير واقتصاد'!H15="","",' 3تسيير واقتصاد'!H15)</f>
        <v/>
      </c>
      <c r="E56" s="136">
        <f>IF(' 3تسيير واقتصاد'!I15="","",' 3تسيير واقتصاد'!I15)</f>
        <v>12</v>
      </c>
      <c r="F56" s="136">
        <f>IF(' 3تسيير واقتصاد'!J15="","",' 3تسيير واقتصاد'!J15)</f>
        <v>11.5</v>
      </c>
      <c r="G56" s="136" t="str">
        <f>IF(' 3تسيير واقتصاد'!K15="","",' 3تسيير واقتصاد'!K15*2)</f>
        <v/>
      </c>
      <c r="H56" s="136" t="str">
        <f t="shared" si="4"/>
        <v/>
      </c>
      <c r="I56" s="137">
        <f>IF(COUNTBLANK(B56)=0,IF('2 علوم تجريبية 1'!$J$1="","",'2 علوم تجريبية 1'!$J$1),"")</f>
        <v>3</v>
      </c>
      <c r="J56" s="156" t="str">
        <f t="shared" si="5"/>
        <v/>
      </c>
      <c r="K56" s="241" t="str">
        <f t="shared" si="6"/>
        <v/>
      </c>
      <c r="L56" s="241"/>
      <c r="M56" s="140"/>
      <c r="N56" s="263"/>
    </row>
    <row r="57" spans="1:14" ht="21.75" thickTop="1" thickBot="1" x14ac:dyDescent="0.3">
      <c r="A57" s="135">
        <f>IF(' 3تسيير واقتصاد'!A16="","",' 3تسيير واقتصاد'!A16)</f>
        <v>13</v>
      </c>
      <c r="B57" s="227" t="str">
        <f>IF(' 3تسيير واقتصاد'!B16:B16="","",' 3تسيير واقتصاد'!B16:B16)</f>
        <v>عفوس نور الهدى</v>
      </c>
      <c r="C57" s="228"/>
      <c r="D57" s="136" t="str">
        <f>IF(' 3تسيير واقتصاد'!H16="","",' 3تسيير واقتصاد'!H16)</f>
        <v/>
      </c>
      <c r="E57" s="136">
        <f>IF(' 3تسيير واقتصاد'!I16="","",' 3تسيير واقتصاد'!I16)</f>
        <v>10</v>
      </c>
      <c r="F57" s="136">
        <f>IF(' 3تسيير واقتصاد'!J16="","",' 3تسيير واقتصاد'!J16)</f>
        <v>5</v>
      </c>
      <c r="G57" s="136" t="str">
        <f>IF(' 3تسيير واقتصاد'!K16="","",' 3تسيير واقتصاد'!K16*2)</f>
        <v/>
      </c>
      <c r="H57" s="136" t="str">
        <f t="shared" si="4"/>
        <v/>
      </c>
      <c r="I57" s="137">
        <f>IF(COUNTBLANK(B57)=0,IF('2 علوم تجريبية 1'!$J$1="","",'2 علوم تجريبية 1'!$J$1),"")</f>
        <v>3</v>
      </c>
      <c r="J57" s="156" t="str">
        <f t="shared" si="5"/>
        <v/>
      </c>
      <c r="K57" s="241" t="str">
        <f t="shared" si="6"/>
        <v/>
      </c>
      <c r="L57" s="241"/>
      <c r="M57" s="140"/>
      <c r="N57" s="141"/>
    </row>
    <row r="58" spans="1:14" ht="21.75" customHeight="1" thickTop="1" thickBot="1" x14ac:dyDescent="0.3">
      <c r="A58" s="135">
        <f>IF(' 3تسيير واقتصاد'!A17="","",' 3تسيير واقتصاد'!A17)</f>
        <v>14</v>
      </c>
      <c r="B58" s="227" t="str">
        <f>IF(' 3تسيير واقتصاد'!B17:B17="","",' 3تسيير واقتصاد'!B17:B17)</f>
        <v>مازوز وكيب</v>
      </c>
      <c r="C58" s="228"/>
      <c r="D58" s="136" t="str">
        <f>IF(' 3تسيير واقتصاد'!H17="","",' 3تسيير واقتصاد'!H17)</f>
        <v/>
      </c>
      <c r="E58" s="136">
        <f>IF(' 3تسيير واقتصاد'!I17="","",' 3تسيير واقتصاد'!I17)</f>
        <v>10.5</v>
      </c>
      <c r="F58" s="136">
        <f>IF(' 3تسيير واقتصاد'!J17="","",' 3تسيير واقتصاد'!J17)</f>
        <v>5.5</v>
      </c>
      <c r="G58" s="136" t="str">
        <f>IF(' 3تسيير واقتصاد'!K17="","",' 3تسيير واقتصاد'!K17*2)</f>
        <v/>
      </c>
      <c r="H58" s="136" t="str">
        <f t="shared" si="4"/>
        <v/>
      </c>
      <c r="I58" s="137">
        <f>IF(COUNTBLANK(B58)=0,IF('2 علوم تجريبية 1'!$J$1="","",'2 علوم تجريبية 1'!$J$1),"")</f>
        <v>3</v>
      </c>
      <c r="J58" s="156" t="str">
        <f t="shared" si="5"/>
        <v/>
      </c>
      <c r="K58" s="241" t="str">
        <f t="shared" si="6"/>
        <v/>
      </c>
      <c r="L58" s="241"/>
      <c r="M58" s="140"/>
      <c r="N58" s="258" t="str">
        <f>IFERROR(AVERAGE(H45:H69),"")</f>
        <v/>
      </c>
    </row>
    <row r="59" spans="1:14" ht="21" thickBot="1" x14ac:dyDescent="0.3">
      <c r="A59" s="135">
        <f>IF(' 3تسيير واقتصاد'!A18="","",' 3تسيير واقتصاد'!A18)</f>
        <v>15</v>
      </c>
      <c r="B59" s="227" t="str">
        <f>IF(' 3تسيير واقتصاد'!B18:B18="","",' 3تسيير واقتصاد'!B18:B18)</f>
        <v>محمودي أيمن</v>
      </c>
      <c r="C59" s="228"/>
      <c r="D59" s="136" t="str">
        <f>IF(' 3تسيير واقتصاد'!H18="","",' 3تسيير واقتصاد'!H18)</f>
        <v/>
      </c>
      <c r="E59" s="136">
        <f>IF(' 3تسيير واقتصاد'!I18="","",' 3تسيير واقتصاد'!I18)</f>
        <v>11.5</v>
      </c>
      <c r="F59" s="136">
        <f>IF(' 3تسيير واقتصاد'!J18="","",' 3تسيير واقتصاد'!J18)</f>
        <v>9.5</v>
      </c>
      <c r="G59" s="136" t="str">
        <f>IF(' 3تسيير واقتصاد'!K18="","",' 3تسيير واقتصاد'!K18*2)</f>
        <v/>
      </c>
      <c r="H59" s="136" t="str">
        <f t="shared" si="4"/>
        <v/>
      </c>
      <c r="I59" s="137">
        <f>IF(COUNTBLANK(B59)=0,IF('2 علوم تجريبية 1'!$J$1="","",'2 علوم تجريبية 1'!$J$1),"")</f>
        <v>3</v>
      </c>
      <c r="J59" s="156" t="str">
        <f t="shared" si="5"/>
        <v/>
      </c>
      <c r="K59" s="241" t="str">
        <f t="shared" si="6"/>
        <v/>
      </c>
      <c r="L59" s="241"/>
      <c r="M59" s="140"/>
      <c r="N59" s="259"/>
    </row>
    <row r="60" spans="1:14" ht="21" thickBot="1" x14ac:dyDescent="0.3">
      <c r="A60" s="135">
        <f>IF(' 3تسيير واقتصاد'!A19="","",' 3تسيير واقتصاد'!A19)</f>
        <v>16</v>
      </c>
      <c r="B60" s="227" t="str">
        <f>IF(' 3تسيير واقتصاد'!B19:B19="","",' 3تسيير واقتصاد'!B19:B19)</f>
        <v>مخلوفي الفاروق</v>
      </c>
      <c r="C60" s="228"/>
      <c r="D60" s="136" t="str">
        <f>IF(' 3تسيير واقتصاد'!H19="","",' 3تسيير واقتصاد'!H19)</f>
        <v/>
      </c>
      <c r="E60" s="136">
        <f>IF(' 3تسيير واقتصاد'!I19="","",' 3تسيير واقتصاد'!I19)</f>
        <v>10</v>
      </c>
      <c r="F60" s="136" t="str">
        <f>IF(' 3تسيير واقتصاد'!J19="","",' 3تسيير واقتصاد'!J19)</f>
        <v/>
      </c>
      <c r="G60" s="136" t="str">
        <f>IF(' 3تسيير واقتصاد'!K19="","",' 3تسيير واقتصاد'!K19*2)</f>
        <v/>
      </c>
      <c r="H60" s="136" t="str">
        <f t="shared" si="4"/>
        <v/>
      </c>
      <c r="I60" s="137">
        <f>IF(COUNTBLANK(B60)=0,IF('2 علوم تجريبية 1'!$J$1="","",'2 علوم تجريبية 1'!$J$1),"")</f>
        <v>3</v>
      </c>
      <c r="J60" s="156" t="str">
        <f t="shared" si="5"/>
        <v/>
      </c>
      <c r="K60" s="241" t="str">
        <f t="shared" si="6"/>
        <v/>
      </c>
      <c r="L60" s="241"/>
      <c r="M60" s="140"/>
      <c r="N60" s="259"/>
    </row>
    <row r="61" spans="1:14" ht="21" thickBot="1" x14ac:dyDescent="0.3">
      <c r="A61" s="135">
        <f>IF(' 3تسيير واقتصاد'!A20="","",' 3تسيير واقتصاد'!A20)</f>
        <v>17</v>
      </c>
      <c r="B61" s="227" t="str">
        <f>IF(' 3تسيير واقتصاد'!B20:B20="","",' 3تسيير واقتصاد'!B20:B20)</f>
        <v>مسعودي نصيرة</v>
      </c>
      <c r="C61" s="228"/>
      <c r="D61" s="136" t="str">
        <f>IF(' 3تسيير واقتصاد'!H20="","",' 3تسيير واقتصاد'!H20)</f>
        <v/>
      </c>
      <c r="E61" s="136">
        <f>IF(' 3تسيير واقتصاد'!I20="","",' 3تسيير واقتصاد'!I20)</f>
        <v>11</v>
      </c>
      <c r="F61" s="136">
        <f>IF(' 3تسيير واقتصاد'!J20="","",' 3تسيير واقتصاد'!J20)</f>
        <v>7</v>
      </c>
      <c r="G61" s="136" t="str">
        <f>IF(' 3تسيير واقتصاد'!K20="","",' 3تسيير واقتصاد'!K20*2)</f>
        <v/>
      </c>
      <c r="H61" s="136" t="str">
        <f t="shared" si="4"/>
        <v/>
      </c>
      <c r="I61" s="137">
        <f>IF(COUNTBLANK(B61)=0,IF('2 علوم تجريبية 1'!$J$1="","",'2 علوم تجريبية 1'!$J$1),"")</f>
        <v>3</v>
      </c>
      <c r="J61" s="156" t="str">
        <f t="shared" si="5"/>
        <v/>
      </c>
      <c r="K61" s="241" t="str">
        <f t="shared" si="6"/>
        <v/>
      </c>
      <c r="L61" s="241"/>
      <c r="M61" s="140"/>
      <c r="N61" s="259"/>
    </row>
    <row r="62" spans="1:14" ht="21" thickBot="1" x14ac:dyDescent="0.3">
      <c r="A62" s="135">
        <f>IF(' 3تسيير واقتصاد'!A21="","",' 3تسيير واقتصاد'!A21)</f>
        <v>18</v>
      </c>
      <c r="B62" s="227" t="str">
        <f>IF(' 3تسيير واقتصاد'!B21:B21="","",' 3تسيير واقتصاد'!B21:B21)</f>
        <v>معمري فايزة</v>
      </c>
      <c r="C62" s="228"/>
      <c r="D62" s="136" t="str">
        <f>IF(' 3تسيير واقتصاد'!H21="","",' 3تسيير واقتصاد'!H21)</f>
        <v/>
      </c>
      <c r="E62" s="136">
        <f>IF(' 3تسيير واقتصاد'!I21="","",' 3تسيير واقتصاد'!I21)</f>
        <v>10.5</v>
      </c>
      <c r="F62" s="136">
        <f>IF(' 3تسيير واقتصاد'!J21="","",' 3تسيير واقتصاد'!J21)</f>
        <v>4.75</v>
      </c>
      <c r="G62" s="136" t="str">
        <f>IF(' 3تسيير واقتصاد'!K21="","",' 3تسيير واقتصاد'!K21*2)</f>
        <v/>
      </c>
      <c r="H62" s="136" t="str">
        <f t="shared" si="4"/>
        <v/>
      </c>
      <c r="I62" s="137">
        <f>IF(COUNTBLANK(B62)=0,IF('2 علوم تجريبية 1'!$J$1="","",'2 علوم تجريبية 1'!$J$1),"")</f>
        <v>3</v>
      </c>
      <c r="J62" s="156" t="str">
        <f t="shared" si="5"/>
        <v/>
      </c>
      <c r="K62" s="241" t="str">
        <f t="shared" si="6"/>
        <v/>
      </c>
      <c r="L62" s="241"/>
      <c r="M62" s="140"/>
      <c r="N62" s="259"/>
    </row>
    <row r="63" spans="1:14" ht="21" thickBot="1" x14ac:dyDescent="0.3">
      <c r="A63" s="135">
        <f>IF(' 3تسيير واقتصاد'!A22="","",' 3تسيير واقتصاد'!A22)</f>
        <v>19</v>
      </c>
      <c r="B63" s="227" t="str">
        <f>IF(' 3تسيير واقتصاد'!B22:B22="","",' 3تسيير واقتصاد'!B22:B22)</f>
        <v>هدلي هشام</v>
      </c>
      <c r="C63" s="228"/>
      <c r="D63" s="136" t="str">
        <f>IF(' 3تسيير واقتصاد'!H22="","",' 3تسيير واقتصاد'!H22)</f>
        <v/>
      </c>
      <c r="E63" s="136">
        <f>IF(' 3تسيير واقتصاد'!I22="","",' 3تسيير واقتصاد'!I22)</f>
        <v>10.5</v>
      </c>
      <c r="F63" s="136">
        <f>IF(' 3تسيير واقتصاد'!J22="","",' 3تسيير واقتصاد'!J22)</f>
        <v>6.75</v>
      </c>
      <c r="G63" s="136" t="str">
        <f>IF(' 3تسيير واقتصاد'!K22="","",' 3تسيير واقتصاد'!K22*2)</f>
        <v/>
      </c>
      <c r="H63" s="136" t="str">
        <f t="shared" si="4"/>
        <v/>
      </c>
      <c r="I63" s="137">
        <f>IF(COUNTBLANK(B63)=0,IF('2 علوم تجريبية 1'!$J$1="","",'2 علوم تجريبية 1'!$J$1),"")</f>
        <v>3</v>
      </c>
      <c r="J63" s="156" t="str">
        <f t="shared" si="5"/>
        <v/>
      </c>
      <c r="K63" s="241" t="str">
        <f t="shared" si="6"/>
        <v/>
      </c>
      <c r="L63" s="241"/>
      <c r="M63" s="140"/>
      <c r="N63" s="259"/>
    </row>
    <row r="64" spans="1:14" ht="21" thickBot="1" x14ac:dyDescent="0.3">
      <c r="A64" s="135">
        <f>IF(' 3تسيير واقتصاد'!A23="","",' 3تسيير واقتصاد'!A23)</f>
        <v>20</v>
      </c>
      <c r="B64" s="227" t="str">
        <f>IF(' 3تسيير واقتصاد'!B23:B23="","",' 3تسيير واقتصاد'!B23:B23)</f>
        <v>هلال ريناس</v>
      </c>
      <c r="C64" s="228"/>
      <c r="D64" s="136" t="str">
        <f>IF(' 3تسيير واقتصاد'!H23="","",' 3تسيير واقتصاد'!H23)</f>
        <v/>
      </c>
      <c r="E64" s="136">
        <f>IF(' 3تسيير واقتصاد'!I23="","",' 3تسيير واقتصاد'!I23)</f>
        <v>11</v>
      </c>
      <c r="F64" s="136">
        <f>IF(' 3تسيير واقتصاد'!J23="","",' 3تسيير واقتصاد'!J23)</f>
        <v>7.5</v>
      </c>
      <c r="G64" s="136" t="str">
        <f>IF(' 3تسيير واقتصاد'!K23="","",' 3تسيير واقتصاد'!K23*2)</f>
        <v/>
      </c>
      <c r="H64" s="136" t="str">
        <f t="shared" si="4"/>
        <v/>
      </c>
      <c r="I64" s="137">
        <f>IF(COUNTBLANK(B64)=0,IF('2 علوم تجريبية 1'!$J$1="","",'2 علوم تجريبية 1'!$J$1),"")</f>
        <v>3</v>
      </c>
      <c r="J64" s="156" t="str">
        <f t="shared" si="5"/>
        <v/>
      </c>
      <c r="K64" s="241" t="str">
        <f t="shared" si="6"/>
        <v/>
      </c>
      <c r="L64" s="241"/>
      <c r="M64" s="140"/>
      <c r="N64" s="259"/>
    </row>
    <row r="65" spans="1:14" ht="21" thickBot="1" x14ac:dyDescent="0.3">
      <c r="A65" s="135" t="str">
        <f>IF(' 3تسيير واقتصاد'!A24="","",' 3تسيير واقتصاد'!A24)</f>
        <v/>
      </c>
      <c r="B65" s="227" t="str">
        <f>IF(' 3تسيير واقتصاد'!B24:B24="","",' 3تسيير واقتصاد'!B24:B24)</f>
        <v/>
      </c>
      <c r="C65" s="228"/>
      <c r="D65" s="136" t="str">
        <f>IF(' 3تسيير واقتصاد'!H24="","",' 3تسيير واقتصاد'!H24)</f>
        <v/>
      </c>
      <c r="E65" s="136" t="str">
        <f>IF(' 3تسيير واقتصاد'!I24="","",' 3تسيير واقتصاد'!I24)</f>
        <v/>
      </c>
      <c r="F65" s="136" t="str">
        <f>IF(' 3تسيير واقتصاد'!J24="","",' 3تسيير واقتصاد'!J24)</f>
        <v/>
      </c>
      <c r="G65" s="136" t="str">
        <f>IF(' 3تسيير واقتصاد'!K24="","",' 3تسيير واقتصاد'!K24*2)</f>
        <v/>
      </c>
      <c r="H65" s="136" t="str">
        <f t="shared" si="4"/>
        <v/>
      </c>
      <c r="I65" s="137" t="str">
        <f>IF(COUNTBLANK(B65)=0,IF('2 علوم تجريبية 1'!$J$1="","",'2 علوم تجريبية 1'!$J$1),"")</f>
        <v/>
      </c>
      <c r="J65" s="156" t="str">
        <f t="shared" si="5"/>
        <v/>
      </c>
      <c r="K65" s="241" t="str">
        <f t="shared" si="6"/>
        <v/>
      </c>
      <c r="L65" s="241"/>
      <c r="M65" s="140"/>
      <c r="N65" s="259"/>
    </row>
    <row r="66" spans="1:14" ht="21" thickBot="1" x14ac:dyDescent="0.3">
      <c r="A66" s="135" t="str">
        <f>IF(' 3تسيير واقتصاد'!A25="","",' 3تسيير واقتصاد'!A25)</f>
        <v/>
      </c>
      <c r="B66" s="227" t="str">
        <f>IF(' 3تسيير واقتصاد'!B25:B25="","",' 3تسيير واقتصاد'!B25:B25)</f>
        <v/>
      </c>
      <c r="C66" s="228"/>
      <c r="D66" s="136" t="str">
        <f>IF(' 3تسيير واقتصاد'!H25="","",' 3تسيير واقتصاد'!H25)</f>
        <v/>
      </c>
      <c r="E66" s="136" t="str">
        <f>IF(' 3تسيير واقتصاد'!I25="","",' 3تسيير واقتصاد'!I25)</f>
        <v/>
      </c>
      <c r="F66" s="136" t="str">
        <f>IF(' 3تسيير واقتصاد'!J25="","",' 3تسيير واقتصاد'!J25)</f>
        <v/>
      </c>
      <c r="G66" s="136" t="str">
        <f>IF(' 3تسيير واقتصاد'!K25="","",' 3تسيير واقتصاد'!K25*2)</f>
        <v/>
      </c>
      <c r="H66" s="136" t="str">
        <f t="shared" si="4"/>
        <v/>
      </c>
      <c r="I66" s="137" t="str">
        <f>IF(COUNTBLANK(B66)=0,IF('2 علوم تجريبية 1'!$J$1="","",'2 علوم تجريبية 1'!$J$1),"")</f>
        <v/>
      </c>
      <c r="J66" s="156" t="str">
        <f t="shared" si="5"/>
        <v/>
      </c>
      <c r="K66" s="241" t="str">
        <f t="shared" si="6"/>
        <v/>
      </c>
      <c r="L66" s="241"/>
      <c r="M66" s="140"/>
      <c r="N66" s="259"/>
    </row>
    <row r="67" spans="1:14" ht="21" thickBot="1" x14ac:dyDescent="0.3">
      <c r="A67" s="135" t="str">
        <f>IF(' 3تسيير واقتصاد'!A26="","",' 3تسيير واقتصاد'!A26)</f>
        <v/>
      </c>
      <c r="B67" s="227" t="str">
        <f>IF(' 3تسيير واقتصاد'!B26:B26="","",' 3تسيير واقتصاد'!B26:B26)</f>
        <v/>
      </c>
      <c r="C67" s="228"/>
      <c r="D67" s="136" t="str">
        <f>IF(' 3تسيير واقتصاد'!H26="","",' 3تسيير واقتصاد'!H26)</f>
        <v/>
      </c>
      <c r="E67" s="136" t="str">
        <f>IF(' 3تسيير واقتصاد'!I26="","",' 3تسيير واقتصاد'!I26)</f>
        <v/>
      </c>
      <c r="F67" s="136" t="str">
        <f>IF(' 3تسيير واقتصاد'!J26="","",' 3تسيير واقتصاد'!J26)</f>
        <v/>
      </c>
      <c r="G67" s="136" t="str">
        <f>IF(' 3تسيير واقتصاد'!K26="","",' 3تسيير واقتصاد'!K26*2)</f>
        <v/>
      </c>
      <c r="H67" s="136" t="str">
        <f t="shared" si="4"/>
        <v/>
      </c>
      <c r="I67" s="137" t="str">
        <f>IF(COUNTBLANK(B67)=0,IF('2 علوم تجريبية 1'!$J$1="","",'2 علوم تجريبية 1'!$J$1),"")</f>
        <v/>
      </c>
      <c r="J67" s="156" t="str">
        <f t="shared" si="5"/>
        <v/>
      </c>
      <c r="K67" s="241" t="str">
        <f t="shared" si="6"/>
        <v/>
      </c>
      <c r="L67" s="241"/>
      <c r="M67" s="140"/>
      <c r="N67" s="259"/>
    </row>
    <row r="68" spans="1:14" ht="21" thickBot="1" x14ac:dyDescent="0.3">
      <c r="A68" s="135" t="str">
        <f>IF(' 3تسيير واقتصاد'!A27="","",' 3تسيير واقتصاد'!A27)</f>
        <v/>
      </c>
      <c r="B68" s="227" t="str">
        <f>IF(' 3تسيير واقتصاد'!B27:B27="","",' 3تسيير واقتصاد'!B27:B27)</f>
        <v/>
      </c>
      <c r="C68" s="228"/>
      <c r="D68" s="136" t="str">
        <f>IF(' 3تسيير واقتصاد'!H27="","",' 3تسيير واقتصاد'!H27)</f>
        <v/>
      </c>
      <c r="E68" s="136" t="str">
        <f>IF(' 3تسيير واقتصاد'!I27="","",' 3تسيير واقتصاد'!I27)</f>
        <v/>
      </c>
      <c r="F68" s="136" t="str">
        <f>IF(' 3تسيير واقتصاد'!J27="","",' 3تسيير واقتصاد'!J27)</f>
        <v/>
      </c>
      <c r="G68" s="136" t="str">
        <f>IF(' 3تسيير واقتصاد'!K27="","",' 3تسيير واقتصاد'!K27*2)</f>
        <v/>
      </c>
      <c r="H68" s="136" t="str">
        <f t="shared" si="4"/>
        <v/>
      </c>
      <c r="I68" s="137" t="str">
        <f>IF(COUNTBLANK(B68)=0,IF('2 علوم تجريبية 1'!$J$1="","",'2 علوم تجريبية 1'!$J$1),"")</f>
        <v/>
      </c>
      <c r="J68" s="156" t="str">
        <f t="shared" si="5"/>
        <v/>
      </c>
      <c r="K68" s="241" t="str">
        <f t="shared" si="6"/>
        <v/>
      </c>
      <c r="L68" s="241"/>
      <c r="M68" s="140"/>
      <c r="N68" s="259"/>
    </row>
    <row r="69" spans="1:14" ht="21" thickBot="1" x14ac:dyDescent="0.3">
      <c r="A69" s="135" t="str">
        <f>IF(' 3تسيير واقتصاد'!A28="","",' 3تسيير واقتصاد'!A28)</f>
        <v/>
      </c>
      <c r="B69" s="264" t="str">
        <f>IF(' 3تسيير واقتصاد'!B28:B28="","",' 3تسيير واقتصاد'!B28:B28)</f>
        <v/>
      </c>
      <c r="C69" s="265"/>
      <c r="D69" s="151" t="str">
        <f>IF(' 3تسيير واقتصاد'!H28="","",' 3تسيير واقتصاد'!H28)</f>
        <v/>
      </c>
      <c r="E69" s="151" t="str">
        <f>IF(' 3تسيير واقتصاد'!I28="","",' 3تسيير واقتصاد'!I28)</f>
        <v/>
      </c>
      <c r="F69" s="151" t="str">
        <f>IF(' 3تسيير واقتصاد'!J28="","",' 3تسيير واقتصاد'!J28)</f>
        <v/>
      </c>
      <c r="G69" s="151" t="str">
        <f>IF(' 3تسيير واقتصاد'!K28="","",' 3تسيير واقتصاد'!K28*2)</f>
        <v/>
      </c>
      <c r="H69" s="136" t="str">
        <f t="shared" si="4"/>
        <v/>
      </c>
      <c r="I69" s="137" t="str">
        <f>IF(COUNTBLANK(B69)=0,IF('2 علوم تجريبية 1'!$J$1="","",'2 علوم تجريبية 1'!$J$1),"")</f>
        <v/>
      </c>
      <c r="J69" s="158" t="str">
        <f t="shared" si="5"/>
        <v/>
      </c>
      <c r="K69" s="266" t="str">
        <f t="shared" si="6"/>
        <v/>
      </c>
      <c r="L69" s="266"/>
      <c r="M69" s="149"/>
      <c r="N69" s="260"/>
    </row>
    <row r="70" spans="1:14" ht="19.5" thickBot="1" x14ac:dyDescent="0.3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</row>
    <row r="71" spans="1:14" ht="24" thickTop="1" thickBot="1" x14ac:dyDescent="0.3">
      <c r="A71" s="123"/>
      <c r="B71" s="267" t="s">
        <v>160</v>
      </c>
      <c r="C71" s="268"/>
      <c r="D71" s="269"/>
      <c r="E71" s="123"/>
      <c r="F71" s="163">
        <f>COUNTIF(H45:H69,"&gt;=10")</f>
        <v>0</v>
      </c>
      <c r="G71" s="123"/>
      <c r="H71" s="123"/>
      <c r="I71" s="267" t="s">
        <v>159</v>
      </c>
      <c r="J71" s="268"/>
      <c r="K71" s="269"/>
      <c r="L71" s="123"/>
      <c r="M71" s="123"/>
      <c r="N71" s="163">
        <f>COUNTIF(H45:H69,"&lt;10")</f>
        <v>0</v>
      </c>
    </row>
    <row r="72" spans="1:14" ht="19.5" thickTop="1" x14ac:dyDescent="0.2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</row>
    <row r="73" spans="1:14" x14ac:dyDescent="0.2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</row>
    <row r="74" spans="1:14" x14ac:dyDescent="0.2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</row>
    <row r="75" spans="1:14" x14ac:dyDescent="0.25">
      <c r="A75" s="116"/>
      <c r="B75" s="116"/>
      <c r="C75" s="116"/>
      <c r="D75" s="116"/>
      <c r="E75" s="116"/>
      <c r="F75" s="116"/>
      <c r="G75" s="116"/>
      <c r="H75" s="116"/>
      <c r="I75" s="128"/>
      <c r="J75" s="116"/>
      <c r="K75" s="116"/>
      <c r="L75" s="116"/>
      <c r="M75" s="116"/>
      <c r="N75" s="116"/>
    </row>
    <row r="76" spans="1:14" x14ac:dyDescent="0.25">
      <c r="A76" s="116"/>
      <c r="B76" s="116"/>
      <c r="C76" s="116"/>
      <c r="D76" s="116"/>
      <c r="E76" s="116"/>
      <c r="F76" s="116"/>
      <c r="G76" s="116"/>
      <c r="H76" s="116"/>
      <c r="I76" s="128"/>
      <c r="J76" s="116"/>
      <c r="K76" s="116"/>
      <c r="L76" s="116"/>
      <c r="M76" s="116"/>
      <c r="N76" s="116"/>
    </row>
    <row r="77" spans="1:14" x14ac:dyDescent="0.25">
      <c r="A77" s="116"/>
      <c r="B77" s="116"/>
      <c r="C77" s="116"/>
      <c r="D77" s="116"/>
      <c r="E77" s="116"/>
      <c r="F77" s="116"/>
      <c r="G77" s="116"/>
      <c r="H77" s="116"/>
      <c r="I77" s="128"/>
      <c r="J77" s="116"/>
      <c r="K77" s="116"/>
      <c r="L77" s="116"/>
      <c r="M77" s="116"/>
      <c r="N77" s="116"/>
    </row>
    <row r="78" spans="1:14" x14ac:dyDescent="0.25">
      <c r="A78" s="116"/>
      <c r="B78" s="116"/>
      <c r="C78" s="116"/>
      <c r="D78" s="116"/>
      <c r="E78" s="116"/>
      <c r="F78" s="116"/>
      <c r="G78" s="116"/>
      <c r="H78" s="116"/>
      <c r="I78" s="128"/>
      <c r="J78" s="116"/>
      <c r="K78" s="116"/>
      <c r="L78" s="116"/>
      <c r="M78" s="116"/>
      <c r="N78" s="116"/>
    </row>
    <row r="79" spans="1:14" ht="19.5" thickBot="1" x14ac:dyDescent="0.3">
      <c r="A79" s="116"/>
      <c r="B79" s="116"/>
      <c r="C79" s="116"/>
      <c r="D79" s="116"/>
      <c r="E79" s="116"/>
      <c r="F79" s="116"/>
      <c r="G79" s="116"/>
      <c r="H79" s="116"/>
      <c r="I79" s="128"/>
      <c r="J79" s="116"/>
      <c r="K79" s="116"/>
      <c r="L79" s="116"/>
      <c r="M79" s="116"/>
      <c r="N79" s="116"/>
    </row>
    <row r="80" spans="1:14" ht="30.75" thickBot="1" x14ac:dyDescent="0.3">
      <c r="A80" s="234" t="s">
        <v>0</v>
      </c>
      <c r="B80" s="234"/>
      <c r="C80" s="236" t="s">
        <v>26</v>
      </c>
      <c r="D80" s="236"/>
      <c r="E80" s="237"/>
      <c r="F80" s="231" t="s">
        <v>22</v>
      </c>
      <c r="G80" s="232"/>
      <c r="H80" s="232"/>
      <c r="I80" s="233"/>
      <c r="J80" s="251" t="s">
        <v>9</v>
      </c>
      <c r="K80" s="252"/>
      <c r="L80" s="250" t="s">
        <v>19</v>
      </c>
      <c r="M80" s="250"/>
      <c r="N80" s="250"/>
    </row>
    <row r="81" spans="1:14" ht="23.25" thickBot="1" x14ac:dyDescent="0.3">
      <c r="A81" s="234" t="s">
        <v>6</v>
      </c>
      <c r="B81" s="234"/>
      <c r="C81" s="238" t="s">
        <v>29</v>
      </c>
      <c r="D81" s="238"/>
      <c r="E81" s="238"/>
      <c r="F81" s="229" t="s">
        <v>5</v>
      </c>
      <c r="G81" s="229"/>
      <c r="H81" s="239" t="str">
        <f>IFERROR(INDEX($B$84:$H$113,MATCH(L81,$H$84:$H$113,0),1),"")</f>
        <v/>
      </c>
      <c r="I81" s="239"/>
      <c r="J81" s="240"/>
      <c r="K81" s="155" t="s">
        <v>10</v>
      </c>
      <c r="L81" s="130">
        <f>IFERROR(MAX(H84:H119),"")</f>
        <v>0</v>
      </c>
      <c r="M81" s="131"/>
      <c r="N81" s="132" t="s">
        <v>18</v>
      </c>
    </row>
    <row r="82" spans="1:14" ht="23.25" thickBot="1" x14ac:dyDescent="0.3">
      <c r="A82" s="234" t="s">
        <v>1</v>
      </c>
      <c r="B82" s="234"/>
      <c r="C82" s="238" t="s">
        <v>7</v>
      </c>
      <c r="D82" s="238"/>
      <c r="E82" s="238"/>
      <c r="F82" s="230" t="s">
        <v>8</v>
      </c>
      <c r="G82" s="230"/>
      <c r="H82" s="240" t="str">
        <f>IFERROR(INDEX($B$84:$H$113,MATCH(L82,$H$84:$H$113,0),1),"")</f>
        <v/>
      </c>
      <c r="I82" s="240"/>
      <c r="J82" s="240"/>
      <c r="K82" s="155" t="s">
        <v>10</v>
      </c>
      <c r="L82" s="130">
        <f>IFERROR(MIN(H84:H119),"")</f>
        <v>0</v>
      </c>
      <c r="M82" s="131"/>
      <c r="N82" s="133" t="s">
        <v>25</v>
      </c>
    </row>
    <row r="83" spans="1:14" ht="21.75" customHeight="1" thickTop="1" thickBot="1" x14ac:dyDescent="0.3">
      <c r="A83" s="153" t="s">
        <v>2</v>
      </c>
      <c r="B83" s="235" t="s">
        <v>3</v>
      </c>
      <c r="C83" s="235"/>
      <c r="D83" s="154" t="s">
        <v>11</v>
      </c>
      <c r="E83" s="154" t="s">
        <v>12</v>
      </c>
      <c r="F83" s="154" t="s">
        <v>13</v>
      </c>
      <c r="G83" s="154" t="s">
        <v>28</v>
      </c>
      <c r="H83" s="154" t="s">
        <v>14</v>
      </c>
      <c r="I83" s="154" t="s">
        <v>15</v>
      </c>
      <c r="J83" s="154" t="s">
        <v>16</v>
      </c>
      <c r="K83" s="253" t="s">
        <v>17</v>
      </c>
      <c r="L83" s="253"/>
      <c r="M83" s="134"/>
      <c r="N83" s="261" t="s">
        <v>151</v>
      </c>
    </row>
    <row r="84" spans="1:14" ht="21" thickBot="1" x14ac:dyDescent="0.3">
      <c r="A84" s="135">
        <f>IF(' 3تسيير واقتصاد'!A4="","",' 3تسيير واقتصاد'!A4)</f>
        <v>1</v>
      </c>
      <c r="B84" s="227" t="str">
        <f>IF(' 3تسيير واقتصاد'!B4:B4="","",' 3تسيير واقتصاد'!B4:B4)</f>
        <v>العياشي عائشة</v>
      </c>
      <c r="C84" s="228"/>
      <c r="D84" s="136" t="str">
        <f>IF(' 3تسيير واقتصاد'!M4="","",' 3تسيير واقتصاد'!M4)</f>
        <v/>
      </c>
      <c r="E84" s="136" t="str">
        <f>IF(' 3تسيير واقتصاد'!N4="","",' 3تسيير واقتصاد'!N4)</f>
        <v/>
      </c>
      <c r="F84" s="136" t="str">
        <f>IF(' 3تسيير واقتصاد'!O4="","",' 3تسيير واقتصاد'!O4)</f>
        <v/>
      </c>
      <c r="G84" s="136" t="str">
        <f>IF(' 3تسيير واقتصاد'!P4="","",' 3تسيير واقتصاد'!P4*2)</f>
        <v/>
      </c>
      <c r="H84" s="136" t="str">
        <f>IF(COUNTBLANK(D84:G84)=0,ROUND(SUM(D84:G84)/5,2),"")</f>
        <v/>
      </c>
      <c r="I84" s="137">
        <f>IF(COUNTBLANK(B84)=0,IF('2 علوم تجريبية 1'!$J$1="","",'2 علوم تجريبية 1'!$J$1),"")</f>
        <v>3</v>
      </c>
      <c r="J84" s="156" t="str">
        <f>IFERROR(I84*H84,"")</f>
        <v/>
      </c>
      <c r="K84" s="241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41"/>
      <c r="M84" s="139"/>
      <c r="N84" s="262"/>
    </row>
    <row r="85" spans="1:14" ht="21" thickBot="1" x14ac:dyDescent="0.3">
      <c r="A85" s="135">
        <f>IF(' 3تسيير واقتصاد'!A5="","",' 3تسيير واقتصاد'!A5)</f>
        <v>2</v>
      </c>
      <c r="B85" s="227" t="str">
        <f>IF(' 3تسيير واقتصاد'!B5:B5="","",' 3تسيير واقتصاد'!B5:B5)</f>
        <v>برهمي أمين</v>
      </c>
      <c r="C85" s="228"/>
      <c r="D85" s="136" t="str">
        <f>IF(' 3تسيير واقتصاد'!M5="","",' 3تسيير واقتصاد'!M5)</f>
        <v/>
      </c>
      <c r="E85" s="136" t="str">
        <f>IF(' 3تسيير واقتصاد'!N5="","",' 3تسيير واقتصاد'!N5)</f>
        <v/>
      </c>
      <c r="F85" s="136" t="str">
        <f>IF(' 3تسيير واقتصاد'!O5="","",' 3تسيير واقتصاد'!O5)</f>
        <v/>
      </c>
      <c r="G85" s="136" t="str">
        <f>IF(' 3تسيير واقتصاد'!P5="","",' 3تسيير واقتصاد'!P5*2)</f>
        <v/>
      </c>
      <c r="H85" s="136" t="str">
        <f t="shared" ref="H85:H108" si="7">IF(COUNTBLANK(D85:G85)=0,ROUND(SUM(D85:G85)/5,2),"")</f>
        <v/>
      </c>
      <c r="I85" s="137">
        <f>IF(COUNTBLANK(B85)=0,IF('2 علوم تجريبية 1'!$J$1="","",'2 علوم تجريبية 1'!$J$1),"")</f>
        <v>3</v>
      </c>
      <c r="J85" s="156" t="str">
        <f t="shared" ref="J85:J108" si="8">IFERROR(I85*H85,"")</f>
        <v/>
      </c>
      <c r="K85" s="241" t="str">
        <f t="shared" ref="K85:K108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41"/>
      <c r="M85" s="140"/>
      <c r="N85" s="262"/>
    </row>
    <row r="86" spans="1:14" ht="21" thickBot="1" x14ac:dyDescent="0.3">
      <c r="A86" s="135">
        <f>IF(' 3تسيير واقتصاد'!A6="","",' 3تسيير واقتصاد'!A6)</f>
        <v>3</v>
      </c>
      <c r="B86" s="227" t="str">
        <f>IF(' 3تسيير واقتصاد'!B6:B6="","",' 3تسيير واقتصاد'!B6:B6)</f>
        <v>بلقاسم سارة</v>
      </c>
      <c r="C86" s="228"/>
      <c r="D86" s="136" t="str">
        <f>IF(' 3تسيير واقتصاد'!M6="","",' 3تسيير واقتصاد'!M6)</f>
        <v/>
      </c>
      <c r="E86" s="136" t="str">
        <f>IF(' 3تسيير واقتصاد'!N6="","",' 3تسيير واقتصاد'!N6)</f>
        <v/>
      </c>
      <c r="F86" s="136" t="str">
        <f>IF(' 3تسيير واقتصاد'!O6="","",' 3تسيير واقتصاد'!O6)</f>
        <v/>
      </c>
      <c r="G86" s="136" t="str">
        <f>IF(' 3تسيير واقتصاد'!P6="","",' 3تسيير واقتصاد'!P6*2)</f>
        <v/>
      </c>
      <c r="H86" s="136" t="str">
        <f t="shared" si="7"/>
        <v/>
      </c>
      <c r="I86" s="137">
        <f>IF(COUNTBLANK(B86)=0,IF('2 علوم تجريبية 1'!$J$1="","",'2 علوم تجريبية 1'!$J$1),"")</f>
        <v>3</v>
      </c>
      <c r="J86" s="156" t="str">
        <f t="shared" si="8"/>
        <v/>
      </c>
      <c r="K86" s="241" t="str">
        <f t="shared" si="9"/>
        <v/>
      </c>
      <c r="L86" s="241"/>
      <c r="M86" s="140"/>
      <c r="N86" s="262"/>
    </row>
    <row r="87" spans="1:14" ht="21" thickBot="1" x14ac:dyDescent="0.3">
      <c r="A87" s="135">
        <f>IF(' 3تسيير واقتصاد'!A7="","",' 3تسيير واقتصاد'!A7)</f>
        <v>4</v>
      </c>
      <c r="B87" s="227" t="str">
        <f>IF(' 3تسيير واقتصاد'!B7:B7="","",' 3تسيير واقتصاد'!B7:B7)</f>
        <v>بن أحمد محمد لأمين</v>
      </c>
      <c r="C87" s="228"/>
      <c r="D87" s="136" t="str">
        <f>IF(' 3تسيير واقتصاد'!M7="","",' 3تسيير واقتصاد'!M7)</f>
        <v/>
      </c>
      <c r="E87" s="136" t="str">
        <f>IF(' 3تسيير واقتصاد'!N7="","",' 3تسيير واقتصاد'!N7)</f>
        <v/>
      </c>
      <c r="F87" s="136" t="str">
        <f>IF(' 3تسيير واقتصاد'!O7="","",' 3تسيير واقتصاد'!O7)</f>
        <v/>
      </c>
      <c r="G87" s="136" t="str">
        <f>IF(' 3تسيير واقتصاد'!P7="","",' 3تسيير واقتصاد'!P7*2)</f>
        <v/>
      </c>
      <c r="H87" s="136" t="str">
        <f t="shared" si="7"/>
        <v/>
      </c>
      <c r="I87" s="137">
        <f>IF(COUNTBLANK(B87)=0,IF('2 علوم تجريبية 1'!$J$1="","",'2 علوم تجريبية 1'!$J$1),"")</f>
        <v>3</v>
      </c>
      <c r="J87" s="156" t="str">
        <f t="shared" si="8"/>
        <v/>
      </c>
      <c r="K87" s="241" t="str">
        <f t="shared" si="9"/>
        <v/>
      </c>
      <c r="L87" s="241"/>
      <c r="M87" s="140"/>
      <c r="N87" s="262"/>
    </row>
    <row r="88" spans="1:14" ht="21" thickBot="1" x14ac:dyDescent="0.3">
      <c r="A88" s="135">
        <f>IF(' 3تسيير واقتصاد'!A8="","",' 3تسيير واقتصاد'!A8)</f>
        <v>5</v>
      </c>
      <c r="B88" s="227" t="str">
        <f>IF(' 3تسيير واقتصاد'!B8:B8="","",' 3تسيير واقتصاد'!B8:B8)</f>
        <v>بودي إلياس</v>
      </c>
      <c r="C88" s="228"/>
      <c r="D88" s="136" t="str">
        <f>IF(' 3تسيير واقتصاد'!M8="","",' 3تسيير واقتصاد'!M8)</f>
        <v/>
      </c>
      <c r="E88" s="136" t="str">
        <f>IF(' 3تسيير واقتصاد'!N8="","",' 3تسيير واقتصاد'!N8)</f>
        <v/>
      </c>
      <c r="F88" s="136" t="str">
        <f>IF(' 3تسيير واقتصاد'!O8="","",' 3تسيير واقتصاد'!O8)</f>
        <v/>
      </c>
      <c r="G88" s="136" t="str">
        <f>IF(' 3تسيير واقتصاد'!P8="","",' 3تسيير واقتصاد'!P8*2)</f>
        <v/>
      </c>
      <c r="H88" s="136" t="str">
        <f t="shared" si="7"/>
        <v/>
      </c>
      <c r="I88" s="137">
        <f>IF(COUNTBLANK(B88)=0,IF('2 علوم تجريبية 1'!$J$1="","",'2 علوم تجريبية 1'!$J$1),"")</f>
        <v>3</v>
      </c>
      <c r="J88" s="156" t="str">
        <f t="shared" si="8"/>
        <v/>
      </c>
      <c r="K88" s="241" t="str">
        <f t="shared" si="9"/>
        <v/>
      </c>
      <c r="L88" s="241"/>
      <c r="M88" s="140"/>
      <c r="N88" s="262"/>
    </row>
    <row r="89" spans="1:14" ht="21" thickBot="1" x14ac:dyDescent="0.3">
      <c r="A89" s="135">
        <f>IF(' 3تسيير واقتصاد'!A9="","",' 3تسيير واقتصاد'!A9)</f>
        <v>6</v>
      </c>
      <c r="B89" s="227" t="str">
        <f>IF(' 3تسيير واقتصاد'!B9:B9="","",' 3تسيير واقتصاد'!B9:B9)</f>
        <v>بودي سمية</v>
      </c>
      <c r="C89" s="228"/>
      <c r="D89" s="136" t="str">
        <f>IF(' 3تسيير واقتصاد'!M9="","",' 3تسيير واقتصاد'!M9)</f>
        <v/>
      </c>
      <c r="E89" s="136" t="str">
        <f>IF(' 3تسيير واقتصاد'!N9="","",' 3تسيير واقتصاد'!N9)</f>
        <v/>
      </c>
      <c r="F89" s="136" t="str">
        <f>IF(' 3تسيير واقتصاد'!O9="","",' 3تسيير واقتصاد'!O9)</f>
        <v/>
      </c>
      <c r="G89" s="136" t="str">
        <f>IF(' 3تسيير واقتصاد'!P9="","",' 3تسيير واقتصاد'!P9*2)</f>
        <v/>
      </c>
      <c r="H89" s="136" t="str">
        <f t="shared" si="7"/>
        <v/>
      </c>
      <c r="I89" s="137">
        <f>IF(COUNTBLANK(B89)=0,IF('2 علوم تجريبية 1'!$J$1="","",'2 علوم تجريبية 1'!$J$1),"")</f>
        <v>3</v>
      </c>
      <c r="J89" s="156" t="str">
        <f t="shared" si="8"/>
        <v/>
      </c>
      <c r="K89" s="241" t="str">
        <f t="shared" si="9"/>
        <v/>
      </c>
      <c r="L89" s="241"/>
      <c r="M89" s="140"/>
      <c r="N89" s="262"/>
    </row>
    <row r="90" spans="1:14" ht="21" thickBot="1" x14ac:dyDescent="0.3">
      <c r="A90" s="135">
        <f>IF(' 3تسيير واقتصاد'!A10="","",' 3تسيير واقتصاد'!A10)</f>
        <v>7</v>
      </c>
      <c r="B90" s="227" t="str">
        <f>IF(' 3تسيير واقتصاد'!B10:B10="","",' 3تسيير واقتصاد'!B10:B10)</f>
        <v>تونسي حنان</v>
      </c>
      <c r="C90" s="228"/>
      <c r="D90" s="136" t="str">
        <f>IF(' 3تسيير واقتصاد'!M10="","",' 3تسيير واقتصاد'!M10)</f>
        <v/>
      </c>
      <c r="E90" s="136" t="str">
        <f>IF(' 3تسيير واقتصاد'!N10="","",' 3تسيير واقتصاد'!N10)</f>
        <v/>
      </c>
      <c r="F90" s="136" t="str">
        <f>IF(' 3تسيير واقتصاد'!O10="","",' 3تسيير واقتصاد'!O10)</f>
        <v/>
      </c>
      <c r="G90" s="136" t="str">
        <f>IF(' 3تسيير واقتصاد'!P10="","",' 3تسيير واقتصاد'!P10*2)</f>
        <v/>
      </c>
      <c r="H90" s="136" t="str">
        <f t="shared" si="7"/>
        <v/>
      </c>
      <c r="I90" s="137">
        <f>IF(COUNTBLANK(B90)=0,IF('2 علوم تجريبية 1'!$J$1="","",'2 علوم تجريبية 1'!$J$1),"")</f>
        <v>3</v>
      </c>
      <c r="J90" s="156" t="str">
        <f t="shared" si="8"/>
        <v/>
      </c>
      <c r="K90" s="241" t="str">
        <f t="shared" si="9"/>
        <v/>
      </c>
      <c r="L90" s="241"/>
      <c r="M90" s="140"/>
      <c r="N90" s="262"/>
    </row>
    <row r="91" spans="1:14" ht="21" thickBot="1" x14ac:dyDescent="0.3">
      <c r="A91" s="135">
        <f>IF(' 3تسيير واقتصاد'!A11="","",' 3تسيير واقتصاد'!A11)</f>
        <v>8</v>
      </c>
      <c r="B91" s="227" t="str">
        <f>IF(' 3تسيير واقتصاد'!B11:B11="","",' 3تسيير واقتصاد'!B11:B11)</f>
        <v>حكومي أحمد عبد الكريم</v>
      </c>
      <c r="C91" s="228"/>
      <c r="D91" s="136" t="str">
        <f>IF(' 3تسيير واقتصاد'!M11="","",' 3تسيير واقتصاد'!M11)</f>
        <v/>
      </c>
      <c r="E91" s="136" t="str">
        <f>IF(' 3تسيير واقتصاد'!N11="","",' 3تسيير واقتصاد'!N11)</f>
        <v/>
      </c>
      <c r="F91" s="136" t="str">
        <f>IF(' 3تسيير واقتصاد'!O11="","",' 3تسيير واقتصاد'!O11)</f>
        <v/>
      </c>
      <c r="G91" s="136" t="str">
        <f>IF(' 3تسيير واقتصاد'!P11="","",' 3تسيير واقتصاد'!P11*2)</f>
        <v/>
      </c>
      <c r="H91" s="136" t="str">
        <f t="shared" si="7"/>
        <v/>
      </c>
      <c r="I91" s="137">
        <f>IF(COUNTBLANK(B91)=0,IF('2 علوم تجريبية 1'!$J$1="","",'2 علوم تجريبية 1'!$J$1),"")</f>
        <v>3</v>
      </c>
      <c r="J91" s="156" t="str">
        <f t="shared" si="8"/>
        <v/>
      </c>
      <c r="K91" s="241" t="str">
        <f t="shared" si="9"/>
        <v/>
      </c>
      <c r="L91" s="241"/>
      <c r="M91" s="140"/>
      <c r="N91" s="262"/>
    </row>
    <row r="92" spans="1:14" ht="21" thickBot="1" x14ac:dyDescent="0.3">
      <c r="A92" s="135">
        <f>IF(' 3تسيير واقتصاد'!A12="","",' 3تسيير واقتصاد'!A12)</f>
        <v>9</v>
      </c>
      <c r="B92" s="227" t="str">
        <f>IF(' 3تسيير واقتصاد'!B12:B12="","",' 3تسيير واقتصاد'!B12:B12)</f>
        <v>دحام فاطمة الزهراء</v>
      </c>
      <c r="C92" s="228"/>
      <c r="D92" s="136" t="str">
        <f>IF(' 3تسيير واقتصاد'!M12="","",' 3تسيير واقتصاد'!M12)</f>
        <v/>
      </c>
      <c r="E92" s="136" t="str">
        <f>IF(' 3تسيير واقتصاد'!N12="","",' 3تسيير واقتصاد'!N12)</f>
        <v/>
      </c>
      <c r="F92" s="136" t="str">
        <f>IF(' 3تسيير واقتصاد'!O12="","",' 3تسيير واقتصاد'!O12)</f>
        <v/>
      </c>
      <c r="G92" s="136" t="str">
        <f>IF(' 3تسيير واقتصاد'!P12="","",' 3تسيير واقتصاد'!P12*2)</f>
        <v/>
      </c>
      <c r="H92" s="136" t="str">
        <f t="shared" si="7"/>
        <v/>
      </c>
      <c r="I92" s="137">
        <f>IF(COUNTBLANK(B92)=0,IF('2 علوم تجريبية 1'!$J$1="","",'2 علوم تجريبية 1'!$J$1),"")</f>
        <v>3</v>
      </c>
      <c r="J92" s="156" t="str">
        <f t="shared" si="8"/>
        <v/>
      </c>
      <c r="K92" s="241" t="str">
        <f t="shared" si="9"/>
        <v/>
      </c>
      <c r="L92" s="241"/>
      <c r="M92" s="140"/>
      <c r="N92" s="262"/>
    </row>
    <row r="93" spans="1:14" ht="21" thickBot="1" x14ac:dyDescent="0.3">
      <c r="A93" s="135">
        <f>IF(' 3تسيير واقتصاد'!A13="","",' 3تسيير واقتصاد'!A13)</f>
        <v>10</v>
      </c>
      <c r="B93" s="227" t="str">
        <f>IF(' 3تسيير واقتصاد'!B13:B13="","",' 3تسيير واقتصاد'!B13:B13)</f>
        <v>صديقي أمال</v>
      </c>
      <c r="C93" s="228"/>
      <c r="D93" s="136" t="str">
        <f>IF(' 3تسيير واقتصاد'!M13="","",' 3تسيير واقتصاد'!M13)</f>
        <v/>
      </c>
      <c r="E93" s="136" t="str">
        <f>IF(' 3تسيير واقتصاد'!N13="","",' 3تسيير واقتصاد'!N13)</f>
        <v/>
      </c>
      <c r="F93" s="136" t="str">
        <f>IF(' 3تسيير واقتصاد'!O13="","",' 3تسيير واقتصاد'!O13)</f>
        <v/>
      </c>
      <c r="G93" s="136" t="str">
        <f>IF(' 3تسيير واقتصاد'!P13="","",' 3تسيير واقتصاد'!P13*2)</f>
        <v/>
      </c>
      <c r="H93" s="136" t="str">
        <f t="shared" si="7"/>
        <v/>
      </c>
      <c r="I93" s="137">
        <f>IF(COUNTBLANK(B93)=0,IF('2 علوم تجريبية 1'!$J$1="","",'2 علوم تجريبية 1'!$J$1),"")</f>
        <v>3</v>
      </c>
      <c r="J93" s="156" t="str">
        <f t="shared" si="8"/>
        <v/>
      </c>
      <c r="K93" s="241" t="str">
        <f t="shared" si="9"/>
        <v/>
      </c>
      <c r="L93" s="241"/>
      <c r="M93" s="140"/>
      <c r="N93" s="262"/>
    </row>
    <row r="94" spans="1:14" ht="21" thickBot="1" x14ac:dyDescent="0.3">
      <c r="A94" s="135">
        <f>IF(' 3تسيير واقتصاد'!A14="","",' 3تسيير واقتصاد'!A14)</f>
        <v>11</v>
      </c>
      <c r="B94" s="227" t="str">
        <f>IF(' 3تسيير واقتصاد'!B14:B14="","",' 3تسيير واقتصاد'!B14:B14)</f>
        <v>صديقي نور الهدى</v>
      </c>
      <c r="C94" s="228"/>
      <c r="D94" s="136" t="str">
        <f>IF(' 3تسيير واقتصاد'!M14="","",' 3تسيير واقتصاد'!M14)</f>
        <v/>
      </c>
      <c r="E94" s="136" t="str">
        <f>IF(' 3تسيير واقتصاد'!N14="","",' 3تسيير واقتصاد'!N14)</f>
        <v/>
      </c>
      <c r="F94" s="136" t="str">
        <f>IF(' 3تسيير واقتصاد'!O14="","",' 3تسيير واقتصاد'!O14)</f>
        <v/>
      </c>
      <c r="G94" s="136" t="str">
        <f>IF(' 3تسيير واقتصاد'!P14="","",' 3تسيير واقتصاد'!P14*2)</f>
        <v/>
      </c>
      <c r="H94" s="136" t="str">
        <f t="shared" si="7"/>
        <v/>
      </c>
      <c r="I94" s="137">
        <f>IF(COUNTBLANK(B94)=0,IF('2 علوم تجريبية 1'!$J$1="","",'2 علوم تجريبية 1'!$J$1),"")</f>
        <v>3</v>
      </c>
      <c r="J94" s="156" t="str">
        <f t="shared" si="8"/>
        <v/>
      </c>
      <c r="K94" s="241" t="str">
        <f t="shared" si="9"/>
        <v/>
      </c>
      <c r="L94" s="241"/>
      <c r="M94" s="140"/>
      <c r="N94" s="262"/>
    </row>
    <row r="95" spans="1:14" ht="21" thickBot="1" x14ac:dyDescent="0.3">
      <c r="A95" s="135">
        <f>IF(' 3تسيير واقتصاد'!A15="","",' 3تسيير واقتصاد'!A15)</f>
        <v>12</v>
      </c>
      <c r="B95" s="227" t="str">
        <f>IF(' 3تسيير واقتصاد'!B15:B15="","",' 3تسيير واقتصاد'!B15:B15)</f>
        <v>عبد الحق شهرزاد</v>
      </c>
      <c r="C95" s="228"/>
      <c r="D95" s="136" t="str">
        <f>IF(' 3تسيير واقتصاد'!M15="","",' 3تسيير واقتصاد'!M15)</f>
        <v/>
      </c>
      <c r="E95" s="136" t="str">
        <f>IF(' 3تسيير واقتصاد'!N15="","",' 3تسيير واقتصاد'!N15)</f>
        <v/>
      </c>
      <c r="F95" s="136" t="str">
        <f>IF(' 3تسيير واقتصاد'!O15="","",' 3تسيير واقتصاد'!O15)</f>
        <v/>
      </c>
      <c r="G95" s="136" t="str">
        <f>IF(' 3تسيير واقتصاد'!P15="","",' 3تسيير واقتصاد'!P15*2)</f>
        <v/>
      </c>
      <c r="H95" s="136" t="str">
        <f t="shared" si="7"/>
        <v/>
      </c>
      <c r="I95" s="137">
        <f>IF(COUNTBLANK(B95)=0,IF('2 علوم تجريبية 1'!$J$1="","",'2 علوم تجريبية 1'!$J$1),"")</f>
        <v>3</v>
      </c>
      <c r="J95" s="156" t="str">
        <f t="shared" si="8"/>
        <v/>
      </c>
      <c r="K95" s="241" t="str">
        <f t="shared" si="9"/>
        <v/>
      </c>
      <c r="L95" s="241"/>
      <c r="M95" s="140"/>
      <c r="N95" s="263"/>
    </row>
    <row r="96" spans="1:14" ht="21.75" thickTop="1" thickBot="1" x14ac:dyDescent="0.3">
      <c r="A96" s="135">
        <f>IF(' 3تسيير واقتصاد'!A16="","",' 3تسيير واقتصاد'!A16)</f>
        <v>13</v>
      </c>
      <c r="B96" s="227" t="str">
        <f>IF(' 3تسيير واقتصاد'!B16:B16="","",' 3تسيير واقتصاد'!B16:B16)</f>
        <v>عفوس نور الهدى</v>
      </c>
      <c r="C96" s="228"/>
      <c r="D96" s="136" t="str">
        <f>IF(' 3تسيير واقتصاد'!M16="","",' 3تسيير واقتصاد'!M16)</f>
        <v/>
      </c>
      <c r="E96" s="136" t="str">
        <f>IF(' 3تسيير واقتصاد'!N16="","",' 3تسيير واقتصاد'!N16)</f>
        <v/>
      </c>
      <c r="F96" s="136" t="str">
        <f>IF(' 3تسيير واقتصاد'!O16="","",' 3تسيير واقتصاد'!O16)</f>
        <v/>
      </c>
      <c r="G96" s="136" t="str">
        <f>IF(' 3تسيير واقتصاد'!P16="","",' 3تسيير واقتصاد'!P16*2)</f>
        <v/>
      </c>
      <c r="H96" s="136" t="str">
        <f t="shared" si="7"/>
        <v/>
      </c>
      <c r="I96" s="137">
        <f>IF(COUNTBLANK(B96)=0,IF('2 علوم تجريبية 1'!$J$1="","",'2 علوم تجريبية 1'!$J$1),"")</f>
        <v>3</v>
      </c>
      <c r="J96" s="156" t="str">
        <f t="shared" si="8"/>
        <v/>
      </c>
      <c r="K96" s="241" t="str">
        <f t="shared" si="9"/>
        <v/>
      </c>
      <c r="L96" s="241"/>
      <c r="M96" s="140"/>
      <c r="N96" s="141"/>
    </row>
    <row r="97" spans="1:14" ht="21.75" customHeight="1" thickTop="1" thickBot="1" x14ac:dyDescent="0.3">
      <c r="A97" s="135">
        <f>IF(' 3تسيير واقتصاد'!A17="","",' 3تسيير واقتصاد'!A17)</f>
        <v>14</v>
      </c>
      <c r="B97" s="227" t="str">
        <f>IF(' 3تسيير واقتصاد'!B17:B17="","",' 3تسيير واقتصاد'!B17:B17)</f>
        <v>مازوز وكيب</v>
      </c>
      <c r="C97" s="228"/>
      <c r="D97" s="136" t="str">
        <f>IF(' 3تسيير واقتصاد'!M17="","",' 3تسيير واقتصاد'!M17)</f>
        <v/>
      </c>
      <c r="E97" s="136" t="str">
        <f>IF(' 3تسيير واقتصاد'!N17="","",' 3تسيير واقتصاد'!N17)</f>
        <v/>
      </c>
      <c r="F97" s="136" t="str">
        <f>IF(' 3تسيير واقتصاد'!O17="","",' 3تسيير واقتصاد'!O17)</f>
        <v/>
      </c>
      <c r="G97" s="136" t="str">
        <f>IF(' 3تسيير واقتصاد'!P17="","",' 3تسيير واقتصاد'!P17*2)</f>
        <v/>
      </c>
      <c r="H97" s="136" t="str">
        <f t="shared" si="7"/>
        <v/>
      </c>
      <c r="I97" s="137">
        <f>IF(COUNTBLANK(B97)=0,IF('2 علوم تجريبية 1'!$J$1="","",'2 علوم تجريبية 1'!$J$1),"")</f>
        <v>3</v>
      </c>
      <c r="J97" s="156" t="str">
        <f t="shared" si="8"/>
        <v/>
      </c>
      <c r="K97" s="241" t="str">
        <f t="shared" si="9"/>
        <v/>
      </c>
      <c r="L97" s="241"/>
      <c r="M97" s="140"/>
      <c r="N97" s="258" t="str">
        <f>IFERROR(AVERAGE(H84:H108),"")</f>
        <v/>
      </c>
    </row>
    <row r="98" spans="1:14" ht="21" thickBot="1" x14ac:dyDescent="0.3">
      <c r="A98" s="135">
        <f>IF(' 3تسيير واقتصاد'!A18="","",' 3تسيير واقتصاد'!A18)</f>
        <v>15</v>
      </c>
      <c r="B98" s="227" t="str">
        <f>IF(' 3تسيير واقتصاد'!B18:B18="","",' 3تسيير واقتصاد'!B18:B18)</f>
        <v>محمودي أيمن</v>
      </c>
      <c r="C98" s="228"/>
      <c r="D98" s="136" t="str">
        <f>IF(' 3تسيير واقتصاد'!M18="","",' 3تسيير واقتصاد'!M18)</f>
        <v/>
      </c>
      <c r="E98" s="136" t="str">
        <f>IF(' 3تسيير واقتصاد'!N18="","",' 3تسيير واقتصاد'!N18)</f>
        <v/>
      </c>
      <c r="F98" s="136" t="str">
        <f>IF(' 3تسيير واقتصاد'!O18="","",' 3تسيير واقتصاد'!O18)</f>
        <v/>
      </c>
      <c r="G98" s="136" t="str">
        <f>IF(' 3تسيير واقتصاد'!P18="","",' 3تسيير واقتصاد'!P18*2)</f>
        <v/>
      </c>
      <c r="H98" s="136" t="str">
        <f t="shared" si="7"/>
        <v/>
      </c>
      <c r="I98" s="137">
        <f>IF(COUNTBLANK(B98)=0,IF('2 علوم تجريبية 1'!$J$1="","",'2 علوم تجريبية 1'!$J$1),"")</f>
        <v>3</v>
      </c>
      <c r="J98" s="156" t="str">
        <f t="shared" si="8"/>
        <v/>
      </c>
      <c r="K98" s="241" t="str">
        <f t="shared" si="9"/>
        <v/>
      </c>
      <c r="L98" s="241"/>
      <c r="M98" s="140"/>
      <c r="N98" s="259"/>
    </row>
    <row r="99" spans="1:14" ht="21" thickBot="1" x14ac:dyDescent="0.3">
      <c r="A99" s="135">
        <f>IF(' 3تسيير واقتصاد'!A19="","",' 3تسيير واقتصاد'!A19)</f>
        <v>16</v>
      </c>
      <c r="B99" s="227" t="str">
        <f>IF(' 3تسيير واقتصاد'!B19:B19="","",' 3تسيير واقتصاد'!B19:B19)</f>
        <v>مخلوفي الفاروق</v>
      </c>
      <c r="C99" s="228"/>
      <c r="D99" s="136" t="str">
        <f>IF(' 3تسيير واقتصاد'!M19="","",' 3تسيير واقتصاد'!M19)</f>
        <v/>
      </c>
      <c r="E99" s="136" t="str">
        <f>IF(' 3تسيير واقتصاد'!N19="","",' 3تسيير واقتصاد'!N19)</f>
        <v/>
      </c>
      <c r="F99" s="136" t="str">
        <f>IF(' 3تسيير واقتصاد'!O19="","",' 3تسيير واقتصاد'!O19)</f>
        <v/>
      </c>
      <c r="G99" s="136" t="str">
        <f>IF(' 3تسيير واقتصاد'!P19="","",' 3تسيير واقتصاد'!P19*2)</f>
        <v/>
      </c>
      <c r="H99" s="136" t="str">
        <f t="shared" si="7"/>
        <v/>
      </c>
      <c r="I99" s="137">
        <f>IF(COUNTBLANK(B99)=0,IF('2 علوم تجريبية 1'!$J$1="","",'2 علوم تجريبية 1'!$J$1),"")</f>
        <v>3</v>
      </c>
      <c r="J99" s="156" t="str">
        <f t="shared" si="8"/>
        <v/>
      </c>
      <c r="K99" s="241" t="str">
        <f t="shared" si="9"/>
        <v/>
      </c>
      <c r="L99" s="241"/>
      <c r="M99" s="140"/>
      <c r="N99" s="259"/>
    </row>
    <row r="100" spans="1:14" ht="21" thickBot="1" x14ac:dyDescent="0.3">
      <c r="A100" s="135">
        <f>IF(' 3تسيير واقتصاد'!A20="","",' 3تسيير واقتصاد'!A20)</f>
        <v>17</v>
      </c>
      <c r="B100" s="227" t="str">
        <f>IF(' 3تسيير واقتصاد'!B20:B20="","",' 3تسيير واقتصاد'!B20:B20)</f>
        <v>مسعودي نصيرة</v>
      </c>
      <c r="C100" s="228"/>
      <c r="D100" s="136" t="str">
        <f>IF(' 3تسيير واقتصاد'!M20="","",' 3تسيير واقتصاد'!M20)</f>
        <v/>
      </c>
      <c r="E100" s="136" t="str">
        <f>IF(' 3تسيير واقتصاد'!N20="","",' 3تسيير واقتصاد'!N20)</f>
        <v/>
      </c>
      <c r="F100" s="136" t="str">
        <f>IF(' 3تسيير واقتصاد'!O20="","",' 3تسيير واقتصاد'!O20)</f>
        <v/>
      </c>
      <c r="G100" s="136" t="str">
        <f>IF(' 3تسيير واقتصاد'!P20="","",' 3تسيير واقتصاد'!P20*2)</f>
        <v/>
      </c>
      <c r="H100" s="136" t="str">
        <f t="shared" si="7"/>
        <v/>
      </c>
      <c r="I100" s="137">
        <f>IF(COUNTBLANK(B100)=0,IF('2 علوم تجريبية 1'!$J$1="","",'2 علوم تجريبية 1'!$J$1),"")</f>
        <v>3</v>
      </c>
      <c r="J100" s="156" t="str">
        <f t="shared" si="8"/>
        <v/>
      </c>
      <c r="K100" s="241" t="str">
        <f t="shared" si="9"/>
        <v/>
      </c>
      <c r="L100" s="241"/>
      <c r="M100" s="140"/>
      <c r="N100" s="259"/>
    </row>
    <row r="101" spans="1:14" ht="21" thickBot="1" x14ac:dyDescent="0.3">
      <c r="A101" s="135">
        <f>IF(' 3تسيير واقتصاد'!A21="","",' 3تسيير واقتصاد'!A21)</f>
        <v>18</v>
      </c>
      <c r="B101" s="227" t="str">
        <f>IF(' 3تسيير واقتصاد'!B21:B21="","",' 3تسيير واقتصاد'!B21:B21)</f>
        <v>معمري فايزة</v>
      </c>
      <c r="C101" s="228"/>
      <c r="D101" s="136" t="str">
        <f>IF(' 3تسيير واقتصاد'!M21="","",' 3تسيير واقتصاد'!M21)</f>
        <v/>
      </c>
      <c r="E101" s="136" t="str">
        <f>IF(' 3تسيير واقتصاد'!N21="","",' 3تسيير واقتصاد'!N21)</f>
        <v/>
      </c>
      <c r="F101" s="136" t="str">
        <f>IF(' 3تسيير واقتصاد'!O21="","",' 3تسيير واقتصاد'!O21)</f>
        <v/>
      </c>
      <c r="G101" s="136" t="str">
        <f>IF(' 3تسيير واقتصاد'!P21="","",' 3تسيير واقتصاد'!P21*2)</f>
        <v/>
      </c>
      <c r="H101" s="136" t="str">
        <f t="shared" si="7"/>
        <v/>
      </c>
      <c r="I101" s="137">
        <f>IF(COUNTBLANK(B101)=0,IF('2 علوم تجريبية 1'!$J$1="","",'2 علوم تجريبية 1'!$J$1),"")</f>
        <v>3</v>
      </c>
      <c r="J101" s="156" t="str">
        <f t="shared" si="8"/>
        <v/>
      </c>
      <c r="K101" s="241" t="str">
        <f t="shared" si="9"/>
        <v/>
      </c>
      <c r="L101" s="241"/>
      <c r="M101" s="140"/>
      <c r="N101" s="259"/>
    </row>
    <row r="102" spans="1:14" ht="21" thickBot="1" x14ac:dyDescent="0.3">
      <c r="A102" s="135">
        <f>IF(' 3تسيير واقتصاد'!A22="","",' 3تسيير واقتصاد'!A22)</f>
        <v>19</v>
      </c>
      <c r="B102" s="227" t="str">
        <f>IF(' 3تسيير واقتصاد'!B22:B22="","",' 3تسيير واقتصاد'!B22:B22)</f>
        <v>هدلي هشام</v>
      </c>
      <c r="C102" s="228"/>
      <c r="D102" s="136" t="str">
        <f>IF(' 3تسيير واقتصاد'!M22="","",' 3تسيير واقتصاد'!M22)</f>
        <v/>
      </c>
      <c r="E102" s="136" t="str">
        <f>IF(' 3تسيير واقتصاد'!N22="","",' 3تسيير واقتصاد'!N22)</f>
        <v/>
      </c>
      <c r="F102" s="136" t="str">
        <f>IF(' 3تسيير واقتصاد'!O22="","",' 3تسيير واقتصاد'!O22)</f>
        <v/>
      </c>
      <c r="G102" s="136" t="str">
        <f>IF(' 3تسيير واقتصاد'!P22="","",' 3تسيير واقتصاد'!P22*2)</f>
        <v/>
      </c>
      <c r="H102" s="136" t="str">
        <f t="shared" si="7"/>
        <v/>
      </c>
      <c r="I102" s="137">
        <f>IF(COUNTBLANK(B102)=0,IF('2 علوم تجريبية 1'!$J$1="","",'2 علوم تجريبية 1'!$J$1),"")</f>
        <v>3</v>
      </c>
      <c r="J102" s="156" t="str">
        <f t="shared" si="8"/>
        <v/>
      </c>
      <c r="K102" s="241" t="str">
        <f t="shared" si="9"/>
        <v/>
      </c>
      <c r="L102" s="241"/>
      <c r="M102" s="140"/>
      <c r="N102" s="259"/>
    </row>
    <row r="103" spans="1:14" ht="21" thickBot="1" x14ac:dyDescent="0.3">
      <c r="A103" s="135">
        <f>IF(' 3تسيير واقتصاد'!A23="","",' 3تسيير واقتصاد'!A23)</f>
        <v>20</v>
      </c>
      <c r="B103" s="227" t="str">
        <f>IF(' 3تسيير واقتصاد'!B23:B23="","",' 3تسيير واقتصاد'!B23:B23)</f>
        <v>هلال ريناس</v>
      </c>
      <c r="C103" s="228"/>
      <c r="D103" s="136" t="str">
        <f>IF(' 3تسيير واقتصاد'!M23="","",' 3تسيير واقتصاد'!M23)</f>
        <v/>
      </c>
      <c r="E103" s="136" t="str">
        <f>IF(' 3تسيير واقتصاد'!N23="","",' 3تسيير واقتصاد'!N23)</f>
        <v/>
      </c>
      <c r="F103" s="136" t="str">
        <f>IF(' 3تسيير واقتصاد'!O23="","",' 3تسيير واقتصاد'!O23)</f>
        <v/>
      </c>
      <c r="G103" s="136" t="str">
        <f>IF(' 3تسيير واقتصاد'!P23="","",' 3تسيير واقتصاد'!P23*2)</f>
        <v/>
      </c>
      <c r="H103" s="136" t="str">
        <f t="shared" si="7"/>
        <v/>
      </c>
      <c r="I103" s="137">
        <f>IF(COUNTBLANK(B103)=0,IF('2 علوم تجريبية 1'!$J$1="","",'2 علوم تجريبية 1'!$J$1),"")</f>
        <v>3</v>
      </c>
      <c r="J103" s="156" t="str">
        <f t="shared" si="8"/>
        <v/>
      </c>
      <c r="K103" s="241" t="str">
        <f t="shared" si="9"/>
        <v/>
      </c>
      <c r="L103" s="241"/>
      <c r="M103" s="140"/>
      <c r="N103" s="259"/>
    </row>
    <row r="104" spans="1:14" ht="21" thickBot="1" x14ac:dyDescent="0.3">
      <c r="A104" s="135" t="str">
        <f>IF(' 3تسيير واقتصاد'!A24="","",' 3تسيير واقتصاد'!A24)</f>
        <v/>
      </c>
      <c r="B104" s="227" t="str">
        <f>IF(' 3تسيير واقتصاد'!B24:B24="","",' 3تسيير واقتصاد'!B24:B24)</f>
        <v/>
      </c>
      <c r="C104" s="228"/>
      <c r="D104" s="136" t="str">
        <f>IF(' 3تسيير واقتصاد'!M24="","",' 3تسيير واقتصاد'!M24)</f>
        <v/>
      </c>
      <c r="E104" s="136" t="str">
        <f>IF(' 3تسيير واقتصاد'!N24="","",' 3تسيير واقتصاد'!N24)</f>
        <v/>
      </c>
      <c r="F104" s="136" t="str">
        <f>IF(' 3تسيير واقتصاد'!O24="","",' 3تسيير واقتصاد'!O24)</f>
        <v/>
      </c>
      <c r="G104" s="136" t="str">
        <f>IF(' 3تسيير واقتصاد'!P24="","",' 3تسيير واقتصاد'!P24*2)</f>
        <v/>
      </c>
      <c r="H104" s="136" t="str">
        <f t="shared" si="7"/>
        <v/>
      </c>
      <c r="I104" s="137" t="str">
        <f>IF(COUNTBLANK(B104)=0,IF('2 علوم تجريبية 1'!$J$1="","",'2 علوم تجريبية 1'!$J$1),"")</f>
        <v/>
      </c>
      <c r="J104" s="156" t="str">
        <f t="shared" si="8"/>
        <v/>
      </c>
      <c r="K104" s="241" t="str">
        <f t="shared" si="9"/>
        <v/>
      </c>
      <c r="L104" s="241"/>
      <c r="M104" s="140"/>
      <c r="N104" s="259"/>
    </row>
    <row r="105" spans="1:14" ht="21" thickBot="1" x14ac:dyDescent="0.3">
      <c r="A105" s="135" t="str">
        <f>IF(' 3تسيير واقتصاد'!A25="","",' 3تسيير واقتصاد'!A25)</f>
        <v/>
      </c>
      <c r="B105" s="227" t="str">
        <f>IF(' 3تسيير واقتصاد'!B25:B25="","",' 3تسيير واقتصاد'!B25:B25)</f>
        <v/>
      </c>
      <c r="C105" s="228"/>
      <c r="D105" s="136" t="str">
        <f>IF(' 3تسيير واقتصاد'!M25="","",' 3تسيير واقتصاد'!M25)</f>
        <v/>
      </c>
      <c r="E105" s="136" t="str">
        <f>IF(' 3تسيير واقتصاد'!N25="","",' 3تسيير واقتصاد'!N25)</f>
        <v/>
      </c>
      <c r="F105" s="136" t="str">
        <f>IF(' 3تسيير واقتصاد'!O25="","",' 3تسيير واقتصاد'!O25)</f>
        <v/>
      </c>
      <c r="G105" s="136" t="str">
        <f>IF(' 3تسيير واقتصاد'!P25="","",' 3تسيير واقتصاد'!P25*2)</f>
        <v/>
      </c>
      <c r="H105" s="136" t="str">
        <f t="shared" si="7"/>
        <v/>
      </c>
      <c r="I105" s="137" t="str">
        <f>IF(COUNTBLANK(B105)=0,IF('2 علوم تجريبية 1'!$J$1="","",'2 علوم تجريبية 1'!$J$1),"")</f>
        <v/>
      </c>
      <c r="J105" s="156" t="str">
        <f t="shared" si="8"/>
        <v/>
      </c>
      <c r="K105" s="241" t="str">
        <f t="shared" si="9"/>
        <v/>
      </c>
      <c r="L105" s="241"/>
      <c r="M105" s="140"/>
      <c r="N105" s="259"/>
    </row>
    <row r="106" spans="1:14" ht="21" thickBot="1" x14ac:dyDescent="0.3">
      <c r="A106" s="135" t="str">
        <f>IF(' 3تسيير واقتصاد'!A26="","",' 3تسيير واقتصاد'!A26)</f>
        <v/>
      </c>
      <c r="B106" s="227" t="str">
        <f>IF(' 3تسيير واقتصاد'!B26:B26="","",' 3تسيير واقتصاد'!B26:B26)</f>
        <v/>
      </c>
      <c r="C106" s="228"/>
      <c r="D106" s="136" t="str">
        <f>IF(' 3تسيير واقتصاد'!M26="","",' 3تسيير واقتصاد'!M26)</f>
        <v/>
      </c>
      <c r="E106" s="136" t="str">
        <f>IF(' 3تسيير واقتصاد'!N26="","",' 3تسيير واقتصاد'!N26)</f>
        <v/>
      </c>
      <c r="F106" s="136" t="str">
        <f>IF(' 3تسيير واقتصاد'!O26="","",' 3تسيير واقتصاد'!O26)</f>
        <v/>
      </c>
      <c r="G106" s="136" t="str">
        <f>IF(' 3تسيير واقتصاد'!P26="","",' 3تسيير واقتصاد'!P26*2)</f>
        <v/>
      </c>
      <c r="H106" s="136" t="str">
        <f t="shared" si="7"/>
        <v/>
      </c>
      <c r="I106" s="137" t="str">
        <f>IF(COUNTBLANK(B106)=0,IF('2 علوم تجريبية 1'!$J$1="","",'2 علوم تجريبية 1'!$J$1),"")</f>
        <v/>
      </c>
      <c r="J106" s="156" t="str">
        <f t="shared" si="8"/>
        <v/>
      </c>
      <c r="K106" s="241" t="str">
        <f t="shared" si="9"/>
        <v/>
      </c>
      <c r="L106" s="241"/>
      <c r="M106" s="140"/>
      <c r="N106" s="259"/>
    </row>
    <row r="107" spans="1:14" ht="21" thickBot="1" x14ac:dyDescent="0.3">
      <c r="A107" s="135" t="str">
        <f>IF(' 3تسيير واقتصاد'!A27="","",' 3تسيير واقتصاد'!A27)</f>
        <v/>
      </c>
      <c r="B107" s="227" t="str">
        <f>IF(' 3تسيير واقتصاد'!B27:B27="","",' 3تسيير واقتصاد'!B27:B27)</f>
        <v/>
      </c>
      <c r="C107" s="228"/>
      <c r="D107" s="136" t="str">
        <f>IF(' 3تسيير واقتصاد'!M27="","",' 3تسيير واقتصاد'!M27)</f>
        <v/>
      </c>
      <c r="E107" s="136" t="str">
        <f>IF(' 3تسيير واقتصاد'!N27="","",' 3تسيير واقتصاد'!N27)</f>
        <v/>
      </c>
      <c r="F107" s="136" t="str">
        <f>IF(' 3تسيير واقتصاد'!O27="","",' 3تسيير واقتصاد'!O27)</f>
        <v/>
      </c>
      <c r="G107" s="136" t="str">
        <f>IF(' 3تسيير واقتصاد'!P27="","",' 3تسيير واقتصاد'!P27*2)</f>
        <v/>
      </c>
      <c r="H107" s="136" t="str">
        <f t="shared" si="7"/>
        <v/>
      </c>
      <c r="I107" s="137" t="str">
        <f>IF(COUNTBLANK(B107)=0,IF('2 علوم تجريبية 1'!$J$1="","",'2 علوم تجريبية 1'!$J$1),"")</f>
        <v/>
      </c>
      <c r="J107" s="156" t="str">
        <f t="shared" si="8"/>
        <v/>
      </c>
      <c r="K107" s="241" t="str">
        <f t="shared" si="9"/>
        <v/>
      </c>
      <c r="L107" s="241"/>
      <c r="M107" s="140"/>
      <c r="N107" s="259"/>
    </row>
    <row r="108" spans="1:14" ht="21" thickBot="1" x14ac:dyDescent="0.3">
      <c r="A108" s="135" t="str">
        <f>IF(' 3تسيير واقتصاد'!A28="","",' 3تسيير واقتصاد'!A28)</f>
        <v/>
      </c>
      <c r="B108" s="264" t="str">
        <f>IF(' 3تسيير واقتصاد'!B28:B28="","",' 3تسيير واقتصاد'!B28:B28)</f>
        <v/>
      </c>
      <c r="C108" s="265"/>
      <c r="D108" s="151" t="str">
        <f>IF(' 3تسيير واقتصاد'!M28="","",' 3تسيير واقتصاد'!M28)</f>
        <v/>
      </c>
      <c r="E108" s="151" t="str">
        <f>IF(' 3تسيير واقتصاد'!N28="","",' 3تسيير واقتصاد'!N28)</f>
        <v/>
      </c>
      <c r="F108" s="151" t="str">
        <f>IF(' 3تسيير واقتصاد'!O28="","",' 3تسيير واقتصاد'!O28)</f>
        <v/>
      </c>
      <c r="G108" s="151" t="str">
        <f>IF(' 3تسيير واقتصاد'!P28="","",' 3تسيير واقتصاد'!P28*2)</f>
        <v/>
      </c>
      <c r="H108" s="136" t="str">
        <f t="shared" si="7"/>
        <v/>
      </c>
      <c r="I108" s="137" t="str">
        <f>IF(COUNTBLANK(B108)=0,IF('2 علوم تجريبية 1'!$J$1="","",'2 علوم تجريبية 1'!$J$1),"")</f>
        <v/>
      </c>
      <c r="J108" s="158" t="str">
        <f t="shared" si="8"/>
        <v/>
      </c>
      <c r="K108" s="266" t="str">
        <f t="shared" si="9"/>
        <v/>
      </c>
      <c r="L108" s="266"/>
      <c r="M108" s="149"/>
      <c r="N108" s="260"/>
    </row>
    <row r="109" spans="1:14" ht="19.5" thickBot="1" x14ac:dyDescent="0.3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</row>
    <row r="110" spans="1:14" ht="24" thickTop="1" thickBot="1" x14ac:dyDescent="0.3">
      <c r="A110" s="123"/>
      <c r="B110" s="267" t="s">
        <v>160</v>
      </c>
      <c r="C110" s="268"/>
      <c r="D110" s="269"/>
      <c r="E110" s="123"/>
      <c r="F110" s="163">
        <f>COUNTIF(H84:H107,"&gt;=10")</f>
        <v>0</v>
      </c>
      <c r="G110" s="123"/>
      <c r="H110" s="123"/>
      <c r="I110" s="267" t="s">
        <v>159</v>
      </c>
      <c r="J110" s="268"/>
      <c r="K110" s="269"/>
      <c r="L110" s="123"/>
      <c r="M110" s="123"/>
      <c r="N110" s="163">
        <f>COUNTIF(H84:H107,"&lt;10")</f>
        <v>0</v>
      </c>
    </row>
    <row r="111" spans="1:14" ht="19.5" thickTop="1" x14ac:dyDescent="0.25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</row>
    <row r="112" spans="1:14" hidden="1" x14ac:dyDescent="0.25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</row>
    <row r="113" spans="1:14" hidden="1" x14ac:dyDescent="0.25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</row>
    <row r="114" spans="1:14" hidden="1" x14ac:dyDescent="0.25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</row>
  </sheetData>
  <mergeCells count="207">
    <mergeCell ref="N44:N56"/>
    <mergeCell ref="N83:N95"/>
    <mergeCell ref="B107:C107"/>
    <mergeCell ref="K107:L107"/>
    <mergeCell ref="B108:C108"/>
    <mergeCell ref="K108:L108"/>
    <mergeCell ref="B110:D110"/>
    <mergeCell ref="I110:K110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B92:C92"/>
    <mergeCell ref="K92:L92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A80:B80"/>
    <mergeCell ref="C80:E80"/>
    <mergeCell ref="F80:I80"/>
    <mergeCell ref="J80:K80"/>
    <mergeCell ref="L80:N80"/>
    <mergeCell ref="B71:D71"/>
    <mergeCell ref="I71:K71"/>
    <mergeCell ref="B68:C68"/>
    <mergeCell ref="K68:L68"/>
    <mergeCell ref="B69:C69"/>
    <mergeCell ref="K69:L69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N4:N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N97:N108"/>
    <mergeCell ref="B29:C29"/>
    <mergeCell ref="K29:L29"/>
    <mergeCell ref="B31:D31"/>
    <mergeCell ref="I31:K31"/>
    <mergeCell ref="N18:N29"/>
    <mergeCell ref="N58:N69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A41:B41"/>
    <mergeCell ref="C41:E41"/>
    <mergeCell ref="F41:I41"/>
  </mergeCells>
  <conditionalFormatting sqref="F2">
    <cfRule type="containsErrors" dxfId="15" priority="9" stopIfTrue="1">
      <formula>ISERROR(F2)</formula>
    </cfRule>
  </conditionalFormatting>
  <conditionalFormatting sqref="F3">
    <cfRule type="containsErrors" dxfId="14" priority="8" stopIfTrue="1">
      <formula>ISERROR(F3)</formula>
    </cfRule>
  </conditionalFormatting>
  <conditionalFormatting sqref="F42">
    <cfRule type="containsErrors" dxfId="13" priority="7" stopIfTrue="1">
      <formula>ISERROR(F42)</formula>
    </cfRule>
  </conditionalFormatting>
  <conditionalFormatting sqref="F43">
    <cfRule type="containsErrors" dxfId="12" priority="6" stopIfTrue="1">
      <formula>ISERROR(F43)</formula>
    </cfRule>
  </conditionalFormatting>
  <conditionalFormatting sqref="F81">
    <cfRule type="containsErrors" dxfId="11" priority="5" stopIfTrue="1">
      <formula>ISERROR(F81)</formula>
    </cfRule>
  </conditionalFormatting>
  <conditionalFormatting sqref="F82">
    <cfRule type="containsErrors" dxfId="10" priority="4" stopIfTrue="1">
      <formula>ISERROR(F82)</formula>
    </cfRule>
  </conditionalFormatting>
  <conditionalFormatting sqref="H5:H29">
    <cfRule type="cellIs" dxfId="9" priority="3" operator="lessThan">
      <formula>10</formula>
    </cfRule>
  </conditionalFormatting>
  <conditionalFormatting sqref="H45:H69">
    <cfRule type="cellIs" dxfId="8" priority="2" operator="lessThan">
      <formula>10</formula>
    </cfRule>
  </conditionalFormatting>
  <conditionalFormatting sqref="H84:H108">
    <cfRule type="cellIs" dxfId="7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tabColor theme="9" tint="-0.249977111117893"/>
  </sheetPr>
  <dimension ref="A1:R116"/>
  <sheetViews>
    <sheetView showGridLines="0" rightToLeft="1" tabSelected="1" topLeftCell="A88" workbookViewId="0">
      <selection activeCell="I113" sqref="I113"/>
    </sheetView>
  </sheetViews>
  <sheetFormatPr baseColWidth="10" defaultColWidth="0" defaultRowHeight="18.75" zeroHeight="1" x14ac:dyDescent="0.25"/>
  <cols>
    <col min="1" max="1" width="4.75" style="117" customWidth="1"/>
    <col min="2" max="2" width="7.25" style="117" customWidth="1"/>
    <col min="3" max="3" width="16.875" style="117" customWidth="1"/>
    <col min="4" max="4" width="9.25" style="126" customWidth="1"/>
    <col min="5" max="5" width="9.375" style="126" customWidth="1"/>
    <col min="6" max="6" width="9.75" style="126" customWidth="1"/>
    <col min="7" max="7" width="9.5" style="126" customWidth="1"/>
    <col min="8" max="8" width="10.625" style="126" customWidth="1"/>
    <col min="9" max="9" width="8.5" style="126" customWidth="1"/>
    <col min="10" max="10" width="8.875" style="126" customWidth="1"/>
    <col min="11" max="11" width="10.5" style="117" customWidth="1"/>
    <col min="12" max="12" width="9.375" style="117" customWidth="1"/>
    <col min="13" max="13" width="11" style="117" hidden="1" customWidth="1"/>
    <col min="14" max="14" width="8.5" style="126" customWidth="1"/>
    <col min="15" max="15" width="8.75" style="117" customWidth="1"/>
    <col min="16" max="16" width="7.75" style="117" customWidth="1"/>
    <col min="17" max="18" width="11" style="117" customWidth="1"/>
    <col min="19" max="16384" width="11" style="117" hidden="1"/>
  </cols>
  <sheetData>
    <row r="1" spans="1:16" ht="30.75" thickBot="1" x14ac:dyDescent="0.3">
      <c r="A1" s="234" t="s">
        <v>0</v>
      </c>
      <c r="B1" s="234"/>
      <c r="C1" s="236" t="s">
        <v>26</v>
      </c>
      <c r="D1" s="236"/>
      <c r="E1" s="237"/>
      <c r="F1" s="231" t="s">
        <v>4</v>
      </c>
      <c r="G1" s="232"/>
      <c r="H1" s="232"/>
      <c r="I1" s="233"/>
      <c r="J1" s="251" t="s">
        <v>9</v>
      </c>
      <c r="K1" s="252"/>
      <c r="L1" s="250" t="s">
        <v>19</v>
      </c>
      <c r="M1" s="250"/>
      <c r="N1" s="250"/>
      <c r="O1" s="116"/>
      <c r="P1" s="116"/>
    </row>
    <row r="2" spans="1:16" ht="23.25" thickBot="1" x14ac:dyDescent="0.3">
      <c r="A2" s="234" t="s">
        <v>6</v>
      </c>
      <c r="B2" s="234"/>
      <c r="C2" s="238" t="s">
        <v>29</v>
      </c>
      <c r="D2" s="238"/>
      <c r="E2" s="238"/>
      <c r="F2" s="229" t="s">
        <v>5</v>
      </c>
      <c r="G2" s="229"/>
      <c r="H2" s="239" t="str">
        <f>IFERROR(INDEX($B$5:$H$34,MATCH(L2,$H$5:$H$34,0),1),"")</f>
        <v/>
      </c>
      <c r="I2" s="239"/>
      <c r="J2" s="240"/>
      <c r="K2" s="155" t="s">
        <v>10</v>
      </c>
      <c r="L2" s="130">
        <f>IFERROR(MAX(H5:H40),"")</f>
        <v>0</v>
      </c>
      <c r="M2" s="131"/>
      <c r="N2" s="132" t="s">
        <v>18</v>
      </c>
      <c r="O2" s="116"/>
      <c r="P2" s="116"/>
    </row>
    <row r="3" spans="1:16" ht="23.25" thickBot="1" x14ac:dyDescent="0.3">
      <c r="A3" s="234" t="s">
        <v>1</v>
      </c>
      <c r="B3" s="234"/>
      <c r="C3" s="238" t="s">
        <v>7</v>
      </c>
      <c r="D3" s="238"/>
      <c r="E3" s="238"/>
      <c r="F3" s="230" t="s">
        <v>8</v>
      </c>
      <c r="G3" s="230"/>
      <c r="H3" s="240" t="str">
        <f>IFERROR(INDEX($B$5:$H$34,MATCH(L3,$H$5:$H$34,0),1),"")</f>
        <v/>
      </c>
      <c r="I3" s="240"/>
      <c r="J3" s="240"/>
      <c r="K3" s="155" t="s">
        <v>10</v>
      </c>
      <c r="L3" s="130">
        <f>IFERROR(MIN(H5:H40),"")</f>
        <v>0</v>
      </c>
      <c r="M3" s="131"/>
      <c r="N3" s="133" t="s">
        <v>147</v>
      </c>
      <c r="O3" s="116"/>
      <c r="P3" s="116"/>
    </row>
    <row r="4" spans="1:16" ht="21.75" customHeight="1" thickTop="1" thickBot="1" x14ac:dyDescent="0.3">
      <c r="A4" s="153" t="s">
        <v>2</v>
      </c>
      <c r="B4" s="235" t="s">
        <v>3</v>
      </c>
      <c r="C4" s="235"/>
      <c r="D4" s="154" t="s">
        <v>11</v>
      </c>
      <c r="E4" s="154" t="s">
        <v>12</v>
      </c>
      <c r="F4" s="154" t="s">
        <v>13</v>
      </c>
      <c r="G4" s="154" t="s">
        <v>28</v>
      </c>
      <c r="H4" s="154" t="s">
        <v>14</v>
      </c>
      <c r="I4" s="154" t="s">
        <v>15</v>
      </c>
      <c r="J4" s="154" t="s">
        <v>16</v>
      </c>
      <c r="K4" s="253" t="s">
        <v>17</v>
      </c>
      <c r="L4" s="253"/>
      <c r="M4" s="134"/>
      <c r="N4" s="261" t="s">
        <v>151</v>
      </c>
      <c r="O4" s="116"/>
      <c r="P4" s="116"/>
    </row>
    <row r="5" spans="1:16" ht="21" thickBot="1" x14ac:dyDescent="0.3">
      <c r="A5" s="135">
        <f>IF('2 علوم تجريبية 1'!A4="","",'2 علوم تجريبية 1'!A4)</f>
        <v>1</v>
      </c>
      <c r="B5" s="227" t="str">
        <f>IF('3آداب وفلسفة'!B4:B4="","",'3آداب وفلسفة'!B4:B4)</f>
        <v>بكيرات وليد</v>
      </c>
      <c r="C5" s="228"/>
      <c r="D5" s="136">
        <f>IF('3آداب وفلسفة'!C4="","",'3آداب وفلسفة'!C4)</f>
        <v>5</v>
      </c>
      <c r="E5" s="136">
        <f>IF('3آداب وفلسفة'!D4="","",'3آداب وفلسفة'!D4)</f>
        <v>12</v>
      </c>
      <c r="F5" s="136" t="str">
        <f>IF('3آداب وفلسفة'!F4="","",CEILING(SUM('3آداب وفلسفة'!E4:F4)/2,0.25))</f>
        <v/>
      </c>
      <c r="G5" s="136">
        <f>IF('3آداب وفلسفة'!G4="","",'3آداب وفلسفة'!G4*2)</f>
        <v>24</v>
      </c>
      <c r="H5" s="136" t="str">
        <f>IF(COUNTBLANK(D5:G5)=0,ROUND(SUM(D5:G5)/5,2),"")</f>
        <v/>
      </c>
      <c r="I5" s="137">
        <f>IF(COUNTBLANK(B5)=0,IF('2 علوم تجريبية 1'!$J$1="","",'2 علوم تجريبية 1'!$J$1),"")</f>
        <v>3</v>
      </c>
      <c r="J5" s="138" t="str">
        <f>IFERROR(I5*H5,"")</f>
        <v/>
      </c>
      <c r="K5" s="241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41"/>
      <c r="M5" s="139"/>
      <c r="N5" s="262"/>
      <c r="O5" s="116"/>
      <c r="P5" s="116"/>
    </row>
    <row r="6" spans="1:16" ht="21" thickBot="1" x14ac:dyDescent="0.3">
      <c r="A6" s="135">
        <f>IF('2 علوم تجريبية 1'!A5="","",'2 علوم تجريبية 1'!A5)</f>
        <v>2</v>
      </c>
      <c r="B6" s="227" t="str">
        <f>IF('3آداب وفلسفة'!B5:B5="","",'3آداب وفلسفة'!B5:B5)</f>
        <v>بلبحري اكرام</v>
      </c>
      <c r="C6" s="228"/>
      <c r="D6" s="136">
        <f>IF('3آداب وفلسفة'!C5="","",'3آداب وفلسفة'!C5)</f>
        <v>14</v>
      </c>
      <c r="E6" s="136">
        <f>IF('3آداب وفلسفة'!D5="","",'3آداب وفلسفة'!D5)</f>
        <v>12</v>
      </c>
      <c r="F6" s="136" t="str">
        <f>IF('3آداب وفلسفة'!F5="","",CEILING(SUM('3آداب وفلسفة'!E5:F5)/2,0.25))</f>
        <v/>
      </c>
      <c r="G6" s="136">
        <f>IF('3آداب وفلسفة'!G5="","",'3آداب وفلسفة'!G5*2)</f>
        <v>23.5</v>
      </c>
      <c r="H6" s="136" t="str">
        <f t="shared" ref="H6:H34" si="0">IF(COUNTBLANK(D6:G6)=0,ROUND(SUM(D6:G6)/5,2),"")</f>
        <v/>
      </c>
      <c r="I6" s="137">
        <f>IF(COUNTBLANK(B6)=0,IF('2 علوم تجريبية 1'!$J$1="","",'2 علوم تجريبية 1'!$J$1),"")</f>
        <v>3</v>
      </c>
      <c r="J6" s="138" t="str">
        <f t="shared" ref="J6:J40" si="1">IFERROR(I6*H6,"")</f>
        <v/>
      </c>
      <c r="K6" s="241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41"/>
      <c r="M6" s="140"/>
      <c r="N6" s="262"/>
      <c r="O6" s="116"/>
      <c r="P6" s="116"/>
    </row>
    <row r="7" spans="1:16" ht="21" thickBot="1" x14ac:dyDescent="0.3">
      <c r="A7" s="135">
        <f>IF('2 علوم تجريبية 1'!A6="","",'2 علوم تجريبية 1'!A6)</f>
        <v>3</v>
      </c>
      <c r="B7" s="227" t="str">
        <f>IF('3آداب وفلسفة'!B6:B6="","",'3آداب وفلسفة'!B6:B6)</f>
        <v>بن احمد روميسة</v>
      </c>
      <c r="C7" s="228"/>
      <c r="D7" s="136">
        <f>IF('3آداب وفلسفة'!C6="","",'3آداب وفلسفة'!C6)</f>
        <v>13</v>
      </c>
      <c r="E7" s="136">
        <f>IF('3آداب وفلسفة'!D6="","",'3آداب وفلسفة'!D6)</f>
        <v>11</v>
      </c>
      <c r="F7" s="136" t="str">
        <f>IF('3آداب وفلسفة'!F6="","",CEILING(SUM('3آداب وفلسفة'!E6:F6)/2,0.25))</f>
        <v/>
      </c>
      <c r="G7" s="136">
        <f>IF('3آداب وفلسفة'!G6="","",'3آداب وفلسفة'!G6*2)</f>
        <v>25</v>
      </c>
      <c r="H7" s="136" t="str">
        <f t="shared" si="0"/>
        <v/>
      </c>
      <c r="I7" s="137">
        <f>IF(COUNTBLANK(B7)=0,IF('2 علوم تجريبية 1'!$J$1="","",'2 علوم تجريبية 1'!$J$1),"")</f>
        <v>3</v>
      </c>
      <c r="J7" s="138" t="str">
        <f t="shared" si="1"/>
        <v/>
      </c>
      <c r="K7" s="241" t="str">
        <f t="shared" si="2"/>
        <v/>
      </c>
      <c r="L7" s="241"/>
      <c r="M7" s="140"/>
      <c r="N7" s="262"/>
      <c r="O7" s="116"/>
      <c r="P7" s="116"/>
    </row>
    <row r="8" spans="1:16" ht="21" thickBot="1" x14ac:dyDescent="0.3">
      <c r="A8" s="135">
        <f>IF('2 علوم تجريبية 1'!A7="","",'2 علوم تجريبية 1'!A7)</f>
        <v>4</v>
      </c>
      <c r="B8" s="227" t="str">
        <f>IF('3آداب وفلسفة'!B7:B7="","",'3آداب وفلسفة'!B7:B7)</f>
        <v>بن ديدة اسلام</v>
      </c>
      <c r="C8" s="228"/>
      <c r="D8" s="136">
        <f>IF('3آداب وفلسفة'!C7="","",'3آداب وفلسفة'!C7)</f>
        <v>11</v>
      </c>
      <c r="E8" s="136">
        <f>IF('3آداب وفلسفة'!D7="","",'3آداب وفلسفة'!D7)</f>
        <v>10</v>
      </c>
      <c r="F8" s="136" t="str">
        <f>IF('3آداب وفلسفة'!F7="","",CEILING(SUM('3آداب وفلسفة'!E7:F7)/2,0.25))</f>
        <v/>
      </c>
      <c r="G8" s="136">
        <f>IF('3آداب وفلسفة'!G7="","",'3آداب وفلسفة'!G7*2)</f>
        <v>14</v>
      </c>
      <c r="H8" s="136" t="str">
        <f t="shared" si="0"/>
        <v/>
      </c>
      <c r="I8" s="137">
        <f>IF(COUNTBLANK(B8)=0,IF('2 علوم تجريبية 1'!$J$1="","",'2 علوم تجريبية 1'!$J$1),"")</f>
        <v>3</v>
      </c>
      <c r="J8" s="138" t="str">
        <f t="shared" si="1"/>
        <v/>
      </c>
      <c r="K8" s="241" t="str">
        <f t="shared" si="2"/>
        <v/>
      </c>
      <c r="L8" s="241"/>
      <c r="M8" s="140"/>
      <c r="N8" s="262"/>
      <c r="O8" s="116"/>
      <c r="P8" s="116"/>
    </row>
    <row r="9" spans="1:16" ht="21" thickBot="1" x14ac:dyDescent="0.3">
      <c r="A9" s="135">
        <f>IF('2 علوم تجريبية 1'!A8="","",'2 علوم تجريبية 1'!A8)</f>
        <v>5</v>
      </c>
      <c r="B9" s="227" t="str">
        <f>IF('3آداب وفلسفة'!B8:B8="","",'3آداب وفلسفة'!B8:B8)</f>
        <v>بن شكشك إلهام</v>
      </c>
      <c r="C9" s="228"/>
      <c r="D9" s="136">
        <f>IF('3آداب وفلسفة'!C8="","",'3آداب وفلسفة'!C8)</f>
        <v>14</v>
      </c>
      <c r="E9" s="136">
        <f>IF('3آداب وفلسفة'!D8="","",'3آداب وفلسفة'!D8)</f>
        <v>12</v>
      </c>
      <c r="F9" s="136" t="str">
        <f>IF('3آداب وفلسفة'!F8="","",CEILING(SUM('3آداب وفلسفة'!E8:F8)/2,0.25))</f>
        <v/>
      </c>
      <c r="G9" s="136">
        <f>IF('3آداب وفلسفة'!G8="","",'3آداب وفلسفة'!G8*2)</f>
        <v>19</v>
      </c>
      <c r="H9" s="136" t="str">
        <f t="shared" si="0"/>
        <v/>
      </c>
      <c r="I9" s="137">
        <f>IF(COUNTBLANK(B9)=0,IF('2 علوم تجريبية 1'!$J$1="","",'2 علوم تجريبية 1'!$J$1),"")</f>
        <v>3</v>
      </c>
      <c r="J9" s="138" t="str">
        <f t="shared" si="1"/>
        <v/>
      </c>
      <c r="K9" s="241" t="str">
        <f t="shared" si="2"/>
        <v/>
      </c>
      <c r="L9" s="241"/>
      <c r="M9" s="140"/>
      <c r="N9" s="262"/>
      <c r="O9" s="116"/>
      <c r="P9" s="116"/>
    </row>
    <row r="10" spans="1:16" ht="21" thickBot="1" x14ac:dyDescent="0.3">
      <c r="A10" s="135">
        <f>IF('2 علوم تجريبية 1'!A9="","",'2 علوم تجريبية 1'!A9)</f>
        <v>6</v>
      </c>
      <c r="B10" s="227" t="str">
        <f>IF('3آداب وفلسفة'!B9:B9="","",'3آداب وفلسفة'!B9:B9)</f>
        <v>بن شهرة زوبيدة</v>
      </c>
      <c r="C10" s="228"/>
      <c r="D10" s="136">
        <f>IF('3آداب وفلسفة'!C9="","",'3آداب وفلسفة'!C9)</f>
        <v>14</v>
      </c>
      <c r="E10" s="136">
        <f>IF('3آداب وفلسفة'!D9="","",'3آداب وفلسفة'!D9)</f>
        <v>12</v>
      </c>
      <c r="F10" s="136" t="str">
        <f>IF('3آداب وفلسفة'!F9="","",CEILING(SUM('3آداب وفلسفة'!E9:F9)/2,0.25))</f>
        <v/>
      </c>
      <c r="G10" s="136">
        <f>IF('3آداب وفلسفة'!G9="","",'3آداب وفلسفة'!G9*2)</f>
        <v>21</v>
      </c>
      <c r="H10" s="136" t="str">
        <f t="shared" si="0"/>
        <v/>
      </c>
      <c r="I10" s="137">
        <f>IF(COUNTBLANK(B10)=0,IF('2 علوم تجريبية 1'!$J$1="","",'2 علوم تجريبية 1'!$J$1),"")</f>
        <v>3</v>
      </c>
      <c r="J10" s="138" t="str">
        <f t="shared" si="1"/>
        <v/>
      </c>
      <c r="K10" s="241" t="str">
        <f t="shared" si="2"/>
        <v/>
      </c>
      <c r="L10" s="241"/>
      <c r="M10" s="140"/>
      <c r="N10" s="262"/>
      <c r="O10" s="116"/>
      <c r="P10" s="116"/>
    </row>
    <row r="11" spans="1:16" ht="21" thickBot="1" x14ac:dyDescent="0.3">
      <c r="A11" s="135">
        <f>IF('2 علوم تجريبية 1'!A10="","",'2 علوم تجريبية 1'!A10)</f>
        <v>7</v>
      </c>
      <c r="B11" s="227" t="str">
        <f>IF('3آداب وفلسفة'!B10:B10="","",'3آداب وفلسفة'!B10:B10)</f>
        <v>بن عامر أمال</v>
      </c>
      <c r="C11" s="228"/>
      <c r="D11" s="136">
        <f>IF('3آداب وفلسفة'!C10="","",'3آداب وفلسفة'!C10)</f>
        <v>14</v>
      </c>
      <c r="E11" s="136">
        <f>IF('3آداب وفلسفة'!D10="","",'3آداب وفلسفة'!D10)</f>
        <v>12</v>
      </c>
      <c r="F11" s="136" t="str">
        <f>IF('3آداب وفلسفة'!F10="","",CEILING(SUM('3آداب وفلسفة'!E10:F10)/2,0.25))</f>
        <v/>
      </c>
      <c r="G11" s="136">
        <f>IF('3آداب وفلسفة'!G10="","",'3آداب وفلسفة'!G10*2)</f>
        <v>30</v>
      </c>
      <c r="H11" s="136" t="str">
        <f t="shared" si="0"/>
        <v/>
      </c>
      <c r="I11" s="137">
        <f>IF(COUNTBLANK(B11)=0,IF('2 علوم تجريبية 1'!$J$1="","",'2 علوم تجريبية 1'!$J$1),"")</f>
        <v>3</v>
      </c>
      <c r="J11" s="138" t="str">
        <f t="shared" si="1"/>
        <v/>
      </c>
      <c r="K11" s="241" t="str">
        <f t="shared" si="2"/>
        <v/>
      </c>
      <c r="L11" s="241"/>
      <c r="M11" s="140"/>
      <c r="N11" s="262"/>
      <c r="O11" s="116"/>
      <c r="P11" s="116"/>
    </row>
    <row r="12" spans="1:16" ht="21" thickBot="1" x14ac:dyDescent="0.3">
      <c r="A12" s="135">
        <f>IF('2 علوم تجريبية 1'!A11="","",'2 علوم تجريبية 1'!A11)</f>
        <v>8</v>
      </c>
      <c r="B12" s="227" t="str">
        <f>IF('3آداب وفلسفة'!B11:B11="","",'3آداب وفلسفة'!B11:B11)</f>
        <v>بن على محمد شرف الدين</v>
      </c>
      <c r="C12" s="228"/>
      <c r="D12" s="136">
        <f>IF('3آداب وفلسفة'!C11="","",'3آداب وفلسفة'!C11)</f>
        <v>13</v>
      </c>
      <c r="E12" s="136">
        <f>IF('3آداب وفلسفة'!D11="","",'3آداب وفلسفة'!D11)</f>
        <v>11</v>
      </c>
      <c r="F12" s="136" t="str">
        <f>IF('3آداب وفلسفة'!F11="","",CEILING(SUM('3آداب وفلسفة'!E11:F11)/2,0.25))</f>
        <v/>
      </c>
      <c r="G12" s="136">
        <f>IF('3آداب وفلسفة'!G11="","",'3آداب وفلسفة'!G11*2)</f>
        <v>13</v>
      </c>
      <c r="H12" s="136" t="str">
        <f t="shared" si="0"/>
        <v/>
      </c>
      <c r="I12" s="137">
        <f>IF(COUNTBLANK(B12)=0,IF('2 علوم تجريبية 1'!$J$1="","",'2 علوم تجريبية 1'!$J$1),"")</f>
        <v>3</v>
      </c>
      <c r="J12" s="138" t="str">
        <f t="shared" si="1"/>
        <v/>
      </c>
      <c r="K12" s="241" t="str">
        <f t="shared" si="2"/>
        <v/>
      </c>
      <c r="L12" s="241"/>
      <c r="M12" s="140"/>
      <c r="N12" s="262"/>
      <c r="O12" s="116"/>
      <c r="P12" s="116"/>
    </row>
    <row r="13" spans="1:16" ht="21" thickBot="1" x14ac:dyDescent="0.3">
      <c r="A13" s="135">
        <f>IF('2 علوم تجريبية 1'!A12="","",'2 علوم تجريبية 1'!A12)</f>
        <v>9</v>
      </c>
      <c r="B13" s="227" t="str">
        <f>IF('3آداب وفلسفة'!B12:B12="","",'3آداب وفلسفة'!B12:B12)</f>
        <v>بن علي محمد</v>
      </c>
      <c r="C13" s="228"/>
      <c r="D13" s="136">
        <f>IF('3آداب وفلسفة'!C12="","",'3آداب وفلسفة'!C12)</f>
        <v>14</v>
      </c>
      <c r="E13" s="136">
        <f>IF('3آداب وفلسفة'!D12="","",'3آداب وفلسفة'!D12)</f>
        <v>12</v>
      </c>
      <c r="F13" s="136" t="str">
        <f>IF('3آداب وفلسفة'!F12="","",CEILING(SUM('3آداب وفلسفة'!E12:F12)/2,0.25))</f>
        <v/>
      </c>
      <c r="G13" s="136">
        <f>IF('3آداب وفلسفة'!G12="","",'3آداب وفلسفة'!G12*2)</f>
        <v>9.5</v>
      </c>
      <c r="H13" s="136" t="str">
        <f t="shared" si="0"/>
        <v/>
      </c>
      <c r="I13" s="137">
        <f>IF(COUNTBLANK(B13)=0,IF('2 علوم تجريبية 1'!$J$1="","",'2 علوم تجريبية 1'!$J$1),"")</f>
        <v>3</v>
      </c>
      <c r="J13" s="138" t="str">
        <f t="shared" si="1"/>
        <v/>
      </c>
      <c r="K13" s="241" t="str">
        <f t="shared" si="2"/>
        <v/>
      </c>
      <c r="L13" s="241"/>
      <c r="M13" s="140"/>
      <c r="N13" s="262"/>
      <c r="O13" s="116"/>
      <c r="P13" s="116"/>
    </row>
    <row r="14" spans="1:16" ht="21" thickBot="1" x14ac:dyDescent="0.3">
      <c r="A14" s="135">
        <f>IF('2 علوم تجريبية 1'!A13="","",'2 علوم تجريبية 1'!A13)</f>
        <v>10</v>
      </c>
      <c r="B14" s="227" t="str">
        <f>IF('3آداب وفلسفة'!B13:B13="","",'3آداب وفلسفة'!B13:B13)</f>
        <v>بن مجدوب عبد القادر ص</v>
      </c>
      <c r="C14" s="228"/>
      <c r="D14" s="136">
        <f>IF('3آداب وفلسفة'!C13="","",'3آداب وفلسفة'!C13)</f>
        <v>15</v>
      </c>
      <c r="E14" s="136">
        <f>IF('3آداب وفلسفة'!D13="","",'3آداب وفلسفة'!D13)</f>
        <v>13</v>
      </c>
      <c r="F14" s="136" t="str">
        <f>IF('3آداب وفلسفة'!F13="","",CEILING(SUM('3آداب وفلسفة'!E13:F13)/2,0.25))</f>
        <v/>
      </c>
      <c r="G14" s="136">
        <f>IF('3آداب وفلسفة'!G13="","",'3آداب وفلسفة'!G13*2)</f>
        <v>19</v>
      </c>
      <c r="H14" s="136" t="str">
        <f t="shared" si="0"/>
        <v/>
      </c>
      <c r="I14" s="137">
        <f>IF(COUNTBLANK(B14)=0,IF('2 علوم تجريبية 1'!$J$1="","",'2 علوم تجريبية 1'!$J$1),"")</f>
        <v>3</v>
      </c>
      <c r="J14" s="138" t="str">
        <f t="shared" si="1"/>
        <v/>
      </c>
      <c r="K14" s="241" t="str">
        <f t="shared" si="2"/>
        <v/>
      </c>
      <c r="L14" s="241"/>
      <c r="M14" s="140"/>
      <c r="N14" s="262"/>
      <c r="O14" s="116"/>
      <c r="P14" s="116"/>
    </row>
    <row r="15" spans="1:16" ht="21" thickBot="1" x14ac:dyDescent="0.3">
      <c r="A15" s="135">
        <f>IF('2 علوم تجريبية 1'!A14="","",'2 علوم تجريبية 1'!A14)</f>
        <v>11</v>
      </c>
      <c r="B15" s="227" t="str">
        <f>IF('3آداب وفلسفة'!B14:B14="","",'3آداب وفلسفة'!B14:B14)</f>
        <v>بن ميلود هاجر</v>
      </c>
      <c r="C15" s="228"/>
      <c r="D15" s="136">
        <f>IF('3آداب وفلسفة'!C14="","",'3آداب وفلسفة'!C14)</f>
        <v>14</v>
      </c>
      <c r="E15" s="136">
        <f>IF('3آداب وفلسفة'!D14="","",'3آداب وفلسفة'!D14)</f>
        <v>12</v>
      </c>
      <c r="F15" s="136" t="str">
        <f>IF('3آداب وفلسفة'!F14="","",CEILING(SUM('3آداب وفلسفة'!E14:F14)/2,0.25))</f>
        <v/>
      </c>
      <c r="G15" s="136">
        <f>IF('3آداب وفلسفة'!G14="","",'3آداب وفلسفة'!G14*2)</f>
        <v>20.5</v>
      </c>
      <c r="H15" s="136" t="str">
        <f t="shared" si="0"/>
        <v/>
      </c>
      <c r="I15" s="137">
        <f>IF(COUNTBLANK(B15)=0,IF('2 علوم تجريبية 1'!$J$1="","",'2 علوم تجريبية 1'!$J$1),"")</f>
        <v>3</v>
      </c>
      <c r="J15" s="138" t="str">
        <f t="shared" si="1"/>
        <v/>
      </c>
      <c r="K15" s="241" t="str">
        <f t="shared" si="2"/>
        <v/>
      </c>
      <c r="L15" s="241"/>
      <c r="M15" s="140"/>
      <c r="N15" s="262"/>
      <c r="O15" s="116"/>
      <c r="P15" s="116"/>
    </row>
    <row r="16" spans="1:16" ht="21" thickBot="1" x14ac:dyDescent="0.3">
      <c r="A16" s="135">
        <f>IF('2 علوم تجريبية 1'!A15="","",'2 علوم تجريبية 1'!A15)</f>
        <v>12</v>
      </c>
      <c r="B16" s="227" t="str">
        <f>IF('3آداب وفلسفة'!B15:B15="","",'3آداب وفلسفة'!B15:B15)</f>
        <v>بيان ريا ض</v>
      </c>
      <c r="C16" s="228"/>
      <c r="D16" s="136">
        <f>IF('3آداب وفلسفة'!C15="","",'3آداب وفلسفة'!C15)</f>
        <v>11</v>
      </c>
      <c r="E16" s="136">
        <f>IF('3آداب وفلسفة'!D15="","",'3آداب وفلسفة'!D15)</f>
        <v>11</v>
      </c>
      <c r="F16" s="136" t="str">
        <f>IF('3آداب وفلسفة'!F15="","",CEILING(SUM('3آداب وفلسفة'!E15:F15)/2,0.25))</f>
        <v/>
      </c>
      <c r="G16" s="136">
        <f>IF('3آداب وفلسفة'!G15="","",'3آداب وفلسفة'!G15*2)</f>
        <v>7.5</v>
      </c>
      <c r="H16" s="136" t="str">
        <f t="shared" si="0"/>
        <v/>
      </c>
      <c r="I16" s="137">
        <f>IF(COUNTBLANK(B16)=0,IF('2 علوم تجريبية 1'!$J$1="","",'2 علوم تجريبية 1'!$J$1),"")</f>
        <v>3</v>
      </c>
      <c r="J16" s="138" t="str">
        <f t="shared" si="1"/>
        <v/>
      </c>
      <c r="K16" s="241" t="str">
        <f t="shared" si="2"/>
        <v/>
      </c>
      <c r="L16" s="241"/>
      <c r="M16" s="140"/>
      <c r="N16" s="262"/>
      <c r="O16" s="116"/>
      <c r="P16" s="116"/>
    </row>
    <row r="17" spans="1:16" ht="21" thickBot="1" x14ac:dyDescent="0.3">
      <c r="A17" s="135">
        <f>IF('2 علوم تجريبية 1'!A16="","",'2 علوم تجريبية 1'!A16)</f>
        <v>13</v>
      </c>
      <c r="B17" s="227" t="str">
        <f>IF('3آداب وفلسفة'!B16:B16="","",'3آداب وفلسفة'!B16:B16)</f>
        <v>حاكم ياسر</v>
      </c>
      <c r="C17" s="228"/>
      <c r="D17" s="136">
        <f>IF('3آداب وفلسفة'!C16="","",'3آداب وفلسفة'!C16)</f>
        <v>13</v>
      </c>
      <c r="E17" s="136">
        <f>IF('3آداب وفلسفة'!D16="","",'3آداب وفلسفة'!D16)</f>
        <v>12</v>
      </c>
      <c r="F17" s="136" t="str">
        <f>IF('3آداب وفلسفة'!F16="","",CEILING(SUM('3آداب وفلسفة'!E16:F16)/2,0.25))</f>
        <v/>
      </c>
      <c r="G17" s="136">
        <f>IF('3آداب وفلسفة'!G16="","",'3آداب وفلسفة'!G16*2)</f>
        <v>23</v>
      </c>
      <c r="H17" s="136" t="str">
        <f t="shared" si="0"/>
        <v/>
      </c>
      <c r="I17" s="137">
        <f>IF(COUNTBLANK(B17)=0,IF('2 علوم تجريبية 1'!$J$1="","",'2 علوم تجريبية 1'!$J$1),"")</f>
        <v>3</v>
      </c>
      <c r="J17" s="138" t="str">
        <f t="shared" si="1"/>
        <v/>
      </c>
      <c r="K17" s="241" t="str">
        <f t="shared" si="2"/>
        <v/>
      </c>
      <c r="L17" s="241"/>
      <c r="M17" s="140"/>
      <c r="N17" s="262"/>
      <c r="O17" s="116"/>
      <c r="P17" s="116"/>
    </row>
    <row r="18" spans="1:16" ht="21" thickBot="1" x14ac:dyDescent="0.3">
      <c r="A18" s="135">
        <f>IF('2 علوم تجريبية 1'!A17="","",'2 علوم تجريبية 1'!A17)</f>
        <v>14</v>
      </c>
      <c r="B18" s="227" t="str">
        <f>IF('3آداب وفلسفة'!B17:B17="","",'3آداب وفلسفة'!B17:B17)</f>
        <v>حبيبي مروة</v>
      </c>
      <c r="C18" s="228"/>
      <c r="D18" s="136">
        <f>IF('3آداب وفلسفة'!C17="","",'3آداب وفلسفة'!C17)</f>
        <v>13</v>
      </c>
      <c r="E18" s="136">
        <f>IF('3آداب وفلسفة'!D17="","",'3آداب وفلسفة'!D17)</f>
        <v>11.5</v>
      </c>
      <c r="F18" s="136" t="str">
        <f>IF('3آداب وفلسفة'!F17="","",CEILING(SUM('3آداب وفلسفة'!E17:F17)/2,0.25))</f>
        <v/>
      </c>
      <c r="G18" s="136">
        <f>IF('3آداب وفلسفة'!G17="","",'3آداب وفلسفة'!G17*2)</f>
        <v>24.5</v>
      </c>
      <c r="H18" s="136" t="str">
        <f t="shared" si="0"/>
        <v/>
      </c>
      <c r="I18" s="137">
        <f>IF(COUNTBLANK(B18)=0,IF('2 علوم تجريبية 1'!$J$1="","",'2 علوم تجريبية 1'!$J$1),"")</f>
        <v>3</v>
      </c>
      <c r="J18" s="138" t="str">
        <f t="shared" si="1"/>
        <v/>
      </c>
      <c r="K18" s="241" t="str">
        <f t="shared" si="2"/>
        <v/>
      </c>
      <c r="L18" s="241"/>
      <c r="M18" s="140"/>
      <c r="N18" s="262"/>
      <c r="O18" s="116"/>
      <c r="P18" s="116"/>
    </row>
    <row r="19" spans="1:16" ht="21" thickBot="1" x14ac:dyDescent="0.3">
      <c r="A19" s="135">
        <f>IF('2 علوم تجريبية 1'!A18="","",'2 علوم تجريبية 1'!A18)</f>
        <v>15</v>
      </c>
      <c r="B19" s="227" t="str">
        <f>IF('3آداب وفلسفة'!B18:B18="","",'3آداب وفلسفة'!B18:B18)</f>
        <v>خالفي محمد</v>
      </c>
      <c r="C19" s="228"/>
      <c r="D19" s="136">
        <f>IF('3آداب وفلسفة'!C18="","",'3آداب وفلسفة'!C18)</f>
        <v>11</v>
      </c>
      <c r="E19" s="136">
        <f>IF('3آداب وفلسفة'!D18="","",'3آداب وفلسفة'!D18)</f>
        <v>10.5</v>
      </c>
      <c r="F19" s="136" t="str">
        <f>IF('3آداب وفلسفة'!F18="","",CEILING(SUM('3آداب وفلسفة'!E18:F18)/2,0.25))</f>
        <v/>
      </c>
      <c r="G19" s="136">
        <f>IF('3آداب وفلسفة'!G18="","",'3آداب وفلسفة'!G18*2)</f>
        <v>25</v>
      </c>
      <c r="H19" s="136" t="str">
        <f t="shared" si="0"/>
        <v/>
      </c>
      <c r="I19" s="137">
        <f>IF(COUNTBLANK(B19)=0,IF('2 علوم تجريبية 1'!$J$1="","",'2 علوم تجريبية 1'!$J$1),"")</f>
        <v>3</v>
      </c>
      <c r="J19" s="138" t="str">
        <f t="shared" si="1"/>
        <v/>
      </c>
      <c r="K19" s="241" t="str">
        <f t="shared" si="2"/>
        <v/>
      </c>
      <c r="L19" s="241"/>
      <c r="M19" s="140"/>
      <c r="N19" s="263"/>
      <c r="O19" s="116"/>
      <c r="P19" s="116"/>
    </row>
    <row r="20" spans="1:16" ht="21.75" thickTop="1" thickBot="1" x14ac:dyDescent="0.3">
      <c r="A20" s="135">
        <f>IF('2 علوم تجريبية 1'!A19="","",'2 علوم تجريبية 1'!A19)</f>
        <v>16</v>
      </c>
      <c r="B20" s="227" t="str">
        <f>IF('3آداب وفلسفة'!B19:B19="","",'3آداب وفلسفة'!B19:B19)</f>
        <v>دحمان معاد عصام الدين</v>
      </c>
      <c r="C20" s="228"/>
      <c r="D20" s="136">
        <f>IF('3آداب وفلسفة'!C19="","",'3آداب وفلسفة'!C19)</f>
        <v>10.5</v>
      </c>
      <c r="E20" s="136">
        <f>IF('3آداب وفلسفة'!D19="","",'3آداب وفلسفة'!D19)</f>
        <v>10</v>
      </c>
      <c r="F20" s="136" t="str">
        <f>IF('3آداب وفلسفة'!F19="","",CEILING(SUM('3آداب وفلسفة'!E19:F19)/2,0.25))</f>
        <v/>
      </c>
      <c r="G20" s="136">
        <f>IF('3آداب وفلسفة'!G19="","",'3آداب وفلسفة'!G19*2)</f>
        <v>10.5</v>
      </c>
      <c r="H20" s="136" t="str">
        <f t="shared" si="0"/>
        <v/>
      </c>
      <c r="I20" s="137">
        <f>IF(COUNTBLANK(B20)=0,IF('2 علوم تجريبية 1'!$J$1="","",'2 علوم تجريبية 1'!$J$1),"")</f>
        <v>3</v>
      </c>
      <c r="J20" s="138" t="str">
        <f t="shared" si="1"/>
        <v/>
      </c>
      <c r="K20" s="241" t="str">
        <f t="shared" si="2"/>
        <v/>
      </c>
      <c r="L20" s="241"/>
      <c r="M20" s="140"/>
      <c r="N20" s="162"/>
      <c r="O20" s="116"/>
      <c r="P20" s="116"/>
    </row>
    <row r="21" spans="1:16" ht="21.75" thickTop="1" thickBot="1" x14ac:dyDescent="0.3">
      <c r="A21" s="135">
        <f>IF('2 علوم تجريبية 1'!A20="","",'2 علوم تجريبية 1'!A20)</f>
        <v>17</v>
      </c>
      <c r="B21" s="227" t="str">
        <f>IF('3آداب وفلسفة'!B20:B20="","",'3آداب وفلسفة'!B20:B20)</f>
        <v>دلاس فاطمة الزهراء</v>
      </c>
      <c r="C21" s="228"/>
      <c r="D21" s="136">
        <f>IF('3آداب وفلسفة'!C20="","",'3آداب وفلسفة'!C20)</f>
        <v>14</v>
      </c>
      <c r="E21" s="136">
        <f>IF('3آداب وفلسفة'!D20="","",'3آداب وفلسفة'!D20)</f>
        <v>12</v>
      </c>
      <c r="F21" s="136" t="str">
        <f>IF('3آداب وفلسفة'!F20="","",CEILING(SUM('3آداب وفلسفة'!E20:F20)/2,0.25))</f>
        <v/>
      </c>
      <c r="G21" s="136">
        <f>IF('3آداب وفلسفة'!G20="","",'3آداب وفلسفة'!G20*2)</f>
        <v>19.5</v>
      </c>
      <c r="H21" s="136" t="str">
        <f t="shared" si="0"/>
        <v/>
      </c>
      <c r="I21" s="137">
        <f>IF(COUNTBLANK(B21)=0,IF('2 علوم تجريبية 1'!$J$1="","",'2 علوم تجريبية 1'!$J$1),"")</f>
        <v>3</v>
      </c>
      <c r="J21" s="138" t="str">
        <f t="shared" si="1"/>
        <v/>
      </c>
      <c r="K21" s="241" t="str">
        <f t="shared" si="2"/>
        <v/>
      </c>
      <c r="L21" s="241"/>
      <c r="M21" s="140"/>
      <c r="N21" s="258" t="str">
        <f>IFERROR(AVERAGE(H5:H34),"")</f>
        <v/>
      </c>
      <c r="O21" s="116"/>
      <c r="P21" s="116"/>
    </row>
    <row r="22" spans="1:16" ht="21" thickBot="1" x14ac:dyDescent="0.3">
      <c r="A22" s="135">
        <f>IF('2 علوم تجريبية 1'!A21="","",'2 علوم تجريبية 1'!A21)</f>
        <v>18</v>
      </c>
      <c r="B22" s="227" t="str">
        <f>IF('3آداب وفلسفة'!B21:B21="","",'3آداب وفلسفة'!B21:B21)</f>
        <v>زباش عائشة</v>
      </c>
      <c r="C22" s="228"/>
      <c r="D22" s="136">
        <f>IF('3آداب وفلسفة'!C21="","",'3آداب وفلسفة'!C21)</f>
        <v>12.5</v>
      </c>
      <c r="E22" s="136">
        <f>IF('3آداب وفلسفة'!D21="","",'3آداب وفلسفة'!D21)</f>
        <v>11</v>
      </c>
      <c r="F22" s="136" t="str">
        <f>IF('3آداب وفلسفة'!F21="","",CEILING(SUM('3آداب وفلسفة'!E21:F21)/2,0.25))</f>
        <v/>
      </c>
      <c r="G22" s="136">
        <f>IF('3آداب وفلسفة'!G21="","",'3آداب وفلسفة'!G21*2)</f>
        <v>18.5</v>
      </c>
      <c r="H22" s="136" t="str">
        <f t="shared" si="0"/>
        <v/>
      </c>
      <c r="I22" s="137">
        <f>IF(COUNTBLANK(B22)=0,IF('2 علوم تجريبية 1'!$J$1="","",'2 علوم تجريبية 1'!$J$1),"")</f>
        <v>3</v>
      </c>
      <c r="J22" s="138" t="str">
        <f t="shared" si="1"/>
        <v/>
      </c>
      <c r="K22" s="241" t="str">
        <f t="shared" si="2"/>
        <v/>
      </c>
      <c r="L22" s="241"/>
      <c r="M22" s="140"/>
      <c r="N22" s="259"/>
      <c r="O22" s="116"/>
      <c r="P22" s="116"/>
    </row>
    <row r="23" spans="1:16" ht="21" thickBot="1" x14ac:dyDescent="0.3">
      <c r="A23" s="135">
        <f>IF('2 علوم تجريبية 1'!A22="","",'2 علوم تجريبية 1'!A22)</f>
        <v>19</v>
      </c>
      <c r="B23" s="227" t="str">
        <f>IF('3آداب وفلسفة'!B22:B22="","",'3آداب وفلسفة'!B22:B22)</f>
        <v>ساعي اكرام</v>
      </c>
      <c r="C23" s="228"/>
      <c r="D23" s="136">
        <f>IF('3آداب وفلسفة'!C22="","",'3آداب وفلسفة'!C22)</f>
        <v>13</v>
      </c>
      <c r="E23" s="136">
        <f>IF('3آداب وفلسفة'!D22="","",'3آداب وفلسفة'!D22)</f>
        <v>11.5</v>
      </c>
      <c r="F23" s="136" t="str">
        <f>IF('3آداب وفلسفة'!F22="","",CEILING(SUM('3آداب وفلسفة'!E22:F22)/2,0.25))</f>
        <v/>
      </c>
      <c r="G23" s="136">
        <f>IF('3آداب وفلسفة'!G22="","",'3آداب وفلسفة'!G22*2)</f>
        <v>19</v>
      </c>
      <c r="H23" s="136" t="str">
        <f t="shared" si="0"/>
        <v/>
      </c>
      <c r="I23" s="137">
        <f>IF(COUNTBLANK(B23)=0,IF('2 علوم تجريبية 1'!$J$1="","",'2 علوم تجريبية 1'!$J$1),"")</f>
        <v>3</v>
      </c>
      <c r="J23" s="138" t="str">
        <f t="shared" si="1"/>
        <v/>
      </c>
      <c r="K23" s="241" t="str">
        <f t="shared" si="2"/>
        <v/>
      </c>
      <c r="L23" s="241"/>
      <c r="M23" s="140"/>
      <c r="N23" s="259"/>
      <c r="O23" s="116"/>
      <c r="P23" s="116"/>
    </row>
    <row r="24" spans="1:16" ht="21" thickBot="1" x14ac:dyDescent="0.3">
      <c r="A24" s="135">
        <f>IF('2 علوم تجريبية 1'!A23="","",'2 علوم تجريبية 1'!A23)</f>
        <v>20</v>
      </c>
      <c r="B24" s="227" t="str">
        <f>IF('3آداب وفلسفة'!B23:B23="","",'3آداب وفلسفة'!B23:B23)</f>
        <v>شنتوف صباح</v>
      </c>
      <c r="C24" s="228"/>
      <c r="D24" s="136">
        <f>IF('3آداب وفلسفة'!C23="","",'3آداب وفلسفة'!C23)</f>
        <v>12</v>
      </c>
      <c r="E24" s="136">
        <f>IF('3آداب وفلسفة'!D23="","",'3آداب وفلسفة'!D23)</f>
        <v>11</v>
      </c>
      <c r="F24" s="136" t="str">
        <f>IF('3آداب وفلسفة'!F23="","",CEILING(SUM('3آداب وفلسفة'!E23:F23)/2,0.25))</f>
        <v/>
      </c>
      <c r="G24" s="136">
        <f>IF('3آداب وفلسفة'!G23="","",'3آداب وفلسفة'!G23*2)</f>
        <v>19</v>
      </c>
      <c r="H24" s="136" t="str">
        <f t="shared" si="0"/>
        <v/>
      </c>
      <c r="I24" s="137">
        <f>IF(COUNTBLANK(B24)=0,IF('2 علوم تجريبية 1'!$J$1="","",'2 علوم تجريبية 1'!$J$1),"")</f>
        <v>3</v>
      </c>
      <c r="J24" s="138" t="str">
        <f t="shared" si="1"/>
        <v/>
      </c>
      <c r="K24" s="241" t="str">
        <f t="shared" si="2"/>
        <v/>
      </c>
      <c r="L24" s="241"/>
      <c r="M24" s="140"/>
      <c r="N24" s="259"/>
      <c r="O24" s="116"/>
      <c r="P24" s="116"/>
    </row>
    <row r="25" spans="1:16" ht="21" thickBot="1" x14ac:dyDescent="0.3">
      <c r="A25" s="135">
        <f>IF('2 علوم تجريبية 1'!A24="","",'2 علوم تجريبية 1'!A24)</f>
        <v>21</v>
      </c>
      <c r="B25" s="227" t="str">
        <f>IF('3آداب وفلسفة'!B24:B24="","",'3آداب وفلسفة'!B24:B24)</f>
        <v>صالحي صافية</v>
      </c>
      <c r="C25" s="228"/>
      <c r="D25" s="136">
        <f>IF('3آداب وفلسفة'!C24="","",'3آداب وفلسفة'!C24)</f>
        <v>14</v>
      </c>
      <c r="E25" s="136">
        <f>IF('3آداب وفلسفة'!D24="","",'3آداب وفلسفة'!D24)</f>
        <v>13</v>
      </c>
      <c r="F25" s="136" t="str">
        <f>IF('3آداب وفلسفة'!F24="","",CEILING(SUM('3آداب وفلسفة'!E24:F24)/2,0.25))</f>
        <v/>
      </c>
      <c r="G25" s="136">
        <f>IF('3آداب وفلسفة'!G24="","",'3آداب وفلسفة'!G24*2)</f>
        <v>21.5</v>
      </c>
      <c r="H25" s="136" t="str">
        <f t="shared" si="0"/>
        <v/>
      </c>
      <c r="I25" s="137">
        <f>IF(COUNTBLANK(B25)=0,IF('2 علوم تجريبية 1'!$J$1="","",'2 علوم تجريبية 1'!$J$1),"")</f>
        <v>3</v>
      </c>
      <c r="J25" s="138" t="str">
        <f t="shared" si="1"/>
        <v/>
      </c>
      <c r="K25" s="241" t="str">
        <f t="shared" si="2"/>
        <v/>
      </c>
      <c r="L25" s="241"/>
      <c r="M25" s="140"/>
      <c r="N25" s="259"/>
      <c r="O25" s="116"/>
      <c r="P25" s="116"/>
    </row>
    <row r="26" spans="1:16" ht="21" thickBot="1" x14ac:dyDescent="0.3">
      <c r="A26" s="135">
        <f>IF('2 علوم تجريبية 1'!A25="","",'2 علوم تجريبية 1'!A25)</f>
        <v>22</v>
      </c>
      <c r="B26" s="227" t="str">
        <f>IF('3آداب وفلسفة'!B25:B25="","",'3آداب وفلسفة'!B25:B25)</f>
        <v>عماري طارق</v>
      </c>
      <c r="C26" s="228"/>
      <c r="D26" s="136">
        <f>IF('3آداب وفلسفة'!C25="","",'3آداب وفلسفة'!C25)</f>
        <v>13.5</v>
      </c>
      <c r="E26" s="136">
        <f>IF('3آداب وفلسفة'!D25="","",'3آداب وفلسفة'!D25)</f>
        <v>12</v>
      </c>
      <c r="F26" s="136" t="str">
        <f>IF('3آداب وفلسفة'!F25="","",CEILING(SUM('3آداب وفلسفة'!E25:F25)/2,0.25))</f>
        <v/>
      </c>
      <c r="G26" s="136">
        <f>IF('3آداب وفلسفة'!G25="","",'3آداب وفلسفة'!G25*2)</f>
        <v>15.5</v>
      </c>
      <c r="H26" s="136" t="str">
        <f t="shared" si="0"/>
        <v/>
      </c>
      <c r="I26" s="137">
        <f>IF(COUNTBLANK(B26)=0,IF('2 علوم تجريبية 1'!$J$1="","",'2 علوم تجريبية 1'!$J$1),"")</f>
        <v>3</v>
      </c>
      <c r="J26" s="138" t="str">
        <f t="shared" si="1"/>
        <v/>
      </c>
      <c r="K26" s="241" t="str">
        <f t="shared" si="2"/>
        <v/>
      </c>
      <c r="L26" s="241"/>
      <c r="M26" s="140"/>
      <c r="N26" s="259"/>
      <c r="O26" s="116"/>
      <c r="P26" s="116"/>
    </row>
    <row r="27" spans="1:16" ht="21" thickBot="1" x14ac:dyDescent="0.3">
      <c r="A27" s="135">
        <f>IF('2 علوم تجريبية 1'!A26="","",'2 علوم تجريبية 1'!A26)</f>
        <v>23</v>
      </c>
      <c r="B27" s="227" t="str">
        <f>IF('3آداب وفلسفة'!B26:B26="","",'3آداب وفلسفة'!B26:B26)</f>
        <v>عمير محمد</v>
      </c>
      <c r="C27" s="228"/>
      <c r="D27" s="136">
        <f>IF('3آداب وفلسفة'!C26="","",'3آداب وفلسفة'!C26)</f>
        <v>13</v>
      </c>
      <c r="E27" s="136">
        <f>IF('3آداب وفلسفة'!D26="","",'3آداب وفلسفة'!D26)</f>
        <v>11.5</v>
      </c>
      <c r="F27" s="136" t="str">
        <f>IF('3آداب وفلسفة'!F26="","",CEILING(SUM('3آداب وفلسفة'!E26:F26)/2,0.25))</f>
        <v/>
      </c>
      <c r="G27" s="136">
        <f>IF('3آداب وفلسفة'!G26="","",'3آداب وفلسفة'!G26*2)</f>
        <v>21</v>
      </c>
      <c r="H27" s="136" t="str">
        <f t="shared" si="0"/>
        <v/>
      </c>
      <c r="I27" s="137">
        <f>IF(COUNTBLANK(B27)=0,IF('2 علوم تجريبية 1'!$J$1="","",'2 علوم تجريبية 1'!$J$1),"")</f>
        <v>3</v>
      </c>
      <c r="J27" s="138" t="str">
        <f t="shared" si="1"/>
        <v/>
      </c>
      <c r="K27" s="241" t="str">
        <f t="shared" si="2"/>
        <v/>
      </c>
      <c r="L27" s="241"/>
      <c r="M27" s="140"/>
      <c r="N27" s="259"/>
      <c r="O27" s="116"/>
      <c r="P27" s="116"/>
    </row>
    <row r="28" spans="1:16" ht="21" thickBot="1" x14ac:dyDescent="0.3">
      <c r="A28" s="135">
        <f>IF('2 علوم تجريبية 1'!A27="","",'2 علوم تجريبية 1'!A27)</f>
        <v>24</v>
      </c>
      <c r="B28" s="227" t="str">
        <f>IF('3آداب وفلسفة'!B27:B27="","",'3آداب وفلسفة'!B27:B27)</f>
        <v>قندوزي عيدة</v>
      </c>
      <c r="C28" s="228"/>
      <c r="D28" s="136">
        <f>IF('3آداب وفلسفة'!C27="","",'3آداب وفلسفة'!C27)</f>
        <v>14</v>
      </c>
      <c r="E28" s="136">
        <f>IF('3آداب وفلسفة'!D27="","",'3آداب وفلسفة'!D27)</f>
        <v>12</v>
      </c>
      <c r="F28" s="136" t="str">
        <f>IF('3آداب وفلسفة'!F27="","",CEILING(SUM('3آداب وفلسفة'!E27:F27)/2,0.25))</f>
        <v/>
      </c>
      <c r="G28" s="136">
        <f>IF('3آداب وفلسفة'!G27="","",'3آداب وفلسفة'!G27*2)</f>
        <v>19</v>
      </c>
      <c r="H28" s="136" t="str">
        <f t="shared" si="0"/>
        <v/>
      </c>
      <c r="I28" s="137">
        <f>IF(COUNTBLANK(B28)=0,IF('2 علوم تجريبية 1'!$J$1="","",'2 علوم تجريبية 1'!$J$1),"")</f>
        <v>3</v>
      </c>
      <c r="J28" s="138" t="str">
        <f t="shared" si="1"/>
        <v/>
      </c>
      <c r="K28" s="241" t="str">
        <f t="shared" si="2"/>
        <v/>
      </c>
      <c r="L28" s="241"/>
      <c r="M28" s="140"/>
      <c r="N28" s="259"/>
      <c r="O28" s="116"/>
      <c r="P28" s="116"/>
    </row>
    <row r="29" spans="1:16" ht="21" thickBot="1" x14ac:dyDescent="0.3">
      <c r="A29" s="135">
        <f>IF('2 علوم تجريبية 1'!A28="","",'2 علوم تجريبية 1'!A28)</f>
        <v>25</v>
      </c>
      <c r="B29" s="227" t="str">
        <f>IF('3آداب وفلسفة'!B28:B28="","",'3آداب وفلسفة'!B28:B28)</f>
        <v>كبريت عائشة</v>
      </c>
      <c r="C29" s="228"/>
      <c r="D29" s="136">
        <f>IF('3آداب وفلسفة'!C28="","",'3آداب وفلسفة'!C28)</f>
        <v>14</v>
      </c>
      <c r="E29" s="136">
        <f>IF('3آداب وفلسفة'!D28="","",'3آداب وفلسفة'!D28)</f>
        <v>12</v>
      </c>
      <c r="F29" s="136" t="str">
        <f>IF('3آداب وفلسفة'!F28="","",CEILING(SUM('3آداب وفلسفة'!E28:F28)/2,0.25))</f>
        <v/>
      </c>
      <c r="G29" s="136">
        <f>IF('3آداب وفلسفة'!G28="","",'3آداب وفلسفة'!G28*2)</f>
        <v>15</v>
      </c>
      <c r="H29" s="136" t="str">
        <f t="shared" si="0"/>
        <v/>
      </c>
      <c r="I29" s="137">
        <f>IF(COUNTBLANK(B29)=0,IF('2 علوم تجريبية 1'!$J$1="","",'2 علوم تجريبية 1'!$J$1),"")</f>
        <v>3</v>
      </c>
      <c r="J29" s="138" t="str">
        <f t="shared" si="1"/>
        <v/>
      </c>
      <c r="K29" s="241" t="str">
        <f t="shared" si="2"/>
        <v/>
      </c>
      <c r="L29" s="241"/>
      <c r="M29" s="140"/>
      <c r="N29" s="259"/>
      <c r="O29" s="116"/>
      <c r="P29" s="116"/>
    </row>
    <row r="30" spans="1:16" ht="21" thickBot="1" x14ac:dyDescent="0.3">
      <c r="A30" s="135">
        <f>IF('2 علوم تجريبية 1'!A29="","",'2 علوم تجريبية 1'!A29)</f>
        <v>26</v>
      </c>
      <c r="B30" s="227" t="str">
        <f>IF('3آداب وفلسفة'!B29:B29="","",'3آداب وفلسفة'!B29:B29)</f>
        <v>مبروكي روميسة</v>
      </c>
      <c r="C30" s="228"/>
      <c r="D30" s="136">
        <f>IF('3آداب وفلسفة'!C29="","",'3آداب وفلسفة'!C29)</f>
        <v>14.5</v>
      </c>
      <c r="E30" s="136">
        <f>IF('3آداب وفلسفة'!D29="","",'3آداب وفلسفة'!D29)</f>
        <v>12</v>
      </c>
      <c r="F30" s="136" t="str">
        <f>IF('3آداب وفلسفة'!F29="","",CEILING(SUM('3آداب وفلسفة'!E29:F29)/2,0.25))</f>
        <v/>
      </c>
      <c r="G30" s="136">
        <f>IF('3آداب وفلسفة'!G29="","",'3آداب وفلسفة'!G29*2)</f>
        <v>22.5</v>
      </c>
      <c r="H30" s="136" t="str">
        <f t="shared" si="0"/>
        <v/>
      </c>
      <c r="I30" s="137">
        <f>IF(COUNTBLANK(B30)=0,IF('2 علوم تجريبية 1'!$J$1="","",'2 علوم تجريبية 1'!$J$1),"")</f>
        <v>3</v>
      </c>
      <c r="J30" s="138" t="str">
        <f t="shared" si="1"/>
        <v/>
      </c>
      <c r="K30" s="241" t="str">
        <f t="shared" si="2"/>
        <v/>
      </c>
      <c r="L30" s="241"/>
      <c r="M30" s="140"/>
      <c r="N30" s="259"/>
      <c r="O30" s="116"/>
      <c r="P30" s="116"/>
    </row>
    <row r="31" spans="1:16" ht="21" thickBot="1" x14ac:dyDescent="0.3">
      <c r="A31" s="135">
        <f>IF('2 علوم تجريبية 1'!A30="","",'2 علوم تجريبية 1'!A30)</f>
        <v>27</v>
      </c>
      <c r="B31" s="227" t="str">
        <f>IF('3آداب وفلسفة'!B30:B30="","",'3آداب وفلسفة'!B30:B30)</f>
        <v>مجدوب إلياس</v>
      </c>
      <c r="C31" s="228"/>
      <c r="D31" s="136">
        <f>IF('3آداب وفلسفة'!C30="","",'3آداب وفلسفة'!C30)</f>
        <v>12</v>
      </c>
      <c r="E31" s="136">
        <f>IF('3آداب وفلسفة'!D30="","",'3آداب وفلسفة'!D30)</f>
        <v>11.5</v>
      </c>
      <c r="F31" s="136" t="str">
        <f>IF('3آداب وفلسفة'!F30="","",CEILING(SUM('3آداب وفلسفة'!E30:F30)/2,0.25))</f>
        <v/>
      </c>
      <c r="G31" s="136">
        <f>IF('3آداب وفلسفة'!G30="","",'3آداب وفلسفة'!G30*2)</f>
        <v>23.5</v>
      </c>
      <c r="H31" s="136" t="str">
        <f t="shared" si="0"/>
        <v/>
      </c>
      <c r="I31" s="137">
        <f>IF(COUNTBLANK(B31)=0,IF('2 علوم تجريبية 1'!$J$1="","",'2 علوم تجريبية 1'!$J$1),"")</f>
        <v>3</v>
      </c>
      <c r="J31" s="138" t="str">
        <f t="shared" si="1"/>
        <v/>
      </c>
      <c r="K31" s="241" t="str">
        <f t="shared" si="2"/>
        <v/>
      </c>
      <c r="L31" s="241"/>
      <c r="M31" s="140"/>
      <c r="N31" s="259"/>
      <c r="O31" s="116"/>
      <c r="P31" s="116"/>
    </row>
    <row r="32" spans="1:16" ht="21" thickBot="1" x14ac:dyDescent="0.3">
      <c r="A32" s="135">
        <f>IF('2 علوم تجريبية 1'!A31="","",'2 علوم تجريبية 1'!A31)</f>
        <v>28</v>
      </c>
      <c r="B32" s="227" t="str">
        <f>IF('3آداب وفلسفة'!B31:B31="","",'3آداب وفلسفة'!B31:B31)</f>
        <v>معطي صفاء</v>
      </c>
      <c r="C32" s="228"/>
      <c r="D32" s="136">
        <f>IF('3آداب وفلسفة'!C31="","",'3آداب وفلسفة'!C31)</f>
        <v>14</v>
      </c>
      <c r="E32" s="136">
        <f>IF('3آداب وفلسفة'!D31="","",'3آداب وفلسفة'!D31)</f>
        <v>12</v>
      </c>
      <c r="F32" s="136" t="str">
        <f>IF('3آداب وفلسفة'!F31="","",CEILING(SUM('3آداب وفلسفة'!E31:F31)/2,0.25))</f>
        <v/>
      </c>
      <c r="G32" s="136">
        <f>IF('3آداب وفلسفة'!G31="","",'3آداب وفلسفة'!G31*2)</f>
        <v>20</v>
      </c>
      <c r="H32" s="136" t="str">
        <f t="shared" si="0"/>
        <v/>
      </c>
      <c r="I32" s="137">
        <f>IF(COUNTBLANK(B32)=0,IF('2 علوم تجريبية 1'!$J$1="","",'2 علوم تجريبية 1'!$J$1),"")</f>
        <v>3</v>
      </c>
      <c r="J32" s="138" t="str">
        <f t="shared" si="1"/>
        <v/>
      </c>
      <c r="K32" s="241" t="str">
        <f t="shared" si="2"/>
        <v/>
      </c>
      <c r="L32" s="241"/>
      <c r="M32" s="140"/>
      <c r="N32" s="259"/>
      <c r="O32" s="116"/>
      <c r="P32" s="116"/>
    </row>
    <row r="33" spans="1:16" ht="21" thickBot="1" x14ac:dyDescent="0.3">
      <c r="A33" s="135">
        <f>IF('2 علوم تجريبية 1'!A32="","",'2 علوم تجريبية 1'!A32)</f>
        <v>29</v>
      </c>
      <c r="B33" s="227" t="str">
        <f>IF('3آداب وفلسفة'!B32:B32="","",'3آداب وفلسفة'!B32:B32)</f>
        <v>هدلي مريم</v>
      </c>
      <c r="C33" s="228"/>
      <c r="D33" s="136">
        <f>IF('3آداب وفلسفة'!C32="","",'3آداب وفلسفة'!C32)</f>
        <v>15</v>
      </c>
      <c r="E33" s="136">
        <f>IF('3آداب وفلسفة'!D32="","",'3آداب وفلسفة'!D32)</f>
        <v>12</v>
      </c>
      <c r="F33" s="136" t="str">
        <f>IF('3آداب وفلسفة'!F32="","",CEILING(SUM('3آداب وفلسفة'!E32:F32)/2,0.25))</f>
        <v/>
      </c>
      <c r="G33" s="136">
        <f>IF('3آداب وفلسفة'!G32="","",'3آداب وفلسفة'!G32*2)</f>
        <v>17.5</v>
      </c>
      <c r="H33" s="136" t="str">
        <f t="shared" si="0"/>
        <v/>
      </c>
      <c r="I33" s="137">
        <f>IF(COUNTBLANK(B33)=0,IF('2 علوم تجريبية 1'!$J$1="","",'2 علوم تجريبية 1'!$J$1),"")</f>
        <v>3</v>
      </c>
      <c r="J33" s="138" t="str">
        <f t="shared" si="1"/>
        <v/>
      </c>
      <c r="K33" s="241" t="str">
        <f t="shared" si="2"/>
        <v/>
      </c>
      <c r="L33" s="241"/>
      <c r="M33" s="140"/>
      <c r="N33" s="259"/>
      <c r="O33" s="116"/>
      <c r="P33" s="116"/>
    </row>
    <row r="34" spans="1:16" ht="21" thickBot="1" x14ac:dyDescent="0.3">
      <c r="A34" s="135">
        <f>IF('2 علوم تجريبية 1'!A33="","",'2 علوم تجريبية 1'!A33)</f>
        <v>30</v>
      </c>
      <c r="B34" s="264" t="str">
        <f>IF('3آداب وفلسفة'!B33:B33="","",'3آداب وفلسفة'!B33:B33)</f>
        <v/>
      </c>
      <c r="C34" s="265"/>
      <c r="D34" s="151" t="str">
        <f>IF('3آداب وفلسفة'!C33="","",'3آداب وفلسفة'!C33)</f>
        <v/>
      </c>
      <c r="E34" s="151" t="str">
        <f>IF('3آداب وفلسفة'!D33="","",'3آداب وفلسفة'!D33)</f>
        <v/>
      </c>
      <c r="F34" s="136" t="str">
        <f>IF('3آداب وفلسفة'!F33="","",CEILING(SUM('3آداب وفلسفة'!E33:F33)/2,0.25))</f>
        <v/>
      </c>
      <c r="G34" s="151" t="str">
        <f>IF('3آداب وفلسفة'!G33="","",'3آداب وفلسفة'!G33*2)</f>
        <v/>
      </c>
      <c r="H34" s="136" t="str">
        <f t="shared" si="0"/>
        <v/>
      </c>
      <c r="I34" s="137" t="str">
        <f>IF(COUNTBLANK(B34)=0,IF('2 علوم تجريبية 1'!$J$1="","",'2 علوم تجريبية 1'!$J$1),"")</f>
        <v/>
      </c>
      <c r="J34" s="152" t="str">
        <f t="shared" si="1"/>
        <v/>
      </c>
      <c r="K34" s="266" t="str">
        <f t="shared" si="2"/>
        <v/>
      </c>
      <c r="L34" s="266"/>
      <c r="M34" s="149"/>
      <c r="N34" s="260"/>
      <c r="O34" s="116"/>
      <c r="P34" s="116"/>
    </row>
    <row r="35" spans="1:16" ht="19.5" thickBot="1" x14ac:dyDescent="0.3">
      <c r="A35" s="123" t="str">
        <f>IF('2 علوم تجريبية 1'!A34="","",'2 علوم تجريبية 1'!A34)</f>
        <v/>
      </c>
      <c r="B35" s="123" t="str">
        <f>IF('2 علوم تجريبية 1'!B34:B34="","",'2 علوم تجريبية 1'!B34:B34)</f>
        <v/>
      </c>
      <c r="C35" s="123"/>
      <c r="D35" s="125" t="str">
        <f>IF('2 علوم تجريبية 1'!C34="","",'2 علوم تجريبية 1'!C34)</f>
        <v/>
      </c>
      <c r="E35" s="125" t="str">
        <f>IF('2 علوم تجريبية 1'!D34="","",'2 علوم تجريبية 1'!D34)</f>
        <v/>
      </c>
      <c r="F35" s="117"/>
      <c r="G35" s="117"/>
      <c r="H35" s="125" t="str">
        <f t="shared" ref="H35:H40" si="3">IFERROR((D35+E35+F35+G35)/5,"")</f>
        <v/>
      </c>
      <c r="I35" s="125"/>
      <c r="J35" s="125" t="str">
        <f t="shared" si="1"/>
        <v/>
      </c>
      <c r="K35" s="123" t="str">
        <f t="shared" si="2"/>
        <v/>
      </c>
      <c r="L35" s="123"/>
      <c r="M35" s="123"/>
      <c r="N35" s="125"/>
      <c r="O35" s="116"/>
      <c r="P35" s="116"/>
    </row>
    <row r="36" spans="1:16" ht="24" thickTop="1" thickBot="1" x14ac:dyDescent="0.3">
      <c r="A36" s="123"/>
      <c r="B36" s="267" t="s">
        <v>160</v>
      </c>
      <c r="C36" s="268"/>
      <c r="D36" s="269"/>
      <c r="E36" s="123"/>
      <c r="F36" s="117"/>
      <c r="G36" s="117"/>
      <c r="H36" s="123"/>
      <c r="I36" s="267" t="s">
        <v>159</v>
      </c>
      <c r="J36" s="268"/>
      <c r="K36" s="269"/>
      <c r="L36" s="123"/>
      <c r="M36" s="123"/>
      <c r="N36" s="163">
        <f>COUNTIF(H5:H34,"&lt;10")</f>
        <v>0</v>
      </c>
      <c r="O36" s="116"/>
      <c r="P36" s="116"/>
    </row>
    <row r="37" spans="1:16" ht="19.5" thickTop="1" x14ac:dyDescent="0.25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16"/>
      <c r="P37" s="116"/>
    </row>
    <row r="38" spans="1:16" x14ac:dyDescent="0.25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16"/>
      <c r="P38" s="116"/>
    </row>
    <row r="39" spans="1:16" x14ac:dyDescent="0.25">
      <c r="A39" s="123" t="str">
        <f>IF('2 علوم تجريبية 1'!A38="","",'2 علوم تجريبية 1'!A38)</f>
        <v/>
      </c>
      <c r="B39" s="123" t="str">
        <f>IF('2 علوم تجريبية 1'!B38:B38="","",'2 علوم تجريبية 1'!B38:B38)</f>
        <v/>
      </c>
      <c r="C39" s="123"/>
      <c r="D39" s="125" t="str">
        <f>IF('2 علوم تجريبية 1'!C38="","",'2 علوم تجريبية 1'!C38)</f>
        <v/>
      </c>
      <c r="E39" s="125" t="str">
        <f>IF('2 علوم تجريبية 1'!D38="","",'2 علوم تجريبية 1'!D38)</f>
        <v/>
      </c>
      <c r="F39" s="125" t="str">
        <f>IF('2 علوم تجريبية 1'!E38="","",'2 علوم تجريبية 1'!E38)</f>
        <v/>
      </c>
      <c r="G39" s="125" t="str">
        <f>IF('2 علوم تجريبية 1'!F38="","",'2 علوم تجريبية 1'!F38*2)</f>
        <v/>
      </c>
      <c r="H39" s="125" t="str">
        <f t="shared" si="3"/>
        <v/>
      </c>
      <c r="I39" s="125"/>
      <c r="J39" s="125" t="str">
        <f t="shared" si="1"/>
        <v/>
      </c>
      <c r="K39" s="123" t="str">
        <f t="shared" si="2"/>
        <v/>
      </c>
      <c r="L39" s="123"/>
      <c r="M39" s="123"/>
      <c r="N39" s="125"/>
      <c r="O39" s="116"/>
      <c r="P39" s="116"/>
    </row>
    <row r="40" spans="1:16" ht="19.5" thickBot="1" x14ac:dyDescent="0.3">
      <c r="A40" s="123" t="str">
        <f>IF('2 علوم تجريبية 1'!A39="","",'2 علوم تجريبية 1'!A39)</f>
        <v/>
      </c>
      <c r="B40" s="123" t="str">
        <f>IF('2 علوم تجريبية 1'!B39:B39="","",'2 علوم تجريبية 1'!B39:B39)</f>
        <v/>
      </c>
      <c r="C40" s="123"/>
      <c r="D40" s="125" t="str">
        <f>IF('2 علوم تجريبية 1'!C39="","",'2 علوم تجريبية 1'!C39)</f>
        <v/>
      </c>
      <c r="E40" s="125" t="str">
        <f>IF('2 علوم تجريبية 1'!D39="","",'2 علوم تجريبية 1'!D39)</f>
        <v/>
      </c>
      <c r="F40" s="125" t="str">
        <f>IF('2 علوم تجريبية 1'!E39="","",'2 علوم تجريبية 1'!E39)</f>
        <v/>
      </c>
      <c r="G40" s="125" t="str">
        <f>IF('2 علوم تجريبية 1'!F39="","",'2 علوم تجريبية 1'!F39*2)</f>
        <v/>
      </c>
      <c r="H40" s="125" t="str">
        <f t="shared" si="3"/>
        <v/>
      </c>
      <c r="I40" s="125"/>
      <c r="J40" s="125" t="str">
        <f t="shared" si="1"/>
        <v/>
      </c>
      <c r="K40" s="123" t="str">
        <f t="shared" si="2"/>
        <v/>
      </c>
      <c r="L40" s="123"/>
      <c r="M40" s="123"/>
      <c r="N40" s="125"/>
      <c r="O40" s="116"/>
      <c r="P40" s="116"/>
    </row>
    <row r="41" spans="1:16" ht="30.75" thickBot="1" x14ac:dyDescent="0.3">
      <c r="A41" s="234" t="s">
        <v>0</v>
      </c>
      <c r="B41" s="234"/>
      <c r="C41" s="236" t="s">
        <v>26</v>
      </c>
      <c r="D41" s="236"/>
      <c r="E41" s="237"/>
      <c r="F41" s="231" t="s">
        <v>21</v>
      </c>
      <c r="G41" s="232"/>
      <c r="H41" s="232"/>
      <c r="I41" s="233"/>
      <c r="J41" s="251" t="s">
        <v>9</v>
      </c>
      <c r="K41" s="252"/>
      <c r="L41" s="250" t="s">
        <v>19</v>
      </c>
      <c r="M41" s="250"/>
      <c r="N41" s="250"/>
    </row>
    <row r="42" spans="1:16" ht="23.25" thickBot="1" x14ac:dyDescent="0.3">
      <c r="A42" s="234" t="s">
        <v>6</v>
      </c>
      <c r="B42" s="234"/>
      <c r="C42" s="238" t="s">
        <v>29</v>
      </c>
      <c r="D42" s="238"/>
      <c r="E42" s="238"/>
      <c r="F42" s="229" t="s">
        <v>5</v>
      </c>
      <c r="G42" s="229"/>
      <c r="H42" s="239" t="str">
        <f>IFERROR(INDEX($B$45:$H$74,MATCH(L42,$H$45:$H$74,0),1),"")</f>
        <v/>
      </c>
      <c r="I42" s="239"/>
      <c r="J42" s="240"/>
      <c r="K42" s="155" t="s">
        <v>10</v>
      </c>
      <c r="L42" s="130">
        <f>IFERROR(MAX(H45:H82),"")</f>
        <v>0</v>
      </c>
      <c r="M42" s="131"/>
      <c r="N42" s="132" t="s">
        <v>18</v>
      </c>
    </row>
    <row r="43" spans="1:16" ht="23.25" thickBot="1" x14ac:dyDescent="0.3">
      <c r="A43" s="234" t="s">
        <v>1</v>
      </c>
      <c r="B43" s="234"/>
      <c r="C43" s="238" t="s">
        <v>7</v>
      </c>
      <c r="D43" s="238"/>
      <c r="E43" s="238"/>
      <c r="F43" s="230" t="s">
        <v>8</v>
      </c>
      <c r="G43" s="230"/>
      <c r="H43" s="240" t="str">
        <f>IFERROR(INDEX($B$45:$H$74,MATCH(L43,$H$45:$H$74,0),1),"")</f>
        <v/>
      </c>
      <c r="I43" s="240"/>
      <c r="J43" s="240"/>
      <c r="K43" s="155" t="s">
        <v>10</v>
      </c>
      <c r="L43" s="130">
        <f>IFERROR(MIN(H45:H82),"")</f>
        <v>0</v>
      </c>
      <c r="M43" s="131"/>
      <c r="N43" s="133" t="s">
        <v>25</v>
      </c>
    </row>
    <row r="44" spans="1:16" ht="21.75" customHeight="1" thickTop="1" thickBot="1" x14ac:dyDescent="0.3">
      <c r="A44" s="153" t="s">
        <v>2</v>
      </c>
      <c r="B44" s="235" t="s">
        <v>3</v>
      </c>
      <c r="C44" s="235"/>
      <c r="D44" s="154" t="s">
        <v>11</v>
      </c>
      <c r="E44" s="154" t="s">
        <v>12</v>
      </c>
      <c r="F44" s="154" t="s">
        <v>13</v>
      </c>
      <c r="G44" s="154" t="s">
        <v>28</v>
      </c>
      <c r="H44" s="154" t="s">
        <v>14</v>
      </c>
      <c r="I44" s="154" t="s">
        <v>15</v>
      </c>
      <c r="J44" s="154" t="s">
        <v>16</v>
      </c>
      <c r="K44" s="253" t="s">
        <v>17</v>
      </c>
      <c r="L44" s="253"/>
      <c r="M44" s="134"/>
      <c r="N44" s="261" t="s">
        <v>151</v>
      </c>
    </row>
    <row r="45" spans="1:16" ht="21" thickBot="1" x14ac:dyDescent="0.3">
      <c r="A45" s="135">
        <f>IF('3آداب وفلسفة'!A4="","",'3آداب وفلسفة'!A4)</f>
        <v>1</v>
      </c>
      <c r="B45" s="227" t="str">
        <f>IF('3آداب وفلسفة'!B4:B4="","",'3آداب وفلسفة'!B4:B4)</f>
        <v>بكيرات وليد</v>
      </c>
      <c r="C45" s="228"/>
      <c r="D45" s="136" t="str">
        <f>IF('3آداب وفلسفة'!I4="","",'3آداب وفلسفة'!I4)</f>
        <v/>
      </c>
      <c r="E45" s="136" t="str">
        <f>IF('3آداب وفلسفة'!J4="","",'3آداب وفلسفة'!J4)</f>
        <v/>
      </c>
      <c r="F45" s="136">
        <f>IF('3آداب وفلسفة'!L4="","",CEILING(SUM('3آداب وفلسفة'!K4:L4)/2,0.25))</f>
        <v>12.75</v>
      </c>
      <c r="G45" s="136" t="str">
        <f>IF('3آداب وفلسفة'!M4="","",'3آداب وفلسفة'!M4*2)</f>
        <v/>
      </c>
      <c r="H45" s="136" t="str">
        <f>IF(COUNTBLANK(D45:G45)=0,ROUND(SUM(D45:G45)/5,2),"")</f>
        <v/>
      </c>
      <c r="I45" s="137">
        <f>IF(COUNTBLANK(B45)=0,IF('2 علوم تجريبية 1'!$J$1="","",'2 علوم تجريبية 1'!$J$1),"")</f>
        <v>3</v>
      </c>
      <c r="J45" s="138" t="str">
        <f>IFERROR(I45*H45,"")</f>
        <v/>
      </c>
      <c r="K45" s="241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41"/>
      <c r="M45" s="139"/>
      <c r="N45" s="262"/>
    </row>
    <row r="46" spans="1:16" ht="21" thickBot="1" x14ac:dyDescent="0.3">
      <c r="A46" s="135">
        <f>IF('3آداب وفلسفة'!A5="","",'3آداب وفلسفة'!A5)</f>
        <v>2</v>
      </c>
      <c r="B46" s="227" t="str">
        <f>IF('3آداب وفلسفة'!B5:B5="","",'3آداب وفلسفة'!B5:B5)</f>
        <v>بلبحري اكرام</v>
      </c>
      <c r="C46" s="228"/>
      <c r="D46" s="136" t="str">
        <f>IF('3آداب وفلسفة'!I5="","",'3آداب وفلسفة'!I5)</f>
        <v/>
      </c>
      <c r="E46" s="136" t="str">
        <f>IF('3آداب وفلسفة'!J5="","",'3آداب وفلسفة'!J5)</f>
        <v/>
      </c>
      <c r="F46" s="136">
        <f>IF('3آداب وفلسفة'!L5="","",CEILING(SUM('3آداب وفلسفة'!K5:L5)/2,0.25))</f>
        <v>12</v>
      </c>
      <c r="G46" s="136" t="str">
        <f>IF('3آداب وفلسفة'!M5="","",'3آداب وفلسفة'!M5*2)</f>
        <v/>
      </c>
      <c r="H46" s="136" t="str">
        <f t="shared" ref="H46:H74" si="4">IF(COUNTBLANK(D46:G46)=0,ROUND(SUM(D46:G46)/5,2),"")</f>
        <v/>
      </c>
      <c r="I46" s="137">
        <f>IF(COUNTBLANK(B46)=0,IF('2 علوم تجريبية 1'!$J$1="","",'2 علوم تجريبية 1'!$J$1),"")</f>
        <v>3</v>
      </c>
      <c r="J46" s="138" t="str">
        <f t="shared" ref="J46:J74" si="5">IFERROR(I46*H46,"")</f>
        <v/>
      </c>
      <c r="K46" s="241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41"/>
      <c r="M46" s="140"/>
      <c r="N46" s="262"/>
    </row>
    <row r="47" spans="1:16" ht="21" thickBot="1" x14ac:dyDescent="0.3">
      <c r="A47" s="135">
        <f>IF('3آداب وفلسفة'!A6="","",'3آداب وفلسفة'!A6)</f>
        <v>3</v>
      </c>
      <c r="B47" s="227" t="str">
        <f>IF('3آداب وفلسفة'!B6:B6="","",'3آداب وفلسفة'!B6:B6)</f>
        <v>بن احمد روميسة</v>
      </c>
      <c r="C47" s="228"/>
      <c r="D47" s="136" t="str">
        <f>IF('3آداب وفلسفة'!I6="","",'3آداب وفلسفة'!I6)</f>
        <v/>
      </c>
      <c r="E47" s="136" t="str">
        <f>IF('3آداب وفلسفة'!J6="","",'3آداب وفلسفة'!J6)</f>
        <v/>
      </c>
      <c r="F47" s="136">
        <f>IF('3آداب وفلسفة'!L6="","",CEILING(SUM('3آداب وفلسفة'!K6:L6)/2,0.25))</f>
        <v>10</v>
      </c>
      <c r="G47" s="136" t="str">
        <f>IF('3آداب وفلسفة'!M6="","",'3آداب وفلسفة'!M6*2)</f>
        <v/>
      </c>
      <c r="H47" s="136" t="str">
        <f t="shared" si="4"/>
        <v/>
      </c>
      <c r="I47" s="137">
        <f>IF(COUNTBLANK(B47)=0,IF('2 علوم تجريبية 1'!$J$1="","",'2 علوم تجريبية 1'!$J$1),"")</f>
        <v>3</v>
      </c>
      <c r="J47" s="138" t="str">
        <f t="shared" si="5"/>
        <v/>
      </c>
      <c r="K47" s="241" t="str">
        <f t="shared" si="6"/>
        <v/>
      </c>
      <c r="L47" s="241"/>
      <c r="M47" s="140"/>
      <c r="N47" s="262"/>
    </row>
    <row r="48" spans="1:16" ht="21" thickBot="1" x14ac:dyDescent="0.3">
      <c r="A48" s="135">
        <f>IF('3آداب وفلسفة'!A7="","",'3آداب وفلسفة'!A7)</f>
        <v>4</v>
      </c>
      <c r="B48" s="227" t="str">
        <f>IF('3آداب وفلسفة'!B7:B7="","",'3آداب وفلسفة'!B7:B7)</f>
        <v>بن ديدة اسلام</v>
      </c>
      <c r="C48" s="228"/>
      <c r="D48" s="136" t="str">
        <f>IF('3آداب وفلسفة'!I7="","",'3آداب وفلسفة'!I7)</f>
        <v/>
      </c>
      <c r="E48" s="136" t="str">
        <f>IF('3آداب وفلسفة'!J7="","",'3آداب وفلسفة'!J7)</f>
        <v/>
      </c>
      <c r="F48" s="136">
        <f>IF('3آداب وفلسفة'!L7="","",CEILING(SUM('3آداب وفلسفة'!K7:L7)/2,0.25))</f>
        <v>6.25</v>
      </c>
      <c r="G48" s="136" t="str">
        <f>IF('3آداب وفلسفة'!M7="","",'3آداب وفلسفة'!M7*2)</f>
        <v/>
      </c>
      <c r="H48" s="136" t="str">
        <f t="shared" si="4"/>
        <v/>
      </c>
      <c r="I48" s="137">
        <f>IF(COUNTBLANK(B48)=0,IF('2 علوم تجريبية 1'!$J$1="","",'2 علوم تجريبية 1'!$J$1),"")</f>
        <v>3</v>
      </c>
      <c r="J48" s="138" t="str">
        <f t="shared" si="5"/>
        <v/>
      </c>
      <c r="K48" s="241" t="str">
        <f t="shared" si="6"/>
        <v/>
      </c>
      <c r="L48" s="241"/>
      <c r="M48" s="140"/>
      <c r="N48" s="262"/>
    </row>
    <row r="49" spans="1:14" ht="21" thickBot="1" x14ac:dyDescent="0.3">
      <c r="A49" s="135">
        <f>IF('3آداب وفلسفة'!A8="","",'3آداب وفلسفة'!A8)</f>
        <v>5</v>
      </c>
      <c r="B49" s="227" t="str">
        <f>IF('3آداب وفلسفة'!B8:B8="","",'3آداب وفلسفة'!B8:B8)</f>
        <v>بن شكشك إلهام</v>
      </c>
      <c r="C49" s="228"/>
      <c r="D49" s="136" t="str">
        <f>IF('3آداب وفلسفة'!I8="","",'3آداب وفلسفة'!I8)</f>
        <v/>
      </c>
      <c r="E49" s="136" t="str">
        <f>IF('3آداب وفلسفة'!J8="","",'3آداب وفلسفة'!J8)</f>
        <v/>
      </c>
      <c r="F49" s="136">
        <f>IF('3آداب وفلسفة'!L8="","",CEILING(SUM('3آداب وفلسفة'!K8:L8)/2,0.25))</f>
        <v>12</v>
      </c>
      <c r="G49" s="136" t="str">
        <f>IF('3آداب وفلسفة'!M8="","",'3آداب وفلسفة'!M8*2)</f>
        <v/>
      </c>
      <c r="H49" s="136" t="str">
        <f t="shared" si="4"/>
        <v/>
      </c>
      <c r="I49" s="137">
        <f>IF(COUNTBLANK(B49)=0,IF('2 علوم تجريبية 1'!$J$1="","",'2 علوم تجريبية 1'!$J$1),"")</f>
        <v>3</v>
      </c>
      <c r="J49" s="138" t="str">
        <f t="shared" si="5"/>
        <v/>
      </c>
      <c r="K49" s="241" t="str">
        <f t="shared" si="6"/>
        <v/>
      </c>
      <c r="L49" s="241"/>
      <c r="M49" s="140"/>
      <c r="N49" s="262"/>
    </row>
    <row r="50" spans="1:14" ht="21" thickBot="1" x14ac:dyDescent="0.3">
      <c r="A50" s="135">
        <f>IF('3آداب وفلسفة'!A9="","",'3آداب وفلسفة'!A9)</f>
        <v>6</v>
      </c>
      <c r="B50" s="227" t="str">
        <f>IF('3آداب وفلسفة'!B9:B9="","",'3آداب وفلسفة'!B9:B9)</f>
        <v>بن شهرة زوبيدة</v>
      </c>
      <c r="C50" s="228"/>
      <c r="D50" s="136" t="str">
        <f>IF('3آداب وفلسفة'!I9="","",'3آداب وفلسفة'!I9)</f>
        <v/>
      </c>
      <c r="E50" s="136" t="str">
        <f>IF('3آداب وفلسفة'!J9="","",'3آداب وفلسفة'!J9)</f>
        <v/>
      </c>
      <c r="F50" s="136">
        <f>IF('3آداب وفلسفة'!L9="","",CEILING(SUM('3آداب وفلسفة'!K9:L9)/2,0.25))</f>
        <v>10.75</v>
      </c>
      <c r="G50" s="136" t="str">
        <f>IF('3آداب وفلسفة'!M9="","",'3آداب وفلسفة'!M9*2)</f>
        <v/>
      </c>
      <c r="H50" s="136" t="str">
        <f t="shared" si="4"/>
        <v/>
      </c>
      <c r="I50" s="137">
        <f>IF(COUNTBLANK(B50)=0,IF('2 علوم تجريبية 1'!$J$1="","",'2 علوم تجريبية 1'!$J$1),"")</f>
        <v>3</v>
      </c>
      <c r="J50" s="138" t="str">
        <f t="shared" si="5"/>
        <v/>
      </c>
      <c r="K50" s="241" t="str">
        <f t="shared" si="6"/>
        <v/>
      </c>
      <c r="L50" s="241"/>
      <c r="M50" s="140"/>
      <c r="N50" s="262"/>
    </row>
    <row r="51" spans="1:14" ht="21" thickBot="1" x14ac:dyDescent="0.3">
      <c r="A51" s="135">
        <f>IF('3آداب وفلسفة'!A10="","",'3آداب وفلسفة'!A10)</f>
        <v>7</v>
      </c>
      <c r="B51" s="227" t="str">
        <f>IF('3آداب وفلسفة'!B10:B10="","",'3آداب وفلسفة'!B10:B10)</f>
        <v>بن عامر أمال</v>
      </c>
      <c r="C51" s="228"/>
      <c r="D51" s="136" t="str">
        <f>IF('3آداب وفلسفة'!I10="","",'3آداب وفلسفة'!I10)</f>
        <v/>
      </c>
      <c r="E51" s="136" t="str">
        <f>IF('3آداب وفلسفة'!J10="","",'3آداب وفلسفة'!J10)</f>
        <v/>
      </c>
      <c r="F51" s="136">
        <f>IF('3آداب وفلسفة'!L10="","",CEILING(SUM('3آداب وفلسفة'!K10:L10)/2,0.25))</f>
        <v>14.5</v>
      </c>
      <c r="G51" s="136" t="str">
        <f>IF('3آداب وفلسفة'!M10="","",'3آداب وفلسفة'!M10*2)</f>
        <v/>
      </c>
      <c r="H51" s="136" t="str">
        <f t="shared" si="4"/>
        <v/>
      </c>
      <c r="I51" s="137">
        <f>IF(COUNTBLANK(B51)=0,IF('2 علوم تجريبية 1'!$J$1="","",'2 علوم تجريبية 1'!$J$1),"")</f>
        <v>3</v>
      </c>
      <c r="J51" s="138" t="str">
        <f t="shared" si="5"/>
        <v/>
      </c>
      <c r="K51" s="241" t="str">
        <f t="shared" si="6"/>
        <v/>
      </c>
      <c r="L51" s="241"/>
      <c r="M51" s="140"/>
      <c r="N51" s="262"/>
    </row>
    <row r="52" spans="1:14" ht="21" thickBot="1" x14ac:dyDescent="0.3">
      <c r="A52" s="135">
        <f>IF('3آداب وفلسفة'!A11="","",'3آداب وفلسفة'!A11)</f>
        <v>8</v>
      </c>
      <c r="B52" s="227" t="str">
        <f>IF('3آداب وفلسفة'!B11:B11="","",'3آداب وفلسفة'!B11:B11)</f>
        <v>بن على محمد شرف الدين</v>
      </c>
      <c r="C52" s="228"/>
      <c r="D52" s="136" t="str">
        <f>IF('3آداب وفلسفة'!I11="","",'3آداب وفلسفة'!I11)</f>
        <v/>
      </c>
      <c r="E52" s="136" t="str">
        <f>IF('3آداب وفلسفة'!J11="","",'3آداب وفلسفة'!J11)</f>
        <v/>
      </c>
      <c r="F52" s="136">
        <f>IF('3آداب وفلسفة'!L11="","",CEILING(SUM('3آداب وفلسفة'!K11:L11)/2,0.25))</f>
        <v>8.5</v>
      </c>
      <c r="G52" s="136" t="str">
        <f>IF('3آداب وفلسفة'!M11="","",'3آداب وفلسفة'!M11*2)</f>
        <v/>
      </c>
      <c r="H52" s="136" t="str">
        <f t="shared" si="4"/>
        <v/>
      </c>
      <c r="I52" s="137">
        <f>IF(COUNTBLANK(B52)=0,IF('2 علوم تجريبية 1'!$J$1="","",'2 علوم تجريبية 1'!$J$1),"")</f>
        <v>3</v>
      </c>
      <c r="J52" s="138" t="str">
        <f t="shared" si="5"/>
        <v/>
      </c>
      <c r="K52" s="241" t="str">
        <f t="shared" si="6"/>
        <v/>
      </c>
      <c r="L52" s="241"/>
      <c r="M52" s="140"/>
      <c r="N52" s="262"/>
    </row>
    <row r="53" spans="1:14" ht="21" thickBot="1" x14ac:dyDescent="0.3">
      <c r="A53" s="135">
        <f>IF('3آداب وفلسفة'!A12="","",'3آداب وفلسفة'!A12)</f>
        <v>9</v>
      </c>
      <c r="B53" s="227" t="str">
        <f>IF('3آداب وفلسفة'!B12:B12="","",'3آداب وفلسفة'!B12:B12)</f>
        <v>بن علي محمد</v>
      </c>
      <c r="C53" s="228"/>
      <c r="D53" s="136" t="str">
        <f>IF('3آداب وفلسفة'!I12="","",'3آداب وفلسفة'!I12)</f>
        <v/>
      </c>
      <c r="E53" s="136" t="str">
        <f>IF('3آداب وفلسفة'!J12="","",'3آداب وفلسفة'!J12)</f>
        <v/>
      </c>
      <c r="F53" s="136">
        <f>IF('3آداب وفلسفة'!L12="","",CEILING(SUM('3آداب وفلسفة'!K12:L12)/2,0.25))</f>
        <v>5.5</v>
      </c>
      <c r="G53" s="136" t="str">
        <f>IF('3آداب وفلسفة'!M12="","",'3آداب وفلسفة'!M12*2)</f>
        <v/>
      </c>
      <c r="H53" s="136" t="str">
        <f t="shared" si="4"/>
        <v/>
      </c>
      <c r="I53" s="137">
        <f>IF(COUNTBLANK(B53)=0,IF('2 علوم تجريبية 1'!$J$1="","",'2 علوم تجريبية 1'!$J$1),"")</f>
        <v>3</v>
      </c>
      <c r="J53" s="138" t="str">
        <f t="shared" si="5"/>
        <v/>
      </c>
      <c r="K53" s="241" t="str">
        <f t="shared" si="6"/>
        <v/>
      </c>
      <c r="L53" s="241"/>
      <c r="M53" s="140"/>
      <c r="N53" s="262"/>
    </row>
    <row r="54" spans="1:14" ht="21" thickBot="1" x14ac:dyDescent="0.3">
      <c r="A54" s="135">
        <f>IF('3آداب وفلسفة'!A13="","",'3آداب وفلسفة'!A13)</f>
        <v>10</v>
      </c>
      <c r="B54" s="227" t="str">
        <f>IF('3آداب وفلسفة'!B13:B13="","",'3آداب وفلسفة'!B13:B13)</f>
        <v>بن مجدوب عبد القادر ص</v>
      </c>
      <c r="C54" s="228"/>
      <c r="D54" s="136" t="str">
        <f>IF('3آداب وفلسفة'!I13="","",'3آداب وفلسفة'!I13)</f>
        <v/>
      </c>
      <c r="E54" s="136" t="str">
        <f>IF('3آداب وفلسفة'!J13="","",'3آداب وفلسفة'!J13)</f>
        <v/>
      </c>
      <c r="F54" s="136">
        <f>IF('3آداب وفلسفة'!L13="","",CEILING(SUM('3آداب وفلسفة'!K13:L13)/2,0.25))</f>
        <v>15.25</v>
      </c>
      <c r="G54" s="136" t="str">
        <f>IF('3آداب وفلسفة'!M13="","",'3آداب وفلسفة'!M13*2)</f>
        <v/>
      </c>
      <c r="H54" s="136" t="str">
        <f t="shared" si="4"/>
        <v/>
      </c>
      <c r="I54" s="137">
        <f>IF(COUNTBLANK(B54)=0,IF('2 علوم تجريبية 1'!$J$1="","",'2 علوم تجريبية 1'!$J$1),"")</f>
        <v>3</v>
      </c>
      <c r="J54" s="138" t="str">
        <f t="shared" si="5"/>
        <v/>
      </c>
      <c r="K54" s="241" t="str">
        <f t="shared" si="6"/>
        <v/>
      </c>
      <c r="L54" s="241"/>
      <c r="M54" s="140"/>
      <c r="N54" s="262"/>
    </row>
    <row r="55" spans="1:14" ht="21" thickBot="1" x14ac:dyDescent="0.3">
      <c r="A55" s="135">
        <f>IF('3آداب وفلسفة'!A14="","",'3آداب وفلسفة'!A14)</f>
        <v>11</v>
      </c>
      <c r="B55" s="227" t="str">
        <f>IF('3آداب وفلسفة'!B14:B14="","",'3آداب وفلسفة'!B14:B14)</f>
        <v>بن ميلود هاجر</v>
      </c>
      <c r="C55" s="228"/>
      <c r="D55" s="136" t="str">
        <f>IF('3آداب وفلسفة'!I14="","",'3آداب وفلسفة'!I14)</f>
        <v/>
      </c>
      <c r="E55" s="136" t="str">
        <f>IF('3آداب وفلسفة'!J14="","",'3آداب وفلسفة'!J14)</f>
        <v/>
      </c>
      <c r="F55" s="136">
        <f>IF('3آداب وفلسفة'!L14="","",CEILING(SUM('3آداب وفلسفة'!K14:L14)/2,0.25))</f>
        <v>11.75</v>
      </c>
      <c r="G55" s="136" t="str">
        <f>IF('3آداب وفلسفة'!M14="","",'3آداب وفلسفة'!M14*2)</f>
        <v/>
      </c>
      <c r="H55" s="136" t="str">
        <f t="shared" si="4"/>
        <v/>
      </c>
      <c r="I55" s="137">
        <f>IF(COUNTBLANK(B55)=0,IF('2 علوم تجريبية 1'!$J$1="","",'2 علوم تجريبية 1'!$J$1),"")</f>
        <v>3</v>
      </c>
      <c r="J55" s="138" t="str">
        <f t="shared" si="5"/>
        <v/>
      </c>
      <c r="K55" s="241" t="str">
        <f t="shared" si="6"/>
        <v/>
      </c>
      <c r="L55" s="241"/>
      <c r="M55" s="140"/>
      <c r="N55" s="262"/>
    </row>
    <row r="56" spans="1:14" ht="21" thickBot="1" x14ac:dyDescent="0.3">
      <c r="A56" s="135">
        <f>IF('3آداب وفلسفة'!A15="","",'3آداب وفلسفة'!A15)</f>
        <v>12</v>
      </c>
      <c r="B56" s="227" t="str">
        <f>IF('3آداب وفلسفة'!B15:B15="","",'3آداب وفلسفة'!B15:B15)</f>
        <v>بيان ريا ض</v>
      </c>
      <c r="C56" s="228"/>
      <c r="D56" s="136" t="str">
        <f>IF('3آداب وفلسفة'!I15="","",'3آداب وفلسفة'!I15)</f>
        <v/>
      </c>
      <c r="E56" s="136" t="str">
        <f>IF('3آداب وفلسفة'!J15="","",'3آداب وفلسفة'!J15)</f>
        <v/>
      </c>
      <c r="F56" s="136">
        <f>IF('3آداب وفلسفة'!L15="","",CEILING(SUM('3آداب وفلسفة'!K15:L15)/2,0.25))</f>
        <v>7.5</v>
      </c>
      <c r="G56" s="136" t="str">
        <f>IF('3آداب وفلسفة'!M15="","",'3آداب وفلسفة'!M15*2)</f>
        <v/>
      </c>
      <c r="H56" s="136" t="str">
        <f t="shared" si="4"/>
        <v/>
      </c>
      <c r="I56" s="137">
        <f>IF(COUNTBLANK(B56)=0,IF('2 علوم تجريبية 1'!$J$1="","",'2 علوم تجريبية 1'!$J$1),"")</f>
        <v>3</v>
      </c>
      <c r="J56" s="138" t="str">
        <f t="shared" si="5"/>
        <v/>
      </c>
      <c r="K56" s="241" t="str">
        <f t="shared" si="6"/>
        <v/>
      </c>
      <c r="L56" s="241"/>
      <c r="M56" s="140"/>
      <c r="N56" s="262"/>
    </row>
    <row r="57" spans="1:14" ht="21" thickBot="1" x14ac:dyDescent="0.3">
      <c r="A57" s="135">
        <f>IF('3آداب وفلسفة'!A16="","",'3آداب وفلسفة'!A16)</f>
        <v>13</v>
      </c>
      <c r="B57" s="227" t="str">
        <f>IF('3آداب وفلسفة'!B16:B16="","",'3آداب وفلسفة'!B16:B16)</f>
        <v>حاكم ياسر</v>
      </c>
      <c r="C57" s="228"/>
      <c r="D57" s="136" t="str">
        <f>IF('3آداب وفلسفة'!I16="","",'3آداب وفلسفة'!I16)</f>
        <v/>
      </c>
      <c r="E57" s="136" t="str">
        <f>IF('3آداب وفلسفة'!J16="","",'3آداب وفلسفة'!J16)</f>
        <v/>
      </c>
      <c r="F57" s="136">
        <f>IF('3آداب وفلسفة'!L16="","",CEILING(SUM('3آداب وفلسفة'!K16:L16)/2,0.25))</f>
        <v>7.75</v>
      </c>
      <c r="G57" s="136" t="str">
        <f>IF('3آداب وفلسفة'!M16="","",'3آداب وفلسفة'!M16*2)</f>
        <v/>
      </c>
      <c r="H57" s="136" t="str">
        <f t="shared" si="4"/>
        <v/>
      </c>
      <c r="I57" s="137">
        <f>IF(COUNTBLANK(B57)=0,IF('2 علوم تجريبية 1'!$J$1="","",'2 علوم تجريبية 1'!$J$1),"")</f>
        <v>3</v>
      </c>
      <c r="J57" s="138" t="str">
        <f t="shared" si="5"/>
        <v/>
      </c>
      <c r="K57" s="241" t="str">
        <f t="shared" si="6"/>
        <v/>
      </c>
      <c r="L57" s="241"/>
      <c r="M57" s="140"/>
      <c r="N57" s="262"/>
    </row>
    <row r="58" spans="1:14" ht="21" thickBot="1" x14ac:dyDescent="0.3">
      <c r="A58" s="135">
        <f>IF('3آداب وفلسفة'!A17="","",'3آداب وفلسفة'!A17)</f>
        <v>14</v>
      </c>
      <c r="B58" s="227" t="str">
        <f>IF('3آداب وفلسفة'!B17:B17="","",'3آداب وفلسفة'!B17:B17)</f>
        <v>حبيبي مروة</v>
      </c>
      <c r="C58" s="228"/>
      <c r="D58" s="136" t="str">
        <f>IF('3آداب وفلسفة'!I17="","",'3آداب وفلسفة'!I17)</f>
        <v/>
      </c>
      <c r="E58" s="136" t="str">
        <f>IF('3آداب وفلسفة'!J17="","",'3آداب وفلسفة'!J17)</f>
        <v/>
      </c>
      <c r="F58" s="136">
        <f>IF('3آداب وفلسفة'!L17="","",CEILING(SUM('3آداب وفلسفة'!K17:L17)/2,0.25))</f>
        <v>10.5</v>
      </c>
      <c r="G58" s="136" t="str">
        <f>IF('3آداب وفلسفة'!M17="","",'3آداب وفلسفة'!M17*2)</f>
        <v/>
      </c>
      <c r="H58" s="136" t="str">
        <f t="shared" si="4"/>
        <v/>
      </c>
      <c r="I58" s="137">
        <f>IF(COUNTBLANK(B58)=0,IF('2 علوم تجريبية 1'!$J$1="","",'2 علوم تجريبية 1'!$J$1),"")</f>
        <v>3</v>
      </c>
      <c r="J58" s="138" t="str">
        <f t="shared" si="5"/>
        <v/>
      </c>
      <c r="K58" s="241" t="str">
        <f t="shared" si="6"/>
        <v/>
      </c>
      <c r="L58" s="241"/>
      <c r="M58" s="140"/>
      <c r="N58" s="262"/>
    </row>
    <row r="59" spans="1:14" ht="21" thickBot="1" x14ac:dyDescent="0.3">
      <c r="A59" s="135">
        <f>IF('3آداب وفلسفة'!A18="","",'3آداب وفلسفة'!A18)</f>
        <v>15</v>
      </c>
      <c r="B59" s="227" t="str">
        <f>IF('3آداب وفلسفة'!B18:B18="","",'3آداب وفلسفة'!B18:B18)</f>
        <v>خالفي محمد</v>
      </c>
      <c r="C59" s="228"/>
      <c r="D59" s="136" t="str">
        <f>IF('3آداب وفلسفة'!I18="","",'3آداب وفلسفة'!I18)</f>
        <v/>
      </c>
      <c r="E59" s="136" t="str">
        <f>IF('3آداب وفلسفة'!J18="","",'3آداب وفلسفة'!J18)</f>
        <v/>
      </c>
      <c r="F59" s="136">
        <f>IF('3آداب وفلسفة'!L18="","",CEILING(SUM('3آداب وفلسفة'!K18:L18)/2,0.25))</f>
        <v>10.25</v>
      </c>
      <c r="G59" s="136" t="str">
        <f>IF('3آداب وفلسفة'!M18="","",'3آداب وفلسفة'!M18*2)</f>
        <v/>
      </c>
      <c r="H59" s="136" t="str">
        <f t="shared" si="4"/>
        <v/>
      </c>
      <c r="I59" s="137">
        <f>IF(COUNTBLANK(B59)=0,IF('2 علوم تجريبية 1'!$J$1="","",'2 علوم تجريبية 1'!$J$1),"")</f>
        <v>3</v>
      </c>
      <c r="J59" s="138" t="str">
        <f t="shared" si="5"/>
        <v/>
      </c>
      <c r="K59" s="241" t="str">
        <f t="shared" si="6"/>
        <v/>
      </c>
      <c r="L59" s="241"/>
      <c r="M59" s="140"/>
      <c r="N59" s="263"/>
    </row>
    <row r="60" spans="1:14" ht="21.75" thickTop="1" thickBot="1" x14ac:dyDescent="0.3">
      <c r="A60" s="135">
        <f>IF('3آداب وفلسفة'!A19="","",'3آداب وفلسفة'!A19)</f>
        <v>16</v>
      </c>
      <c r="B60" s="227" t="str">
        <f>IF('3آداب وفلسفة'!B19:B19="","",'3آداب وفلسفة'!B19:B19)</f>
        <v>دحمان معاد عصام الدين</v>
      </c>
      <c r="C60" s="228"/>
      <c r="D60" s="136" t="str">
        <f>IF('3آداب وفلسفة'!I19="","",'3آداب وفلسفة'!I19)</f>
        <v/>
      </c>
      <c r="E60" s="136" t="str">
        <f>IF('3آداب وفلسفة'!J19="","",'3آداب وفلسفة'!J19)</f>
        <v/>
      </c>
      <c r="F60" s="136">
        <f>IF('3آداب وفلسفة'!L19="","",CEILING(SUM('3آداب وفلسفة'!K19:L19)/2,0.25))</f>
        <v>7.5</v>
      </c>
      <c r="G60" s="136" t="str">
        <f>IF('3آداب وفلسفة'!M19="","",'3آداب وفلسفة'!M19*2)</f>
        <v/>
      </c>
      <c r="H60" s="136" t="str">
        <f t="shared" si="4"/>
        <v/>
      </c>
      <c r="I60" s="137">
        <f>IF(COUNTBLANK(B60)=0,IF('2 علوم تجريبية 1'!$J$1="","",'2 علوم تجريبية 1'!$J$1),"")</f>
        <v>3</v>
      </c>
      <c r="J60" s="138" t="str">
        <f t="shared" si="5"/>
        <v/>
      </c>
      <c r="K60" s="241" t="str">
        <f t="shared" si="6"/>
        <v/>
      </c>
      <c r="L60" s="241"/>
      <c r="M60" s="140"/>
      <c r="N60" s="162"/>
    </row>
    <row r="61" spans="1:14" ht="21.75" thickTop="1" thickBot="1" x14ac:dyDescent="0.3">
      <c r="A61" s="135">
        <f>IF('3آداب وفلسفة'!A20="","",'3آداب وفلسفة'!A20)</f>
        <v>17</v>
      </c>
      <c r="B61" s="227" t="str">
        <f>IF('3آداب وفلسفة'!B20:B20="","",'3آداب وفلسفة'!B20:B20)</f>
        <v>دلاس فاطمة الزهراء</v>
      </c>
      <c r="C61" s="228"/>
      <c r="D61" s="136" t="str">
        <f>IF('3آداب وفلسفة'!I20="","",'3آداب وفلسفة'!I20)</f>
        <v/>
      </c>
      <c r="E61" s="136" t="str">
        <f>IF('3آداب وفلسفة'!J20="","",'3آداب وفلسفة'!J20)</f>
        <v/>
      </c>
      <c r="F61" s="136">
        <f>IF('3آداب وفلسفة'!L20="","",CEILING(SUM('3آداب وفلسفة'!K20:L20)/2,0.25))</f>
        <v>9.5</v>
      </c>
      <c r="G61" s="136" t="str">
        <f>IF('3آداب وفلسفة'!M20="","",'3آداب وفلسفة'!M20*2)</f>
        <v/>
      </c>
      <c r="H61" s="136" t="str">
        <f t="shared" si="4"/>
        <v/>
      </c>
      <c r="I61" s="137">
        <f>IF(COUNTBLANK(B61)=0,IF('2 علوم تجريبية 1'!$J$1="","",'2 علوم تجريبية 1'!$J$1),"")</f>
        <v>3</v>
      </c>
      <c r="J61" s="138" t="str">
        <f t="shared" si="5"/>
        <v/>
      </c>
      <c r="K61" s="241" t="str">
        <f t="shared" si="6"/>
        <v/>
      </c>
      <c r="L61" s="241"/>
      <c r="M61" s="140"/>
      <c r="N61" s="258" t="str">
        <f>IFERROR(AVERAGE(H45:H74),"")</f>
        <v/>
      </c>
    </row>
    <row r="62" spans="1:14" ht="21" thickBot="1" x14ac:dyDescent="0.3">
      <c r="A62" s="135">
        <f>IF('3آداب وفلسفة'!A21="","",'3آداب وفلسفة'!A21)</f>
        <v>18</v>
      </c>
      <c r="B62" s="227" t="str">
        <f>IF('3آداب وفلسفة'!B21:B21="","",'3آداب وفلسفة'!B21:B21)</f>
        <v>زباش عائشة</v>
      </c>
      <c r="C62" s="228"/>
      <c r="D62" s="136" t="str">
        <f>IF('3آداب وفلسفة'!I21="","",'3آداب وفلسفة'!I21)</f>
        <v/>
      </c>
      <c r="E62" s="136" t="str">
        <f>IF('3آداب وفلسفة'!J21="","",'3آداب وفلسفة'!J21)</f>
        <v/>
      </c>
      <c r="F62" s="136">
        <f>IF('3آداب وفلسفة'!L21="","",CEILING(SUM('3آداب وفلسفة'!K21:L21)/2,0.25))</f>
        <v>9.5</v>
      </c>
      <c r="G62" s="136" t="str">
        <f>IF('3آداب وفلسفة'!M21="","",'3آداب وفلسفة'!M21*2)</f>
        <v/>
      </c>
      <c r="H62" s="136" t="str">
        <f t="shared" si="4"/>
        <v/>
      </c>
      <c r="I62" s="137">
        <f>IF(COUNTBLANK(B62)=0,IF('2 علوم تجريبية 1'!$J$1="","",'2 علوم تجريبية 1'!$J$1),"")</f>
        <v>3</v>
      </c>
      <c r="J62" s="138" t="str">
        <f t="shared" si="5"/>
        <v/>
      </c>
      <c r="K62" s="241" t="str">
        <f t="shared" si="6"/>
        <v/>
      </c>
      <c r="L62" s="241"/>
      <c r="M62" s="140"/>
      <c r="N62" s="259"/>
    </row>
    <row r="63" spans="1:14" ht="21" thickBot="1" x14ac:dyDescent="0.3">
      <c r="A63" s="135">
        <f>IF('3آداب وفلسفة'!A22="","",'3آداب وفلسفة'!A22)</f>
        <v>19</v>
      </c>
      <c r="B63" s="227" t="str">
        <f>IF('3آداب وفلسفة'!B22:B22="","",'3آداب وفلسفة'!B22:B22)</f>
        <v>ساعي اكرام</v>
      </c>
      <c r="C63" s="228"/>
      <c r="D63" s="136" t="str">
        <f>IF('3آداب وفلسفة'!I22="","",'3آداب وفلسفة'!I22)</f>
        <v/>
      </c>
      <c r="E63" s="136" t="str">
        <f>IF('3آداب وفلسفة'!J22="","",'3آداب وفلسفة'!J22)</f>
        <v/>
      </c>
      <c r="F63" s="136">
        <f>IF('3آداب وفلسفة'!L22="","",CEILING(SUM('3آداب وفلسفة'!K22:L22)/2,0.25))</f>
        <v>10</v>
      </c>
      <c r="G63" s="136" t="str">
        <f>IF('3آداب وفلسفة'!M22="","",'3آداب وفلسفة'!M22*2)</f>
        <v/>
      </c>
      <c r="H63" s="136" t="str">
        <f t="shared" si="4"/>
        <v/>
      </c>
      <c r="I63" s="137">
        <f>IF(COUNTBLANK(B63)=0,IF('2 علوم تجريبية 1'!$J$1="","",'2 علوم تجريبية 1'!$J$1),"")</f>
        <v>3</v>
      </c>
      <c r="J63" s="138" t="str">
        <f t="shared" si="5"/>
        <v/>
      </c>
      <c r="K63" s="241" t="str">
        <f t="shared" si="6"/>
        <v/>
      </c>
      <c r="L63" s="241"/>
      <c r="M63" s="140"/>
      <c r="N63" s="259"/>
    </row>
    <row r="64" spans="1:14" ht="21" thickBot="1" x14ac:dyDescent="0.3">
      <c r="A64" s="135">
        <f>IF('3آداب وفلسفة'!A23="","",'3آداب وفلسفة'!A23)</f>
        <v>20</v>
      </c>
      <c r="B64" s="227" t="str">
        <f>IF('3آداب وفلسفة'!B23:B23="","",'3آداب وفلسفة'!B23:B23)</f>
        <v>شنتوف صباح</v>
      </c>
      <c r="C64" s="228"/>
      <c r="D64" s="136" t="str">
        <f>IF('3آداب وفلسفة'!I23="","",'3آداب وفلسفة'!I23)</f>
        <v/>
      </c>
      <c r="E64" s="136" t="str">
        <f>IF('3آداب وفلسفة'!J23="","",'3آداب وفلسفة'!J23)</f>
        <v/>
      </c>
      <c r="F64" s="136">
        <f>IF('3آداب وفلسفة'!L23="","",CEILING(SUM('3آداب وفلسفة'!K23:L23)/2,0.25))</f>
        <v>13</v>
      </c>
      <c r="G64" s="136" t="str">
        <f>IF('3آداب وفلسفة'!M23="","",'3آداب وفلسفة'!M23*2)</f>
        <v/>
      </c>
      <c r="H64" s="136" t="str">
        <f t="shared" si="4"/>
        <v/>
      </c>
      <c r="I64" s="137">
        <f>IF(COUNTBLANK(B64)=0,IF('2 علوم تجريبية 1'!$J$1="","",'2 علوم تجريبية 1'!$J$1),"")</f>
        <v>3</v>
      </c>
      <c r="J64" s="138" t="str">
        <f t="shared" si="5"/>
        <v/>
      </c>
      <c r="K64" s="241" t="str">
        <f t="shared" si="6"/>
        <v/>
      </c>
      <c r="L64" s="241"/>
      <c r="M64" s="140"/>
      <c r="N64" s="259"/>
    </row>
    <row r="65" spans="1:14" ht="21" thickBot="1" x14ac:dyDescent="0.3">
      <c r="A65" s="135">
        <f>IF('3آداب وفلسفة'!A24="","",'3آداب وفلسفة'!A24)</f>
        <v>21</v>
      </c>
      <c r="B65" s="227" t="str">
        <f>IF('3آداب وفلسفة'!B24:B24="","",'3آداب وفلسفة'!B24:B24)</f>
        <v>صالحي صافية</v>
      </c>
      <c r="C65" s="228"/>
      <c r="D65" s="136" t="str">
        <f>IF('3آداب وفلسفة'!I24="","",'3آداب وفلسفة'!I24)</f>
        <v/>
      </c>
      <c r="E65" s="136" t="str">
        <f>IF('3آداب وفلسفة'!J24="","",'3آداب وفلسفة'!J24)</f>
        <v/>
      </c>
      <c r="F65" s="136">
        <f>IF('3آداب وفلسفة'!L24="","",CEILING(SUM('3آداب وفلسفة'!K24:L24)/2,0.25))</f>
        <v>11.75</v>
      </c>
      <c r="G65" s="136" t="str">
        <f>IF('3آداب وفلسفة'!M24="","",'3آداب وفلسفة'!M24*2)</f>
        <v/>
      </c>
      <c r="H65" s="136" t="str">
        <f t="shared" si="4"/>
        <v/>
      </c>
      <c r="I65" s="137">
        <f>IF(COUNTBLANK(B65)=0,IF('2 علوم تجريبية 1'!$J$1="","",'2 علوم تجريبية 1'!$J$1),"")</f>
        <v>3</v>
      </c>
      <c r="J65" s="138" t="str">
        <f t="shared" si="5"/>
        <v/>
      </c>
      <c r="K65" s="241" t="str">
        <f t="shared" si="6"/>
        <v/>
      </c>
      <c r="L65" s="241"/>
      <c r="M65" s="140"/>
      <c r="N65" s="259"/>
    </row>
    <row r="66" spans="1:14" ht="21" thickBot="1" x14ac:dyDescent="0.3">
      <c r="A66" s="135">
        <f>IF('3آداب وفلسفة'!A25="","",'3آداب وفلسفة'!A25)</f>
        <v>22</v>
      </c>
      <c r="B66" s="227" t="str">
        <f>IF('3آداب وفلسفة'!B25:B25="","",'3آداب وفلسفة'!B25:B25)</f>
        <v>عماري طارق</v>
      </c>
      <c r="C66" s="228"/>
      <c r="D66" s="136" t="str">
        <f>IF('3آداب وفلسفة'!I25="","",'3آداب وفلسفة'!I25)</f>
        <v/>
      </c>
      <c r="E66" s="136" t="str">
        <f>IF('3آداب وفلسفة'!J25="","",'3آداب وفلسفة'!J25)</f>
        <v/>
      </c>
      <c r="F66" s="136">
        <f>IF('3آداب وفلسفة'!L25="","",CEILING(SUM('3آداب وفلسفة'!K25:L25)/2,0.25))</f>
        <v>8.5</v>
      </c>
      <c r="G66" s="136" t="str">
        <f>IF('3آداب وفلسفة'!M25="","",'3آداب وفلسفة'!M25*2)</f>
        <v/>
      </c>
      <c r="H66" s="136" t="str">
        <f t="shared" si="4"/>
        <v/>
      </c>
      <c r="I66" s="137">
        <f>IF(COUNTBLANK(B66)=0,IF('2 علوم تجريبية 1'!$J$1="","",'2 علوم تجريبية 1'!$J$1),"")</f>
        <v>3</v>
      </c>
      <c r="J66" s="138" t="str">
        <f t="shared" si="5"/>
        <v/>
      </c>
      <c r="K66" s="241" t="str">
        <f t="shared" si="6"/>
        <v/>
      </c>
      <c r="L66" s="241"/>
      <c r="M66" s="140"/>
      <c r="N66" s="259"/>
    </row>
    <row r="67" spans="1:14" ht="21" thickBot="1" x14ac:dyDescent="0.3">
      <c r="A67" s="135">
        <f>IF('3آداب وفلسفة'!A26="","",'3آداب وفلسفة'!A26)</f>
        <v>23</v>
      </c>
      <c r="B67" s="227" t="str">
        <f>IF('3آداب وفلسفة'!B26:B26="","",'3آداب وفلسفة'!B26:B26)</f>
        <v>عمير محمد</v>
      </c>
      <c r="C67" s="228"/>
      <c r="D67" s="136" t="str">
        <f>IF('3آداب وفلسفة'!I26="","",'3آداب وفلسفة'!I26)</f>
        <v/>
      </c>
      <c r="E67" s="136" t="str">
        <f>IF('3آداب وفلسفة'!J26="","",'3آداب وفلسفة'!J26)</f>
        <v/>
      </c>
      <c r="F67" s="136">
        <f>IF('3آداب وفلسفة'!L26="","",CEILING(SUM('3آداب وفلسفة'!K26:L26)/2,0.25))</f>
        <v>9</v>
      </c>
      <c r="G67" s="136" t="str">
        <f>IF('3آداب وفلسفة'!M26="","",'3آداب وفلسفة'!M26*2)</f>
        <v/>
      </c>
      <c r="H67" s="136" t="str">
        <f t="shared" si="4"/>
        <v/>
      </c>
      <c r="I67" s="137">
        <f>IF(COUNTBLANK(B67)=0,IF('2 علوم تجريبية 1'!$J$1="","",'2 علوم تجريبية 1'!$J$1),"")</f>
        <v>3</v>
      </c>
      <c r="J67" s="138" t="str">
        <f t="shared" si="5"/>
        <v/>
      </c>
      <c r="K67" s="241" t="str">
        <f t="shared" si="6"/>
        <v/>
      </c>
      <c r="L67" s="241"/>
      <c r="M67" s="140"/>
      <c r="N67" s="259"/>
    </row>
    <row r="68" spans="1:14" ht="21" thickBot="1" x14ac:dyDescent="0.3">
      <c r="A68" s="135">
        <f>IF('3آداب وفلسفة'!A27="","",'3آداب وفلسفة'!A27)</f>
        <v>24</v>
      </c>
      <c r="B68" s="227" t="str">
        <f>IF('3آداب وفلسفة'!B27:B27="","",'3آداب وفلسفة'!B27:B27)</f>
        <v>قندوزي عيدة</v>
      </c>
      <c r="C68" s="228"/>
      <c r="D68" s="136" t="str">
        <f>IF('3آداب وفلسفة'!I27="","",'3آداب وفلسفة'!I27)</f>
        <v/>
      </c>
      <c r="E68" s="136" t="str">
        <f>IF('3آداب وفلسفة'!J27="","",'3آداب وفلسفة'!J27)</f>
        <v/>
      </c>
      <c r="F68" s="136">
        <f>IF('3آداب وفلسفة'!L27="","",CEILING(SUM('3آداب وفلسفة'!K27:L27)/2,0.25))</f>
        <v>9</v>
      </c>
      <c r="G68" s="136" t="str">
        <f>IF('3آداب وفلسفة'!M27="","",'3آداب وفلسفة'!M27*2)</f>
        <v/>
      </c>
      <c r="H68" s="136" t="str">
        <f t="shared" si="4"/>
        <v/>
      </c>
      <c r="I68" s="137">
        <f>IF(COUNTBLANK(B68)=0,IF('2 علوم تجريبية 1'!$J$1="","",'2 علوم تجريبية 1'!$J$1),"")</f>
        <v>3</v>
      </c>
      <c r="J68" s="138" t="str">
        <f t="shared" si="5"/>
        <v/>
      </c>
      <c r="K68" s="241" t="str">
        <f t="shared" si="6"/>
        <v/>
      </c>
      <c r="L68" s="241"/>
      <c r="M68" s="140"/>
      <c r="N68" s="259"/>
    </row>
    <row r="69" spans="1:14" ht="21" thickBot="1" x14ac:dyDescent="0.3">
      <c r="A69" s="135">
        <f>IF('3آداب وفلسفة'!A28="","",'3آداب وفلسفة'!A28)</f>
        <v>25</v>
      </c>
      <c r="B69" s="227" t="str">
        <f>IF('3آداب وفلسفة'!B28:B28="","",'3آداب وفلسفة'!B28:B28)</f>
        <v>كبريت عائشة</v>
      </c>
      <c r="C69" s="228"/>
      <c r="D69" s="136" t="str">
        <f>IF('3آداب وفلسفة'!I28="","",'3آداب وفلسفة'!I28)</f>
        <v/>
      </c>
      <c r="E69" s="136" t="str">
        <f>IF('3آداب وفلسفة'!J28="","",'3آداب وفلسفة'!J28)</f>
        <v/>
      </c>
      <c r="F69" s="136">
        <f>IF('3آداب وفلسفة'!L28="","",CEILING(SUM('3آداب وفلسفة'!K28:L28)/2,0.25))</f>
        <v>10</v>
      </c>
      <c r="G69" s="136" t="str">
        <f>IF('3آداب وفلسفة'!M28="","",'3آداب وفلسفة'!M28*2)</f>
        <v/>
      </c>
      <c r="H69" s="136" t="str">
        <f t="shared" si="4"/>
        <v/>
      </c>
      <c r="I69" s="137">
        <f>IF(COUNTBLANK(B69)=0,IF('2 علوم تجريبية 1'!$J$1="","",'2 علوم تجريبية 1'!$J$1),"")</f>
        <v>3</v>
      </c>
      <c r="J69" s="138" t="str">
        <f t="shared" si="5"/>
        <v/>
      </c>
      <c r="K69" s="241" t="str">
        <f t="shared" si="6"/>
        <v/>
      </c>
      <c r="L69" s="241"/>
      <c r="M69" s="140"/>
      <c r="N69" s="259"/>
    </row>
    <row r="70" spans="1:14" ht="21" thickBot="1" x14ac:dyDescent="0.3">
      <c r="A70" s="135">
        <f>IF('3آداب وفلسفة'!A29="","",'3آداب وفلسفة'!A29)</f>
        <v>26</v>
      </c>
      <c r="B70" s="227" t="str">
        <f>IF('3آداب وفلسفة'!B29:B29="","",'3آداب وفلسفة'!B29:B29)</f>
        <v>مبروكي روميسة</v>
      </c>
      <c r="C70" s="228"/>
      <c r="D70" s="136" t="str">
        <f>IF('3آداب وفلسفة'!I29="","",'3آداب وفلسفة'!I29)</f>
        <v/>
      </c>
      <c r="E70" s="136" t="str">
        <f>IF('3آداب وفلسفة'!J29="","",'3آداب وفلسفة'!J29)</f>
        <v/>
      </c>
      <c r="F70" s="136">
        <f>IF('3آداب وفلسفة'!L29="","",CEILING(SUM('3آداب وفلسفة'!K29:L29)/2,0.25))</f>
        <v>12.5</v>
      </c>
      <c r="G70" s="136" t="str">
        <f>IF('3آداب وفلسفة'!M29="","",'3آداب وفلسفة'!M29*2)</f>
        <v/>
      </c>
      <c r="H70" s="136" t="str">
        <f t="shared" si="4"/>
        <v/>
      </c>
      <c r="I70" s="137">
        <f>IF(COUNTBLANK(B70)=0,IF('2 علوم تجريبية 1'!$J$1="","",'2 علوم تجريبية 1'!$J$1),"")</f>
        <v>3</v>
      </c>
      <c r="J70" s="138" t="str">
        <f t="shared" si="5"/>
        <v/>
      </c>
      <c r="K70" s="241" t="str">
        <f t="shared" si="6"/>
        <v/>
      </c>
      <c r="L70" s="241"/>
      <c r="M70" s="140"/>
      <c r="N70" s="259"/>
    </row>
    <row r="71" spans="1:14" ht="21" thickBot="1" x14ac:dyDescent="0.3">
      <c r="A71" s="135">
        <f>IF('3آداب وفلسفة'!A30="","",'3آداب وفلسفة'!A30)</f>
        <v>27</v>
      </c>
      <c r="B71" s="227" t="str">
        <f>IF('3آداب وفلسفة'!B30:B30="","",'3آداب وفلسفة'!B30:B30)</f>
        <v>مجدوب إلياس</v>
      </c>
      <c r="C71" s="228"/>
      <c r="D71" s="136" t="str">
        <f>IF('3آداب وفلسفة'!I30="","",'3آداب وفلسفة'!I30)</f>
        <v/>
      </c>
      <c r="E71" s="136" t="str">
        <f>IF('3آداب وفلسفة'!J30="","",'3آداب وفلسفة'!J30)</f>
        <v/>
      </c>
      <c r="F71" s="136">
        <f>IF('3آداب وفلسفة'!L30="","",CEILING(SUM('3آداب وفلسفة'!K30:L30)/2,0.25))</f>
        <v>9.25</v>
      </c>
      <c r="G71" s="136" t="str">
        <f>IF('3آداب وفلسفة'!M30="","",'3آداب وفلسفة'!M30*2)</f>
        <v/>
      </c>
      <c r="H71" s="136" t="str">
        <f t="shared" si="4"/>
        <v/>
      </c>
      <c r="I71" s="137">
        <f>IF(COUNTBLANK(B71)=0,IF('2 علوم تجريبية 1'!$J$1="","",'2 علوم تجريبية 1'!$J$1),"")</f>
        <v>3</v>
      </c>
      <c r="J71" s="138" t="str">
        <f t="shared" si="5"/>
        <v/>
      </c>
      <c r="K71" s="241" t="str">
        <f t="shared" si="6"/>
        <v/>
      </c>
      <c r="L71" s="241"/>
      <c r="M71" s="140"/>
      <c r="N71" s="259"/>
    </row>
    <row r="72" spans="1:14" ht="21" thickBot="1" x14ac:dyDescent="0.3">
      <c r="A72" s="135">
        <f>IF('3آداب وفلسفة'!A31="","",'3آداب وفلسفة'!A31)</f>
        <v>28</v>
      </c>
      <c r="B72" s="227" t="str">
        <f>IF('3آداب وفلسفة'!B31:B31="","",'3آداب وفلسفة'!B31:B31)</f>
        <v>معطي صفاء</v>
      </c>
      <c r="C72" s="228"/>
      <c r="D72" s="136" t="str">
        <f>IF('3آداب وفلسفة'!I31="","",'3آداب وفلسفة'!I31)</f>
        <v/>
      </c>
      <c r="E72" s="136" t="str">
        <f>IF('3آداب وفلسفة'!J31="","",'3آداب وفلسفة'!J31)</f>
        <v/>
      </c>
      <c r="F72" s="136">
        <f>IF('3آداب وفلسفة'!L31="","",CEILING(SUM('3آداب وفلسفة'!K31:L31)/2,0.25))</f>
        <v>13.75</v>
      </c>
      <c r="G72" s="136" t="str">
        <f>IF('3آداب وفلسفة'!M31="","",'3آداب وفلسفة'!M31*2)</f>
        <v/>
      </c>
      <c r="H72" s="136" t="str">
        <f t="shared" si="4"/>
        <v/>
      </c>
      <c r="I72" s="137">
        <f>IF(COUNTBLANK(B72)=0,IF('2 علوم تجريبية 1'!$J$1="","",'2 علوم تجريبية 1'!$J$1),"")</f>
        <v>3</v>
      </c>
      <c r="J72" s="138" t="str">
        <f t="shared" si="5"/>
        <v/>
      </c>
      <c r="K72" s="241" t="str">
        <f t="shared" si="6"/>
        <v/>
      </c>
      <c r="L72" s="241"/>
      <c r="M72" s="140"/>
      <c r="N72" s="259"/>
    </row>
    <row r="73" spans="1:14" ht="21" thickBot="1" x14ac:dyDescent="0.3">
      <c r="A73" s="135">
        <f>IF('3آداب وفلسفة'!A32="","",'3آداب وفلسفة'!A32)</f>
        <v>29</v>
      </c>
      <c r="B73" s="227" t="str">
        <f>IF('3آداب وفلسفة'!B32:B32="","",'3آداب وفلسفة'!B32:B32)</f>
        <v>هدلي مريم</v>
      </c>
      <c r="C73" s="228"/>
      <c r="D73" s="136" t="str">
        <f>IF('3آداب وفلسفة'!I32="","",'3آداب وفلسفة'!I32)</f>
        <v/>
      </c>
      <c r="E73" s="136" t="str">
        <f>IF('3آداب وفلسفة'!J32="","",'3آداب وفلسفة'!J32)</f>
        <v/>
      </c>
      <c r="F73" s="136">
        <f>IF('3آداب وفلسفة'!L32="","",CEILING(SUM('3آداب وفلسفة'!K32:L32)/2,0.25))</f>
        <v>12</v>
      </c>
      <c r="G73" s="136" t="str">
        <f>IF('3آداب وفلسفة'!M32="","",'3آداب وفلسفة'!M32*2)</f>
        <v/>
      </c>
      <c r="H73" s="136" t="str">
        <f t="shared" si="4"/>
        <v/>
      </c>
      <c r="I73" s="137">
        <f>IF(COUNTBLANK(B73)=0,IF('2 علوم تجريبية 1'!$J$1="","",'2 علوم تجريبية 1'!$J$1),"")</f>
        <v>3</v>
      </c>
      <c r="J73" s="138" t="str">
        <f t="shared" si="5"/>
        <v/>
      </c>
      <c r="K73" s="241" t="str">
        <f t="shared" si="6"/>
        <v/>
      </c>
      <c r="L73" s="241"/>
      <c r="M73" s="140"/>
      <c r="N73" s="259"/>
    </row>
    <row r="74" spans="1:14" ht="21" thickBot="1" x14ac:dyDescent="0.3">
      <c r="A74" s="135" t="str">
        <f>IF('3آداب وفلسفة'!A33="","",'3آداب وفلسفة'!A33)</f>
        <v/>
      </c>
      <c r="B74" s="264" t="str">
        <f>IF('3آداب وفلسفة'!B33:B33="","",'3آداب وفلسفة'!B33:B33)</f>
        <v/>
      </c>
      <c r="C74" s="265"/>
      <c r="D74" s="151" t="str">
        <f>IF('2 علوم تجريبية 1'!C73="","",'2 علوم تجريبية 1'!C73)</f>
        <v/>
      </c>
      <c r="E74" s="151" t="str">
        <f>IF('2 علوم تجريبية 1'!D73="","",'2 علوم تجريبية 1'!D73)</f>
        <v/>
      </c>
      <c r="F74" s="136" t="str">
        <f>IF('3آداب وفلسفة'!L33="","",CEILING(SUM('3آداب وفلسفة'!K33:L33)/2,0.25))</f>
        <v/>
      </c>
      <c r="G74" s="151" t="str">
        <f>IF('2 علوم تجريبية 1'!F73="","",'2 علوم تجريبية 1'!F73*2)</f>
        <v/>
      </c>
      <c r="H74" s="136" t="str">
        <f t="shared" si="4"/>
        <v/>
      </c>
      <c r="I74" s="137" t="str">
        <f>IF(COUNTBLANK(B74)=0,IF('2 علوم تجريبية 1'!$J$1="","",'2 علوم تجريبية 1'!$J$1),"")</f>
        <v/>
      </c>
      <c r="J74" s="152" t="str">
        <f t="shared" si="5"/>
        <v/>
      </c>
      <c r="K74" s="266" t="str">
        <f t="shared" si="6"/>
        <v/>
      </c>
      <c r="L74" s="266"/>
      <c r="M74" s="149"/>
      <c r="N74" s="260"/>
    </row>
    <row r="75" spans="1:14" ht="19.5" thickBot="1" x14ac:dyDescent="0.3">
      <c r="A75" s="116"/>
      <c r="B75" s="116"/>
      <c r="C75" s="116"/>
      <c r="D75" s="128"/>
      <c r="E75" s="128"/>
      <c r="F75" s="128"/>
      <c r="G75" s="128"/>
      <c r="H75" s="128"/>
      <c r="I75" s="128"/>
      <c r="J75" s="128"/>
      <c r="K75" s="116"/>
      <c r="L75" s="116"/>
      <c r="M75" s="116"/>
      <c r="N75" s="128"/>
    </row>
    <row r="76" spans="1:14" ht="24" thickTop="1" thickBot="1" x14ac:dyDescent="0.3">
      <c r="A76" s="116"/>
      <c r="B76" s="267" t="s">
        <v>160</v>
      </c>
      <c r="C76" s="268"/>
      <c r="D76" s="269"/>
      <c r="E76" s="128"/>
      <c r="F76" s="163">
        <f>COUNTIF(H45:H74,"&gt;=10")</f>
        <v>0</v>
      </c>
      <c r="G76" s="128"/>
      <c r="H76" s="128"/>
      <c r="I76" s="267" t="s">
        <v>159</v>
      </c>
      <c r="J76" s="268"/>
      <c r="K76" s="269"/>
      <c r="L76" s="116"/>
      <c r="M76" s="116"/>
      <c r="N76" s="163">
        <f>COUNTIF(H45:H74,"&lt;10")</f>
        <v>0</v>
      </c>
    </row>
    <row r="77" spans="1:14" ht="23.25" thickTop="1" x14ac:dyDescent="0.25">
      <c r="A77" s="116"/>
      <c r="B77" s="161"/>
      <c r="C77" s="161"/>
      <c r="D77" s="161"/>
      <c r="E77" s="128"/>
      <c r="F77" s="161"/>
      <c r="G77" s="128"/>
      <c r="H77" s="128"/>
      <c r="I77" s="161"/>
      <c r="J77" s="161"/>
      <c r="K77" s="161"/>
      <c r="L77" s="116"/>
      <c r="M77" s="116"/>
      <c r="N77" s="161"/>
    </row>
    <row r="78" spans="1:14" ht="22.5" x14ac:dyDescent="0.25">
      <c r="A78" s="116"/>
      <c r="B78" s="161"/>
      <c r="C78" s="161"/>
      <c r="D78" s="161"/>
      <c r="E78" s="128"/>
      <c r="F78" s="161"/>
      <c r="G78" s="128"/>
      <c r="H78" s="128"/>
      <c r="I78" s="161"/>
      <c r="J78" s="161"/>
      <c r="K78" s="161"/>
      <c r="L78" s="116"/>
      <c r="M78" s="116"/>
      <c r="N78" s="161"/>
    </row>
    <row r="79" spans="1:14" ht="19.5" thickBot="1" x14ac:dyDescent="0.3">
      <c r="A79" s="116"/>
      <c r="B79" s="116"/>
      <c r="C79" s="116"/>
      <c r="D79" s="128"/>
      <c r="E79" s="128"/>
      <c r="F79" s="128"/>
      <c r="G79" s="128"/>
      <c r="H79" s="128"/>
      <c r="I79" s="128"/>
      <c r="J79" s="128"/>
      <c r="K79" s="116"/>
      <c r="L79" s="116"/>
      <c r="M79" s="116"/>
      <c r="N79" s="128"/>
    </row>
    <row r="80" spans="1:14" ht="30.75" thickBot="1" x14ac:dyDescent="0.3">
      <c r="A80" s="234" t="s">
        <v>0</v>
      </c>
      <c r="B80" s="234"/>
      <c r="C80" s="236" t="s">
        <v>26</v>
      </c>
      <c r="D80" s="236"/>
      <c r="E80" s="237"/>
      <c r="F80" s="231" t="s">
        <v>22</v>
      </c>
      <c r="G80" s="232"/>
      <c r="H80" s="232"/>
      <c r="I80" s="233"/>
      <c r="J80" s="251" t="s">
        <v>9</v>
      </c>
      <c r="K80" s="252"/>
      <c r="L80" s="250" t="s">
        <v>19</v>
      </c>
      <c r="M80" s="250"/>
      <c r="N80" s="250"/>
    </row>
    <row r="81" spans="1:14" ht="23.25" thickBot="1" x14ac:dyDescent="0.3">
      <c r="A81" s="234" t="s">
        <v>6</v>
      </c>
      <c r="B81" s="234"/>
      <c r="C81" s="238" t="s">
        <v>29</v>
      </c>
      <c r="D81" s="238"/>
      <c r="E81" s="238"/>
      <c r="F81" s="229" t="s">
        <v>5</v>
      </c>
      <c r="G81" s="229"/>
      <c r="H81" s="239" t="str">
        <f>IFERROR(INDEX($B$84:$H$113,MATCH(L81,H84:H113,0),1),"")</f>
        <v/>
      </c>
      <c r="I81" s="239"/>
      <c r="J81" s="240"/>
      <c r="K81" s="155" t="s">
        <v>10</v>
      </c>
      <c r="L81" s="130">
        <f>IFERROR(MAX(H84:H119),"")</f>
        <v>0</v>
      </c>
      <c r="M81" s="131"/>
      <c r="N81" s="132" t="s">
        <v>18</v>
      </c>
    </row>
    <row r="82" spans="1:14" ht="23.25" thickBot="1" x14ac:dyDescent="0.3">
      <c r="A82" s="234" t="s">
        <v>1</v>
      </c>
      <c r="B82" s="234"/>
      <c r="C82" s="238" t="s">
        <v>7</v>
      </c>
      <c r="D82" s="238"/>
      <c r="E82" s="238"/>
      <c r="F82" s="230" t="s">
        <v>8</v>
      </c>
      <c r="G82" s="230"/>
      <c r="H82" s="240" t="str">
        <f>IFERROR(INDEX($B$84:$H$113,MATCH(L82,H84:H113,0),1),"")</f>
        <v/>
      </c>
      <c r="I82" s="240"/>
      <c r="J82" s="240"/>
      <c r="K82" s="155" t="s">
        <v>10</v>
      </c>
      <c r="L82" s="130">
        <f>IFERROR(MIN(H84:H119),"")</f>
        <v>0</v>
      </c>
      <c r="M82" s="131"/>
      <c r="N82" s="133" t="s">
        <v>25</v>
      </c>
    </row>
    <row r="83" spans="1:14" ht="21.75" customHeight="1" thickTop="1" thickBot="1" x14ac:dyDescent="0.3">
      <c r="A83" s="153" t="s">
        <v>2</v>
      </c>
      <c r="B83" s="235" t="s">
        <v>3</v>
      </c>
      <c r="C83" s="235"/>
      <c r="D83" s="154" t="s">
        <v>11</v>
      </c>
      <c r="E83" s="154" t="s">
        <v>12</v>
      </c>
      <c r="F83" s="154" t="s">
        <v>13</v>
      </c>
      <c r="G83" s="154" t="s">
        <v>28</v>
      </c>
      <c r="H83" s="154" t="s">
        <v>14</v>
      </c>
      <c r="I83" s="154" t="s">
        <v>15</v>
      </c>
      <c r="J83" s="154" t="s">
        <v>16</v>
      </c>
      <c r="K83" s="253" t="s">
        <v>17</v>
      </c>
      <c r="L83" s="253"/>
      <c r="M83" s="134"/>
      <c r="N83" s="261" t="s">
        <v>151</v>
      </c>
    </row>
    <row r="84" spans="1:14" ht="21" thickBot="1" x14ac:dyDescent="0.3">
      <c r="A84" s="135">
        <f>IF('3آداب وفلسفة'!A4="","",'3آداب وفلسفة'!A4)</f>
        <v>1</v>
      </c>
      <c r="B84" s="227" t="str">
        <f>IF('3آداب وفلسفة'!B4:B4="","",'3آداب وفلسفة'!B4:B4)</f>
        <v>بكيرات وليد</v>
      </c>
      <c r="C84" s="228"/>
      <c r="D84" s="136" t="str">
        <f>IF('3آداب وفلسفة'!O4="","",'3آداب وفلسفة'!O4)</f>
        <v/>
      </c>
      <c r="E84" s="136" t="str">
        <f>IF('3آداب وفلسفة'!P4="","",'3آداب وفلسفة'!P4)</f>
        <v/>
      </c>
      <c r="F84" s="136" t="str">
        <f>IF('3آداب وفلسفة'!R4="","",CEILING(SUM('3آداب وفلسفة'!Q4:R4)/2,0.25))</f>
        <v/>
      </c>
      <c r="G84" s="136" t="str">
        <f>IF('3آداب وفلسفة'!S4="","",'3آداب وفلسفة'!S4*2)</f>
        <v/>
      </c>
      <c r="H84" s="136" t="str">
        <f>IF(COUNTBLANK(D84:G84)=0,ROUND(SUM(D84:G84)/5,2),"")</f>
        <v/>
      </c>
      <c r="I84" s="137">
        <f>IF(COUNTBLANK(B84)=0,IF('2 علوم تجريبية 1'!$J$1="","",'2 علوم تجريبية 1'!$J$1),"")</f>
        <v>3</v>
      </c>
      <c r="J84" s="138" t="str">
        <f>IFERROR(I84*H84,"")</f>
        <v/>
      </c>
      <c r="K84" s="241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41"/>
      <c r="M84" s="139"/>
      <c r="N84" s="262"/>
    </row>
    <row r="85" spans="1:14" ht="21" thickBot="1" x14ac:dyDescent="0.3">
      <c r="A85" s="135">
        <f>IF('3آداب وفلسفة'!A5="","",'3آداب وفلسفة'!A5)</f>
        <v>2</v>
      </c>
      <c r="B85" s="227" t="str">
        <f>IF('3آداب وفلسفة'!B5:B5="","",'3آداب وفلسفة'!B5:B5)</f>
        <v>بلبحري اكرام</v>
      </c>
      <c r="C85" s="228"/>
      <c r="D85" s="136" t="str">
        <f>IF('3آداب وفلسفة'!O5="","",'3آداب وفلسفة'!O5)</f>
        <v/>
      </c>
      <c r="E85" s="136" t="str">
        <f>IF('3آداب وفلسفة'!P5="","",'3آداب وفلسفة'!P5)</f>
        <v/>
      </c>
      <c r="F85" s="136" t="str">
        <f>IF('3آداب وفلسفة'!R5="","",CEILING(SUM('3آداب وفلسفة'!Q5:R5)/2,0.25))</f>
        <v/>
      </c>
      <c r="G85" s="136" t="str">
        <f>IF('3آداب وفلسفة'!S5="","",'3آداب وفلسفة'!S5*2)</f>
        <v/>
      </c>
      <c r="H85" s="136" t="str">
        <f t="shared" ref="H85:H113" si="7">IF(COUNTBLANK(D85:G85)=0,ROUND(SUM(D85:G85)/5,2),"")</f>
        <v/>
      </c>
      <c r="I85" s="137">
        <f>IF(COUNTBLANK(B85)=0,IF('2 علوم تجريبية 1'!$J$1="","",'2 علوم تجريبية 1'!$J$1),"")</f>
        <v>3</v>
      </c>
      <c r="J85" s="138" t="str">
        <f t="shared" ref="J85:J113" si="8">IFERROR(I85*H85,"")</f>
        <v/>
      </c>
      <c r="K85" s="241" t="str">
        <f t="shared" ref="K85:K113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41"/>
      <c r="M85" s="140"/>
      <c r="N85" s="262"/>
    </row>
    <row r="86" spans="1:14" ht="21" thickBot="1" x14ac:dyDescent="0.3">
      <c r="A86" s="135">
        <f>IF('3آداب وفلسفة'!A6="","",'3آداب وفلسفة'!A6)</f>
        <v>3</v>
      </c>
      <c r="B86" s="227" t="str">
        <f>IF('3آداب وفلسفة'!B6:B6="","",'3آداب وفلسفة'!B6:B6)</f>
        <v>بن احمد روميسة</v>
      </c>
      <c r="C86" s="228"/>
      <c r="D86" s="136" t="str">
        <f>IF('3آداب وفلسفة'!O6="","",'3آداب وفلسفة'!O6)</f>
        <v/>
      </c>
      <c r="E86" s="136" t="str">
        <f>IF('3آداب وفلسفة'!P6="","",'3آداب وفلسفة'!P6)</f>
        <v/>
      </c>
      <c r="F86" s="136" t="str">
        <f>IF('3آداب وفلسفة'!R6="","",CEILING(SUM('3آداب وفلسفة'!Q6:R6)/2,0.25))</f>
        <v/>
      </c>
      <c r="G86" s="136" t="str">
        <f>IF('3آداب وفلسفة'!S6="","",'3آداب وفلسفة'!S6*2)</f>
        <v/>
      </c>
      <c r="H86" s="136" t="str">
        <f t="shared" si="7"/>
        <v/>
      </c>
      <c r="I86" s="137">
        <f>IF(COUNTBLANK(B86)=0,IF('2 علوم تجريبية 1'!$J$1="","",'2 علوم تجريبية 1'!$J$1),"")</f>
        <v>3</v>
      </c>
      <c r="J86" s="138" t="str">
        <f t="shared" si="8"/>
        <v/>
      </c>
      <c r="K86" s="241" t="str">
        <f t="shared" si="9"/>
        <v/>
      </c>
      <c r="L86" s="241"/>
      <c r="M86" s="140"/>
      <c r="N86" s="262"/>
    </row>
    <row r="87" spans="1:14" ht="21" thickBot="1" x14ac:dyDescent="0.3">
      <c r="A87" s="135">
        <f>IF('3آداب وفلسفة'!A7="","",'3آداب وفلسفة'!A7)</f>
        <v>4</v>
      </c>
      <c r="B87" s="227" t="str">
        <f>IF('3آداب وفلسفة'!B7:B7="","",'3آداب وفلسفة'!B7:B7)</f>
        <v>بن ديدة اسلام</v>
      </c>
      <c r="C87" s="228"/>
      <c r="D87" s="136" t="str">
        <f>IF('3آداب وفلسفة'!O7="","",'3آداب وفلسفة'!O7)</f>
        <v/>
      </c>
      <c r="E87" s="136" t="str">
        <f>IF('3آداب وفلسفة'!P7="","",'3آداب وفلسفة'!P7)</f>
        <v/>
      </c>
      <c r="F87" s="136" t="str">
        <f>IF('3آداب وفلسفة'!R7="","",CEILING(SUM('3آداب وفلسفة'!Q7:R7)/2,0.25))</f>
        <v/>
      </c>
      <c r="G87" s="136" t="str">
        <f>IF('3آداب وفلسفة'!S7="","",'3آداب وفلسفة'!S7*2)</f>
        <v/>
      </c>
      <c r="H87" s="136" t="str">
        <f t="shared" si="7"/>
        <v/>
      </c>
      <c r="I87" s="137">
        <f>IF(COUNTBLANK(B87)=0,IF('2 علوم تجريبية 1'!$J$1="","",'2 علوم تجريبية 1'!$J$1),"")</f>
        <v>3</v>
      </c>
      <c r="J87" s="138" t="str">
        <f t="shared" si="8"/>
        <v/>
      </c>
      <c r="K87" s="241" t="str">
        <f t="shared" si="9"/>
        <v/>
      </c>
      <c r="L87" s="241"/>
      <c r="M87" s="140"/>
      <c r="N87" s="262"/>
    </row>
    <row r="88" spans="1:14" ht="21" thickBot="1" x14ac:dyDescent="0.3">
      <c r="A88" s="135">
        <f>IF('3آداب وفلسفة'!A8="","",'3آداب وفلسفة'!A8)</f>
        <v>5</v>
      </c>
      <c r="B88" s="227" t="str">
        <f>IF('3آداب وفلسفة'!B8:B8="","",'3آداب وفلسفة'!B8:B8)</f>
        <v>بن شكشك إلهام</v>
      </c>
      <c r="C88" s="228"/>
      <c r="D88" s="136" t="str">
        <f>IF('3آداب وفلسفة'!O8="","",'3آداب وفلسفة'!O8)</f>
        <v/>
      </c>
      <c r="E88" s="136" t="str">
        <f>IF('3آداب وفلسفة'!P8="","",'3آداب وفلسفة'!P8)</f>
        <v/>
      </c>
      <c r="F88" s="136" t="str">
        <f>IF('3آداب وفلسفة'!R8="","",CEILING(SUM('3آداب وفلسفة'!Q8:R8)/2,0.25))</f>
        <v/>
      </c>
      <c r="G88" s="136" t="str">
        <f>IF('3آداب وفلسفة'!S8="","",'3آداب وفلسفة'!S8*2)</f>
        <v/>
      </c>
      <c r="H88" s="136" t="str">
        <f t="shared" si="7"/>
        <v/>
      </c>
      <c r="I88" s="137">
        <f>IF(COUNTBLANK(B88)=0,IF('2 علوم تجريبية 1'!$J$1="","",'2 علوم تجريبية 1'!$J$1),"")</f>
        <v>3</v>
      </c>
      <c r="J88" s="138" t="str">
        <f t="shared" si="8"/>
        <v/>
      </c>
      <c r="K88" s="241" t="str">
        <f t="shared" si="9"/>
        <v/>
      </c>
      <c r="L88" s="241"/>
      <c r="M88" s="140"/>
      <c r="N88" s="262"/>
    </row>
    <row r="89" spans="1:14" ht="21" thickBot="1" x14ac:dyDescent="0.3">
      <c r="A89" s="135">
        <f>IF('3آداب وفلسفة'!A9="","",'3آداب وفلسفة'!A9)</f>
        <v>6</v>
      </c>
      <c r="B89" s="227" t="str">
        <f>IF('3آداب وفلسفة'!B9:B9="","",'3آداب وفلسفة'!B9:B9)</f>
        <v>بن شهرة زوبيدة</v>
      </c>
      <c r="C89" s="228"/>
      <c r="D89" s="136" t="str">
        <f>IF('3آداب وفلسفة'!O9="","",'3آداب وفلسفة'!O9)</f>
        <v/>
      </c>
      <c r="E89" s="136" t="str">
        <f>IF('3آداب وفلسفة'!P9="","",'3آداب وفلسفة'!P9)</f>
        <v/>
      </c>
      <c r="F89" s="136" t="str">
        <f>IF('3آداب وفلسفة'!R9="","",CEILING(SUM('3آداب وفلسفة'!Q9:R9)/2,0.25))</f>
        <v/>
      </c>
      <c r="G89" s="136" t="str">
        <f>IF('3آداب وفلسفة'!S9="","",'3آداب وفلسفة'!S9*2)</f>
        <v/>
      </c>
      <c r="H89" s="136" t="str">
        <f t="shared" si="7"/>
        <v/>
      </c>
      <c r="I89" s="137">
        <f>IF(COUNTBLANK(B89)=0,IF('2 علوم تجريبية 1'!$J$1="","",'2 علوم تجريبية 1'!$J$1),"")</f>
        <v>3</v>
      </c>
      <c r="J89" s="138" t="str">
        <f t="shared" si="8"/>
        <v/>
      </c>
      <c r="K89" s="241" t="str">
        <f t="shared" si="9"/>
        <v/>
      </c>
      <c r="L89" s="241"/>
      <c r="M89" s="140"/>
      <c r="N89" s="262"/>
    </row>
    <row r="90" spans="1:14" ht="21" thickBot="1" x14ac:dyDescent="0.3">
      <c r="A90" s="135">
        <f>IF('3آداب وفلسفة'!A10="","",'3آداب وفلسفة'!A10)</f>
        <v>7</v>
      </c>
      <c r="B90" s="227" t="str">
        <f>IF('3آداب وفلسفة'!B10:B10="","",'3آداب وفلسفة'!B10:B10)</f>
        <v>بن عامر أمال</v>
      </c>
      <c r="C90" s="228"/>
      <c r="D90" s="136" t="str">
        <f>IF('3آداب وفلسفة'!O10="","",'3آداب وفلسفة'!O10)</f>
        <v/>
      </c>
      <c r="E90" s="136" t="str">
        <f>IF('3آداب وفلسفة'!P10="","",'3آداب وفلسفة'!P10)</f>
        <v/>
      </c>
      <c r="F90" s="136" t="str">
        <f>IF('3آداب وفلسفة'!R10="","",CEILING(SUM('3آداب وفلسفة'!Q10:R10)/2,0.25))</f>
        <v/>
      </c>
      <c r="G90" s="136" t="str">
        <f>IF('3آداب وفلسفة'!S10="","",'3آداب وفلسفة'!S10*2)</f>
        <v/>
      </c>
      <c r="H90" s="136" t="str">
        <f t="shared" si="7"/>
        <v/>
      </c>
      <c r="I90" s="137">
        <f>IF(COUNTBLANK(B90)=0,IF('2 علوم تجريبية 1'!$J$1="","",'2 علوم تجريبية 1'!$J$1),"")</f>
        <v>3</v>
      </c>
      <c r="J90" s="138" t="str">
        <f t="shared" si="8"/>
        <v/>
      </c>
      <c r="K90" s="241" t="str">
        <f t="shared" si="9"/>
        <v/>
      </c>
      <c r="L90" s="241"/>
      <c r="M90" s="140"/>
      <c r="N90" s="262"/>
    </row>
    <row r="91" spans="1:14" ht="21" thickBot="1" x14ac:dyDescent="0.3">
      <c r="A91" s="135">
        <f>IF('3آداب وفلسفة'!A11="","",'3آداب وفلسفة'!A11)</f>
        <v>8</v>
      </c>
      <c r="B91" s="227" t="str">
        <f>IF('3آداب وفلسفة'!B11:B11="","",'3آداب وفلسفة'!B11:B11)</f>
        <v>بن على محمد شرف الدين</v>
      </c>
      <c r="C91" s="228"/>
      <c r="D91" s="136" t="str">
        <f>IF('3آداب وفلسفة'!O11="","",'3آداب وفلسفة'!O11)</f>
        <v/>
      </c>
      <c r="E91" s="136" t="str">
        <f>IF('3آداب وفلسفة'!P11="","",'3آداب وفلسفة'!P11)</f>
        <v/>
      </c>
      <c r="F91" s="136" t="str">
        <f>IF('3آداب وفلسفة'!R11="","",CEILING(SUM('3آداب وفلسفة'!Q11:R11)/2,0.25))</f>
        <v/>
      </c>
      <c r="G91" s="136" t="str">
        <f>IF('3آداب وفلسفة'!S11="","",'3آداب وفلسفة'!S11*2)</f>
        <v/>
      </c>
      <c r="H91" s="136" t="str">
        <f t="shared" si="7"/>
        <v/>
      </c>
      <c r="I91" s="137">
        <f>IF(COUNTBLANK(B91)=0,IF('2 علوم تجريبية 1'!$J$1="","",'2 علوم تجريبية 1'!$J$1),"")</f>
        <v>3</v>
      </c>
      <c r="J91" s="138" t="str">
        <f t="shared" si="8"/>
        <v/>
      </c>
      <c r="K91" s="241" t="str">
        <f t="shared" si="9"/>
        <v/>
      </c>
      <c r="L91" s="241"/>
      <c r="M91" s="140"/>
      <c r="N91" s="262"/>
    </row>
    <row r="92" spans="1:14" ht="21" thickBot="1" x14ac:dyDescent="0.3">
      <c r="A92" s="135">
        <f>IF('3آداب وفلسفة'!A12="","",'3آداب وفلسفة'!A12)</f>
        <v>9</v>
      </c>
      <c r="B92" s="227" t="str">
        <f>IF('3آداب وفلسفة'!B12:B12="","",'3آداب وفلسفة'!B12:B12)</f>
        <v>بن علي محمد</v>
      </c>
      <c r="C92" s="228"/>
      <c r="D92" s="136" t="str">
        <f>IF('3آداب وفلسفة'!O12="","",'3آداب وفلسفة'!O12)</f>
        <v/>
      </c>
      <c r="E92" s="136" t="str">
        <f>IF('3آداب وفلسفة'!P12="","",'3آداب وفلسفة'!P12)</f>
        <v/>
      </c>
      <c r="F92" s="136" t="str">
        <f>IF('3آداب وفلسفة'!R12="","",CEILING(SUM('3آداب وفلسفة'!Q12:R12)/2,0.25))</f>
        <v/>
      </c>
      <c r="G92" s="136" t="str">
        <f>IF('3آداب وفلسفة'!S12="","",'3آداب وفلسفة'!S12*2)</f>
        <v/>
      </c>
      <c r="H92" s="136" t="str">
        <f t="shared" si="7"/>
        <v/>
      </c>
      <c r="I92" s="137">
        <f>IF(COUNTBLANK(B92)=0,IF('2 علوم تجريبية 1'!$J$1="","",'2 علوم تجريبية 1'!$J$1),"")</f>
        <v>3</v>
      </c>
      <c r="J92" s="138" t="str">
        <f t="shared" si="8"/>
        <v/>
      </c>
      <c r="K92" s="241" t="str">
        <f t="shared" si="9"/>
        <v/>
      </c>
      <c r="L92" s="241"/>
      <c r="M92" s="140"/>
      <c r="N92" s="262"/>
    </row>
    <row r="93" spans="1:14" ht="21" thickBot="1" x14ac:dyDescent="0.3">
      <c r="A93" s="135">
        <f>IF('3آداب وفلسفة'!A13="","",'3آداب وفلسفة'!A13)</f>
        <v>10</v>
      </c>
      <c r="B93" s="227" t="str">
        <f>IF('3آداب وفلسفة'!B13:B13="","",'3آداب وفلسفة'!B13:B13)</f>
        <v>بن مجدوب عبد القادر ص</v>
      </c>
      <c r="C93" s="228"/>
      <c r="D93" s="136" t="str">
        <f>IF('3آداب وفلسفة'!O13="","",'3آداب وفلسفة'!O13)</f>
        <v/>
      </c>
      <c r="E93" s="136" t="str">
        <f>IF('3آداب وفلسفة'!P13="","",'3آداب وفلسفة'!P13)</f>
        <v/>
      </c>
      <c r="F93" s="136" t="str">
        <f>IF('3آداب وفلسفة'!R13="","",CEILING(SUM('3آداب وفلسفة'!Q13:R13)/2,0.25))</f>
        <v/>
      </c>
      <c r="G93" s="136" t="str">
        <f>IF('3آداب وفلسفة'!S13="","",'3آداب وفلسفة'!S13*2)</f>
        <v/>
      </c>
      <c r="H93" s="136" t="str">
        <f t="shared" si="7"/>
        <v/>
      </c>
      <c r="I93" s="137">
        <f>IF(COUNTBLANK(B93)=0,IF('2 علوم تجريبية 1'!$J$1="","",'2 علوم تجريبية 1'!$J$1),"")</f>
        <v>3</v>
      </c>
      <c r="J93" s="138" t="str">
        <f t="shared" si="8"/>
        <v/>
      </c>
      <c r="K93" s="241" t="str">
        <f t="shared" si="9"/>
        <v/>
      </c>
      <c r="L93" s="241"/>
      <c r="M93" s="140"/>
      <c r="N93" s="262"/>
    </row>
    <row r="94" spans="1:14" ht="21" thickBot="1" x14ac:dyDescent="0.3">
      <c r="A94" s="135">
        <f>IF('3آداب وفلسفة'!A14="","",'3آداب وفلسفة'!A14)</f>
        <v>11</v>
      </c>
      <c r="B94" s="227" t="str">
        <f>IF('3آداب وفلسفة'!B14:B14="","",'3آداب وفلسفة'!B14:B14)</f>
        <v>بن ميلود هاجر</v>
      </c>
      <c r="C94" s="228"/>
      <c r="D94" s="136" t="str">
        <f>IF('3آداب وفلسفة'!O14="","",'3آداب وفلسفة'!O14)</f>
        <v/>
      </c>
      <c r="E94" s="136" t="str">
        <f>IF('3آداب وفلسفة'!P14="","",'3آداب وفلسفة'!P14)</f>
        <v/>
      </c>
      <c r="F94" s="136" t="str">
        <f>IF('3آداب وفلسفة'!R14="","",CEILING(SUM('3آداب وفلسفة'!Q14:R14)/2,0.25))</f>
        <v/>
      </c>
      <c r="G94" s="136" t="str">
        <f>IF('3آداب وفلسفة'!S14="","",'3آداب وفلسفة'!S14*2)</f>
        <v/>
      </c>
      <c r="H94" s="136" t="str">
        <f t="shared" si="7"/>
        <v/>
      </c>
      <c r="I94" s="137">
        <f>IF(COUNTBLANK(B94)=0,IF('2 علوم تجريبية 1'!$J$1="","",'2 علوم تجريبية 1'!$J$1),"")</f>
        <v>3</v>
      </c>
      <c r="J94" s="138" t="str">
        <f t="shared" si="8"/>
        <v/>
      </c>
      <c r="K94" s="241" t="str">
        <f t="shared" si="9"/>
        <v/>
      </c>
      <c r="L94" s="241"/>
      <c r="M94" s="140"/>
      <c r="N94" s="262"/>
    </row>
    <row r="95" spans="1:14" ht="21" thickBot="1" x14ac:dyDescent="0.3">
      <c r="A95" s="135">
        <f>IF('3آداب وفلسفة'!A15="","",'3آداب وفلسفة'!A15)</f>
        <v>12</v>
      </c>
      <c r="B95" s="227" t="str">
        <f>IF('3آداب وفلسفة'!B15:B15="","",'3آداب وفلسفة'!B15:B15)</f>
        <v>بيان ريا ض</v>
      </c>
      <c r="C95" s="228"/>
      <c r="D95" s="136" t="str">
        <f>IF('3آداب وفلسفة'!O15="","",'3آداب وفلسفة'!O15)</f>
        <v/>
      </c>
      <c r="E95" s="136" t="str">
        <f>IF('3آداب وفلسفة'!P15="","",'3آداب وفلسفة'!P15)</f>
        <v/>
      </c>
      <c r="F95" s="136" t="str">
        <f>IF('3آداب وفلسفة'!R15="","",CEILING(SUM('3آداب وفلسفة'!Q15:R15)/2,0.25))</f>
        <v/>
      </c>
      <c r="G95" s="136" t="str">
        <f>IF('3آداب وفلسفة'!S15="","",'3آداب وفلسفة'!S15*2)</f>
        <v/>
      </c>
      <c r="H95" s="136" t="str">
        <f t="shared" si="7"/>
        <v/>
      </c>
      <c r="I95" s="137">
        <f>IF(COUNTBLANK(B95)=0,IF('2 علوم تجريبية 1'!$J$1="","",'2 علوم تجريبية 1'!$J$1),"")</f>
        <v>3</v>
      </c>
      <c r="J95" s="138" t="str">
        <f t="shared" si="8"/>
        <v/>
      </c>
      <c r="K95" s="241" t="str">
        <f t="shared" si="9"/>
        <v/>
      </c>
      <c r="L95" s="241"/>
      <c r="M95" s="140"/>
      <c r="N95" s="262"/>
    </row>
    <row r="96" spans="1:14" ht="21" thickBot="1" x14ac:dyDescent="0.3">
      <c r="A96" s="135">
        <f>IF('3آداب وفلسفة'!A16="","",'3آداب وفلسفة'!A16)</f>
        <v>13</v>
      </c>
      <c r="B96" s="227" t="str">
        <f>IF('3آداب وفلسفة'!B16:B16="","",'3آداب وفلسفة'!B16:B16)</f>
        <v>حاكم ياسر</v>
      </c>
      <c r="C96" s="228"/>
      <c r="D96" s="136" t="str">
        <f>IF('3آداب وفلسفة'!O16="","",'3آداب وفلسفة'!O16)</f>
        <v/>
      </c>
      <c r="E96" s="136" t="str">
        <f>IF('3آداب وفلسفة'!P16="","",'3آداب وفلسفة'!P16)</f>
        <v/>
      </c>
      <c r="F96" s="136" t="str">
        <f>IF('3آداب وفلسفة'!R16="","",CEILING(SUM('3آداب وفلسفة'!Q16:R16)/2,0.25))</f>
        <v/>
      </c>
      <c r="G96" s="136" t="str">
        <f>IF('3آداب وفلسفة'!S16="","",'3آداب وفلسفة'!S16*2)</f>
        <v/>
      </c>
      <c r="H96" s="136" t="str">
        <f t="shared" si="7"/>
        <v/>
      </c>
      <c r="I96" s="137">
        <f>IF(COUNTBLANK(B96)=0,IF('2 علوم تجريبية 1'!$J$1="","",'2 علوم تجريبية 1'!$J$1),"")</f>
        <v>3</v>
      </c>
      <c r="J96" s="138" t="str">
        <f t="shared" si="8"/>
        <v/>
      </c>
      <c r="K96" s="241" t="str">
        <f t="shared" si="9"/>
        <v/>
      </c>
      <c r="L96" s="241"/>
      <c r="M96" s="140"/>
      <c r="N96" s="262"/>
    </row>
    <row r="97" spans="1:14" ht="21" thickBot="1" x14ac:dyDescent="0.3">
      <c r="A97" s="135">
        <f>IF('3آداب وفلسفة'!A17="","",'3آداب وفلسفة'!A17)</f>
        <v>14</v>
      </c>
      <c r="B97" s="227" t="str">
        <f>IF('3آداب وفلسفة'!B17:B17="","",'3آداب وفلسفة'!B17:B17)</f>
        <v>حبيبي مروة</v>
      </c>
      <c r="C97" s="228"/>
      <c r="D97" s="136" t="str">
        <f>IF('3آداب وفلسفة'!O17="","",'3آداب وفلسفة'!O17)</f>
        <v/>
      </c>
      <c r="E97" s="136" t="str">
        <f>IF('3آداب وفلسفة'!P17="","",'3آداب وفلسفة'!P17)</f>
        <v/>
      </c>
      <c r="F97" s="136" t="str">
        <f>IF('3آداب وفلسفة'!R17="","",CEILING(SUM('3آداب وفلسفة'!Q17:R17)/2,0.25))</f>
        <v/>
      </c>
      <c r="G97" s="136" t="str">
        <f>IF('3آداب وفلسفة'!S17="","",'3آداب وفلسفة'!S17*2)</f>
        <v/>
      </c>
      <c r="H97" s="136" t="str">
        <f t="shared" si="7"/>
        <v/>
      </c>
      <c r="I97" s="137">
        <f>IF(COUNTBLANK(B97)=0,IF('2 علوم تجريبية 1'!$J$1="","",'2 علوم تجريبية 1'!$J$1),"")</f>
        <v>3</v>
      </c>
      <c r="J97" s="138" t="str">
        <f t="shared" si="8"/>
        <v/>
      </c>
      <c r="K97" s="241" t="str">
        <f t="shared" si="9"/>
        <v/>
      </c>
      <c r="L97" s="241"/>
      <c r="M97" s="140"/>
      <c r="N97" s="262"/>
    </row>
    <row r="98" spans="1:14" ht="21" thickBot="1" x14ac:dyDescent="0.3">
      <c r="A98" s="135">
        <f>IF('3آداب وفلسفة'!A18="","",'3آداب وفلسفة'!A18)</f>
        <v>15</v>
      </c>
      <c r="B98" s="227" t="str">
        <f>IF('3آداب وفلسفة'!B18:B18="","",'3آداب وفلسفة'!B18:B18)</f>
        <v>خالفي محمد</v>
      </c>
      <c r="C98" s="228"/>
      <c r="D98" s="136" t="str">
        <f>IF('3آداب وفلسفة'!O18="","",'3آداب وفلسفة'!O18)</f>
        <v/>
      </c>
      <c r="E98" s="136" t="str">
        <f>IF('3آداب وفلسفة'!P18="","",'3آداب وفلسفة'!P18)</f>
        <v/>
      </c>
      <c r="F98" s="136" t="str">
        <f>IF('3آداب وفلسفة'!R18="","",CEILING(SUM('3آداب وفلسفة'!Q18:R18)/2,0.25))</f>
        <v/>
      </c>
      <c r="G98" s="136" t="str">
        <f>IF('3آداب وفلسفة'!S18="","",'3آداب وفلسفة'!S18*2)</f>
        <v/>
      </c>
      <c r="H98" s="136" t="str">
        <f t="shared" si="7"/>
        <v/>
      </c>
      <c r="I98" s="137">
        <f>IF(COUNTBLANK(B98)=0,IF('2 علوم تجريبية 1'!$J$1="","",'2 علوم تجريبية 1'!$J$1),"")</f>
        <v>3</v>
      </c>
      <c r="J98" s="138" t="str">
        <f t="shared" si="8"/>
        <v/>
      </c>
      <c r="K98" s="241" t="str">
        <f t="shared" si="9"/>
        <v/>
      </c>
      <c r="L98" s="241"/>
      <c r="M98" s="140"/>
      <c r="N98" s="263"/>
    </row>
    <row r="99" spans="1:14" ht="21.75" thickTop="1" thickBot="1" x14ac:dyDescent="0.3">
      <c r="A99" s="135">
        <f>IF('3آداب وفلسفة'!A19="","",'3آداب وفلسفة'!A19)</f>
        <v>16</v>
      </c>
      <c r="B99" s="227" t="str">
        <f>IF('3آداب وفلسفة'!B19:B19="","",'3آداب وفلسفة'!B19:B19)</f>
        <v>دحمان معاد عصام الدين</v>
      </c>
      <c r="C99" s="228"/>
      <c r="D99" s="136" t="str">
        <f>IF('3آداب وفلسفة'!O19="","",'3آداب وفلسفة'!O19)</f>
        <v/>
      </c>
      <c r="E99" s="136" t="str">
        <f>IF('3آداب وفلسفة'!P19="","",'3آداب وفلسفة'!P19)</f>
        <v/>
      </c>
      <c r="F99" s="136" t="str">
        <f>IF('3آداب وفلسفة'!R19="","",CEILING(SUM('3آداب وفلسفة'!Q19:R19)/2,0.25))</f>
        <v/>
      </c>
      <c r="G99" s="136" t="str">
        <f>IF('3آداب وفلسفة'!S19="","",'3آداب وفلسفة'!S19*2)</f>
        <v/>
      </c>
      <c r="H99" s="136" t="str">
        <f t="shared" si="7"/>
        <v/>
      </c>
      <c r="I99" s="137">
        <f>IF(COUNTBLANK(B99)=0,IF('2 علوم تجريبية 1'!$J$1="","",'2 علوم تجريبية 1'!$J$1),"")</f>
        <v>3</v>
      </c>
      <c r="J99" s="138" t="str">
        <f t="shared" si="8"/>
        <v/>
      </c>
      <c r="K99" s="241" t="str">
        <f t="shared" si="9"/>
        <v/>
      </c>
      <c r="L99" s="241"/>
      <c r="M99" s="140"/>
      <c r="N99" s="159"/>
    </row>
    <row r="100" spans="1:14" ht="21.75" thickTop="1" thickBot="1" x14ac:dyDescent="0.3">
      <c r="A100" s="135">
        <f>IF('3آداب وفلسفة'!A20="","",'3آداب وفلسفة'!A20)</f>
        <v>17</v>
      </c>
      <c r="B100" s="227" t="str">
        <f>IF('3آداب وفلسفة'!B20:B20="","",'3آداب وفلسفة'!B20:B20)</f>
        <v>دلاس فاطمة الزهراء</v>
      </c>
      <c r="C100" s="228"/>
      <c r="D100" s="136" t="str">
        <f>IF('3آداب وفلسفة'!O20="","",'3آداب وفلسفة'!O20)</f>
        <v/>
      </c>
      <c r="E100" s="136" t="str">
        <f>IF('3آداب وفلسفة'!P20="","",'3آداب وفلسفة'!P20)</f>
        <v/>
      </c>
      <c r="F100" s="136" t="str">
        <f>IF('3آداب وفلسفة'!R20="","",CEILING(SUM('3آداب وفلسفة'!Q20:R20)/2,0.25))</f>
        <v/>
      </c>
      <c r="G100" s="136" t="str">
        <f>IF('3آداب وفلسفة'!S20="","",'3آداب وفلسفة'!S20*2)</f>
        <v/>
      </c>
      <c r="H100" s="136" t="str">
        <f t="shared" si="7"/>
        <v/>
      </c>
      <c r="I100" s="137">
        <f>IF(COUNTBLANK(B100)=0,IF('2 علوم تجريبية 1'!$J$1="","",'2 علوم تجريبية 1'!$J$1),"")</f>
        <v>3</v>
      </c>
      <c r="J100" s="138" t="str">
        <f t="shared" si="8"/>
        <v/>
      </c>
      <c r="K100" s="241" t="str">
        <f t="shared" si="9"/>
        <v/>
      </c>
      <c r="L100" s="241"/>
      <c r="M100" s="140"/>
      <c r="N100" s="258" t="str">
        <f>IFERROR(AVERAGE(H84:H113),"")</f>
        <v/>
      </c>
    </row>
    <row r="101" spans="1:14" ht="21" thickBot="1" x14ac:dyDescent="0.3">
      <c r="A101" s="135">
        <f>IF('3آداب وفلسفة'!A21="","",'3آداب وفلسفة'!A21)</f>
        <v>18</v>
      </c>
      <c r="B101" s="227" t="str">
        <f>IF('3آداب وفلسفة'!B21:B21="","",'3آداب وفلسفة'!B21:B21)</f>
        <v>زباش عائشة</v>
      </c>
      <c r="C101" s="228"/>
      <c r="D101" s="136" t="str">
        <f>IF('3آداب وفلسفة'!O21="","",'3آداب وفلسفة'!O21)</f>
        <v/>
      </c>
      <c r="E101" s="136" t="str">
        <f>IF('3آداب وفلسفة'!P21="","",'3آداب وفلسفة'!P21)</f>
        <v/>
      </c>
      <c r="F101" s="136" t="str">
        <f>IF('3آداب وفلسفة'!R21="","",CEILING(SUM('3آداب وفلسفة'!Q21:R21)/2,0.25))</f>
        <v/>
      </c>
      <c r="G101" s="136" t="str">
        <f>IF('3آداب وفلسفة'!S21="","",'3آداب وفلسفة'!S21*2)</f>
        <v/>
      </c>
      <c r="H101" s="136" t="str">
        <f t="shared" si="7"/>
        <v/>
      </c>
      <c r="I101" s="137">
        <f>IF(COUNTBLANK(B101)=0,IF('2 علوم تجريبية 1'!$J$1="","",'2 علوم تجريبية 1'!$J$1),"")</f>
        <v>3</v>
      </c>
      <c r="J101" s="138" t="str">
        <f t="shared" si="8"/>
        <v/>
      </c>
      <c r="K101" s="241" t="str">
        <f t="shared" si="9"/>
        <v/>
      </c>
      <c r="L101" s="241"/>
      <c r="M101" s="140"/>
      <c r="N101" s="259"/>
    </row>
    <row r="102" spans="1:14" ht="21" thickBot="1" x14ac:dyDescent="0.3">
      <c r="A102" s="135">
        <f>IF('3آداب وفلسفة'!A22="","",'3آداب وفلسفة'!A22)</f>
        <v>19</v>
      </c>
      <c r="B102" s="227" t="str">
        <f>IF('3آداب وفلسفة'!B22:B22="","",'3آداب وفلسفة'!B22:B22)</f>
        <v>ساعي اكرام</v>
      </c>
      <c r="C102" s="228"/>
      <c r="D102" s="136" t="str">
        <f>IF('3آداب وفلسفة'!O22="","",'3آداب وفلسفة'!O22)</f>
        <v/>
      </c>
      <c r="E102" s="136" t="str">
        <f>IF('3آداب وفلسفة'!P22="","",'3آداب وفلسفة'!P22)</f>
        <v/>
      </c>
      <c r="F102" s="136" t="str">
        <f>IF('3آداب وفلسفة'!R22="","",CEILING(SUM('3آداب وفلسفة'!Q22:R22)/2,0.25))</f>
        <v/>
      </c>
      <c r="G102" s="136" t="str">
        <f>IF('3آداب وفلسفة'!S22="","",'3آداب وفلسفة'!S22*2)</f>
        <v/>
      </c>
      <c r="H102" s="136" t="str">
        <f t="shared" si="7"/>
        <v/>
      </c>
      <c r="I102" s="137">
        <f>IF(COUNTBLANK(B102)=0,IF('2 علوم تجريبية 1'!$J$1="","",'2 علوم تجريبية 1'!$J$1),"")</f>
        <v>3</v>
      </c>
      <c r="J102" s="138" t="str">
        <f t="shared" si="8"/>
        <v/>
      </c>
      <c r="K102" s="241" t="str">
        <f t="shared" si="9"/>
        <v/>
      </c>
      <c r="L102" s="241"/>
      <c r="M102" s="140"/>
      <c r="N102" s="259"/>
    </row>
    <row r="103" spans="1:14" ht="21" thickBot="1" x14ac:dyDescent="0.3">
      <c r="A103" s="135">
        <f>IF('3آداب وفلسفة'!A23="","",'3آداب وفلسفة'!A23)</f>
        <v>20</v>
      </c>
      <c r="B103" s="227" t="str">
        <f>IF('3آداب وفلسفة'!B23:B23="","",'3آداب وفلسفة'!B23:B23)</f>
        <v>شنتوف صباح</v>
      </c>
      <c r="C103" s="228"/>
      <c r="D103" s="136" t="str">
        <f>IF('3آداب وفلسفة'!O23="","",'3آداب وفلسفة'!O23)</f>
        <v/>
      </c>
      <c r="E103" s="136" t="str">
        <f>IF('3آداب وفلسفة'!P23="","",'3آداب وفلسفة'!P23)</f>
        <v/>
      </c>
      <c r="F103" s="136" t="str">
        <f>IF('3آداب وفلسفة'!R23="","",CEILING(SUM('3آداب وفلسفة'!Q23:R23)/2,0.25))</f>
        <v/>
      </c>
      <c r="G103" s="136" t="str">
        <f>IF('3آداب وفلسفة'!S23="","",'3آداب وفلسفة'!S23*2)</f>
        <v/>
      </c>
      <c r="H103" s="136" t="str">
        <f t="shared" si="7"/>
        <v/>
      </c>
      <c r="I103" s="137">
        <f>IF(COUNTBLANK(B103)=0,IF('2 علوم تجريبية 1'!$J$1="","",'2 علوم تجريبية 1'!$J$1),"")</f>
        <v>3</v>
      </c>
      <c r="J103" s="138" t="str">
        <f t="shared" si="8"/>
        <v/>
      </c>
      <c r="K103" s="241" t="str">
        <f t="shared" si="9"/>
        <v/>
      </c>
      <c r="L103" s="241"/>
      <c r="M103" s="140"/>
      <c r="N103" s="259"/>
    </row>
    <row r="104" spans="1:14" ht="21" thickBot="1" x14ac:dyDescent="0.3">
      <c r="A104" s="135">
        <f>IF('3آداب وفلسفة'!A24="","",'3آداب وفلسفة'!A24)</f>
        <v>21</v>
      </c>
      <c r="B104" s="227" t="str">
        <f>IF('3آداب وفلسفة'!B24:B24="","",'3آداب وفلسفة'!B24:B24)</f>
        <v>صالحي صافية</v>
      </c>
      <c r="C104" s="228"/>
      <c r="D104" s="136" t="str">
        <f>IF('3آداب وفلسفة'!O24="","",'3آداب وفلسفة'!O24)</f>
        <v/>
      </c>
      <c r="E104" s="136" t="str">
        <f>IF('3آداب وفلسفة'!P24="","",'3آداب وفلسفة'!P24)</f>
        <v/>
      </c>
      <c r="F104" s="136" t="str">
        <f>IF('3آداب وفلسفة'!R24="","",CEILING(SUM('3آداب وفلسفة'!Q24:R24)/2,0.25))</f>
        <v/>
      </c>
      <c r="G104" s="136" t="str">
        <f>IF('3آداب وفلسفة'!S24="","",'3آداب وفلسفة'!S24*2)</f>
        <v/>
      </c>
      <c r="H104" s="136" t="str">
        <f t="shared" si="7"/>
        <v/>
      </c>
      <c r="I104" s="137">
        <f>IF(COUNTBLANK(B104)=0,IF('2 علوم تجريبية 1'!$J$1="","",'2 علوم تجريبية 1'!$J$1),"")</f>
        <v>3</v>
      </c>
      <c r="J104" s="138" t="str">
        <f t="shared" si="8"/>
        <v/>
      </c>
      <c r="K104" s="241" t="str">
        <f t="shared" si="9"/>
        <v/>
      </c>
      <c r="L104" s="241"/>
      <c r="M104" s="140"/>
      <c r="N104" s="259"/>
    </row>
    <row r="105" spans="1:14" ht="21" thickBot="1" x14ac:dyDescent="0.3">
      <c r="A105" s="135">
        <f>IF('3آداب وفلسفة'!A25="","",'3آداب وفلسفة'!A25)</f>
        <v>22</v>
      </c>
      <c r="B105" s="227" t="str">
        <f>IF('3آداب وفلسفة'!B25:B25="","",'3آداب وفلسفة'!B25:B25)</f>
        <v>عماري طارق</v>
      </c>
      <c r="C105" s="228"/>
      <c r="D105" s="136" t="str">
        <f>IF('3آداب وفلسفة'!O25="","",'3آداب وفلسفة'!O25)</f>
        <v/>
      </c>
      <c r="E105" s="136" t="str">
        <f>IF('3آداب وفلسفة'!P25="","",'3آداب وفلسفة'!P25)</f>
        <v/>
      </c>
      <c r="F105" s="136" t="str">
        <f>IF('3آداب وفلسفة'!R25="","",CEILING(SUM('3آداب وفلسفة'!Q25:R25)/2,0.25))</f>
        <v/>
      </c>
      <c r="G105" s="136" t="str">
        <f>IF('3آداب وفلسفة'!S25="","",'3آداب وفلسفة'!S25*2)</f>
        <v/>
      </c>
      <c r="H105" s="136" t="str">
        <f t="shared" si="7"/>
        <v/>
      </c>
      <c r="I105" s="137">
        <f>IF(COUNTBLANK(B105)=0,IF('2 علوم تجريبية 1'!$J$1="","",'2 علوم تجريبية 1'!$J$1),"")</f>
        <v>3</v>
      </c>
      <c r="J105" s="138" t="str">
        <f t="shared" si="8"/>
        <v/>
      </c>
      <c r="K105" s="241" t="str">
        <f t="shared" si="9"/>
        <v/>
      </c>
      <c r="L105" s="241"/>
      <c r="M105" s="140"/>
      <c r="N105" s="259"/>
    </row>
    <row r="106" spans="1:14" ht="21" thickBot="1" x14ac:dyDescent="0.3">
      <c r="A106" s="135">
        <f>IF('3آداب وفلسفة'!A26="","",'3آداب وفلسفة'!A26)</f>
        <v>23</v>
      </c>
      <c r="B106" s="227" t="str">
        <f>IF('3آداب وفلسفة'!B26:B26="","",'3آداب وفلسفة'!B26:B26)</f>
        <v>عمير محمد</v>
      </c>
      <c r="C106" s="228"/>
      <c r="D106" s="136" t="str">
        <f>IF('3آداب وفلسفة'!O26="","",'3آداب وفلسفة'!O26)</f>
        <v/>
      </c>
      <c r="E106" s="136" t="str">
        <f>IF('3آداب وفلسفة'!P26="","",'3آداب وفلسفة'!P26)</f>
        <v/>
      </c>
      <c r="F106" s="136" t="str">
        <f>IF('3آداب وفلسفة'!R26="","",CEILING(SUM('3آداب وفلسفة'!Q26:R26)/2,0.25))</f>
        <v/>
      </c>
      <c r="G106" s="136" t="str">
        <f>IF('3آداب وفلسفة'!S26="","",'3آداب وفلسفة'!S26*2)</f>
        <v/>
      </c>
      <c r="H106" s="136" t="str">
        <f t="shared" si="7"/>
        <v/>
      </c>
      <c r="I106" s="137">
        <f>IF(COUNTBLANK(B106)=0,IF('2 علوم تجريبية 1'!$J$1="","",'2 علوم تجريبية 1'!$J$1),"")</f>
        <v>3</v>
      </c>
      <c r="J106" s="138" t="str">
        <f t="shared" si="8"/>
        <v/>
      </c>
      <c r="K106" s="241" t="str">
        <f t="shared" si="9"/>
        <v/>
      </c>
      <c r="L106" s="241"/>
      <c r="M106" s="140"/>
      <c r="N106" s="259"/>
    </row>
    <row r="107" spans="1:14" ht="21" thickBot="1" x14ac:dyDescent="0.3">
      <c r="A107" s="135">
        <f>IF('3آداب وفلسفة'!A27="","",'3آداب وفلسفة'!A27)</f>
        <v>24</v>
      </c>
      <c r="B107" s="227" t="str">
        <f>IF('3آداب وفلسفة'!B27:B27="","",'3آداب وفلسفة'!B27:B27)</f>
        <v>قندوزي عيدة</v>
      </c>
      <c r="C107" s="228"/>
      <c r="D107" s="136" t="str">
        <f>IF('3آداب وفلسفة'!O27="","",'3آداب وفلسفة'!O27)</f>
        <v/>
      </c>
      <c r="E107" s="136" t="str">
        <f>IF('3آداب وفلسفة'!P27="","",'3آداب وفلسفة'!P27)</f>
        <v/>
      </c>
      <c r="F107" s="136" t="str">
        <f>IF('3آداب وفلسفة'!R27="","",CEILING(SUM('3آداب وفلسفة'!Q27:R27)/2,0.25))</f>
        <v/>
      </c>
      <c r="G107" s="136" t="str">
        <f>IF('3آداب وفلسفة'!S27="","",'3آداب وفلسفة'!S27*2)</f>
        <v/>
      </c>
      <c r="H107" s="136" t="str">
        <f t="shared" si="7"/>
        <v/>
      </c>
      <c r="I107" s="137">
        <f>IF(COUNTBLANK(B107)=0,IF('2 علوم تجريبية 1'!$J$1="","",'2 علوم تجريبية 1'!$J$1),"")</f>
        <v>3</v>
      </c>
      <c r="J107" s="138" t="str">
        <f t="shared" si="8"/>
        <v/>
      </c>
      <c r="K107" s="241" t="str">
        <f t="shared" si="9"/>
        <v/>
      </c>
      <c r="L107" s="241"/>
      <c r="M107" s="140"/>
      <c r="N107" s="259"/>
    </row>
    <row r="108" spans="1:14" ht="21" thickBot="1" x14ac:dyDescent="0.3">
      <c r="A108" s="135">
        <f>IF('3آداب وفلسفة'!A28="","",'3آداب وفلسفة'!A28)</f>
        <v>25</v>
      </c>
      <c r="B108" s="227" t="str">
        <f>IF('3آداب وفلسفة'!B28:B28="","",'3آداب وفلسفة'!B28:B28)</f>
        <v>كبريت عائشة</v>
      </c>
      <c r="C108" s="228"/>
      <c r="D108" s="136" t="str">
        <f>IF('3آداب وفلسفة'!O28="","",'3آداب وفلسفة'!O28)</f>
        <v/>
      </c>
      <c r="E108" s="136" t="str">
        <f>IF('3آداب وفلسفة'!P28="","",'3آداب وفلسفة'!P28)</f>
        <v/>
      </c>
      <c r="F108" s="136" t="str">
        <f>IF('3آداب وفلسفة'!R28="","",CEILING(SUM('3آداب وفلسفة'!Q28:R28)/2,0.25))</f>
        <v/>
      </c>
      <c r="G108" s="136" t="str">
        <f>IF('3آداب وفلسفة'!S28="","",'3آداب وفلسفة'!S28*2)</f>
        <v/>
      </c>
      <c r="H108" s="136" t="str">
        <f t="shared" si="7"/>
        <v/>
      </c>
      <c r="I108" s="137">
        <f>IF(COUNTBLANK(B108)=0,IF('2 علوم تجريبية 1'!$J$1="","",'2 علوم تجريبية 1'!$J$1),"")</f>
        <v>3</v>
      </c>
      <c r="J108" s="138" t="str">
        <f t="shared" si="8"/>
        <v/>
      </c>
      <c r="K108" s="241" t="str">
        <f t="shared" si="9"/>
        <v/>
      </c>
      <c r="L108" s="241"/>
      <c r="M108" s="140"/>
      <c r="N108" s="259"/>
    </row>
    <row r="109" spans="1:14" ht="21" thickBot="1" x14ac:dyDescent="0.3">
      <c r="A109" s="135">
        <f>IF('3آداب وفلسفة'!A29="","",'3آداب وفلسفة'!A29)</f>
        <v>26</v>
      </c>
      <c r="B109" s="227" t="str">
        <f>IF('3آداب وفلسفة'!B29:B29="","",'3آداب وفلسفة'!B29:B29)</f>
        <v>مبروكي روميسة</v>
      </c>
      <c r="C109" s="228"/>
      <c r="D109" s="136" t="str">
        <f>IF('3آداب وفلسفة'!O29="","",'3آداب وفلسفة'!O29)</f>
        <v/>
      </c>
      <c r="E109" s="136" t="str">
        <f>IF('3آداب وفلسفة'!P29="","",'3آداب وفلسفة'!P29)</f>
        <v/>
      </c>
      <c r="F109" s="136" t="str">
        <f>IF('3آداب وفلسفة'!R29="","",CEILING(SUM('3آداب وفلسفة'!Q29:R29)/2,0.25))</f>
        <v/>
      </c>
      <c r="G109" s="136" t="str">
        <f>IF('3آداب وفلسفة'!S29="","",'3آداب وفلسفة'!S29*2)</f>
        <v/>
      </c>
      <c r="H109" s="136" t="str">
        <f t="shared" si="7"/>
        <v/>
      </c>
      <c r="I109" s="137">
        <f>IF(COUNTBLANK(B109)=0,IF('2 علوم تجريبية 1'!$J$1="","",'2 علوم تجريبية 1'!$J$1),"")</f>
        <v>3</v>
      </c>
      <c r="J109" s="138" t="str">
        <f t="shared" si="8"/>
        <v/>
      </c>
      <c r="K109" s="241" t="str">
        <f t="shared" si="9"/>
        <v/>
      </c>
      <c r="L109" s="241"/>
      <c r="M109" s="140"/>
      <c r="N109" s="259"/>
    </row>
    <row r="110" spans="1:14" ht="21" thickBot="1" x14ac:dyDescent="0.3">
      <c r="A110" s="135">
        <f>IF('3آداب وفلسفة'!A30="","",'3آداب وفلسفة'!A30)</f>
        <v>27</v>
      </c>
      <c r="B110" s="227" t="str">
        <f>IF('3آداب وفلسفة'!B30:B30="","",'3آداب وفلسفة'!B30:B30)</f>
        <v>مجدوب إلياس</v>
      </c>
      <c r="C110" s="228"/>
      <c r="D110" s="136" t="str">
        <f>IF('3آداب وفلسفة'!O30="","",'3آداب وفلسفة'!O30)</f>
        <v/>
      </c>
      <c r="E110" s="136" t="str">
        <f>IF('3آداب وفلسفة'!P30="","",'3آداب وفلسفة'!P30)</f>
        <v/>
      </c>
      <c r="F110" s="136" t="str">
        <f>IF('3آداب وفلسفة'!R30="","",CEILING(SUM('3آداب وفلسفة'!Q30:R30)/2,0.25))</f>
        <v/>
      </c>
      <c r="G110" s="136" t="str">
        <f>IF('3آداب وفلسفة'!S30="","",'3آداب وفلسفة'!S30*2)</f>
        <v/>
      </c>
      <c r="H110" s="136" t="str">
        <f t="shared" si="7"/>
        <v/>
      </c>
      <c r="I110" s="137">
        <f>IF(COUNTBLANK(B110)=0,IF('2 علوم تجريبية 1'!$J$1="","",'2 علوم تجريبية 1'!$J$1),"")</f>
        <v>3</v>
      </c>
      <c r="J110" s="138" t="str">
        <f t="shared" si="8"/>
        <v/>
      </c>
      <c r="K110" s="241" t="str">
        <f t="shared" si="9"/>
        <v/>
      </c>
      <c r="L110" s="241"/>
      <c r="M110" s="140"/>
      <c r="N110" s="259"/>
    </row>
    <row r="111" spans="1:14" ht="21" thickBot="1" x14ac:dyDescent="0.3">
      <c r="A111" s="135">
        <f>IF('3آداب وفلسفة'!A31="","",'3آداب وفلسفة'!A31)</f>
        <v>28</v>
      </c>
      <c r="B111" s="227" t="str">
        <f>IF('3آداب وفلسفة'!B31:B31="","",'3آداب وفلسفة'!B31:B31)</f>
        <v>معطي صفاء</v>
      </c>
      <c r="C111" s="228"/>
      <c r="D111" s="136" t="str">
        <f>IF('3آداب وفلسفة'!O31="","",'3آداب وفلسفة'!O31)</f>
        <v/>
      </c>
      <c r="E111" s="136" t="str">
        <f>IF('3آداب وفلسفة'!P31="","",'3آداب وفلسفة'!P31)</f>
        <v/>
      </c>
      <c r="F111" s="136" t="str">
        <f>IF('3آداب وفلسفة'!R31="","",CEILING(SUM('3آداب وفلسفة'!Q31:R31)/2,0.25))</f>
        <v/>
      </c>
      <c r="G111" s="136" t="str">
        <f>IF('3آداب وفلسفة'!S31="","",'3آداب وفلسفة'!S31*2)</f>
        <v/>
      </c>
      <c r="H111" s="136" t="str">
        <f t="shared" si="7"/>
        <v/>
      </c>
      <c r="I111" s="137">
        <f>IF(COUNTBLANK(B111)=0,IF('2 علوم تجريبية 1'!$J$1="","",'2 علوم تجريبية 1'!$J$1),"")</f>
        <v>3</v>
      </c>
      <c r="J111" s="138" t="str">
        <f t="shared" si="8"/>
        <v/>
      </c>
      <c r="K111" s="241" t="str">
        <f t="shared" si="9"/>
        <v/>
      </c>
      <c r="L111" s="241"/>
      <c r="M111" s="140"/>
      <c r="N111" s="259"/>
    </row>
    <row r="112" spans="1:14" ht="21" thickBot="1" x14ac:dyDescent="0.3">
      <c r="A112" s="135">
        <f>IF('3آداب وفلسفة'!A32="","",'3آداب وفلسفة'!A32)</f>
        <v>29</v>
      </c>
      <c r="B112" s="227" t="str">
        <f>IF('3آداب وفلسفة'!B32:B32="","",'3آداب وفلسفة'!B32:B32)</f>
        <v>هدلي مريم</v>
      </c>
      <c r="C112" s="228"/>
      <c r="D112" s="136" t="str">
        <f>IF('3آداب وفلسفة'!O32="","",'3آداب وفلسفة'!O32)</f>
        <v/>
      </c>
      <c r="E112" s="136" t="str">
        <f>IF('3آداب وفلسفة'!P32="","",'3آداب وفلسفة'!P32)</f>
        <v/>
      </c>
      <c r="F112" s="136" t="str">
        <f>IF('3آداب وفلسفة'!R32="","",CEILING(SUM('3آداب وفلسفة'!Q32:R32)/2,0.25))</f>
        <v/>
      </c>
      <c r="G112" s="136" t="str">
        <f>IF('3آداب وفلسفة'!S32="","",'3آداب وفلسفة'!S32*2)</f>
        <v/>
      </c>
      <c r="H112" s="136" t="str">
        <f t="shared" si="7"/>
        <v/>
      </c>
      <c r="I112" s="137">
        <f>IF(COUNTBLANK(B112)=0,IF('2 علوم تجريبية 1'!$J$1="","",'2 علوم تجريبية 1'!$J$1),"")</f>
        <v>3</v>
      </c>
      <c r="J112" s="138" t="str">
        <f t="shared" si="8"/>
        <v/>
      </c>
      <c r="K112" s="241" t="str">
        <f t="shared" si="9"/>
        <v/>
      </c>
      <c r="L112" s="241"/>
      <c r="M112" s="140"/>
      <c r="N112" s="259"/>
    </row>
    <row r="113" spans="1:14" ht="21" thickBot="1" x14ac:dyDescent="0.3">
      <c r="A113" s="135" t="str">
        <f>IF('3آداب وفلسفة'!A33="","",'3آداب وفلسفة'!A33)</f>
        <v/>
      </c>
      <c r="B113" s="264" t="str">
        <f>IF('3آداب وفلسفة'!B33:B33="","",'3آداب وفلسفة'!B33:B33)</f>
        <v/>
      </c>
      <c r="C113" s="265"/>
      <c r="D113" s="151" t="str">
        <f>IF('2 علوم تجريبية 1'!C110="","",'2 علوم تجريبية 1'!C110)</f>
        <v/>
      </c>
      <c r="E113" s="151" t="str">
        <f>IF('2 علوم تجريبية 1'!D110="","",'2 علوم تجريبية 1'!D110)</f>
        <v/>
      </c>
      <c r="F113" s="136" t="str">
        <f>IF('3آداب وفلسفة'!R33="","",CEILING(SUM('3آداب وفلسفة'!Q33:R33)/2,0.25))</f>
        <v/>
      </c>
      <c r="G113" s="151" t="str">
        <f>IF('2 علوم تجريبية 1'!F110="","",'2 علوم تجريبية 1'!F110*2)</f>
        <v/>
      </c>
      <c r="H113" s="136" t="str">
        <f t="shared" si="7"/>
        <v/>
      </c>
      <c r="I113" s="137" t="str">
        <f>IF(COUNTBLANK(B113)=0,IF('2 علوم تجريبية 1'!$J$1="","",'2 علوم تجريبية 1'!$J$1),"")</f>
        <v/>
      </c>
      <c r="J113" s="152" t="str">
        <f t="shared" si="8"/>
        <v/>
      </c>
      <c r="K113" s="266" t="str">
        <f t="shared" si="9"/>
        <v/>
      </c>
      <c r="L113" s="266"/>
      <c r="M113" s="149"/>
      <c r="N113" s="260"/>
    </row>
    <row r="114" spans="1:14" ht="19.5" thickBot="1" x14ac:dyDescent="0.3"/>
    <row r="115" spans="1:14" ht="24" thickTop="1" thickBot="1" x14ac:dyDescent="0.3">
      <c r="B115" s="267" t="s">
        <v>160</v>
      </c>
      <c r="C115" s="268"/>
      <c r="D115" s="269"/>
      <c r="F115" s="163">
        <f>COUNTIF(H84:H113,"&gt;=10")</f>
        <v>0</v>
      </c>
      <c r="I115" s="267" t="s">
        <v>159</v>
      </c>
      <c r="J115" s="268"/>
      <c r="K115" s="269"/>
      <c r="N115" s="163">
        <f>COUNTIF(H84:H113,"&lt;10")</f>
        <v>0</v>
      </c>
    </row>
    <row r="116" spans="1:14" ht="19.5" thickTop="1" x14ac:dyDescent="0.25"/>
  </sheetData>
  <mergeCells count="237">
    <mergeCell ref="N4:N19"/>
    <mergeCell ref="N44:N59"/>
    <mergeCell ref="N83:N98"/>
    <mergeCell ref="B36:D36"/>
    <mergeCell ref="I36:K36"/>
    <mergeCell ref="B76:D76"/>
    <mergeCell ref="I76:K76"/>
    <mergeCell ref="B115:D115"/>
    <mergeCell ref="I115:K115"/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7:C107"/>
    <mergeCell ref="K107:L107"/>
    <mergeCell ref="B108:C108"/>
    <mergeCell ref="K108:L108"/>
    <mergeCell ref="B109:C109"/>
    <mergeCell ref="K109:L109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B92:C92"/>
    <mergeCell ref="K92:L92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B74:C74"/>
    <mergeCell ref="K74:L74"/>
    <mergeCell ref="A80:B80"/>
    <mergeCell ref="C80:E80"/>
    <mergeCell ref="F80:I80"/>
    <mergeCell ref="J80:K80"/>
    <mergeCell ref="L80:N80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N21:N34"/>
    <mergeCell ref="N61:N74"/>
    <mergeCell ref="N100:N113"/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22:C22"/>
    <mergeCell ref="K22:L22"/>
    <mergeCell ref="B23:C23"/>
    <mergeCell ref="K23:L23"/>
    <mergeCell ref="B24:C24"/>
  </mergeCells>
  <conditionalFormatting sqref="F2">
    <cfRule type="containsErrors" dxfId="6" priority="7" stopIfTrue="1">
      <formula>ISERROR(F2)</formula>
    </cfRule>
  </conditionalFormatting>
  <conditionalFormatting sqref="F3">
    <cfRule type="containsErrors" dxfId="5" priority="6" stopIfTrue="1">
      <formula>ISERROR(F3)</formula>
    </cfRule>
  </conditionalFormatting>
  <conditionalFormatting sqref="F42">
    <cfRule type="containsErrors" dxfId="4" priority="5" stopIfTrue="1">
      <formula>ISERROR(F42)</formula>
    </cfRule>
  </conditionalFormatting>
  <conditionalFormatting sqref="F43">
    <cfRule type="containsErrors" dxfId="3" priority="4" stopIfTrue="1">
      <formula>ISERROR(F43)</formula>
    </cfRule>
  </conditionalFormatting>
  <conditionalFormatting sqref="F81">
    <cfRule type="containsErrors" dxfId="2" priority="3" stopIfTrue="1">
      <formula>ISERROR(F81)</formula>
    </cfRule>
  </conditionalFormatting>
  <conditionalFormatting sqref="F82">
    <cfRule type="containsErrors" dxfId="1" priority="2" stopIfTrue="1">
      <formula>ISERROR(F82)</formula>
    </cfRule>
  </conditionalFormatting>
  <conditionalFormatting sqref="H5:H34 H45:H74 H84:H113">
    <cfRule type="cellIs" dxfId="0" priority="1" operator="lessThan">
      <formula>10</formula>
    </cfRule>
  </conditionalFormatting>
  <pageMargins left="0.7" right="0.7" top="0.75" bottom="0.75" header="0.3" footer="0.3"/>
  <pageSetup paperSize="9" orientation="portrait" r:id="rId1"/>
  <ignoredErrors>
    <ignoredError sqref="F5:F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2 علوم تجريبية 1</vt:lpstr>
      <vt:lpstr>2علوم تجريبة 2</vt:lpstr>
      <vt:lpstr> 3تسيير واقتصاد</vt:lpstr>
      <vt:lpstr>3آداب وفلسفة</vt:lpstr>
      <vt:lpstr>الواجهة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cp:lastPrinted>2019-01-24T13:33:07Z</cp:lastPrinted>
  <dcterms:created xsi:type="dcterms:W3CDTF">2019-01-24T08:21:42Z</dcterms:created>
  <dcterms:modified xsi:type="dcterms:W3CDTF">2019-03-04T20:44:22Z</dcterms:modified>
</cp:coreProperties>
</file>