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احمد حسين\Desktop\"/>
    </mc:Choice>
  </mc:AlternateContent>
  <bookViews>
    <workbookView xWindow="0" yWindow="0" windowWidth="15360" windowHeight="7395"/>
  </bookViews>
  <sheets>
    <sheet name="CTCs Calculator" sheetId="8" r:id="rId1"/>
    <sheet name="التسوية الضريبية" sheetId="7" r:id="rId2"/>
    <sheet name="الصور" sheetId="4" r:id="rId3"/>
    <sheet name="ديسمبر 2018" sheetId="3" r:id="rId4"/>
    <sheet name="يناير 2018" sheetId="2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__eng2">OFFSET('[1]فرز الأوائل'!$N$7,0,0,COUNTA('[1]فرز الأوائل'!$N$7:$N$1006),1)</definedName>
    <definedName name="___eng3">OFFSET('[1]فرز الأوائل'!$T$7,0,0,COUNTA('[1]فرز الأوائل'!$T$7:$T$1006),1)</definedName>
    <definedName name="__eng2">OFFSET('[1]فرز الأوائل'!$N$7,0,0,COUNTA('[1]فرز الأوائل'!$N$7:$N$1006),1)</definedName>
    <definedName name="__eng3">OFFSET('[1]فرز الأوائل'!$T$7,0,0,COUNTA('[1]فرز الأوائل'!$T$7:$T$1006),1)</definedName>
    <definedName name="_eng2">OFFSET('[1]فرز الأوائل'!$N$7,0,0,COUNTA('[1]فرز الأوائل'!$N$7:$N$1006),1)</definedName>
    <definedName name="_eng3">OFFSET('[1]فرز الأوائل'!$T$7,0,0,COUNTA('[1]فرز الأوائل'!$T$7:$T$1006),1)</definedName>
    <definedName name="_xlnm._FilterDatabase" localSheetId="0" hidden="1">'CTCs Calculator'!$B$2:$I$2</definedName>
    <definedName name="aa">#REF!</definedName>
    <definedName name="aaa">#REF!,#REF!,#REF!,#REF!,#REF!,#REF!,#REF!,#REF!,#REF!,#REF!,#REF!,#REF!,#REF!,#REF!</definedName>
    <definedName name="adel">OFFSET('[1]بيانات الطلبة'!$B$7,0,0,COUNTA('[1]بيانات الطلبة'!$B$7:$B$1006),1)</definedName>
    <definedName name="adel1">OFFSET('[1]كنترول شيت'!$B$11,0,0,COUNTA('[1]كنترول شيت'!$B$11:$B$367),1)</definedName>
    <definedName name="adel2">OFFSET('[1]كنترول شيت'!$A$11,0,0,COUNTA('[1]كنترول شيت'!$A$11:$A$367),1)</definedName>
    <definedName name="adel3">OFFSET('[1]رصد الترم الثانى'!$A$7,0,0,COUNTA('[1]رصد الترم الثانى'!$A$7:$A$1006),1)</definedName>
    <definedName name="adel4">OFFSET('[1]رصد الدور الثانى'!$A$7,0,0,COUNTA('[1]رصد الدور الثانى'!$A$7:$A$1006),1)</definedName>
    <definedName name="adel5">OFFSET('[1]بيانات الطلبة (2)'!$B$7,0,0,COUNTA('[1]بيانات الطلبة (2)'!$B$7:$B$1006),1)</definedName>
    <definedName name="adel6">OFFSET([1]ناجح!$B$6,0,0,COUNTA([1]ناجح!$B$6:$B$1010),1)</definedName>
    <definedName name="ahmed">INDEX('[2]البيانات بالصور'!$AE$3:$AE$104,MATCH('[3]علاوة الحد الادني'!$B$1,'[2]البيانات بالصور'!$A$3:$A$104,0))</definedName>
    <definedName name="alah">INDEX('[4]الصور الهام'!$AE$3:$AE$104,MATCH('[4]فرق زينب'!$B$1,'[4]الصور الهام'!$A$3:$A$104,0))</definedName>
    <definedName name="aliz" localSheetId="1">INDEX([5]الصور!$D$3:$D$113,MATCH('التسوية الضريبية'!$B$1,[5]الصور!$A$3:$A$113,0))</definedName>
    <definedName name="aliz">INDEX(الصور!$D$3:$D$113,MATCH([5]ورقة1!$B$1,الصور!$A$3:$A$113,0))</definedName>
    <definedName name="all">OFFSET('[1]فرز الأوائل'!$A$7,0,0,COUNTA('[1]فرز الأوائل'!$E$7:$E$1006),24)</definedName>
    <definedName name="alome">OFFSET('[1]فرز الأوائل'!$I$7,0,0,COUNTA('[1]فرز الأوائل'!$I$7:$I$1006),1)</definedName>
    <definedName name="alome2">OFFSET('[1]فرز الأوائل'!$Q$7,0,0,COUNTA('[1]فرز الأوائل'!$Q$7:$Q$1006),1)</definedName>
    <definedName name="alome3">OFFSET('[1]فرز الأوائل'!$W$7,0,0,COUNTA('[1]فرز الأوائل'!$W$7:$W$1006),1)</definedName>
    <definedName name="aly">INDEX('[6]البيانات بالصور'!$AD$3:$AD$104,MATCH('[6]الرئيسية '!$J$17,'[6]البيانات بالصور'!$A$3:$A$104,0))</definedName>
    <definedName name="amaratef">[7]الجزاءات!$A$2:$N$173</definedName>
    <definedName name="AMR">[8]CONMORA1!$A$1:$B$10</definedName>
    <definedName name="arbic">OFFSET('[1]فرز الأوائل'!$E$7,0,0,COUNTA('[1]فرز الأوائل'!$E$7:$E$1006),1)</definedName>
    <definedName name="arbic2">OFFSET('[1]فرز الأوائل'!$M$7,0,0,COUNTA('[1]فرز الأوائل'!$M$7:$M$1006),1)</definedName>
    <definedName name="arbic3">OFFSET('[1]فرز الأوائل'!$S$7,0,0,COUNTA('[1]فرز الأوائل'!$S$7:$S$1006),1)</definedName>
    <definedName name="atefeid">[7]البيانات!$A$2:$AH$177</definedName>
    <definedName name="AYAM">[7]النطاقات!$D$1:$F$13</definedName>
    <definedName name="bbb">#REF!</definedName>
    <definedName name="DAMKHA">[7]النطاقات!$A$1:$B$10</definedName>
    <definedName name="data">OFFSET('[1]كنترول شيت'!$A$11,0,0,COUNTA('[1]كنترول شيت'!$C$11:$C$367),152)</definedName>
    <definedName name="data1">OFFSET('[1]كنترول شيت'!$B$11,0,0,COUNTA('[1]كنترول شيت'!$C$11:$C$367),152)</definedName>
    <definedName name="data2">OFFSET('[1]رصد الترم الثانى'!$A$7,0,0,COUNTA('[1]رصد الترم الثانى'!$A$7:$A$1006),134)</definedName>
    <definedName name="data3">OFFSET('[1]كنترول شيت'!$P$11,0,0,COUNTA('[1]كنترول شيت'!$P$11:$P$487),135)</definedName>
    <definedName name="data4">OFFSET('[1]رصد الدور الثانى'!$A$7,0,0,COUNTA('[1]رصد الدور الثانى'!$A$7:$A$1006),50)</definedName>
    <definedName name="data5">OFFSET([1]ناجح!$B$6,0,0,COUNTA([1]ناجح!$B$6:$E$1010),4)</definedName>
    <definedName name="data6">OFFSET('[1]بيانات الطلبة'!$B$7,0,0,COUNTA('[1]بيانات الطلبة'!$B$7:$B$1010),19)</definedName>
    <definedName name="drasat">OFFSET('[1]فرز الأوائل'!$G$7,0,0,COUNTA('[1]فرز الأوائل'!$G$7:$G$1006),1)</definedName>
    <definedName name="drasat2">OFFSET('[1]فرز الأوائل'!$O$7,0,0,COUNTA('[1]فرز الأوائل'!$O$7:$O$1006),1)</definedName>
    <definedName name="drasat3">OFFSET('[1]فرز الأوائل'!$U$7,0,0,COUNTA('[1]فرز الأوائل'!$U$7:$U$1006),1)</definedName>
    <definedName name="eladna">INDEX('[9]البيانات بالصور'!$AF$3:$AF$104,MATCH('[9]حساب علاوة الحد الادني (14)'!$H$1,'[9]البيانات بالصور'!$A$3:$A$104,0))</definedName>
    <definedName name="eng">OFFSET('[1]فرز الأوائل'!$F$7,0,0,COUNTA('[1]فرز الأوائل'!$F$7:$F$1006),1)</definedName>
    <definedName name="format">[7]total!$A$2:$CH$177</definedName>
    <definedName name="golos">OFFSET('[1]بيانات الطلبة'!$B$7,0,0,COUNTA('[1]بيانات الطلبة'!$E$7:$E$1006),19)</definedName>
    <definedName name="golos1">OFFSET('[1]بيانات الطلبة (2)'!$B$7,0,0,COUNTA('[1]بيانات الطلبة (2)'!$D$7:$D$1002),15)</definedName>
    <definedName name="hager">INDEX('[10]تفصيلي المرتب يناير 2018'!$B$3:$B$87,MATCH(#REF!,'[10]تفصيلي المرتب يناير 2018'!$A$3:$A$87,0))</definedName>
    <definedName name="hany">INDEX('[3]البيانات بالصور'!$AE$3:$AE$104,MATCH('[11]الرئيسية '!$O$2,'[3]البيانات بالصور'!$A$3:$A$104,0))</definedName>
    <definedName name="hna">INDEX('[4]الصور الهام'!$AE$3:$AE$104,MATCH('[4]علاوة التخصصية 2 '!$C$1,'[4]الصور الهام'!$A$3:$A$104,0))</definedName>
    <definedName name="Image">INDIRECT("'Images'!$A$"&amp;[12]Feuil1!$H$5)</definedName>
    <definedName name="Kh">INDEX('[11]تفصيلي  مرتب يوليو 2018'!$BV$4:$BV$88,MATCH('[11]الرئيسية '!$O$2,'[11]تفصيلي  مرتب يوليو 2018'!$A$4:$A$88,0))</definedName>
    <definedName name="list">#REF!</definedName>
    <definedName name="ma">INDEX('[6]يناير 2016'!$AI$3:$AI$14,MATCH('[6]رعاية الطفل 2018 بطاقات الاجور '!$C$52,'[6]يناير 2016'!$A$3:$A$14,0))</definedName>
    <definedName name="mah">INDEX('[6]يناير 2016'!$AI$3:$AI$14,MATCH('[6]رعاية الطفل 2018 بطاقات الاجور '!$F$27,'[6]يناير 2016'!$A$3:$A$14,0))</definedName>
    <definedName name="mahm">INDEX('[6]البيانات بالصور'!$AD$3:$AD$104,MATCH(#REF!,'[6]البيانات بالصور'!$A$3:$A$104,0))</definedName>
    <definedName name="mahmed">INDEX('[6]البيانات بالصور'!$AD$3:$AD$104,MATCH([6]التسوية!$C$2,'[6]البيانات بالصور'!$A$3:$A$104,0))</definedName>
    <definedName name="mahmoid" localSheetId="1">INDEX([5]الصور!$D$3:$D$113,MATCH('[5]تسوية اولي'!$J$1,[5]الصور!$A$3:$A$113,0))</definedName>
    <definedName name="mahmoid">INDEX(الصور!$D$3:$D$113,MATCH('[5]تسوية اولي'!$J$1,الصور!$A$3:$A$113,0))</definedName>
    <definedName name="mahmoud">INDEX('[6]البيانات بالصور'!$AD$3:$AD$104,MATCH('[6]الرئيسية '!$C$2,'[6]البيانات بالصور'!$A$3:$A$104,0))</definedName>
    <definedName name="may">INDEX('[4]يوليو 2018'!$CW$4:$CW$93,MATCH('[4]رشا رفعت '!$C$1,'[4]يوليو 2018'!$A$4:$A$91,0))</definedName>
    <definedName name="mm">#REF!</definedName>
    <definedName name="mmmm">INDEX('[13]الصور الهام'!$AF$3:$AF$104,MATCH('[14]بيانات تسوية'!$C$1,'[13]الصور الهام'!$A$3:$A$104,0))</definedName>
    <definedName name="mmmmmmmmmm">INDEX('[15]البيانات بالصور (2)'!$AD$4:$AD$105,MATCH([4]التسوية!$C$2,'[15]البيانات بالصور (2)'!$A$4:$A$105,0))</definedName>
    <definedName name="MyData">OFFSET('[1]بيانات الطلبة'!$E$6,0,0,COUNTA('[1]بيانات الطلبة'!$E$6:$E$1006),13)</definedName>
    <definedName name="nam">#REF!</definedName>
    <definedName name="name">'[16]البيانات الاساسية للعاملين'!$A$3:$AC$183</definedName>
    <definedName name="Names">OFFSET('[4]Data (2)'!$B$2,0,0,COUNTA('[4]Data (2)'!$B:$B),1)</definedName>
    <definedName name="nn">#REF!</definedName>
    <definedName name="no">'[17]2'!$A$2:$A$100</definedName>
    <definedName name="nom">#REF!</definedName>
    <definedName name="omer">#REF!</definedName>
    <definedName name="osma">INDEX('[6]البيانات بالصور'!X1048563:$AD$104,MATCH('[6]الرئيسية '!$J$17,'[6]البيانات بالصور'!$A$3:$A$104,0))</definedName>
    <definedName name="r_r">#REF!</definedName>
    <definedName name="ryadat">OFFSET('[1]فرز الأوائل'!$H$7,0,0,COUNTA('[1]فرز الأوائل'!$H$7:$H$1006),1)</definedName>
    <definedName name="ryadat2">OFFSET('[1]فرز الأوائل'!$P$7,0,0,COUNTA('[1]فرز الأوائل'!$P$7:$P$1006),1)</definedName>
    <definedName name="ryadat3">OFFSET('[1]فرز الأوائل'!$V$7,0,0,COUNTA('[1]فرز الأوائل'!$V$7:$V$1006),1)</definedName>
    <definedName name="total">OFFSET('[1]فرز الأوائل'!$K$7,0,0,COUNTA('[1]فرز الأوائل'!$K$7:$K$1006),1)</definedName>
    <definedName name="trityb">OFFSET('[1]فرز الأوائل'!$R$7,0,0,COUNTA('[1]فرز الأوائل'!$R$7:$R$1006),1)</definedName>
    <definedName name="trityb1">OFFSET('[1]فرز الأوائل'!$X$7,0,0,COUNTA('[1]فرز الأوائل'!$X$7:$X$1006),1)</definedName>
    <definedName name="user">#REF!</definedName>
    <definedName name="الشيت">#REF!</definedName>
    <definedName name="الشيت___100">'[18]الشيت المجمع'!#REF!</definedName>
    <definedName name="الشيت___101">'[18]الشيت المجمع'!#REF!</definedName>
    <definedName name="الشيت___103">'[18]الشيت المجمع'!#REF!</definedName>
    <definedName name="الشيت___104">'[18]الشيت المجمع'!#REF!</definedName>
    <definedName name="الشيت___105">'[18]الشيت المجمع'!#REF!</definedName>
    <definedName name="الشيت___106">'[18]الشيت المجمع'!#REF!</definedName>
    <definedName name="الشيت___107">'[18]الشيت المجمع'!#REF!</definedName>
    <definedName name="الشيت___108">'[18]الشيت المجمع'!#REF!</definedName>
    <definedName name="الشيت___109">'[18]الشيت المجمع'!#REF!</definedName>
    <definedName name="الشيت___111">'[18]الشيت المجمع'!#REF!</definedName>
    <definedName name="الشيت___112">'[18]الشيت المجمع'!#REF!</definedName>
    <definedName name="الشيت___113">'[18]الشيت المجمع'!#REF!</definedName>
    <definedName name="الشيت___114">'[18]الشيت المجمع'!#REF!</definedName>
    <definedName name="الشيت___115">'[18]الشيت المجمع'!#REF!</definedName>
    <definedName name="الشيت___116">'[18]الشيت المجمع'!#REF!</definedName>
    <definedName name="الشيت___117">'[18]الشيت المجمع'!#REF!</definedName>
    <definedName name="الشيت___119">'[18]الشيت المجمع'!#REF!</definedName>
    <definedName name="الشيت___120">'[18]الشيت المجمع'!#REF!</definedName>
    <definedName name="الشيت___121">'[18]الشيت المجمع'!#REF!</definedName>
    <definedName name="الشيت___122">'[18]الشيت المجمع'!#REF!</definedName>
    <definedName name="الشيت___123">'[18]الشيت المجمع'!#REF!</definedName>
    <definedName name="الشيت___124">'[18]الشيت المجمع'!#REF!</definedName>
    <definedName name="الشيت___125">'[18]الشيت المجمع'!#REF!</definedName>
    <definedName name="الشيت___127">'[18]الشيت المجمع'!#REF!</definedName>
    <definedName name="الشيت___129">'[18]الشيت المجمع'!#REF!</definedName>
    <definedName name="الشيت___130">'[18]الشيت المجمع'!#REF!</definedName>
    <definedName name="الشيت___131">'[18]الشيت المجمع'!#REF!</definedName>
    <definedName name="الشيت___132">'[18]الشيت المجمع'!#REF!</definedName>
    <definedName name="الشيت___133">'[18]الشيت المجمع'!#REF!</definedName>
    <definedName name="الشيت___135">'[18]الشيت المجمع'!#REF!</definedName>
    <definedName name="الشيت___136">'[18]الشيت المجمع'!#REF!</definedName>
    <definedName name="الشيت___137">'[18]الشيت المجمع'!#REF!</definedName>
    <definedName name="الشيت___138">'[18]الشيت المجمع'!#REF!</definedName>
    <definedName name="الشيت___139">'[18]الشيت المجمع'!#REF!</definedName>
    <definedName name="الشيت___140">'[18]الشيت المجمع'!#REF!</definedName>
    <definedName name="الشيت___141">'[18]الشيت المجمع'!#REF!</definedName>
    <definedName name="الشيت___143">'[18]الشيت المجمع'!#REF!</definedName>
    <definedName name="الشيت___144">'[18]الشيت المجمع'!#REF!</definedName>
    <definedName name="الشيت___145">'[18]الشيت المجمع'!#REF!</definedName>
    <definedName name="الشيت___146">'[18]الشيت المجمع'!#REF!</definedName>
    <definedName name="الشيت___147">'[18]الشيت المجمع'!#REF!</definedName>
    <definedName name="الشيت___148">'[18]الشيت المجمع'!#REF!</definedName>
    <definedName name="الشيت___149">'[18]الشيت المجمع'!#REF!</definedName>
    <definedName name="الشيت___151">'[18]الشيت المجمع'!#REF!</definedName>
    <definedName name="الشيت___152">'[18]الشيت المجمع'!#REF!</definedName>
    <definedName name="الشيت___153">'[18]الشيت المجمع'!#REF!</definedName>
    <definedName name="الشيت___154">'[18]الشيت المجمع'!#REF!</definedName>
    <definedName name="الشيت___155">'[18]الشيت المجمع'!#REF!</definedName>
    <definedName name="الشيت___156">'[18]الشيت المجمع'!#REF!</definedName>
    <definedName name="الشيت___157">'[18]الشيت المجمع'!#REF!</definedName>
    <definedName name="الشيت___159">'[18]الشيت المجمع'!#REF!</definedName>
    <definedName name="الشيت___161">'[18]الشيت المجمع'!#REF!</definedName>
    <definedName name="الشيت___162">'[18]الشيت المجمع'!#REF!</definedName>
    <definedName name="الشيت___163">'[18]الشيت المجمع'!#REF!</definedName>
    <definedName name="الشيت___164">'[18]الشيت المجمع'!#REF!</definedName>
    <definedName name="الشيت___165">'[18]الشيت المجمع'!#REF!</definedName>
    <definedName name="الشيت___167">'[18]الشيت المجمع'!#REF!</definedName>
    <definedName name="الشيت___168">'[18]الشيت المجمع'!#REF!</definedName>
    <definedName name="الشيت___169">'[18]الشيت المجمع'!#REF!</definedName>
    <definedName name="الشيت___170">'[18]الشيت المجمع'!#REF!</definedName>
    <definedName name="الشيت___171">'[18]الشيت المجمع'!#REF!</definedName>
    <definedName name="الشيت___172">'[18]الشيت المجمع'!#REF!</definedName>
    <definedName name="الشيت___173">'[18]الشيت المجمع'!#REF!</definedName>
    <definedName name="الشيت___175">'[18]الشيت المجمع'!#REF!</definedName>
    <definedName name="الشيت___176">'[18]الشيت المجمع'!#REF!</definedName>
    <definedName name="الشيت___177">'[18]الشيت المجمع'!#REF!</definedName>
    <definedName name="الشيت___178">'[18]الشيت المجمع'!#REF!</definedName>
    <definedName name="الشيت___179">'[18]الشيت المجمع'!#REF!</definedName>
    <definedName name="الشيت___180">'[18]الشيت المجمع'!#REF!</definedName>
    <definedName name="الشيت___181">'[18]الشيت المجمع'!#REF!</definedName>
    <definedName name="الشيت___183">'[18]الشيت المجمع'!#REF!</definedName>
    <definedName name="الشيت___184">'[18]الشيت المجمع'!#REF!</definedName>
    <definedName name="الشيت___185">'[18]الشيت المجمع'!#REF!</definedName>
    <definedName name="الشيت___186">'[18]الشيت المجمع'!#REF!</definedName>
    <definedName name="الشيت___187">'[18]الشيت المجمع'!#REF!</definedName>
    <definedName name="الشيت___188">'[18]الشيت المجمع'!#REF!</definedName>
    <definedName name="الشيت___189">'[18]الشيت المجمع'!#REF!</definedName>
    <definedName name="الشيت___191">'[18]الشيت المجمع'!#REF!</definedName>
    <definedName name="الشيت___193">'[18]الشيت المجمع'!#REF!</definedName>
    <definedName name="الشيت___194">'[18]الشيت المجمع'!#REF!</definedName>
    <definedName name="الشيت___195">'[18]الشيت المجمع'!#REF!</definedName>
    <definedName name="الشيت___196">'[18]الشيت المجمع'!#REF!</definedName>
    <definedName name="الشيت___197">'[18]الشيت المجمع'!#REF!</definedName>
    <definedName name="الشيت___199">'[18]الشيت المجمع'!#REF!</definedName>
    <definedName name="الشيت___200">'[18]الشيت المجمع'!#REF!</definedName>
    <definedName name="الشيت___201">'[18]الشيت المجمع'!#REF!</definedName>
    <definedName name="الشيت___202">'[18]الشيت المجمع'!#REF!</definedName>
    <definedName name="الشيت___203">'[18]الشيت المجمع'!#REF!</definedName>
    <definedName name="الشيت___204">'[18]الشيت المجمع'!#REF!</definedName>
    <definedName name="الشيت___205">'[18]الشيت المجمع'!#REF!</definedName>
    <definedName name="الشيت___207">'[18]الشيت المجمع'!#REF!</definedName>
    <definedName name="الشيت___208">'[18]الشيت المجمع'!#REF!</definedName>
    <definedName name="الشيت___209">'[18]الشيت المجمع'!#REF!</definedName>
    <definedName name="الشيت___210">'[18]الشيت المجمع'!#REF!</definedName>
    <definedName name="الشيت___211">'[18]الشيت المجمع'!#REF!</definedName>
    <definedName name="الشيت___212">'[18]الشيت المجمع'!#REF!</definedName>
    <definedName name="الشيت___213">'[18]الشيت المجمع'!#REF!</definedName>
    <definedName name="الشيت___215">'[18]الشيت المجمع'!#REF!</definedName>
    <definedName name="الشيت___216">'[18]الشيت المجمع'!#REF!</definedName>
    <definedName name="الشيت___217">'[18]الشيت المجمع'!#REF!</definedName>
    <definedName name="الشيت___218">'[18]الشيت المجمع'!#REF!</definedName>
    <definedName name="الشيت___219">'[18]الشيت المجمع'!#REF!</definedName>
    <definedName name="الشيت___220">'[18]الشيت المجمع'!#REF!</definedName>
    <definedName name="الشيت___221">'[18]الشيت المجمع'!#REF!</definedName>
    <definedName name="الشيت___223">'[18]الشيت المجمع'!#REF!</definedName>
    <definedName name="الشيت___225">'[18]الشيت المجمع'!#REF!</definedName>
    <definedName name="الشيت___226">'[18]الشيت المجمع'!#REF!</definedName>
    <definedName name="الشيت___227">'[18]الشيت المجمع'!#REF!</definedName>
    <definedName name="الشيت___228">'[18]الشيت المجمع'!#REF!</definedName>
    <definedName name="الشيت___229">'[18]الشيت المجمع'!#REF!</definedName>
    <definedName name="الشيت___231">'[18]الشيت المجمع'!#REF!</definedName>
    <definedName name="الشيت___232">'[18]الشيت المجمع'!#REF!</definedName>
    <definedName name="الشيت___233">'[18]الشيت المجمع'!#REF!</definedName>
    <definedName name="الشيت___234">'[18]الشيت المجمع'!#REF!</definedName>
    <definedName name="الشيت___235">'[18]الشيت المجمع'!#REF!</definedName>
    <definedName name="الشيت___236">'[18]الشيت المجمع'!#REF!</definedName>
    <definedName name="الشيت___237">'[18]الشيت المجمع'!#REF!</definedName>
    <definedName name="الشيت___239">'[18]الشيت المجمع'!#REF!</definedName>
    <definedName name="الشيت___240">'[18]الشيت المجمع'!#REF!</definedName>
    <definedName name="الشيت___241">'[18]الشيت المجمع'!#REF!</definedName>
    <definedName name="الشيت___242">'[18]الشيت المجمع'!#REF!</definedName>
    <definedName name="الشيت___243">'[18]الشيت المجمع'!#REF!</definedName>
    <definedName name="الشيت___244">'[18]الشيت المجمع'!#REF!</definedName>
    <definedName name="الشيت___245">'[18]الشيت المجمع'!#REF!</definedName>
    <definedName name="الشيت___247">'[18]الشيت المجمع'!#REF!</definedName>
    <definedName name="الشيت___248">'[18]الشيت المجمع'!#REF!</definedName>
    <definedName name="الشيت___249">'[18]الشيت المجمع'!#REF!</definedName>
    <definedName name="الشيت___250">'[18]الشيت المجمع'!#REF!</definedName>
    <definedName name="الشيت___251">'[18]الشيت المجمع'!#REF!</definedName>
    <definedName name="الشيت___252">'[18]الشيت المجمع'!#REF!</definedName>
    <definedName name="الشيت___253">'[18]الشيت المجمع'!#REF!</definedName>
    <definedName name="الشيت___255">'[18]الشيت المجمع'!#REF!</definedName>
    <definedName name="الشيت___83">'[19]الشيت المجمع'!#REF!</definedName>
    <definedName name="الشيت___84">'[19]الشيت المجمع'!#REF!</definedName>
    <definedName name="الشيت___85">'[19]الشيت المجمع'!#REF!</definedName>
    <definedName name="الشيت___87">'[19]الشيت المجمع'!#REF!</definedName>
    <definedName name="الشيت___88">'[19]الشيت المجمع'!#REF!</definedName>
    <definedName name="الشيت___89">'[19]الشيت المجمع'!#REF!</definedName>
    <definedName name="الشيت___90">'[19]الشيت المجمع'!#REF!</definedName>
    <definedName name="الشيت___91">'[19]الشيت المجمع'!#REF!</definedName>
    <definedName name="الشيت___92">'[19]الشيت المجمع'!#REF!</definedName>
    <definedName name="الشيت___93">'[19]الشيت المجمع'!#REF!</definedName>
    <definedName name="الشيت___95">'[19]الشيت المجمع'!#REF!</definedName>
    <definedName name="الشيت___97">'[18]الشيت المجمع'!#REF!</definedName>
    <definedName name="الشيت___98">'[18]الشيت المجمع'!#REF!</definedName>
    <definedName name="الشيت___99">'[18]الشيت المجمع'!#REF!</definedName>
    <definedName name="الشيت__102">'[18]الشيت المجمع'!#REF!</definedName>
    <definedName name="الشيت__110">'[18]الشيت المجمع'!#REF!</definedName>
    <definedName name="الشيت__118">'[18]الشيت المجمع'!#REF!</definedName>
    <definedName name="الشيت__126">'[18]الشيت المجمع'!#REF!</definedName>
    <definedName name="الشيت__128">'[18]الشيت المجمع'!#REF!</definedName>
    <definedName name="الشيت__134">'[18]الشيت المجمع'!#REF!</definedName>
    <definedName name="الشيت__142">'[18]الشيت المجمع'!#REF!</definedName>
    <definedName name="الشيت__150">'[18]الشيت المجمع'!#REF!</definedName>
    <definedName name="الشيت__158">'[18]الشيت المجمع'!#REF!</definedName>
    <definedName name="الشيت__160">'[18]الشيت المجمع'!#REF!</definedName>
    <definedName name="الشيت__166">'[18]الشيت المجمع'!#REF!</definedName>
    <definedName name="الشيت__174">'[18]الشيت المجمع'!#REF!</definedName>
    <definedName name="الشيت__182">'[18]الشيت المجمع'!#REF!</definedName>
    <definedName name="الشيت__190">'[18]الشيت المجمع'!#REF!</definedName>
    <definedName name="الشيت__192">'[18]الشيت المجمع'!#REF!</definedName>
    <definedName name="الشيت__198">'[18]الشيت المجمع'!#REF!</definedName>
    <definedName name="الشيت__206">'[18]الشيت المجمع'!#REF!</definedName>
    <definedName name="الشيت__214">'[18]الشيت المجمع'!#REF!</definedName>
    <definedName name="الشيت__222">'[18]الشيت المجمع'!#REF!</definedName>
    <definedName name="الشيت__224">'[18]الشيت المجمع'!#REF!</definedName>
    <definedName name="الشيت__230">'[18]الشيت المجمع'!#REF!</definedName>
    <definedName name="الشيت__238">'[18]الشيت المجمع'!#REF!</definedName>
    <definedName name="الشيت__246">'[18]الشيت المجمع'!#REF!</definedName>
    <definedName name="الشيت__254">'[18]الشيت المجمع'!#REF!</definedName>
    <definedName name="الشيت__256">'[18]الشيت المجمع'!#REF!</definedName>
    <definedName name="الشيت__86">'[19]الشيت المجمع'!#REF!</definedName>
    <definedName name="الشيت__94">'[19]الشيت المجمع'!#REF!</definedName>
    <definedName name="الشيت__96">'[18]الشيت المجمع'!#REF!</definedName>
    <definedName name="تخصصية">'[18]الشيت المجمع'!#REF!</definedName>
    <definedName name="تسجيل">'[18]الشيت المجمع'!#REF!</definedName>
    <definedName name="ح">'[20]ورقة1 (6)'!$G$1:$G$7</definedName>
    <definedName name="طبع">#REF!</definedName>
    <definedName name="فرز2018">#REF!</definedName>
    <definedName name="كفر">INDEX('[21]البيانات بالصور'!$AE$3:$AE$104,MATCH('[22]الرئيسية '!$J$17,'[21]البيانات بالصور'!$A$3:$A$104,0))</definedName>
    <definedName name="مح">'[18]الشيت المجمع'!#REF!</definedName>
    <definedName name="محمود">INDEX('[21]البيانات بالصور'!$AE$3:$AE$104,MATCH('[22]الرئيسية '!$C$2,'[21]البيانات بالصور'!$A$3:$A$104,0))</definedName>
    <definedName name="ىىىىىىىىىىىىىىىىىىىىىى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7" l="1"/>
  <c r="F3" i="8"/>
  <c r="G3" i="8" s="1"/>
  <c r="G28" i="8"/>
  <c r="H28" i="8" s="1"/>
  <c r="F28" i="8"/>
  <c r="F27" i="8"/>
  <c r="G27" i="8" s="1"/>
  <c r="H27" i="8" s="1"/>
  <c r="G26" i="8"/>
  <c r="H26" i="8" s="1"/>
  <c r="F26" i="8"/>
  <c r="F25" i="8"/>
  <c r="G25" i="8" s="1"/>
  <c r="H25" i="8" s="1"/>
  <c r="G24" i="8"/>
  <c r="H24" i="8" s="1"/>
  <c r="F24" i="8"/>
  <c r="F23" i="8"/>
  <c r="G23" i="8" s="1"/>
  <c r="H23" i="8" s="1"/>
  <c r="G22" i="8"/>
  <c r="H22" i="8" s="1"/>
  <c r="F22" i="8"/>
  <c r="F21" i="8"/>
  <c r="G21" i="8" s="1"/>
  <c r="H21" i="8" s="1"/>
  <c r="G20" i="8"/>
  <c r="H20" i="8" s="1"/>
  <c r="F20" i="8"/>
  <c r="F19" i="8"/>
  <c r="G19" i="8" s="1"/>
  <c r="H19" i="8" s="1"/>
  <c r="G18" i="8"/>
  <c r="H18" i="8" s="1"/>
  <c r="F18" i="8"/>
  <c r="F17" i="8"/>
  <c r="G17" i="8" s="1"/>
  <c r="H17" i="8" s="1"/>
  <c r="G16" i="8"/>
  <c r="H16" i="8" s="1"/>
  <c r="F16" i="8"/>
  <c r="F15" i="8"/>
  <c r="G15" i="8" s="1"/>
  <c r="H15" i="8" s="1"/>
  <c r="G14" i="8"/>
  <c r="H14" i="8" s="1"/>
  <c r="F14" i="8"/>
  <c r="F13" i="8"/>
  <c r="G13" i="8" s="1"/>
  <c r="H13" i="8" s="1"/>
  <c r="G12" i="8"/>
  <c r="H12" i="8" s="1"/>
  <c r="F12" i="8"/>
  <c r="F11" i="8"/>
  <c r="G11" i="8" s="1"/>
  <c r="H11" i="8" s="1"/>
  <c r="G10" i="8"/>
  <c r="H10" i="8" s="1"/>
  <c r="F10" i="8"/>
  <c r="G9" i="8"/>
  <c r="H9" i="8" s="1"/>
  <c r="F9" i="8"/>
  <c r="F8" i="8"/>
  <c r="G8" i="8" s="1"/>
  <c r="H8" i="8" s="1"/>
  <c r="G7" i="8"/>
  <c r="H7" i="8" s="1"/>
  <c r="F7" i="8"/>
  <c r="M6" i="8"/>
  <c r="M9" i="8" s="1"/>
  <c r="L6" i="8"/>
  <c r="F6" i="8"/>
  <c r="G6" i="8" s="1"/>
  <c r="H6" i="8" s="1"/>
  <c r="G5" i="8"/>
  <c r="H5" i="8" s="1"/>
  <c r="F5" i="8"/>
  <c r="F4" i="8"/>
  <c r="G4" i="8" s="1"/>
  <c r="H4" i="8" s="1"/>
  <c r="I24" i="7"/>
  <c r="D1" i="7"/>
  <c r="J3" i="8" l="1"/>
  <c r="H3" i="8"/>
  <c r="B22" i="7"/>
  <c r="B21" i="7"/>
  <c r="D21" i="7" s="1"/>
  <c r="B20" i="7"/>
  <c r="D20" i="7" s="1"/>
  <c r="B19" i="7"/>
  <c r="D19" i="7" s="1"/>
  <c r="B18" i="7"/>
  <c r="D18" i="7" s="1"/>
  <c r="B17" i="7"/>
  <c r="D17" i="7" s="1"/>
  <c r="B16" i="7"/>
  <c r="D16" i="7" s="1"/>
  <c r="C15" i="7"/>
  <c r="B15" i="7"/>
  <c r="C14" i="7"/>
  <c r="B14" i="7"/>
  <c r="C13" i="7"/>
  <c r="B13" i="7"/>
  <c r="C12" i="7"/>
  <c r="B12" i="7"/>
  <c r="C11" i="7"/>
  <c r="B11" i="7"/>
  <c r="B10" i="7"/>
  <c r="D10" i="7" s="1"/>
  <c r="C9" i="7"/>
  <c r="B9" i="7"/>
  <c r="C8" i="7"/>
  <c r="B8" i="7"/>
  <c r="C7" i="7"/>
  <c r="B7" i="7"/>
  <c r="C6" i="7"/>
  <c r="B6" i="7"/>
  <c r="C5" i="7"/>
  <c r="B5" i="7"/>
  <c r="H7" i="7" l="1"/>
  <c r="H8" i="7"/>
  <c r="D11" i="7"/>
  <c r="D12" i="7"/>
  <c r="D13" i="7"/>
  <c r="D14" i="7"/>
  <c r="D15" i="7"/>
  <c r="H16" i="7" s="1"/>
  <c r="D5" i="7"/>
  <c r="H5" i="7" s="1"/>
  <c r="D6" i="7"/>
  <c r="H6" i="7" s="1"/>
  <c r="D7" i="7"/>
  <c r="D9" i="7"/>
  <c r="D8" i="7"/>
  <c r="H14" i="7" l="1"/>
  <c r="H9" i="7"/>
  <c r="H11" i="7" s="1"/>
  <c r="H12" i="7"/>
  <c r="H13" i="7" l="1"/>
  <c r="H15" i="7" s="1"/>
  <c r="H17" i="7" s="1"/>
  <c r="H19" i="7" s="1"/>
  <c r="H20" i="7" s="1"/>
  <c r="H21" i="7" s="1"/>
  <c r="H22" i="7" l="1"/>
  <c r="H23" i="7" s="1"/>
  <c r="D32" i="7"/>
  <c r="F30" i="7"/>
  <c r="E30" i="7" s="1"/>
  <c r="F29" i="7"/>
  <c r="E29" i="7" s="1"/>
  <c r="H24" i="7" l="1"/>
  <c r="H25" i="7" s="1"/>
  <c r="E26" i="7" l="1"/>
  <c r="A22" i="7"/>
  <c r="M113" i="4" l="1"/>
  <c r="O113" i="4" s="1"/>
  <c r="M112" i="4"/>
  <c r="O112" i="4" s="1"/>
  <c r="M111" i="4"/>
  <c r="O111" i="4" s="1"/>
  <c r="M110" i="4"/>
  <c r="O110" i="4" s="1"/>
  <c r="M107" i="4"/>
  <c r="O107" i="4" s="1"/>
  <c r="M106" i="4"/>
  <c r="O106" i="4" s="1"/>
  <c r="M105" i="4"/>
  <c r="O105" i="4" s="1"/>
  <c r="M104" i="4"/>
  <c r="O104" i="4" s="1"/>
  <c r="M103" i="4"/>
  <c r="O103" i="4" s="1"/>
  <c r="M102" i="4"/>
  <c r="O102" i="4" s="1"/>
  <c r="M101" i="4"/>
  <c r="O101" i="4" s="1"/>
  <c r="M100" i="4"/>
  <c r="O100" i="4" s="1"/>
  <c r="M99" i="4"/>
  <c r="O99" i="4" s="1"/>
  <c r="M98" i="4"/>
  <c r="O98" i="4" s="1"/>
  <c r="M97" i="4"/>
  <c r="O97" i="4" s="1"/>
  <c r="M96" i="4"/>
  <c r="O96" i="4" s="1"/>
  <c r="M95" i="4"/>
  <c r="O95" i="4" s="1"/>
  <c r="M94" i="4"/>
  <c r="O94" i="4" s="1"/>
  <c r="M93" i="4"/>
  <c r="O93" i="4" s="1"/>
  <c r="M92" i="4"/>
  <c r="O92" i="4" s="1"/>
  <c r="M91" i="4"/>
  <c r="O91" i="4" s="1"/>
  <c r="M90" i="4"/>
  <c r="O90" i="4" s="1"/>
  <c r="M89" i="4"/>
  <c r="O89" i="4" s="1"/>
  <c r="M88" i="4"/>
  <c r="O88" i="4" s="1"/>
  <c r="M87" i="4"/>
  <c r="O87" i="4" s="1"/>
  <c r="M86" i="4"/>
  <c r="O86" i="4" s="1"/>
  <c r="M85" i="4"/>
  <c r="O85" i="4" s="1"/>
  <c r="M83" i="4"/>
  <c r="O83" i="4" s="1"/>
  <c r="M82" i="4"/>
  <c r="O82" i="4" s="1"/>
  <c r="M81" i="4"/>
  <c r="O81" i="4" s="1"/>
  <c r="M80" i="4"/>
  <c r="O80" i="4" s="1"/>
  <c r="M77" i="4"/>
  <c r="O77" i="4" s="1"/>
  <c r="M76" i="4"/>
  <c r="O76" i="4" s="1"/>
  <c r="M74" i="4"/>
  <c r="O74" i="4" s="1"/>
  <c r="M73" i="4"/>
  <c r="O73" i="4" s="1"/>
  <c r="M72" i="4"/>
  <c r="O72" i="4" s="1"/>
  <c r="M71" i="4"/>
  <c r="O71" i="4" s="1"/>
  <c r="M70" i="4"/>
  <c r="O70" i="4" s="1"/>
  <c r="M69" i="4"/>
  <c r="O69" i="4" s="1"/>
  <c r="M68" i="4"/>
  <c r="O68" i="4" s="1"/>
  <c r="M67" i="4"/>
  <c r="O67" i="4" s="1"/>
  <c r="M66" i="4"/>
  <c r="O66" i="4" s="1"/>
  <c r="M65" i="4"/>
  <c r="O65" i="4" s="1"/>
  <c r="M64" i="4"/>
  <c r="O64" i="4" s="1"/>
  <c r="M63" i="4"/>
  <c r="O63" i="4" s="1"/>
  <c r="M62" i="4"/>
  <c r="O62" i="4" s="1"/>
  <c r="M61" i="4"/>
  <c r="O61" i="4" s="1"/>
  <c r="M60" i="4"/>
  <c r="O60" i="4" s="1"/>
  <c r="M59" i="4"/>
  <c r="O59" i="4" s="1"/>
  <c r="M58" i="4"/>
  <c r="O58" i="4" s="1"/>
  <c r="M57" i="4"/>
  <c r="O57" i="4" s="1"/>
  <c r="M56" i="4"/>
  <c r="O56" i="4" s="1"/>
  <c r="M55" i="4"/>
  <c r="O55" i="4" s="1"/>
  <c r="M54" i="4"/>
  <c r="O54" i="4" s="1"/>
  <c r="M53" i="4"/>
  <c r="O53" i="4" s="1"/>
  <c r="M52" i="4"/>
  <c r="O52" i="4" s="1"/>
  <c r="M51" i="4"/>
  <c r="O51" i="4" s="1"/>
  <c r="M50" i="4"/>
  <c r="O50" i="4" s="1"/>
  <c r="M49" i="4"/>
  <c r="O49" i="4" s="1"/>
  <c r="M48" i="4"/>
  <c r="O48" i="4" s="1"/>
  <c r="M47" i="4"/>
  <c r="O47" i="4" s="1"/>
  <c r="M46" i="4"/>
  <c r="O46" i="4" s="1"/>
  <c r="M45" i="4"/>
  <c r="O45" i="4" s="1"/>
  <c r="M44" i="4"/>
  <c r="O44" i="4" s="1"/>
  <c r="M43" i="4"/>
  <c r="O43" i="4" s="1"/>
  <c r="M42" i="4"/>
  <c r="O42" i="4" s="1"/>
  <c r="M41" i="4"/>
  <c r="O41" i="4" s="1"/>
  <c r="M40" i="4"/>
  <c r="O40" i="4" s="1"/>
  <c r="M39" i="4"/>
  <c r="O39" i="4" s="1"/>
  <c r="M38" i="4"/>
  <c r="O38" i="4" s="1"/>
  <c r="M37" i="4"/>
  <c r="O37" i="4" s="1"/>
  <c r="M36" i="4"/>
  <c r="O36" i="4" s="1"/>
  <c r="M35" i="4"/>
  <c r="O35" i="4" s="1"/>
  <c r="M34" i="4"/>
  <c r="O34" i="4" s="1"/>
  <c r="M33" i="4"/>
  <c r="O33" i="4" s="1"/>
  <c r="M32" i="4"/>
  <c r="O32" i="4" s="1"/>
  <c r="M31" i="4"/>
  <c r="O31" i="4" s="1"/>
  <c r="M30" i="4"/>
  <c r="O30" i="4" s="1"/>
  <c r="M29" i="4"/>
  <c r="O29" i="4" s="1"/>
  <c r="M28" i="4"/>
  <c r="O28" i="4" s="1"/>
  <c r="M27" i="4"/>
  <c r="O27" i="4" s="1"/>
  <c r="M26" i="4"/>
  <c r="O26" i="4" s="1"/>
  <c r="M25" i="4"/>
  <c r="O25" i="4" s="1"/>
  <c r="M24" i="4"/>
  <c r="O24" i="4" s="1"/>
  <c r="M23" i="4"/>
  <c r="O23" i="4" s="1"/>
  <c r="O22" i="4"/>
  <c r="M22" i="4"/>
  <c r="O21" i="4"/>
  <c r="M21" i="4"/>
  <c r="O20" i="4"/>
  <c r="M20" i="4"/>
  <c r="O19" i="4"/>
  <c r="M19" i="4"/>
  <c r="O18" i="4"/>
  <c r="M18" i="4"/>
  <c r="O17" i="4"/>
  <c r="M17" i="4"/>
  <c r="O16" i="4"/>
  <c r="M16" i="4"/>
  <c r="O15" i="4"/>
  <c r="M15" i="4"/>
  <c r="O14" i="4"/>
  <c r="M14" i="4"/>
  <c r="O13" i="4"/>
  <c r="M13" i="4"/>
  <c r="O12" i="4"/>
  <c r="M12" i="4"/>
  <c r="O11" i="4"/>
  <c r="M11" i="4"/>
  <c r="O9" i="4"/>
  <c r="M9" i="4"/>
  <c r="O8" i="4"/>
  <c r="M8" i="4"/>
  <c r="O6" i="4"/>
  <c r="M6" i="4"/>
  <c r="O4" i="4"/>
  <c r="M4" i="4"/>
  <c r="O3" i="4"/>
  <c r="M3" i="4"/>
  <c r="AJ113" i="3"/>
  <c r="AG113" i="3"/>
  <c r="AA113" i="3"/>
  <c r="W113" i="3"/>
  <c r="AJ112" i="3"/>
  <c r="AG112" i="3"/>
  <c r="AA112" i="3"/>
  <c r="W112" i="3"/>
  <c r="AJ111" i="3"/>
  <c r="AG111" i="3"/>
  <c r="AA111" i="3"/>
  <c r="W111" i="3"/>
  <c r="AJ110" i="3"/>
  <c r="AG110" i="3"/>
  <c r="AA110" i="3"/>
  <c r="W110" i="3"/>
  <c r="AJ109" i="3"/>
  <c r="AG109" i="3"/>
  <c r="AA109" i="3"/>
  <c r="W109" i="3"/>
  <c r="AJ108" i="3"/>
  <c r="AG108" i="3"/>
  <c r="AA108" i="3"/>
  <c r="W108" i="3"/>
  <c r="AJ107" i="3"/>
  <c r="AG107" i="3"/>
  <c r="AA107" i="3"/>
  <c r="W107" i="3"/>
  <c r="AJ106" i="3"/>
  <c r="AG106" i="3"/>
  <c r="AA106" i="3"/>
  <c r="W106" i="3"/>
  <c r="AJ105" i="3"/>
  <c r="AG105" i="3"/>
  <c r="AA105" i="3"/>
  <c r="W105" i="3"/>
  <c r="AJ104" i="3"/>
  <c r="AG104" i="3"/>
  <c r="AA104" i="3"/>
  <c r="W104" i="3"/>
  <c r="AJ103" i="3"/>
  <c r="AG103" i="3"/>
  <c r="AA103" i="3"/>
  <c r="W103" i="3"/>
  <c r="AJ102" i="3"/>
  <c r="AG102" i="3"/>
  <c r="AA102" i="3"/>
  <c r="W102" i="3"/>
  <c r="AJ101" i="3"/>
  <c r="AG101" i="3"/>
  <c r="AA101" i="3"/>
  <c r="W101" i="3"/>
  <c r="AJ100" i="3"/>
  <c r="AG100" i="3"/>
  <c r="AA100" i="3"/>
  <c r="W100" i="3"/>
  <c r="AJ99" i="3"/>
  <c r="AG99" i="3"/>
  <c r="AA99" i="3"/>
  <c r="W99" i="3"/>
  <c r="AJ98" i="3"/>
  <c r="AG98" i="3"/>
  <c r="AA98" i="3"/>
  <c r="W98" i="3"/>
  <c r="AJ97" i="3"/>
  <c r="AG97" i="3"/>
  <c r="AA97" i="3"/>
  <c r="W97" i="3"/>
  <c r="AJ96" i="3"/>
  <c r="AG96" i="3"/>
  <c r="AA96" i="3"/>
  <c r="W96" i="3"/>
  <c r="AJ95" i="3"/>
  <c r="AG95" i="3"/>
  <c r="AA95" i="3"/>
  <c r="W95" i="3"/>
  <c r="AJ94" i="3"/>
  <c r="AG94" i="3"/>
  <c r="AA94" i="3"/>
  <c r="W94" i="3"/>
  <c r="AJ93" i="3"/>
  <c r="AG93" i="3"/>
  <c r="AA93" i="3"/>
  <c r="W93" i="3"/>
  <c r="AJ92" i="3"/>
  <c r="AG92" i="3"/>
  <c r="AA92" i="3"/>
  <c r="W92" i="3"/>
  <c r="AJ91" i="3"/>
  <c r="AG91" i="3"/>
  <c r="AA91" i="3"/>
  <c r="W91" i="3"/>
  <c r="AJ90" i="3"/>
  <c r="AG90" i="3"/>
  <c r="AA90" i="3"/>
  <c r="W90" i="3"/>
  <c r="AJ89" i="3"/>
  <c r="AG89" i="3"/>
  <c r="AA89" i="3"/>
  <c r="W89" i="3"/>
  <c r="AJ88" i="3"/>
  <c r="AG88" i="3"/>
  <c r="AA88" i="3"/>
  <c r="W88" i="3"/>
  <c r="AJ87" i="3"/>
  <c r="AG87" i="3"/>
  <c r="AA87" i="3"/>
  <c r="W87" i="3"/>
  <c r="AJ86" i="3"/>
  <c r="AG86" i="3"/>
  <c r="AA86" i="3"/>
  <c r="W86" i="3"/>
  <c r="AJ85" i="3"/>
  <c r="AG85" i="3"/>
  <c r="AA85" i="3"/>
  <c r="W85" i="3"/>
  <c r="AJ84" i="3"/>
  <c r="AG84" i="3"/>
  <c r="AA84" i="3"/>
  <c r="W84" i="3"/>
  <c r="AJ83" i="3"/>
  <c r="AG83" i="3"/>
  <c r="AA83" i="3"/>
  <c r="W83" i="3"/>
  <c r="AJ82" i="3"/>
  <c r="AG82" i="3"/>
  <c r="AA82" i="3"/>
  <c r="W82" i="3"/>
  <c r="AJ81" i="3"/>
  <c r="AG81" i="3"/>
  <c r="AA81" i="3"/>
  <c r="W81" i="3"/>
  <c r="AJ80" i="3"/>
  <c r="AG80" i="3"/>
  <c r="AA80" i="3"/>
  <c r="W80" i="3"/>
  <c r="AJ79" i="3"/>
  <c r="AG79" i="3"/>
  <c r="AA79" i="3"/>
  <c r="W79" i="3"/>
  <c r="AJ78" i="3"/>
  <c r="AG78" i="3"/>
  <c r="AA78" i="3"/>
  <c r="W78" i="3"/>
  <c r="AJ77" i="3"/>
  <c r="AG77" i="3"/>
  <c r="AA77" i="3"/>
  <c r="W77" i="3"/>
  <c r="AJ76" i="3"/>
  <c r="AG76" i="3"/>
  <c r="AA76" i="3"/>
  <c r="W76" i="3"/>
  <c r="AJ75" i="3"/>
  <c r="AG75" i="3"/>
  <c r="AA75" i="3"/>
  <c r="W75" i="3"/>
  <c r="AJ74" i="3"/>
  <c r="AG74" i="3"/>
  <c r="AA74" i="3"/>
  <c r="W74" i="3"/>
  <c r="AJ73" i="3"/>
  <c r="AG73" i="3"/>
  <c r="AA73" i="3"/>
  <c r="W73" i="3"/>
  <c r="AJ72" i="3"/>
  <c r="AG72" i="3"/>
  <c r="AA72" i="3"/>
  <c r="W72" i="3"/>
  <c r="AJ71" i="3"/>
  <c r="AG71" i="3"/>
  <c r="AA71" i="3"/>
  <c r="W71" i="3"/>
  <c r="AJ70" i="3"/>
  <c r="AG70" i="3"/>
  <c r="AA70" i="3"/>
  <c r="W70" i="3"/>
  <c r="AJ69" i="3"/>
  <c r="AG69" i="3"/>
  <c r="AA69" i="3"/>
  <c r="W69" i="3"/>
  <c r="AJ68" i="3"/>
  <c r="AG68" i="3"/>
  <c r="AA68" i="3"/>
  <c r="W68" i="3"/>
  <c r="AJ67" i="3"/>
  <c r="AG67" i="3"/>
  <c r="AA67" i="3"/>
  <c r="W67" i="3"/>
  <c r="AJ66" i="3"/>
  <c r="AG66" i="3"/>
  <c r="AA66" i="3"/>
  <c r="W66" i="3"/>
  <c r="AJ65" i="3"/>
  <c r="AG65" i="3"/>
  <c r="AA65" i="3"/>
  <c r="W65" i="3"/>
  <c r="AJ64" i="3"/>
  <c r="AG64" i="3"/>
  <c r="AA64" i="3"/>
  <c r="W64" i="3"/>
  <c r="AJ63" i="3"/>
  <c r="AG63" i="3"/>
  <c r="AA63" i="3"/>
  <c r="W63" i="3"/>
  <c r="AJ62" i="3"/>
  <c r="AG62" i="3"/>
  <c r="AA62" i="3"/>
  <c r="W62" i="3"/>
  <c r="AJ61" i="3"/>
  <c r="AG61" i="3"/>
  <c r="AA61" i="3"/>
  <c r="W61" i="3"/>
  <c r="AJ60" i="3"/>
  <c r="AG60" i="3"/>
  <c r="AA60" i="3"/>
  <c r="W60" i="3"/>
  <c r="AJ59" i="3"/>
  <c r="AG59" i="3"/>
  <c r="AA59" i="3"/>
  <c r="W59" i="3"/>
  <c r="AJ58" i="3"/>
  <c r="AG58" i="3"/>
  <c r="AA58" i="3"/>
  <c r="W58" i="3"/>
  <c r="AJ57" i="3"/>
  <c r="AG57" i="3"/>
  <c r="AA57" i="3"/>
  <c r="W57" i="3"/>
  <c r="AJ56" i="3"/>
  <c r="AG56" i="3"/>
  <c r="AA56" i="3"/>
  <c r="W56" i="3"/>
  <c r="AJ55" i="3"/>
  <c r="AG55" i="3"/>
  <c r="AA55" i="3"/>
  <c r="W55" i="3"/>
  <c r="AJ54" i="3"/>
  <c r="AG54" i="3"/>
  <c r="AA54" i="3"/>
  <c r="W54" i="3"/>
  <c r="AJ53" i="3"/>
  <c r="AG53" i="3"/>
  <c r="AA53" i="3"/>
  <c r="W53" i="3"/>
  <c r="AJ52" i="3"/>
  <c r="AG52" i="3"/>
  <c r="AA52" i="3"/>
  <c r="W52" i="3"/>
  <c r="AJ51" i="3"/>
  <c r="AG51" i="3"/>
  <c r="AA51" i="3"/>
  <c r="W51" i="3"/>
  <c r="AJ50" i="3"/>
  <c r="AG50" i="3"/>
  <c r="AA50" i="3"/>
  <c r="W50" i="3"/>
  <c r="AJ49" i="3"/>
  <c r="AG49" i="3"/>
  <c r="AA49" i="3"/>
  <c r="W49" i="3"/>
  <c r="AJ48" i="3"/>
  <c r="AG48" i="3"/>
  <c r="AA48" i="3"/>
  <c r="W48" i="3"/>
  <c r="AJ47" i="3"/>
  <c r="AG47" i="3"/>
  <c r="AA47" i="3"/>
  <c r="W47" i="3"/>
  <c r="AJ46" i="3"/>
  <c r="AG46" i="3"/>
  <c r="AA46" i="3"/>
  <c r="W46" i="3"/>
  <c r="AJ45" i="3"/>
  <c r="AG45" i="3"/>
  <c r="AA45" i="3"/>
  <c r="W45" i="3"/>
  <c r="AJ44" i="3"/>
  <c r="AG44" i="3"/>
  <c r="AA44" i="3"/>
  <c r="W44" i="3"/>
  <c r="AJ43" i="3"/>
  <c r="AG43" i="3"/>
  <c r="AA43" i="3"/>
  <c r="W43" i="3"/>
  <c r="AJ42" i="3"/>
  <c r="AG42" i="3"/>
  <c r="AA42" i="3"/>
  <c r="W42" i="3"/>
  <c r="AJ41" i="3"/>
  <c r="AG41" i="3"/>
  <c r="AA41" i="3"/>
  <c r="W41" i="3"/>
  <c r="AJ40" i="3"/>
  <c r="AG40" i="3"/>
  <c r="AA40" i="3"/>
  <c r="W40" i="3"/>
  <c r="AJ39" i="3"/>
  <c r="AG39" i="3"/>
  <c r="AA39" i="3"/>
  <c r="W39" i="3"/>
  <c r="AJ38" i="3"/>
  <c r="AG38" i="3"/>
  <c r="AA38" i="3"/>
  <c r="W38" i="3"/>
  <c r="AJ37" i="3"/>
  <c r="AG37" i="3"/>
  <c r="AA37" i="3"/>
  <c r="W37" i="3"/>
  <c r="AJ36" i="3"/>
  <c r="AG36" i="3"/>
  <c r="AA36" i="3"/>
  <c r="W36" i="3"/>
  <c r="AJ35" i="3"/>
  <c r="AG35" i="3"/>
  <c r="AA35" i="3"/>
  <c r="W35" i="3"/>
  <c r="AJ34" i="3"/>
  <c r="AG34" i="3"/>
  <c r="AA34" i="3"/>
  <c r="W34" i="3"/>
  <c r="AJ33" i="3"/>
  <c r="AG33" i="3"/>
  <c r="AA33" i="3"/>
  <c r="W33" i="3"/>
  <c r="AJ30" i="3"/>
  <c r="AG30" i="3"/>
  <c r="AA30" i="3"/>
  <c r="W30" i="3"/>
  <c r="AJ29" i="3"/>
  <c r="AG29" i="3"/>
  <c r="AA29" i="3"/>
  <c r="W29" i="3"/>
  <c r="AJ28" i="3"/>
  <c r="AG28" i="3"/>
  <c r="AA28" i="3"/>
  <c r="W28" i="3"/>
  <c r="AJ27" i="3"/>
  <c r="AG27" i="3"/>
  <c r="AA27" i="3"/>
  <c r="W27" i="3"/>
  <c r="AJ26" i="3"/>
  <c r="AG26" i="3"/>
  <c r="AA26" i="3"/>
  <c r="W26" i="3"/>
  <c r="AJ25" i="3"/>
  <c r="AG25" i="3"/>
  <c r="AA25" i="3"/>
  <c r="W25" i="3"/>
  <c r="AJ24" i="3"/>
  <c r="AG24" i="3"/>
  <c r="AA24" i="3"/>
  <c r="W24" i="3"/>
  <c r="AJ23" i="3"/>
  <c r="AG23" i="3"/>
  <c r="AA23" i="3"/>
  <c r="W23" i="3"/>
  <c r="AJ22" i="3"/>
  <c r="AG22" i="3"/>
  <c r="AA22" i="3"/>
  <c r="W22" i="3"/>
  <c r="AJ21" i="3"/>
  <c r="AG21" i="3"/>
  <c r="AA21" i="3"/>
  <c r="W21" i="3"/>
  <c r="AJ20" i="3"/>
  <c r="AG20" i="3"/>
  <c r="AA20" i="3"/>
  <c r="W20" i="3"/>
  <c r="AJ19" i="3"/>
  <c r="AG19" i="3"/>
  <c r="AA19" i="3"/>
  <c r="W19" i="3"/>
  <c r="AJ18" i="3"/>
  <c r="AG18" i="3"/>
  <c r="AA18" i="3"/>
  <c r="W18" i="3"/>
  <c r="AJ17" i="3"/>
  <c r="AG17" i="3"/>
  <c r="AA17" i="3"/>
  <c r="W17" i="3"/>
  <c r="AJ16" i="3"/>
  <c r="AG16" i="3"/>
  <c r="AA16" i="3"/>
  <c r="W16" i="3"/>
  <c r="AJ15" i="3"/>
  <c r="AG15" i="3"/>
  <c r="AA15" i="3"/>
  <c r="W15" i="3"/>
  <c r="AJ14" i="3"/>
  <c r="AG14" i="3"/>
  <c r="AA14" i="3"/>
  <c r="W14" i="3"/>
  <c r="AJ13" i="3"/>
  <c r="AG13" i="3"/>
  <c r="AA13" i="3"/>
  <c r="W13" i="3"/>
  <c r="AJ12" i="3"/>
  <c r="AG12" i="3"/>
  <c r="AA12" i="3"/>
  <c r="W12" i="3"/>
  <c r="AJ11" i="3"/>
  <c r="AG11" i="3"/>
  <c r="AA11" i="3"/>
  <c r="W11" i="3"/>
  <c r="AJ10" i="3"/>
  <c r="AG10" i="3"/>
  <c r="AA10" i="3"/>
  <c r="W10" i="3"/>
  <c r="AJ9" i="3"/>
  <c r="AG9" i="3"/>
  <c r="AA9" i="3"/>
  <c r="W9" i="3"/>
  <c r="AJ8" i="3"/>
  <c r="AG8" i="3"/>
  <c r="AA8" i="3"/>
  <c r="W8" i="3"/>
  <c r="AJ7" i="3"/>
  <c r="AG7" i="3"/>
  <c r="AA7" i="3"/>
  <c r="W7" i="3"/>
  <c r="AJ6" i="3"/>
  <c r="AG6" i="3"/>
  <c r="AA6" i="3"/>
  <c r="W6" i="3"/>
  <c r="AJ5" i="3"/>
  <c r="AG5" i="3"/>
  <c r="AA5" i="3"/>
  <c r="W5" i="3"/>
  <c r="AS114" i="2"/>
  <c r="AP114" i="2"/>
  <c r="AJ114" i="2"/>
  <c r="AI114" i="2"/>
  <c r="K114" i="2"/>
  <c r="C114" i="2" s="1"/>
  <c r="AS113" i="2"/>
  <c r="AP113" i="2"/>
  <c r="AJ113" i="2"/>
  <c r="AI113" i="2"/>
  <c r="AE113" i="2"/>
  <c r="K113" i="2"/>
  <c r="C113" i="2"/>
  <c r="AS112" i="2"/>
  <c r="AP112" i="2"/>
  <c r="AI112" i="2"/>
  <c r="AJ112" i="2" s="1"/>
  <c r="AE112" i="2"/>
  <c r="K112" i="2"/>
  <c r="C112" i="2" s="1"/>
  <c r="AS111" i="2"/>
  <c r="AP111" i="2"/>
  <c r="AJ111" i="2"/>
  <c r="AI111" i="2"/>
  <c r="AE111" i="2"/>
  <c r="K111" i="2"/>
  <c r="C111" i="2"/>
  <c r="AS110" i="2"/>
  <c r="AP110" i="2"/>
  <c r="AI110" i="2"/>
  <c r="AJ110" i="2" s="1"/>
  <c r="AE110" i="2"/>
  <c r="K110" i="2"/>
  <c r="C110" i="2" s="1"/>
  <c r="AS109" i="2"/>
  <c r="AP109" i="2"/>
  <c r="AJ109" i="2"/>
  <c r="AI109" i="2"/>
  <c r="AE109" i="2"/>
  <c r="K109" i="2"/>
  <c r="C109" i="2"/>
  <c r="AS108" i="2"/>
  <c r="AP108" i="2"/>
  <c r="AI108" i="2"/>
  <c r="AJ108" i="2" s="1"/>
  <c r="AE108" i="2"/>
  <c r="K108" i="2"/>
  <c r="C108" i="2" s="1"/>
  <c r="AS107" i="2"/>
  <c r="AP107" i="2"/>
  <c r="AJ107" i="2"/>
  <c r="AI107" i="2"/>
  <c r="AE107" i="2"/>
  <c r="K107" i="2"/>
  <c r="C107" i="2"/>
  <c r="AS106" i="2"/>
  <c r="AP106" i="2"/>
  <c r="AI106" i="2"/>
  <c r="AJ106" i="2" s="1"/>
  <c r="AE106" i="2"/>
  <c r="K106" i="2"/>
  <c r="C106" i="2" s="1"/>
  <c r="AS105" i="2"/>
  <c r="AP105" i="2"/>
  <c r="AJ105" i="2"/>
  <c r="AI105" i="2"/>
  <c r="AE105" i="2"/>
  <c r="K105" i="2"/>
  <c r="C105" i="2"/>
  <c r="AS104" i="2"/>
  <c r="AP104" i="2"/>
  <c r="AI104" i="2"/>
  <c r="AJ104" i="2" s="1"/>
  <c r="AE104" i="2"/>
  <c r="K104" i="2"/>
  <c r="C104" i="2" s="1"/>
  <c r="AS103" i="2"/>
  <c r="AP103" i="2"/>
  <c r="AJ103" i="2"/>
  <c r="AI103" i="2"/>
  <c r="AE103" i="2"/>
  <c r="K103" i="2"/>
  <c r="C103" i="2"/>
  <c r="AS102" i="2"/>
  <c r="AP102" i="2"/>
  <c r="AI102" i="2"/>
  <c r="AJ102" i="2" s="1"/>
  <c r="AE102" i="2"/>
  <c r="K102" i="2"/>
  <c r="C102" i="2" s="1"/>
  <c r="AS101" i="2"/>
  <c r="AP101" i="2"/>
  <c r="AJ101" i="2"/>
  <c r="AI101" i="2"/>
  <c r="AE101" i="2"/>
  <c r="K101" i="2"/>
  <c r="C101" i="2"/>
  <c r="AS100" i="2"/>
  <c r="AP100" i="2"/>
  <c r="AI100" i="2"/>
  <c r="AJ100" i="2" s="1"/>
  <c r="AE100" i="2"/>
  <c r="K100" i="2"/>
  <c r="C100" i="2" s="1"/>
  <c r="AS99" i="2"/>
  <c r="AP99" i="2"/>
  <c r="AJ99" i="2"/>
  <c r="AI99" i="2"/>
  <c r="AE99" i="2"/>
  <c r="K99" i="2"/>
  <c r="C99" i="2"/>
  <c r="AS98" i="2"/>
  <c r="AP98" i="2"/>
  <c r="AI98" i="2"/>
  <c r="AJ98" i="2" s="1"/>
  <c r="AE98" i="2"/>
  <c r="K98" i="2"/>
  <c r="C98" i="2" s="1"/>
  <c r="AS97" i="2"/>
  <c r="AP97" i="2"/>
  <c r="AJ97" i="2"/>
  <c r="AI97" i="2"/>
  <c r="AE97" i="2"/>
  <c r="K97" i="2"/>
  <c r="C97" i="2"/>
  <c r="AS96" i="2"/>
  <c r="AP96" i="2"/>
  <c r="AI96" i="2"/>
  <c r="AJ96" i="2" s="1"/>
  <c r="AE96" i="2"/>
  <c r="K96" i="2"/>
  <c r="C96" i="2" s="1"/>
  <c r="AS95" i="2"/>
  <c r="AP95" i="2"/>
  <c r="AJ95" i="2"/>
  <c r="AI95" i="2"/>
  <c r="AE95" i="2"/>
  <c r="K95" i="2"/>
  <c r="C95" i="2"/>
  <c r="AS94" i="2"/>
  <c r="AP94" i="2"/>
  <c r="AI94" i="2"/>
  <c r="AJ94" i="2" s="1"/>
  <c r="AE94" i="2"/>
  <c r="K94" i="2"/>
  <c r="C94" i="2" s="1"/>
  <c r="AS93" i="2"/>
  <c r="AP93" i="2"/>
  <c r="AJ93" i="2"/>
  <c r="AI93" i="2"/>
  <c r="AE93" i="2"/>
  <c r="K93" i="2"/>
  <c r="C93" i="2"/>
  <c r="AS92" i="2"/>
  <c r="AP92" i="2"/>
  <c r="AI92" i="2"/>
  <c r="AJ92" i="2" s="1"/>
  <c r="AE92" i="2"/>
  <c r="K92" i="2"/>
  <c r="C92" i="2" s="1"/>
  <c r="AS91" i="2"/>
  <c r="AP91" i="2"/>
  <c r="AJ91" i="2"/>
  <c r="AI91" i="2"/>
  <c r="AE91" i="2"/>
  <c r="K91" i="2"/>
  <c r="C91" i="2"/>
  <c r="AS90" i="2"/>
  <c r="AP90" i="2"/>
  <c r="AI90" i="2"/>
  <c r="AJ90" i="2" s="1"/>
  <c r="AE90" i="2"/>
  <c r="K90" i="2"/>
  <c r="C90" i="2" s="1"/>
  <c r="AS89" i="2"/>
  <c r="AP89" i="2"/>
  <c r="AJ89" i="2"/>
  <c r="AI89" i="2"/>
  <c r="AE89" i="2"/>
  <c r="K89" i="2"/>
  <c r="C89" i="2"/>
  <c r="AS88" i="2"/>
  <c r="AP88" i="2"/>
  <c r="AI88" i="2"/>
  <c r="AJ88" i="2" s="1"/>
  <c r="AE88" i="2"/>
  <c r="K88" i="2"/>
  <c r="C88" i="2" s="1"/>
  <c r="AS87" i="2"/>
  <c r="AP87" i="2"/>
  <c r="AJ87" i="2"/>
  <c r="AI87" i="2"/>
  <c r="AE87" i="2"/>
  <c r="K87" i="2"/>
  <c r="C87" i="2"/>
  <c r="AS86" i="2"/>
  <c r="AP86" i="2"/>
  <c r="AI86" i="2"/>
  <c r="AJ86" i="2" s="1"/>
  <c r="AE86" i="2"/>
  <c r="K86" i="2"/>
  <c r="C86" i="2" s="1"/>
  <c r="AS85" i="2"/>
  <c r="AP85" i="2"/>
  <c r="AJ85" i="2"/>
  <c r="AI85" i="2"/>
  <c r="AE85" i="2"/>
  <c r="K85" i="2"/>
  <c r="C85" i="2"/>
  <c r="AS84" i="2"/>
  <c r="AP84" i="2"/>
  <c r="AI84" i="2"/>
  <c r="AJ84" i="2" s="1"/>
  <c r="AE84" i="2"/>
  <c r="K84" i="2"/>
  <c r="C84" i="2" s="1"/>
  <c r="AS83" i="2"/>
  <c r="AP83" i="2"/>
  <c r="AJ83" i="2"/>
  <c r="AI83" i="2"/>
  <c r="AE83" i="2"/>
  <c r="K83" i="2"/>
  <c r="C83" i="2"/>
  <c r="AS82" i="2"/>
  <c r="AP82" i="2"/>
  <c r="AI82" i="2"/>
  <c r="AJ82" i="2" s="1"/>
  <c r="AE82" i="2"/>
  <c r="K82" i="2"/>
  <c r="C82" i="2" s="1"/>
  <c r="AS81" i="2"/>
  <c r="AP81" i="2"/>
  <c r="AJ81" i="2"/>
  <c r="AI81" i="2"/>
  <c r="AE81" i="2"/>
  <c r="K81" i="2"/>
  <c r="C81" i="2"/>
  <c r="AS80" i="2"/>
  <c r="AP80" i="2"/>
  <c r="AI80" i="2"/>
  <c r="AJ80" i="2" s="1"/>
  <c r="AE80" i="2"/>
  <c r="K80" i="2"/>
  <c r="C80" i="2" s="1"/>
  <c r="AS79" i="2"/>
  <c r="AP79" i="2"/>
  <c r="AJ79" i="2"/>
  <c r="AI79" i="2"/>
  <c r="AE79" i="2"/>
  <c r="K79" i="2"/>
  <c r="C79" i="2"/>
  <c r="AS78" i="2"/>
  <c r="AP78" i="2"/>
  <c r="AI78" i="2"/>
  <c r="AJ78" i="2" s="1"/>
  <c r="AE78" i="2"/>
  <c r="K78" i="2"/>
  <c r="C78" i="2" s="1"/>
  <c r="AS77" i="2"/>
  <c r="AP77" i="2"/>
  <c r="AJ77" i="2"/>
  <c r="AI77" i="2"/>
  <c r="AE77" i="2"/>
  <c r="K77" i="2"/>
  <c r="C77" i="2"/>
  <c r="AS76" i="2"/>
  <c r="AP76" i="2"/>
  <c r="AI76" i="2"/>
  <c r="AJ76" i="2" s="1"/>
  <c r="AE76" i="2"/>
  <c r="K76" i="2"/>
  <c r="C76" i="2" s="1"/>
  <c r="AS75" i="2"/>
  <c r="AP75" i="2"/>
  <c r="AJ75" i="2"/>
  <c r="AI75" i="2"/>
  <c r="AE75" i="2"/>
  <c r="K75" i="2"/>
  <c r="C75" i="2"/>
  <c r="AS74" i="2"/>
  <c r="AP74" i="2"/>
  <c r="AI74" i="2"/>
  <c r="AJ74" i="2" s="1"/>
  <c r="AE74" i="2"/>
  <c r="K74" i="2"/>
  <c r="C74" i="2" s="1"/>
  <c r="AS73" i="2"/>
  <c r="AP73" i="2"/>
  <c r="AJ73" i="2"/>
  <c r="AI73" i="2"/>
  <c r="AE73" i="2"/>
  <c r="K73" i="2"/>
  <c r="C73" i="2"/>
  <c r="AS72" i="2"/>
  <c r="AP72" i="2"/>
  <c r="AI72" i="2"/>
  <c r="AJ72" i="2" s="1"/>
  <c r="AE72" i="2"/>
  <c r="K72" i="2"/>
  <c r="C72" i="2" s="1"/>
  <c r="AS71" i="2"/>
  <c r="AP71" i="2"/>
  <c r="AJ71" i="2"/>
  <c r="AI71" i="2"/>
  <c r="AE71" i="2"/>
  <c r="K71" i="2"/>
  <c r="C71" i="2"/>
  <c r="AS70" i="2"/>
  <c r="AP70" i="2"/>
  <c r="AI70" i="2"/>
  <c r="AJ70" i="2" s="1"/>
  <c r="AE70" i="2"/>
  <c r="K70" i="2"/>
  <c r="C70" i="2" s="1"/>
  <c r="AS69" i="2"/>
  <c r="AP69" i="2"/>
  <c r="AJ69" i="2"/>
  <c r="AI69" i="2"/>
  <c r="AE69" i="2"/>
  <c r="K69" i="2"/>
  <c r="C69" i="2"/>
  <c r="AS68" i="2"/>
  <c r="AP68" i="2"/>
  <c r="AI68" i="2"/>
  <c r="AJ68" i="2" s="1"/>
  <c r="AE68" i="2"/>
  <c r="K68" i="2"/>
  <c r="C68" i="2" s="1"/>
  <c r="AS67" i="2"/>
  <c r="AP67" i="2"/>
  <c r="AJ67" i="2"/>
  <c r="AI67" i="2"/>
  <c r="AE67" i="2"/>
  <c r="K67" i="2"/>
  <c r="C67" i="2"/>
  <c r="AS66" i="2"/>
  <c r="AP66" i="2"/>
  <c r="AI66" i="2"/>
  <c r="AJ66" i="2" s="1"/>
  <c r="AE66" i="2"/>
  <c r="K66" i="2"/>
  <c r="C66" i="2" s="1"/>
  <c r="AS65" i="2"/>
  <c r="AP65" i="2"/>
  <c r="AJ65" i="2"/>
  <c r="AI65" i="2"/>
  <c r="AE65" i="2"/>
  <c r="K65" i="2"/>
  <c r="C65" i="2"/>
  <c r="AS64" i="2"/>
  <c r="AP64" i="2"/>
  <c r="AI64" i="2"/>
  <c r="AJ64" i="2" s="1"/>
  <c r="AE64" i="2"/>
  <c r="K64" i="2"/>
  <c r="C64" i="2" s="1"/>
  <c r="AS63" i="2"/>
  <c r="AP63" i="2"/>
  <c r="AJ63" i="2"/>
  <c r="AI63" i="2"/>
  <c r="AE63" i="2"/>
  <c r="K63" i="2"/>
  <c r="C63" i="2"/>
  <c r="AS62" i="2"/>
  <c r="AP62" i="2"/>
  <c r="AI62" i="2"/>
  <c r="AJ62" i="2" s="1"/>
  <c r="AE62" i="2"/>
  <c r="K62" i="2"/>
  <c r="C62" i="2" s="1"/>
  <c r="AS61" i="2"/>
  <c r="AP61" i="2"/>
  <c r="AJ61" i="2"/>
  <c r="AI61" i="2"/>
  <c r="AE61" i="2"/>
  <c r="K61" i="2"/>
  <c r="C61" i="2"/>
  <c r="AS60" i="2"/>
  <c r="AP60" i="2"/>
  <c r="AI60" i="2"/>
  <c r="AJ60" i="2" s="1"/>
  <c r="AE60" i="2"/>
  <c r="K60" i="2"/>
  <c r="C60" i="2" s="1"/>
  <c r="AS59" i="2"/>
  <c r="AP59" i="2"/>
  <c r="AJ59" i="2"/>
  <c r="AI59" i="2"/>
  <c r="AE59" i="2"/>
  <c r="K59" i="2"/>
  <c r="C59" i="2"/>
  <c r="AS58" i="2"/>
  <c r="AP58" i="2"/>
  <c r="AI58" i="2"/>
  <c r="AJ58" i="2" s="1"/>
  <c r="AE58" i="2"/>
  <c r="K58" i="2"/>
  <c r="C58" i="2" s="1"/>
  <c r="AS57" i="2"/>
  <c r="AP57" i="2"/>
  <c r="AJ57" i="2"/>
  <c r="AI57" i="2"/>
  <c r="AE57" i="2"/>
  <c r="K57" i="2"/>
  <c r="C57" i="2"/>
  <c r="AS56" i="2"/>
  <c r="AP56" i="2"/>
  <c r="AI56" i="2"/>
  <c r="AJ56" i="2" s="1"/>
  <c r="AE56" i="2"/>
  <c r="K56" i="2"/>
  <c r="C56" i="2" s="1"/>
  <c r="AS55" i="2"/>
  <c r="AP55" i="2"/>
  <c r="AJ55" i="2"/>
  <c r="AI55" i="2"/>
  <c r="AE55" i="2"/>
  <c r="K55" i="2"/>
  <c r="C55" i="2"/>
  <c r="AS54" i="2"/>
  <c r="AP54" i="2"/>
  <c r="AI54" i="2"/>
  <c r="AJ54" i="2" s="1"/>
  <c r="AE54" i="2"/>
  <c r="K54" i="2"/>
  <c r="C54" i="2" s="1"/>
  <c r="AS53" i="2"/>
  <c r="AP53" i="2"/>
  <c r="AJ53" i="2"/>
  <c r="AI53" i="2"/>
  <c r="AE53" i="2"/>
  <c r="K53" i="2"/>
  <c r="C53" i="2"/>
  <c r="AS52" i="2"/>
  <c r="AP52" i="2"/>
  <c r="AI52" i="2"/>
  <c r="AJ52" i="2" s="1"/>
  <c r="AE52" i="2"/>
  <c r="K52" i="2"/>
  <c r="C52" i="2" s="1"/>
  <c r="AS51" i="2"/>
  <c r="AP51" i="2"/>
  <c r="AJ51" i="2"/>
  <c r="AI51" i="2"/>
  <c r="AE51" i="2"/>
  <c r="K51" i="2"/>
  <c r="C51" i="2"/>
  <c r="AS50" i="2"/>
  <c r="AP50" i="2"/>
  <c r="AI50" i="2"/>
  <c r="AJ50" i="2" s="1"/>
  <c r="AE50" i="2"/>
  <c r="K50" i="2"/>
  <c r="C50" i="2" s="1"/>
  <c r="AS49" i="2"/>
  <c r="AP49" i="2"/>
  <c r="AJ49" i="2"/>
  <c r="AI49" i="2"/>
  <c r="AE49" i="2"/>
  <c r="K49" i="2"/>
  <c r="C49" i="2"/>
  <c r="AS48" i="2"/>
  <c r="AP48" i="2"/>
  <c r="AI48" i="2"/>
  <c r="AJ48" i="2" s="1"/>
  <c r="AE48" i="2"/>
  <c r="K48" i="2"/>
  <c r="C48" i="2" s="1"/>
  <c r="AS47" i="2"/>
  <c r="AP47" i="2"/>
  <c r="AJ47" i="2"/>
  <c r="AI47" i="2"/>
  <c r="AE47" i="2"/>
  <c r="K47" i="2"/>
  <c r="C47" i="2"/>
  <c r="AS46" i="2"/>
  <c r="AP46" i="2"/>
  <c r="AI46" i="2"/>
  <c r="AJ46" i="2" s="1"/>
  <c r="AE46" i="2"/>
  <c r="K46" i="2"/>
  <c r="C46" i="2" s="1"/>
  <c r="AS45" i="2"/>
  <c r="AP45" i="2"/>
  <c r="AJ45" i="2"/>
  <c r="AI45" i="2"/>
  <c r="AE45" i="2"/>
  <c r="K45" i="2"/>
  <c r="C45" i="2"/>
  <c r="AS44" i="2"/>
  <c r="AP44" i="2"/>
  <c r="AI44" i="2"/>
  <c r="AJ44" i="2" s="1"/>
  <c r="AE44" i="2"/>
  <c r="K44" i="2"/>
  <c r="C44" i="2" s="1"/>
  <c r="AS43" i="2"/>
  <c r="AP43" i="2"/>
  <c r="AJ43" i="2"/>
  <c r="AI43" i="2"/>
  <c r="AE43" i="2"/>
  <c r="K43" i="2"/>
  <c r="C43" i="2"/>
  <c r="AS42" i="2"/>
  <c r="AP42" i="2"/>
  <c r="AI42" i="2"/>
  <c r="AJ42" i="2" s="1"/>
  <c r="AE42" i="2"/>
  <c r="K42" i="2"/>
  <c r="C42" i="2" s="1"/>
  <c r="AS41" i="2"/>
  <c r="AP41" i="2"/>
  <c r="AJ41" i="2"/>
  <c r="AI41" i="2"/>
  <c r="AE41" i="2"/>
  <c r="K41" i="2"/>
  <c r="C41" i="2"/>
  <c r="AS40" i="2"/>
  <c r="AP40" i="2"/>
  <c r="AI40" i="2"/>
  <c r="AJ40" i="2" s="1"/>
  <c r="AE40" i="2"/>
  <c r="K40" i="2"/>
  <c r="C40" i="2" s="1"/>
  <c r="AS39" i="2"/>
  <c r="AP39" i="2"/>
  <c r="AJ39" i="2"/>
  <c r="AI39" i="2"/>
  <c r="AE39" i="2"/>
  <c r="K39" i="2"/>
  <c r="C39" i="2"/>
  <c r="AS38" i="2"/>
  <c r="AP38" i="2"/>
  <c r="AI38" i="2"/>
  <c r="AJ38" i="2" s="1"/>
  <c r="AE38" i="2"/>
  <c r="K38" i="2"/>
  <c r="C38" i="2" s="1"/>
  <c r="AS37" i="2"/>
  <c r="AP37" i="2"/>
  <c r="AJ37" i="2"/>
  <c r="AI37" i="2"/>
  <c r="AE37" i="2"/>
  <c r="K37" i="2"/>
  <c r="C37" i="2"/>
  <c r="AS36" i="2"/>
  <c r="AP36" i="2"/>
  <c r="AI36" i="2"/>
  <c r="AJ36" i="2" s="1"/>
  <c r="AE36" i="2"/>
  <c r="K36" i="2"/>
  <c r="C36" i="2" s="1"/>
  <c r="AS35" i="2"/>
  <c r="AP35" i="2"/>
  <c r="AJ35" i="2"/>
  <c r="AI35" i="2"/>
  <c r="AE35" i="2"/>
  <c r="K35" i="2"/>
  <c r="C35" i="2"/>
  <c r="AS34" i="2"/>
  <c r="AP34" i="2"/>
  <c r="AI34" i="2"/>
  <c r="AJ34" i="2" s="1"/>
  <c r="AE34" i="2"/>
  <c r="K34" i="2"/>
  <c r="C34" i="2" s="1"/>
  <c r="AS33" i="2"/>
  <c r="AP33" i="2"/>
  <c r="AJ33" i="2"/>
  <c r="AI33" i="2"/>
  <c r="AE33" i="2"/>
  <c r="K33" i="2"/>
  <c r="C33" i="2"/>
  <c r="AS32" i="2"/>
  <c r="AP32" i="2"/>
  <c r="AI32" i="2"/>
  <c r="AJ32" i="2" s="1"/>
  <c r="AE32" i="2"/>
  <c r="K32" i="2"/>
  <c r="C32" i="2" s="1"/>
  <c r="AS31" i="2"/>
  <c r="AP31" i="2"/>
  <c r="AJ31" i="2"/>
  <c r="AI31" i="2"/>
  <c r="AE31" i="2"/>
  <c r="K31" i="2"/>
  <c r="C31" i="2"/>
  <c r="AS30" i="2"/>
  <c r="AP30" i="2"/>
  <c r="AI30" i="2"/>
  <c r="AJ30" i="2" s="1"/>
  <c r="AE30" i="2"/>
  <c r="K30" i="2"/>
  <c r="C30" i="2" s="1"/>
  <c r="AS29" i="2"/>
  <c r="AP29" i="2"/>
  <c r="AI29" i="2"/>
  <c r="AJ29" i="2" s="1"/>
  <c r="AE29" i="2"/>
  <c r="K29" i="2"/>
  <c r="C29" i="2" s="1"/>
  <c r="AS28" i="2"/>
  <c r="AP28" i="2"/>
  <c r="AJ28" i="2"/>
  <c r="AI28" i="2"/>
  <c r="AE28" i="2"/>
  <c r="K28" i="2"/>
  <c r="C28" i="2"/>
  <c r="AS27" i="2"/>
  <c r="AP27" i="2"/>
  <c r="AI27" i="2"/>
  <c r="AJ27" i="2" s="1"/>
  <c r="AE27" i="2"/>
  <c r="K27" i="2"/>
  <c r="C27" i="2" s="1"/>
  <c r="AS26" i="2"/>
  <c r="AP26" i="2"/>
  <c r="AJ26" i="2"/>
  <c r="AI26" i="2"/>
  <c r="AE26" i="2"/>
  <c r="K26" i="2"/>
  <c r="C26" i="2"/>
  <c r="AS25" i="2"/>
  <c r="AP25" i="2"/>
  <c r="AI25" i="2"/>
  <c r="AJ25" i="2" s="1"/>
  <c r="AE25" i="2"/>
  <c r="K25" i="2"/>
  <c r="C25" i="2" s="1"/>
  <c r="AS24" i="2"/>
  <c r="AP24" i="2"/>
  <c r="AJ24" i="2"/>
  <c r="AI24" i="2"/>
  <c r="AE24" i="2"/>
  <c r="K24" i="2"/>
  <c r="C24" i="2"/>
  <c r="AS23" i="2"/>
  <c r="AP23" i="2"/>
  <c r="AI23" i="2"/>
  <c r="AJ23" i="2" s="1"/>
  <c r="AE23" i="2"/>
  <c r="K23" i="2"/>
  <c r="C23" i="2" s="1"/>
  <c r="AS22" i="2"/>
  <c r="AP22" i="2"/>
  <c r="AJ22" i="2"/>
  <c r="AI22" i="2"/>
  <c r="AE22" i="2"/>
  <c r="K22" i="2"/>
  <c r="C22" i="2"/>
  <c r="AS21" i="2"/>
  <c r="AP21" i="2"/>
  <c r="AI21" i="2"/>
  <c r="AJ21" i="2" s="1"/>
  <c r="AE21" i="2"/>
  <c r="K21" i="2"/>
  <c r="C21" i="2" s="1"/>
  <c r="AS20" i="2"/>
  <c r="AP20" i="2"/>
  <c r="AJ20" i="2"/>
  <c r="AI20" i="2"/>
  <c r="AE20" i="2"/>
  <c r="K20" i="2"/>
  <c r="C20" i="2"/>
  <c r="AS19" i="2"/>
  <c r="AP19" i="2"/>
  <c r="AI19" i="2"/>
  <c r="AJ19" i="2" s="1"/>
  <c r="AE19" i="2"/>
  <c r="K19" i="2"/>
  <c r="C19" i="2" s="1"/>
  <c r="AS18" i="2"/>
  <c r="AP18" i="2"/>
  <c r="AJ18" i="2"/>
  <c r="AI18" i="2"/>
  <c r="AE18" i="2"/>
  <c r="K18" i="2"/>
  <c r="C18" i="2"/>
  <c r="AS17" i="2"/>
  <c r="AP17" i="2"/>
  <c r="AI17" i="2"/>
  <c r="AJ17" i="2" s="1"/>
  <c r="AE17" i="2"/>
  <c r="K17" i="2"/>
  <c r="C17" i="2" s="1"/>
  <c r="AS16" i="2"/>
  <c r="AP16" i="2"/>
  <c r="AJ16" i="2"/>
  <c r="AI16" i="2"/>
  <c r="AE16" i="2"/>
  <c r="K16" i="2"/>
  <c r="C16" i="2"/>
  <c r="AS15" i="2"/>
  <c r="AP15" i="2"/>
  <c r="AI15" i="2"/>
  <c r="AJ15" i="2" s="1"/>
  <c r="AE15" i="2"/>
  <c r="K15" i="2"/>
  <c r="C15" i="2" s="1"/>
  <c r="AS14" i="2"/>
  <c r="AP14" i="2"/>
  <c r="AJ14" i="2"/>
  <c r="AI14" i="2"/>
  <c r="AE14" i="2"/>
  <c r="K14" i="2"/>
  <c r="C14" i="2"/>
  <c r="AS13" i="2"/>
  <c r="AP13" i="2"/>
  <c r="AI13" i="2"/>
  <c r="AJ13" i="2" s="1"/>
  <c r="AE13" i="2"/>
  <c r="K13" i="2"/>
  <c r="C13" i="2" s="1"/>
  <c r="AS12" i="2"/>
  <c r="AP12" i="2"/>
  <c r="AJ12" i="2"/>
  <c r="AI12" i="2"/>
  <c r="AE12" i="2"/>
  <c r="K12" i="2"/>
  <c r="C12" i="2"/>
  <c r="AS11" i="2"/>
  <c r="AP11" i="2"/>
  <c r="AI11" i="2"/>
  <c r="AJ11" i="2" s="1"/>
  <c r="AE11" i="2"/>
  <c r="K11" i="2"/>
  <c r="C11" i="2" s="1"/>
  <c r="AS10" i="2"/>
  <c r="AP10" i="2"/>
  <c r="AJ10" i="2"/>
  <c r="AI10" i="2"/>
  <c r="AE10" i="2"/>
  <c r="K10" i="2"/>
  <c r="C10" i="2"/>
  <c r="AS9" i="2"/>
  <c r="AP9" i="2"/>
  <c r="AI9" i="2"/>
  <c r="AJ9" i="2" s="1"/>
  <c r="AE9" i="2"/>
  <c r="K9" i="2"/>
  <c r="C9" i="2" s="1"/>
  <c r="AS8" i="2"/>
  <c r="AP8" i="2"/>
  <c r="AJ8" i="2"/>
  <c r="AI8" i="2"/>
  <c r="AE8" i="2"/>
  <c r="K8" i="2"/>
  <c r="C8" i="2"/>
  <c r="AS7" i="2"/>
  <c r="AP7" i="2"/>
  <c r="AI7" i="2"/>
  <c r="AJ7" i="2" s="1"/>
  <c r="AE7" i="2"/>
  <c r="K7" i="2"/>
  <c r="C7" i="2" s="1"/>
  <c r="AS6" i="2"/>
  <c r="AP6" i="2"/>
  <c r="AJ6" i="2"/>
  <c r="AI6" i="2"/>
  <c r="AE6" i="2"/>
  <c r="K6" i="2"/>
  <c r="C6" i="2"/>
  <c r="E32" i="7"/>
  <c r="E27" i="7"/>
  <c r="F27" i="7"/>
  <c r="F28" i="7"/>
  <c r="E28" i="7"/>
  <c r="E31" i="7"/>
  <c r="E33" i="7"/>
  <c r="C33" i="7"/>
</calcChain>
</file>

<file path=xl/comments1.xml><?xml version="1.0" encoding="utf-8"?>
<comments xmlns="http://schemas.openxmlformats.org/spreadsheetml/2006/main">
  <authors>
    <author>mahmoud</author>
  </authors>
  <commentList>
    <comment ref="D3" authorId="0" shapeId="0">
      <text>
        <r>
          <rPr>
            <b/>
            <sz val="9"/>
            <color indexed="81"/>
            <rFont val="Tahoma"/>
            <family val="2"/>
          </rPr>
          <t>mahmoud: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" authorId="0" shapeId="0">
      <text>
        <r>
          <rPr>
            <b/>
            <sz val="9"/>
            <color indexed="81"/>
            <rFont val="Tahoma"/>
            <family val="2"/>
          </rPr>
          <t>mahmoud: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6" authorId="0" shapeId="0">
      <text>
        <r>
          <rPr>
            <b/>
            <sz val="9"/>
            <color indexed="81"/>
            <rFont val="Tahoma"/>
            <family val="2"/>
          </rPr>
          <t>mahmoud: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8" authorId="0" shapeId="0">
      <text>
        <r>
          <rPr>
            <b/>
            <sz val="9"/>
            <color indexed="81"/>
            <rFont val="Tahoma"/>
            <family val="2"/>
          </rPr>
          <t>mahmoud: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2" authorId="0" shapeId="0">
      <text>
        <r>
          <rPr>
            <b/>
            <sz val="9"/>
            <color indexed="81"/>
            <rFont val="Tahoma"/>
            <family val="2"/>
          </rPr>
          <t>mahmoud: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mahmoud: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<sst xmlns="http://schemas.openxmlformats.org/spreadsheetml/2006/main" count="732" uniqueCount="274">
  <si>
    <t>الدمغة العادية</t>
  </si>
  <si>
    <t>جملة ضريبة مخصومة</t>
  </si>
  <si>
    <t>صافى الايراد الخاضع للضريبة</t>
  </si>
  <si>
    <t>شريحة 1</t>
  </si>
  <si>
    <t>الشريحة الاولى المعفاه ( م 8 من القانون )</t>
  </si>
  <si>
    <t>شريحة 2</t>
  </si>
  <si>
    <t>الشريحة االثانية اكثر من 8000 حتى مبلغ 30000.ج بنسبة 10%</t>
  </si>
  <si>
    <t>شريحة 3</t>
  </si>
  <si>
    <t>الشريحة الثالثة اكثر من 30000 حتى مبلغ 45000.ج بنسبة 15%</t>
  </si>
  <si>
    <t>الشريحة الرابعة اكثر من 45000 حتى مبلغ 200000ج بنسبة 20%</t>
  </si>
  <si>
    <t>جملة ضريبة مستحقة</t>
  </si>
  <si>
    <t>الخصم الضريبي</t>
  </si>
  <si>
    <t>مراجع                                             مدير</t>
  </si>
  <si>
    <t>صافى التسوية</t>
  </si>
  <si>
    <t>المختص</t>
  </si>
  <si>
    <t>كشف المرتبات التفصيلى (إستمارة 132) عن شهر يناير عام 2018</t>
  </si>
  <si>
    <t>م</t>
  </si>
  <si>
    <t>الإسم</t>
  </si>
  <si>
    <t>اجمالي المكافاة</t>
  </si>
  <si>
    <t>المكافأة</t>
  </si>
  <si>
    <t>الرقم القومى</t>
  </si>
  <si>
    <t>أساسى المرتب فى ٣٠-٦</t>
  </si>
  <si>
    <t>الخاضع للمعاش</t>
  </si>
  <si>
    <t>المكافاة
بالكامل</t>
  </si>
  <si>
    <t>الضريبة
 المكافات</t>
  </si>
  <si>
    <t>الدمغة 
المكافات</t>
  </si>
  <si>
    <t>الصندوق</t>
  </si>
  <si>
    <t>فروق تسوية - علاوة الحد الأدنى</t>
  </si>
  <si>
    <t>فروق تسوية الأجر المكمل</t>
  </si>
  <si>
    <t>حافز التميز ماجيستير</t>
  </si>
  <si>
    <t>حافز التميز دكتوراه</t>
  </si>
  <si>
    <t>أساسى التأمينات (أساسى ٣٠-٦ * ١.٠٩)</t>
  </si>
  <si>
    <t>الأجر الوظيفى</t>
  </si>
  <si>
    <t>العلاوة الدورية ٧ %</t>
  </si>
  <si>
    <t>علاوة غلاء المعيشة</t>
  </si>
  <si>
    <t>حافز التميز العلمى</t>
  </si>
  <si>
    <t>إجمالى الأجر الوظيفى</t>
  </si>
  <si>
    <t>علاوة الترقية</t>
  </si>
  <si>
    <t>العلاوة التشجيعية</t>
  </si>
  <si>
    <t>بدل إقامة - غير خاضع للضريبة</t>
  </si>
  <si>
    <t>بدل نقدى - غير خاضع للمعاش</t>
  </si>
  <si>
    <t>بدل عدوى</t>
  </si>
  <si>
    <t>بدل محاماه</t>
  </si>
  <si>
    <t>بدل تفرغ تجاريين</t>
  </si>
  <si>
    <t>بدل تفرغ مهندسين</t>
  </si>
  <si>
    <t>مجمع البدلات</t>
  </si>
  <si>
    <t>الأجرالمكمل</t>
  </si>
  <si>
    <t>الحافز التعويضى</t>
  </si>
  <si>
    <t>إجمالى الأجر المكمل</t>
  </si>
  <si>
    <t>اجمالي بعد حذف بدل إقامة مكمل</t>
  </si>
  <si>
    <t>إجمالى المتغير</t>
  </si>
  <si>
    <t>إجمالى المتغير الخاضع</t>
  </si>
  <si>
    <t>حصة الموظف ١٠.٠ %</t>
  </si>
  <si>
    <t>حصة الموظف فى التأمين ١.٠ %</t>
  </si>
  <si>
    <t>نهاية خدمة موظف ٣.٠ %</t>
  </si>
  <si>
    <t>اجمالي أساسي المعاشات</t>
  </si>
  <si>
    <t>حصة الموظف ١٠.٠ %متغير</t>
  </si>
  <si>
    <t>حصة الموظف فى التأمين ١.٠ %متغير</t>
  </si>
  <si>
    <t>اجمالي متغير المعاشات</t>
  </si>
  <si>
    <t>اعتبارى</t>
  </si>
  <si>
    <t>اعارة</t>
  </si>
  <si>
    <t>صندوق التأمين الخاص للعاملين بالجامعة</t>
  </si>
  <si>
    <t>شركة مصر لتامينات الحياه</t>
  </si>
  <si>
    <t>إيرادات</t>
  </si>
  <si>
    <t>الضريبة الموحدة</t>
  </si>
  <si>
    <t>الصافى</t>
  </si>
  <si>
    <t>ابو بكر جلال علي عبد الحافظ</t>
  </si>
  <si>
    <t xml:space="preserve"> </t>
  </si>
  <si>
    <t>احمد إبراهيم جلال إبراهيم</t>
  </si>
  <si>
    <t>ازهار محمد خالد احمد</t>
  </si>
  <si>
    <t>اسامة مصطفى محمد عبد الرحمن</t>
  </si>
  <si>
    <t>اسامه عبد النعيم عاصم محمد</t>
  </si>
  <si>
    <t>اسراء أسامة محمد طلبه</t>
  </si>
  <si>
    <t>اسماء ابو زيد فؤاد ابو زيد</t>
  </si>
  <si>
    <t>اسماء اسلام توفيق عبد المتجلى</t>
  </si>
  <si>
    <t>الشيماء نور الدين مطاوع عبد الحافظ</t>
  </si>
  <si>
    <t>اماني يوسف عبد العال يوسف</t>
  </si>
  <si>
    <t>امل محمد عبد المجيد تمام</t>
  </si>
  <si>
    <t>اميرة إسماعيل تهامى إسماعيل</t>
  </si>
  <si>
    <t>اميرة طلعت أنور علي</t>
  </si>
  <si>
    <t>اميرة محمد عبد المعطى محمد</t>
  </si>
  <si>
    <t>اميره بدر توفيق حسن</t>
  </si>
  <si>
    <t>اميره محمد حنفي يوسف</t>
  </si>
  <si>
    <t>انعام احمد ابراهيم مهران</t>
  </si>
  <si>
    <t>اوميمه جمال حلمى حسن</t>
  </si>
  <si>
    <t>ايفيلين ربيل بطرس اسكاروس</t>
  </si>
  <si>
    <t>ايمان أحمد بركات أحمد</t>
  </si>
  <si>
    <t>ايمان جمال محمد سيف خليل</t>
  </si>
  <si>
    <t>ايمان عبدالحميد عبد اللطيف</t>
  </si>
  <si>
    <t>ايمان محمد عبد المعطي محمد</t>
  </si>
  <si>
    <t>بسمة عبد العزيز ابو العلا</t>
  </si>
  <si>
    <t>بيتر عاطف كمال متري</t>
  </si>
  <si>
    <t>جرجس فيليب عزيز نخله</t>
  </si>
  <si>
    <t>حسام جمال الدين محمد محمود</t>
  </si>
  <si>
    <t>جيهان محمد حسن بدري</t>
  </si>
  <si>
    <t>حازم عبد الرحمن دوينى عبدالرحمن</t>
  </si>
  <si>
    <t>حنان حسن عبد العزيز النوبى</t>
  </si>
  <si>
    <t>حنان فاروق محمد طلبه</t>
  </si>
  <si>
    <t>حنان محمود محمد أحمد</t>
  </si>
  <si>
    <t>خالد فتحي عبد العزيز اسماعيل</t>
  </si>
  <si>
    <t>داليا محي عبد العليم عبد الحافظ</t>
  </si>
  <si>
    <t>دعاء احمد جمال عبدالفتاح حسن</t>
  </si>
  <si>
    <t>دعاء محمد عباس عامر</t>
  </si>
  <si>
    <t>دينا حسين اسماعيل احمد</t>
  </si>
  <si>
    <t>دينا مصطفى سيد محمد البهنساوى</t>
  </si>
  <si>
    <t>رانيا محمود نشأت عباس محمد</t>
  </si>
  <si>
    <t>رشا رفعت عبد العزيز عبد الرحيم</t>
  </si>
  <si>
    <t>رشا طلعت صادق مقار</t>
  </si>
  <si>
    <t>رشا محمد محمد احمد مصطفى</t>
  </si>
  <si>
    <t>زينب شعبان عجمى يوسف</t>
  </si>
  <si>
    <t>سحر عبد الجابر عمر أحمد</t>
  </si>
  <si>
    <t>سها شحاته حامد عبد الرحمن</t>
  </si>
  <si>
    <t>سومية أحمد عبد العال أحمد</t>
  </si>
  <si>
    <t>شيماء حسن زكى حسين</t>
  </si>
  <si>
    <t>شيماء سيد علي حسن</t>
  </si>
  <si>
    <t>شيماء فواز عبد الرحمن مهران</t>
  </si>
  <si>
    <t>شيماء محسن محمد فرغلى</t>
  </si>
  <si>
    <t>تهامي أنور تهامى محمد</t>
  </si>
  <si>
    <t>عبد الحميد حسنين محمد حسنين</t>
  </si>
  <si>
    <t>عبير عبد الفتاح جابر محمد</t>
  </si>
  <si>
    <t>عبير فاروق مصطفي إسماعيل</t>
  </si>
  <si>
    <t>عبير نصير كامل محمد</t>
  </si>
  <si>
    <t>عثمان محمد عبده محمد</t>
  </si>
  <si>
    <t>عزة سيد تمام مصطفى</t>
  </si>
  <si>
    <t>عزت سيد حسن محمد</t>
  </si>
  <si>
    <t>عزه عبد الحميد زكى محمد</t>
  </si>
  <si>
    <t>علاء رمضان توفيق على</t>
  </si>
  <si>
    <t>١٢٩.٤.</t>
  </si>
  <si>
    <t>أ. عمر اسماعيل عمر اسماعيل</t>
  </si>
  <si>
    <t>عمر عبد الرحمن دوينى عبدالرحمن</t>
  </si>
  <si>
    <t>عمر محى عبد العليم عبد الحافظ</t>
  </si>
  <si>
    <t>عمرو حامد حسن محمد</t>
  </si>
  <si>
    <t>عمرو محمد محمد عبد المجيد</t>
  </si>
  <si>
    <t>عمرو محمود أحمد حسان</t>
  </si>
  <si>
    <t>عوني اشرف بشرى ميخائيل</t>
  </si>
  <si>
    <t>غادة أحمد سيد عبد العال</t>
  </si>
  <si>
    <t>فاطمة أحمد فواز خلف الله عثمان علي</t>
  </si>
  <si>
    <t>فاطمة سيد أبوضيف محمد</t>
  </si>
  <si>
    <t>فاطمه حسانين احمد محمد</t>
  </si>
  <si>
    <t>ليلى محمد فرحان أحمد</t>
  </si>
  <si>
    <t>محمد احمد رضى محمود محمد</t>
  </si>
  <si>
    <t>محمد احمد عبد العال عبد السلام</t>
  </si>
  <si>
    <t>محمد أحمد كامل مصطفى</t>
  </si>
  <si>
    <t>محمد حسنى نفادى أحمد</t>
  </si>
  <si>
    <t>محمد فتحي محمود فرج</t>
  </si>
  <si>
    <t>محمد كمال الدين عبد العال مرسى</t>
  </si>
  <si>
    <t>محمد محمود محمد قاسم</t>
  </si>
  <si>
    <t>محمود سيد توفيق سيد</t>
  </si>
  <si>
    <t>محمود محمد عبد العال احمد</t>
  </si>
  <si>
    <t>مرفت فؤاد حنين أرمانيوس</t>
  </si>
  <si>
    <t>مروة مجدى عبد الحافظ سيد</t>
  </si>
  <si>
    <t>مروة محمد على محمد</t>
  </si>
  <si>
    <t>مصطفى صلاح الدين سيد عبد الرحمن</t>
  </si>
  <si>
    <t>مصطفى عيد سيد محمد</t>
  </si>
  <si>
    <t>منى قاسم أحمد على</t>
  </si>
  <si>
    <t>مها مراد احمد شوكت</t>
  </si>
  <si>
    <t>ناهد عبد الموجود محمود</t>
  </si>
  <si>
    <t>نجلاء احمد دياب سلامة</t>
  </si>
  <si>
    <t>نجوان رضا محمد عمر</t>
  </si>
  <si>
    <t>نجوى إبراهيم عبد العال مهران</t>
  </si>
  <si>
    <t>نجوى عزت عبد المجيد القرنى</t>
  </si>
  <si>
    <t>نسمة على محمد سيد</t>
  </si>
  <si>
    <t>نعمة محمد سيد يونس</t>
  </si>
  <si>
    <t>نهال محمد عصمت محمد بيومى</t>
  </si>
  <si>
    <t>نهى عثمان عبدالحافظ ابراهيم</t>
  </si>
  <si>
    <t>م. نهى فتحى محمد الصغير</t>
  </si>
  <si>
    <t>نهى محمد عفيفى محمود</t>
  </si>
  <si>
    <t>نهى محمد نبيل كامل محمود</t>
  </si>
  <si>
    <t>نيفين عبد اللاه محمد عبد الرحيم</t>
  </si>
  <si>
    <t>هاله علي الدين محمود سيد</t>
  </si>
  <si>
    <t>هناء بيومى على بيومى</t>
  </si>
  <si>
    <t>هند سيد محمد مصطفى</t>
  </si>
  <si>
    <t>هند مسعود عبد الله مسعود</t>
  </si>
  <si>
    <t>هناء عبد الحميد زكى حماده</t>
  </si>
  <si>
    <t>وسام محمد احمد عيسى</t>
  </si>
  <si>
    <t>ولاء عبد الناصر حسين أحمد</t>
  </si>
  <si>
    <t>ياسمين محمد رفعت محمد</t>
  </si>
  <si>
    <t>فروق تسويه - حافز تميز</t>
  </si>
  <si>
    <t>اجمالي أساسي</t>
  </si>
  <si>
    <t>اجمالي متغير</t>
  </si>
  <si>
    <t>رقم البطاقة</t>
  </si>
  <si>
    <t>الصورة الشخصية</t>
  </si>
  <si>
    <t>الرقم التأميني</t>
  </si>
  <si>
    <t>الدرجة المالية الحالية</t>
  </si>
  <si>
    <t>الحالة الإجتماعية</t>
  </si>
  <si>
    <t>الرقم فى الملف</t>
  </si>
  <si>
    <t>تاريخ استلام العمل</t>
  </si>
  <si>
    <t>أساسى التأمينات</t>
  </si>
  <si>
    <t>٣٠/٦ أساسى المرتب</t>
  </si>
  <si>
    <t>المجرد</t>
  </si>
  <si>
    <t>أساسى الصندوق</t>
  </si>
  <si>
    <t>عدد الأيام</t>
  </si>
  <si>
    <t>المستحق لصالح صندوق التأمين الخاص للعاملين بالجامعة</t>
  </si>
  <si>
    <t>يونية 2018.xlsx</t>
  </si>
  <si>
    <t>الثالثة</t>
  </si>
  <si>
    <t>متزوج</t>
  </si>
  <si>
    <t>أعزب</t>
  </si>
  <si>
    <t>الثانية</t>
  </si>
  <si>
    <t>متزوج ويعول أكثر من واحد</t>
  </si>
  <si>
    <t>متزوج ويعول واحد</t>
  </si>
  <si>
    <t>الاولى</t>
  </si>
  <si>
    <t>تهامى أنور تهامى محمد</t>
  </si>
  <si>
    <t>عمر اسماعيل عمر اسماعيل</t>
  </si>
  <si>
    <t>محمد أحمد رضى محمود محمد عبد المنعم</t>
  </si>
  <si>
    <t>نهى فتحى محمد الصغير</t>
  </si>
  <si>
    <t>الاسم</t>
  </si>
  <si>
    <t>تسوية ضريبية للعام 2018</t>
  </si>
  <si>
    <t>تجميعي الشهور (12)</t>
  </si>
  <si>
    <t>السنوي</t>
  </si>
  <si>
    <t>البـــيــــــــــــــان</t>
  </si>
  <si>
    <t>البــــيـــان</t>
  </si>
  <si>
    <t>ستة شهور</t>
  </si>
  <si>
    <t>حساب الضرائب</t>
  </si>
  <si>
    <t>اجمالي الاجر الوظيفي</t>
  </si>
  <si>
    <t>جملة الأجر الوظيفى</t>
  </si>
  <si>
    <t>اجمال الاجر المكمل</t>
  </si>
  <si>
    <t>جملة الأجر المكمل</t>
  </si>
  <si>
    <t>10% من الاساسى</t>
  </si>
  <si>
    <t>صندوق التكافل</t>
  </si>
  <si>
    <t>3% من الاساسى</t>
  </si>
  <si>
    <t>جملة المكافأت</t>
  </si>
  <si>
    <t>10% متغير</t>
  </si>
  <si>
    <t>جملة الأيردات</t>
  </si>
  <si>
    <t>مدة اعتبارية</t>
  </si>
  <si>
    <t>( الأعفاء الشخصى 7000)</t>
  </si>
  <si>
    <t>تأمين صحى اساسى</t>
  </si>
  <si>
    <t>الجملة</t>
  </si>
  <si>
    <t>تأمين صحى متغير</t>
  </si>
  <si>
    <t>المعاشات</t>
  </si>
  <si>
    <t>اساسى التأمينات</t>
  </si>
  <si>
    <t>صافى الأيرادات</t>
  </si>
  <si>
    <t>ضريبة على المرتب</t>
  </si>
  <si>
    <t>الصناديق الخاصة</t>
  </si>
  <si>
    <t>دمغات على المرتب</t>
  </si>
  <si>
    <t>شركات التأمين</t>
  </si>
  <si>
    <t>الدمغة</t>
  </si>
  <si>
    <t>صافى الأيرادات الخاضع للضربية</t>
  </si>
  <si>
    <t>جملة  ضريبة كسب العمل</t>
  </si>
  <si>
    <t>شريحة معفاة 8000 جينة</t>
  </si>
  <si>
    <t>دمغات على المكافأة</t>
  </si>
  <si>
    <t xml:space="preserve">الصافى </t>
  </si>
  <si>
    <t>مكافأت خلال العام</t>
  </si>
  <si>
    <t>الصافى الى أقرب عشرة</t>
  </si>
  <si>
    <t>10 % متغير مكافأت + 10% ديون ومعاشات</t>
  </si>
  <si>
    <t>قيمة الخصم الضريبى 82.5%</t>
  </si>
  <si>
    <t>اجمالى الضربية المستحقة</t>
  </si>
  <si>
    <t>الضربية الواجب خصمها</t>
  </si>
  <si>
    <t>الضربية السابق خصمها</t>
  </si>
  <si>
    <t>صورة شخصية</t>
  </si>
  <si>
    <t>المطلوب مطابقة الشرائح دي زي دي</t>
  </si>
  <si>
    <t>هنا علية</t>
  </si>
  <si>
    <t xml:space="preserve">لية هنا لية </t>
  </si>
  <si>
    <t>الشرائح</t>
  </si>
  <si>
    <t>الزي هنا لية</t>
  </si>
  <si>
    <t>والزي هنا علية</t>
  </si>
  <si>
    <t>ياهل الخبرة بارك الله
فيكم ممكن الحل ومطابقة هنا زي هنا لانها ضرائب هتخصم من النوظف او تضاف الية لازم الشريحة دي مبلغها يساوي دي لازم</t>
  </si>
  <si>
    <t>حريف شرائح ويبص علي التجميعي</t>
  </si>
  <si>
    <t>التجميعي النهائي</t>
  </si>
  <si>
    <t>(6)   +  (6)  =  ( 12 شهر)</t>
  </si>
  <si>
    <t xml:space="preserve">ممكن يكون التجميع خطا ممكن </t>
  </si>
  <si>
    <t>الايراد الخاضع للضريبة</t>
  </si>
  <si>
    <t>NAME</t>
  </si>
  <si>
    <t xml:space="preserve">POSITION </t>
  </si>
  <si>
    <t>Gross Salary</t>
  </si>
  <si>
    <t>S.Ins. emp. share</t>
  </si>
  <si>
    <t>Taxable Salary</t>
  </si>
  <si>
    <t>Tax</t>
  </si>
  <si>
    <t>Net Salary</t>
  </si>
  <si>
    <t>DEDUCTION</t>
  </si>
  <si>
    <t>VARIABLE</t>
  </si>
  <si>
    <t>BASIC</t>
  </si>
  <si>
    <t>ESLAM ALI</t>
  </si>
  <si>
    <t>HR</t>
  </si>
  <si>
    <t>بالترتيب الاسم والوظيفة والمرتب والخصومات سواء تامينات او خلافه... والوعاء الضريبي والضريبه وبعد كده صافي المرتب اخر الحاجه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</si>
</sst>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_-* #,##0.00\-;_-* &quot;-&quot;??_-;_-@_-"/>
    <numFmt numFmtId="164" formatCode="#,##0_-"/>
    <numFmt numFmtId="165" formatCode="[$-2000401]0"/>
    <numFmt numFmtId="166" formatCode="[$-2000401]0.##"/>
    <numFmt numFmtId="167" formatCode="[$-2000401]0.#"/>
    <numFmt numFmtId="168" formatCode="[$-2000000]dd/mm/yyyy"/>
    <numFmt numFmtId="170" formatCode="_(* #,##0_);_(* \(#,##0\);_(* &quot;-&quot;??_);_(@_)"/>
    <numFmt numFmtId="171" formatCode="_(* #,##0.00_);_(* \(#,##0.00\);_(* &quot;-&quot;??_);_(@_)"/>
  </numFmts>
  <fonts count="45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9"/>
      <color rgb="FF000000"/>
      <name val="Tahoma"/>
      <family val="2"/>
    </font>
    <font>
      <b/>
      <sz val="12"/>
      <color theme="1"/>
      <name val="Arial"/>
      <family val="2"/>
      <scheme val="minor"/>
    </font>
    <font>
      <b/>
      <sz val="12"/>
      <color rgb="FFFF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9"/>
      <color theme="1"/>
      <name val="Tahoma"/>
      <family val="2"/>
    </font>
    <font>
      <sz val="9"/>
      <color theme="1"/>
      <name val="Tahoma"/>
      <family val="2"/>
    </font>
    <font>
      <sz val="9"/>
      <color rgb="FF000000"/>
      <name val="Tahoma"/>
      <family val="2"/>
    </font>
    <font>
      <b/>
      <sz val="14"/>
      <color rgb="FFFF0000"/>
      <name val="Arial"/>
      <family val="2"/>
      <scheme val="minor"/>
    </font>
    <font>
      <b/>
      <sz val="10"/>
      <color rgb="FF000000"/>
      <name val="Arial"/>
      <family val="2"/>
    </font>
    <font>
      <sz val="14"/>
      <color theme="1"/>
      <name val="Tahoma"/>
      <family val="2"/>
    </font>
    <font>
      <b/>
      <sz val="16"/>
      <color theme="1"/>
      <name val="Tahoma"/>
      <family val="2"/>
    </font>
    <font>
      <b/>
      <sz val="12"/>
      <name val="Arial"/>
      <family val="2"/>
      <scheme val="minor"/>
    </font>
    <font>
      <b/>
      <sz val="10"/>
      <color theme="1"/>
      <name val="Arial"/>
      <family val="2"/>
      <scheme val="minor"/>
    </font>
    <font>
      <u/>
      <sz val="11"/>
      <color theme="10"/>
      <name val="Arial"/>
      <family val="2"/>
      <charset val="178"/>
    </font>
    <font>
      <sz val="10"/>
      <color theme="1"/>
      <name val="Arial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1"/>
      <name val="Arial"/>
      <family val="2"/>
      <scheme val="minor"/>
    </font>
    <font>
      <b/>
      <sz val="18"/>
      <color indexed="8"/>
      <name val="Arial"/>
      <family val="2"/>
    </font>
    <font>
      <b/>
      <sz val="20"/>
      <color indexed="8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b/>
      <sz val="14"/>
      <color theme="0"/>
      <name val="Arial"/>
      <family val="2"/>
      <scheme val="minor"/>
    </font>
    <font>
      <b/>
      <sz val="11"/>
      <color indexed="8"/>
      <name val="Arial"/>
      <family val="2"/>
    </font>
    <font>
      <b/>
      <sz val="16"/>
      <color indexed="8"/>
      <name val="Arial"/>
      <family val="2"/>
    </font>
    <font>
      <b/>
      <sz val="14"/>
      <color rgb="FF1D2129"/>
      <name val="Times New Roman"/>
      <family val="1"/>
    </font>
    <font>
      <sz val="18"/>
      <color indexed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0"/>
      <color rgb="FF000000"/>
      <name val="Calibri"/>
      <family val="2"/>
    </font>
    <font>
      <sz val="8"/>
      <color rgb="FF000000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9F9F4"/>
        <bgColor indexed="64"/>
      </patternFill>
    </fill>
    <fill>
      <patternFill patternType="solid">
        <fgColor rgb="FFF3EDE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DA65"/>
        <bgColor rgb="FF000000"/>
      </patternFill>
    </fill>
    <fill>
      <patternFill patternType="solid">
        <fgColor rgb="FFFFF3CB"/>
        <bgColor rgb="FFECECEC"/>
      </patternFill>
    </fill>
    <fill>
      <patternFill patternType="solid">
        <fgColor rgb="FFFFF3CB"/>
        <bgColor rgb="FF000000"/>
      </patternFill>
    </fill>
  </fills>
  <borders count="7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949D86"/>
      </left>
      <right style="thin">
        <color rgb="FF949D86"/>
      </right>
      <top style="thin">
        <color rgb="FF949D86"/>
      </top>
      <bottom/>
      <diagonal/>
    </border>
    <border>
      <left style="thin">
        <color rgb="FF949D86"/>
      </left>
      <right style="thin">
        <color rgb="FF949D86"/>
      </right>
      <top style="thin">
        <color rgb="FF949D86"/>
      </top>
      <bottom style="thin">
        <color rgb="FF949D86"/>
      </bottom>
      <diagonal/>
    </border>
    <border>
      <left/>
      <right style="thin">
        <color rgb="FF949D86"/>
      </right>
      <top style="thin">
        <color rgb="FF949D86"/>
      </top>
      <bottom style="thin">
        <color rgb="FF949D86"/>
      </bottom>
      <diagonal/>
    </border>
    <border>
      <left style="thin">
        <color rgb="FF949D86"/>
      </left>
      <right style="thin">
        <color rgb="FF949D86"/>
      </right>
      <top/>
      <bottom/>
      <diagonal/>
    </border>
    <border>
      <left style="thin">
        <color rgb="FF949D86"/>
      </left>
      <right style="thin">
        <color rgb="FF949D86"/>
      </right>
      <top/>
      <bottom style="thin">
        <color rgb="FF949D86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969696"/>
      </left>
      <right/>
      <top style="thin">
        <color rgb="FF969696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/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</borders>
  <cellStyleXfs count="8">
    <xf numFmtId="0" fontId="0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41" fillId="0" borderId="0"/>
  </cellStyleXfs>
  <cellXfs count="254">
    <xf numFmtId="0" fontId="0" fillId="0" borderId="0" xfId="0"/>
    <xf numFmtId="0" fontId="6" fillId="0" borderId="13" xfId="1" applyFont="1" applyBorder="1" applyAlignment="1" applyProtection="1">
      <alignment vertical="center"/>
    </xf>
    <xf numFmtId="2" fontId="7" fillId="3" borderId="24" xfId="1" applyNumberFormat="1" applyFont="1" applyFill="1" applyBorder="1" applyAlignment="1" applyProtection="1">
      <alignment vertical="center"/>
    </xf>
    <xf numFmtId="2" fontId="6" fillId="0" borderId="27" xfId="1" applyNumberFormat="1" applyFont="1" applyBorder="1" applyAlignment="1" applyProtection="1">
      <alignment horizontal="center" vertical="center"/>
    </xf>
    <xf numFmtId="2" fontId="8" fillId="0" borderId="28" xfId="1" applyNumberFormat="1" applyFont="1" applyBorder="1" applyAlignment="1" applyProtection="1">
      <alignment vertical="center"/>
    </xf>
    <xf numFmtId="49" fontId="7" fillId="0" borderId="29" xfId="1" applyNumberFormat="1" applyFont="1" applyBorder="1" applyAlignment="1" applyProtection="1">
      <alignment vertical="center"/>
    </xf>
    <xf numFmtId="2" fontId="7" fillId="6" borderId="30" xfId="1" applyNumberFormat="1" applyFont="1" applyFill="1" applyBorder="1" applyAlignment="1" applyProtection="1">
      <alignment vertical="center"/>
      <protection locked="0"/>
    </xf>
    <xf numFmtId="2" fontId="7" fillId="0" borderId="31" xfId="1" applyNumberFormat="1" applyFont="1" applyBorder="1" applyAlignment="1" applyProtection="1">
      <alignment horizontal="center" vertical="center"/>
    </xf>
    <xf numFmtId="2" fontId="7" fillId="0" borderId="15" xfId="1" applyNumberFormat="1" applyFont="1" applyBorder="1" applyAlignment="1" applyProtection="1">
      <alignment vertical="center"/>
    </xf>
    <xf numFmtId="49" fontId="7" fillId="0" borderId="34" xfId="1" applyNumberFormat="1" applyFont="1" applyBorder="1" applyAlignment="1" applyProtection="1">
      <alignment vertical="center"/>
    </xf>
    <xf numFmtId="2" fontId="7" fillId="0" borderId="35" xfId="1" applyNumberFormat="1" applyFont="1" applyBorder="1" applyAlignment="1" applyProtection="1">
      <alignment vertical="center"/>
      <protection locked="0"/>
    </xf>
    <xf numFmtId="2" fontId="7" fillId="0" borderId="16" xfId="1" applyNumberFormat="1" applyFont="1" applyBorder="1" applyAlignment="1" applyProtection="1">
      <alignment horizontal="center" vertical="center"/>
    </xf>
    <xf numFmtId="2" fontId="6" fillId="0" borderId="17" xfId="1" applyNumberFormat="1" applyFont="1" applyBorder="1" applyAlignment="1" applyProtection="1">
      <alignment horizontal="center" vertical="center"/>
    </xf>
    <xf numFmtId="2" fontId="7" fillId="0" borderId="34" xfId="1" applyNumberFormat="1" applyFont="1" applyBorder="1" applyAlignment="1" applyProtection="1">
      <alignment vertical="center"/>
      <protection locked="0"/>
    </xf>
    <xf numFmtId="2" fontId="7" fillId="0" borderId="36" xfId="1" applyNumberFormat="1" applyFont="1" applyBorder="1" applyAlignment="1" applyProtection="1">
      <alignment vertical="center"/>
      <protection locked="0"/>
    </xf>
    <xf numFmtId="2" fontId="6" fillId="0" borderId="37" xfId="1" applyNumberFormat="1" applyFont="1" applyBorder="1" applyAlignment="1" applyProtection="1">
      <alignment horizontal="center" vertical="center"/>
    </xf>
    <xf numFmtId="2" fontId="6" fillId="0" borderId="38" xfId="1" applyNumberFormat="1" applyFont="1" applyBorder="1" applyAlignment="1" applyProtection="1">
      <alignment horizontal="center" vertical="center"/>
    </xf>
    <xf numFmtId="2" fontId="6" fillId="0" borderId="25" xfId="1" applyNumberFormat="1" applyFont="1" applyBorder="1" applyAlignment="1" applyProtection="1">
      <alignment vertical="center"/>
    </xf>
    <xf numFmtId="2" fontId="6" fillId="5" borderId="3" xfId="1" applyNumberFormat="1" applyFont="1" applyFill="1" applyBorder="1" applyAlignment="1" applyProtection="1">
      <alignment horizontal="center" vertical="center"/>
    </xf>
    <xf numFmtId="2" fontId="6" fillId="0" borderId="42" xfId="1" applyNumberFormat="1" applyFont="1" applyBorder="1" applyAlignment="1" applyProtection="1">
      <alignment vertical="center"/>
    </xf>
    <xf numFmtId="0" fontId="0" fillId="0" borderId="0" xfId="0" applyAlignment="1">
      <alignment horizontal="center"/>
    </xf>
    <xf numFmtId="0" fontId="1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2" fillId="10" borderId="46" xfId="0" applyFont="1" applyFill="1" applyBorder="1" applyAlignment="1">
      <alignment horizontal="center" vertical="center" wrapText="1"/>
    </xf>
    <xf numFmtId="0" fontId="12" fillId="7" borderId="46" xfId="0" applyFont="1" applyFill="1" applyBorder="1" applyAlignment="1">
      <alignment horizontal="center" vertical="center" wrapText="1"/>
    </xf>
    <xf numFmtId="0" fontId="12" fillId="5" borderId="46" xfId="0" applyFont="1" applyFill="1" applyBorder="1" applyAlignment="1">
      <alignment horizontal="center" vertical="center" wrapText="1"/>
    </xf>
    <xf numFmtId="164" fontId="12" fillId="10" borderId="47" xfId="0" applyNumberFormat="1" applyFont="1" applyFill="1" applyBorder="1" applyAlignment="1">
      <alignment horizontal="center" vertical="center" wrapText="1"/>
    </xf>
    <xf numFmtId="0" fontId="13" fillId="10" borderId="47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/>
    </xf>
    <xf numFmtId="0" fontId="14" fillId="5" borderId="2" xfId="0" applyFont="1" applyFill="1" applyBorder="1" applyAlignment="1">
      <alignment horizontal="center" wrapText="1"/>
    </xf>
    <xf numFmtId="0" fontId="14" fillId="5" borderId="1" xfId="0" applyFont="1" applyFill="1" applyBorder="1" applyAlignment="1">
      <alignment horizontal="center"/>
    </xf>
    <xf numFmtId="0" fontId="14" fillId="5" borderId="11" xfId="0" applyFont="1" applyFill="1" applyBorder="1" applyAlignment="1">
      <alignment horizontal="center"/>
    </xf>
    <xf numFmtId="0" fontId="12" fillId="10" borderId="48" xfId="0" applyFont="1" applyFill="1" applyBorder="1" applyAlignment="1">
      <alignment horizontal="center" vertical="center" wrapText="1"/>
    </xf>
    <xf numFmtId="0" fontId="12" fillId="10" borderId="47" xfId="0" applyFont="1" applyFill="1" applyBorder="1" applyAlignment="1">
      <alignment horizontal="center" vertical="center" wrapText="1"/>
    </xf>
    <xf numFmtId="0" fontId="13" fillId="7" borderId="49" xfId="0" applyFont="1" applyFill="1" applyBorder="1" applyAlignment="1">
      <alignment horizontal="center" vertical="center" wrapText="1"/>
    </xf>
    <xf numFmtId="0" fontId="12" fillId="11" borderId="47" xfId="0" applyFont="1" applyFill="1" applyBorder="1" applyAlignment="1">
      <alignment horizontal="center" vertical="center" wrapText="1"/>
    </xf>
    <xf numFmtId="0" fontId="12" fillId="5" borderId="47" xfId="0" applyFont="1" applyFill="1" applyBorder="1" applyAlignment="1">
      <alignment horizontal="center" vertical="center" wrapText="1"/>
    </xf>
    <xf numFmtId="165" fontId="15" fillId="12" borderId="47" xfId="0" applyNumberFormat="1" applyFont="1" applyFill="1" applyBorder="1" applyAlignment="1">
      <alignment horizontal="center" vertical="center"/>
    </xf>
    <xf numFmtId="0" fontId="15" fillId="12" borderId="47" xfId="0" applyFont="1" applyFill="1" applyBorder="1" applyAlignment="1">
      <alignment horizontal="center" vertical="center"/>
    </xf>
    <xf numFmtId="2" fontId="15" fillId="12" borderId="0" xfId="0" applyNumberFormat="1" applyFont="1" applyFill="1" applyBorder="1" applyAlignment="1">
      <alignment horizontal="center" vertical="center"/>
    </xf>
    <xf numFmtId="164" fontId="15" fillId="12" borderId="47" xfId="0" applyNumberFormat="1" applyFont="1" applyFill="1" applyBorder="1" applyAlignment="1">
      <alignment horizontal="center" vertical="center"/>
    </xf>
    <xf numFmtId="166" fontId="15" fillId="12" borderId="47" xfId="0" applyNumberFormat="1" applyFont="1" applyFill="1" applyBorder="1" applyAlignment="1">
      <alignment horizontal="center" vertical="center"/>
    </xf>
    <xf numFmtId="166" fontId="16" fillId="10" borderId="2" xfId="0" applyNumberFormat="1" applyFont="1" applyFill="1" applyBorder="1" applyAlignment="1">
      <alignment horizontal="center" vertical="center" wrapText="1"/>
    </xf>
    <xf numFmtId="166" fontId="11" fillId="0" borderId="2" xfId="0" applyNumberFormat="1" applyFont="1" applyBorder="1" applyAlignment="1">
      <alignment horizontal="center"/>
    </xf>
    <xf numFmtId="167" fontId="11" fillId="0" borderId="2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166" fontId="15" fillId="5" borderId="47" xfId="0" applyNumberFormat="1" applyFont="1" applyFill="1" applyBorder="1" applyAlignment="1">
      <alignment horizontal="center" vertical="center"/>
    </xf>
    <xf numFmtId="0" fontId="17" fillId="5" borderId="47" xfId="3" applyFont="1" applyFill="1" applyBorder="1" applyAlignment="1">
      <alignment horizontal="center" vertical="center"/>
    </xf>
    <xf numFmtId="0" fontId="0" fillId="10" borderId="2" xfId="0" applyFill="1" applyBorder="1" applyAlignment="1">
      <alignment horizontal="center"/>
    </xf>
    <xf numFmtId="166" fontId="15" fillId="5" borderId="47" xfId="0" applyNumberFormat="1" applyFont="1" applyFill="1" applyBorder="1" applyAlignment="1">
      <alignment horizontal="center" vertical="center" wrapText="1"/>
    </xf>
    <xf numFmtId="0" fontId="11" fillId="5" borderId="0" xfId="0" applyFont="1" applyFill="1" applyAlignment="1">
      <alignment horizontal="center"/>
    </xf>
    <xf numFmtId="166" fontId="18" fillId="0" borderId="2" xfId="0" applyNumberFormat="1" applyFont="1" applyBorder="1" applyAlignment="1">
      <alignment horizontal="center"/>
    </xf>
    <xf numFmtId="0" fontId="15" fillId="12" borderId="2" xfId="0" applyFont="1" applyFill="1" applyBorder="1" applyAlignment="1">
      <alignment horizontal="center" vertical="center"/>
    </xf>
    <xf numFmtId="0" fontId="19" fillId="12" borderId="2" xfId="4" applyFont="1" applyFill="1" applyBorder="1" applyAlignment="1">
      <alignment horizontal="center"/>
    </xf>
    <xf numFmtId="167" fontId="16" fillId="10" borderId="2" xfId="0" applyNumberFormat="1" applyFont="1" applyFill="1" applyBorder="1" applyAlignment="1">
      <alignment horizontal="center" vertical="center" wrapText="1"/>
    </xf>
    <xf numFmtId="0" fontId="20" fillId="12" borderId="2" xfId="1" applyFont="1" applyFill="1" applyBorder="1" applyAlignment="1">
      <alignment horizontal="center" vertical="center"/>
    </xf>
    <xf numFmtId="1" fontId="0" fillId="0" borderId="0" xfId="0" applyNumberFormat="1"/>
    <xf numFmtId="0" fontId="0" fillId="7" borderId="0" xfId="0" applyFill="1"/>
    <xf numFmtId="0" fontId="18" fillId="0" borderId="2" xfId="0" applyFont="1" applyBorder="1" applyAlignment="1">
      <alignment horizontal="center"/>
    </xf>
    <xf numFmtId="0" fontId="12" fillId="10" borderId="50" xfId="0" applyFont="1" applyFill="1" applyBorder="1" applyAlignment="1">
      <alignment horizontal="center" vertical="center" wrapText="1"/>
    </xf>
    <xf numFmtId="0" fontId="12" fillId="10" borderId="49" xfId="0" applyFont="1" applyFill="1" applyBorder="1" applyAlignment="1">
      <alignment horizontal="center" vertical="center" wrapText="1"/>
    </xf>
    <xf numFmtId="1" fontId="12" fillId="10" borderId="50" xfId="0" applyNumberFormat="1" applyFont="1" applyFill="1" applyBorder="1" applyAlignment="1">
      <alignment horizontal="center" vertical="center" wrapText="1"/>
    </xf>
    <xf numFmtId="0" fontId="13" fillId="10" borderId="50" xfId="0" applyFont="1" applyFill="1" applyBorder="1" applyAlignment="1">
      <alignment horizontal="center" vertical="center" wrapText="1"/>
    </xf>
    <xf numFmtId="0" fontId="12" fillId="10" borderId="49" xfId="0" applyFont="1" applyFill="1" applyBorder="1" applyAlignment="1">
      <alignment vertical="center" wrapText="1"/>
    </xf>
    <xf numFmtId="0" fontId="12" fillId="5" borderId="50" xfId="0" applyFont="1" applyFill="1" applyBorder="1" applyAlignment="1">
      <alignment horizontal="center" vertical="center" wrapText="1"/>
    </xf>
    <xf numFmtId="0" fontId="12" fillId="7" borderId="50" xfId="0" applyFont="1" applyFill="1" applyBorder="1" applyAlignment="1">
      <alignment horizontal="center" vertical="center" wrapText="1"/>
    </xf>
    <xf numFmtId="165" fontId="15" fillId="12" borderId="47" xfId="0" applyNumberFormat="1" applyFont="1" applyFill="1" applyBorder="1" applyAlignment="1">
      <alignment vertical="center"/>
    </xf>
    <xf numFmtId="1" fontId="15" fillId="12" borderId="47" xfId="0" applyNumberFormat="1" applyFont="1" applyFill="1" applyBorder="1" applyAlignment="1">
      <alignment vertical="center"/>
    </xf>
    <xf numFmtId="166" fontId="15" fillId="12" borderId="47" xfId="0" applyNumberFormat="1" applyFont="1" applyFill="1" applyBorder="1" applyAlignment="1">
      <alignment vertical="center"/>
    </xf>
    <xf numFmtId="0" fontId="15" fillId="12" borderId="47" xfId="0" applyFont="1" applyFill="1" applyBorder="1" applyAlignment="1">
      <alignment vertical="center"/>
    </xf>
    <xf numFmtId="166" fontId="15" fillId="7" borderId="47" xfId="0" applyNumberFormat="1" applyFont="1" applyFill="1" applyBorder="1" applyAlignment="1">
      <alignment vertical="center"/>
    </xf>
    <xf numFmtId="0" fontId="21" fillId="4" borderId="2" xfId="3" applyFont="1" applyFill="1" applyBorder="1" applyAlignment="1">
      <alignment horizontal="center" vertical="center" wrapText="1"/>
    </xf>
    <xf numFmtId="0" fontId="22" fillId="4" borderId="2" xfId="3" applyFont="1" applyFill="1" applyBorder="1" applyAlignment="1">
      <alignment horizontal="center" vertical="center" wrapText="1"/>
    </xf>
    <xf numFmtId="0" fontId="16" fillId="10" borderId="50" xfId="3" applyFont="1" applyFill="1" applyBorder="1" applyAlignment="1">
      <alignment horizontal="center" vertical="center" wrapText="1"/>
    </xf>
    <xf numFmtId="0" fontId="23" fillId="13" borderId="51" xfId="5" applyFont="1" applyFill="1" applyBorder="1" applyAlignment="1">
      <alignment horizontal="center" vertical="center" wrapText="1"/>
    </xf>
    <xf numFmtId="1" fontId="16" fillId="10" borderId="50" xfId="3" applyNumberFormat="1" applyFont="1" applyFill="1" applyBorder="1" applyAlignment="1">
      <alignment horizontal="center" vertical="center" wrapText="1"/>
    </xf>
    <xf numFmtId="0" fontId="16" fillId="10" borderId="50" xfId="3" applyFont="1" applyFill="1" applyBorder="1" applyAlignment="1">
      <alignment horizontal="center" wrapText="1"/>
    </xf>
    <xf numFmtId="0" fontId="24" fillId="10" borderId="51" xfId="3" applyFont="1" applyFill="1" applyBorder="1" applyAlignment="1">
      <alignment horizontal="center" wrapText="1"/>
    </xf>
    <xf numFmtId="0" fontId="24" fillId="10" borderId="51" xfId="3" applyFont="1" applyFill="1" applyBorder="1" applyAlignment="1">
      <alignment horizontal="center" vertical="center" wrapText="1"/>
    </xf>
    <xf numFmtId="165" fontId="17" fillId="9" borderId="47" xfId="3" applyNumberFormat="1" applyFont="1" applyFill="1" applyBorder="1" applyAlignment="1">
      <alignment horizontal="center" vertical="center"/>
    </xf>
    <xf numFmtId="1" fontId="17" fillId="9" borderId="47" xfId="3" applyNumberFormat="1" applyFont="1" applyFill="1" applyBorder="1" applyAlignment="1">
      <alignment horizontal="right" vertical="center" wrapText="1"/>
    </xf>
    <xf numFmtId="12" fontId="25" fillId="9" borderId="47" xfId="6" applyNumberFormat="1" applyFill="1" applyBorder="1" applyAlignment="1" applyProtection="1">
      <alignment horizontal="right" vertical="center" wrapText="1"/>
    </xf>
    <xf numFmtId="165" fontId="17" fillId="9" borderId="47" xfId="3" applyNumberFormat="1" applyFont="1" applyFill="1" applyBorder="1" applyAlignment="1">
      <alignment horizontal="center" wrapText="1"/>
    </xf>
    <xf numFmtId="0" fontId="17" fillId="9" borderId="47" xfId="3" applyFont="1" applyFill="1" applyBorder="1" applyAlignment="1">
      <alignment horizontal="center" wrapText="1"/>
    </xf>
    <xf numFmtId="168" fontId="17" fillId="9" borderId="47" xfId="3" applyNumberFormat="1" applyFont="1" applyFill="1" applyBorder="1" applyAlignment="1">
      <alignment horizontal="center"/>
    </xf>
    <xf numFmtId="166" fontId="17" fillId="9" borderId="47" xfId="3" applyNumberFormat="1" applyFont="1" applyFill="1" applyBorder="1" applyAlignment="1">
      <alignment horizontal="center" wrapText="1"/>
    </xf>
    <xf numFmtId="166" fontId="26" fillId="12" borderId="2" xfId="3" applyNumberFormat="1" applyFont="1" applyFill="1" applyBorder="1" applyAlignment="1">
      <alignment horizontal="center" wrapText="1"/>
    </xf>
    <xf numFmtId="0" fontId="26" fillId="12" borderId="2" xfId="3" applyFont="1" applyFill="1" applyBorder="1" applyAlignment="1">
      <alignment horizontal="center" wrapText="1"/>
    </xf>
    <xf numFmtId="165" fontId="17" fillId="12" borderId="47" xfId="3" applyNumberFormat="1" applyFont="1" applyFill="1" applyBorder="1" applyAlignment="1">
      <alignment horizontal="center" vertical="center"/>
    </xf>
    <xf numFmtId="1" fontId="17" fillId="12" borderId="47" xfId="3" applyNumberFormat="1" applyFont="1" applyFill="1" applyBorder="1" applyAlignment="1">
      <alignment horizontal="right" vertical="center" wrapText="1"/>
    </xf>
    <xf numFmtId="12" fontId="17" fillId="12" borderId="47" xfId="3" applyNumberFormat="1" applyFont="1" applyFill="1" applyBorder="1" applyAlignment="1">
      <alignment horizontal="right" vertical="center" wrapText="1"/>
    </xf>
    <xf numFmtId="0" fontId="17" fillId="12" borderId="47" xfId="3" applyFont="1" applyFill="1" applyBorder="1" applyAlignment="1">
      <alignment horizontal="center" wrapText="1"/>
    </xf>
    <xf numFmtId="165" fontId="17" fillId="12" borderId="47" xfId="3" applyNumberFormat="1" applyFont="1" applyFill="1" applyBorder="1" applyAlignment="1">
      <alignment horizontal="center" wrapText="1"/>
    </xf>
    <xf numFmtId="168" fontId="17" fillId="12" borderId="47" xfId="3" applyNumberFormat="1" applyFont="1" applyFill="1" applyBorder="1" applyAlignment="1">
      <alignment horizontal="center"/>
    </xf>
    <xf numFmtId="166" fontId="17" fillId="12" borderId="47" xfId="3" applyNumberFormat="1" applyFont="1" applyFill="1" applyBorder="1" applyAlignment="1">
      <alignment horizontal="center" wrapText="1"/>
    </xf>
    <xf numFmtId="12" fontId="17" fillId="9" borderId="47" xfId="3" applyNumberFormat="1" applyFont="1" applyFill="1" applyBorder="1" applyAlignment="1">
      <alignment horizontal="right" vertical="center" wrapText="1"/>
    </xf>
    <xf numFmtId="0" fontId="17" fillId="12" borderId="47" xfId="3" applyFont="1" applyFill="1" applyBorder="1" applyAlignment="1">
      <alignment horizontal="right" vertical="center" wrapText="1"/>
    </xf>
    <xf numFmtId="0" fontId="17" fillId="9" borderId="47" xfId="3" applyFont="1" applyFill="1" applyBorder="1" applyAlignment="1">
      <alignment horizontal="right" vertical="center" wrapText="1"/>
    </xf>
    <xf numFmtId="0" fontId="20" fillId="9" borderId="2" xfId="1" applyFont="1" applyFill="1" applyBorder="1" applyAlignment="1">
      <alignment horizontal="center" vertical="center"/>
    </xf>
    <xf numFmtId="0" fontId="17" fillId="12" borderId="47" xfId="3" applyFont="1" applyFill="1" applyBorder="1" applyAlignment="1">
      <alignment horizontal="center" vertical="center"/>
    </xf>
    <xf numFmtId="0" fontId="15" fillId="9" borderId="2" xfId="0" applyFont="1" applyFill="1" applyBorder="1" applyAlignment="1">
      <alignment horizontal="center" vertical="center"/>
    </xf>
    <xf numFmtId="165" fontId="18" fillId="12" borderId="47" xfId="3" applyNumberFormat="1" applyFont="1" applyFill="1" applyBorder="1" applyAlignment="1">
      <alignment horizontal="center" wrapText="1"/>
    </xf>
    <xf numFmtId="0" fontId="18" fillId="12" borderId="47" xfId="3" applyFont="1" applyFill="1" applyBorder="1" applyAlignment="1">
      <alignment horizontal="center" wrapText="1"/>
    </xf>
    <xf numFmtId="168" fontId="18" fillId="12" borderId="47" xfId="3" applyNumberFormat="1" applyFont="1" applyFill="1" applyBorder="1" applyAlignment="1">
      <alignment horizontal="center"/>
    </xf>
    <xf numFmtId="166" fontId="18" fillId="12" borderId="47" xfId="3" applyNumberFormat="1" applyFont="1" applyFill="1" applyBorder="1" applyAlignment="1">
      <alignment horizontal="center" wrapText="1"/>
    </xf>
    <xf numFmtId="0" fontId="14" fillId="5" borderId="0" xfId="0" applyFont="1" applyFill="1" applyAlignment="1">
      <alignment horizontal="center"/>
    </xf>
    <xf numFmtId="0" fontId="29" fillId="2" borderId="11" xfId="0" applyFont="1" applyFill="1" applyBorder="1" applyAlignment="1">
      <alignment horizontal="center"/>
    </xf>
    <xf numFmtId="0" fontId="12" fillId="11" borderId="0" xfId="0" applyFont="1" applyFill="1" applyAlignment="1"/>
    <xf numFmtId="0" fontId="0" fillId="0" borderId="0" xfId="0" applyAlignment="1">
      <alignment horizontal="center"/>
    </xf>
    <xf numFmtId="2" fontId="32" fillId="16" borderId="52" xfId="0" applyNumberFormat="1" applyFont="1" applyFill="1" applyBorder="1" applyAlignment="1" applyProtection="1">
      <alignment horizontal="center" vertical="center" readingOrder="2"/>
      <protection hidden="1"/>
    </xf>
    <xf numFmtId="2" fontId="32" fillId="16" borderId="54" xfId="0" applyNumberFormat="1" applyFont="1" applyFill="1" applyBorder="1" applyAlignment="1" applyProtection="1">
      <alignment horizontal="center" vertical="center" readingOrder="2"/>
      <protection hidden="1"/>
    </xf>
    <xf numFmtId="2" fontId="33" fillId="17" borderId="55" xfId="0" applyNumberFormat="1" applyFont="1" applyFill="1" applyBorder="1" applyAlignment="1" applyProtection="1">
      <alignment horizontal="center" vertical="center" readingOrder="2"/>
      <protection hidden="1"/>
    </xf>
    <xf numFmtId="2" fontId="32" fillId="17" borderId="56" xfId="0" applyNumberFormat="1" applyFont="1" applyFill="1" applyBorder="1" applyAlignment="1" applyProtection="1">
      <alignment vertical="center" readingOrder="2"/>
      <protection hidden="1"/>
    </xf>
    <xf numFmtId="2" fontId="32" fillId="17" borderId="57" xfId="0" applyNumberFormat="1" applyFont="1" applyFill="1" applyBorder="1" applyAlignment="1" applyProtection="1">
      <alignment vertical="center" readingOrder="2"/>
      <protection hidden="1"/>
    </xf>
    <xf numFmtId="2" fontId="32" fillId="17" borderId="5" xfId="0" applyNumberFormat="1" applyFont="1" applyFill="1" applyBorder="1" applyAlignment="1" applyProtection="1">
      <alignment horizontal="center" vertical="center" readingOrder="2"/>
      <protection hidden="1"/>
    </xf>
    <xf numFmtId="2" fontId="6" fillId="0" borderId="60" xfId="0" applyNumberFormat="1" applyFont="1" applyBorder="1" applyAlignment="1" applyProtection="1">
      <alignment horizontal="center" vertical="center" readingOrder="2"/>
      <protection hidden="1"/>
    </xf>
    <xf numFmtId="2" fontId="34" fillId="3" borderId="2" xfId="0" applyNumberFormat="1" applyFont="1" applyFill="1" applyBorder="1" applyAlignment="1" applyProtection="1">
      <alignment vertical="center" readingOrder="2"/>
      <protection locked="0" hidden="1"/>
    </xf>
    <xf numFmtId="2" fontId="0" fillId="15" borderId="3" xfId="0" applyNumberFormat="1" applyFill="1" applyBorder="1" applyAlignment="1">
      <alignment horizontal="center"/>
    </xf>
    <xf numFmtId="2" fontId="0" fillId="0" borderId="52" xfId="0" applyNumberFormat="1" applyBorder="1" applyAlignment="1">
      <alignment horizontal="center"/>
    </xf>
    <xf numFmtId="2" fontId="34" fillId="18" borderId="2" xfId="0" applyNumberFormat="1" applyFont="1" applyFill="1" applyBorder="1" applyAlignment="1" applyProtection="1">
      <alignment vertical="center" readingOrder="2"/>
      <protection locked="0" hidden="1"/>
    </xf>
    <xf numFmtId="2" fontId="0" fillId="0" borderId="55" xfId="0" applyNumberFormat="1" applyBorder="1" applyAlignment="1">
      <alignment horizontal="center"/>
    </xf>
    <xf numFmtId="0" fontId="35" fillId="19" borderId="1" xfId="0" applyNumberFormat="1" applyFont="1" applyFill="1" applyBorder="1" applyAlignment="1">
      <alignment horizontal="center" vertical="center" readingOrder="2"/>
    </xf>
    <xf numFmtId="2" fontId="36" fillId="14" borderId="55" xfId="0" applyNumberFormat="1" applyFont="1" applyFill="1" applyBorder="1" applyAlignment="1">
      <alignment horizontal="center"/>
    </xf>
    <xf numFmtId="0" fontId="29" fillId="0" borderId="55" xfId="0" applyFont="1" applyBorder="1" applyAlignment="1">
      <alignment horizontal="center"/>
    </xf>
    <xf numFmtId="2" fontId="34" fillId="5" borderId="2" xfId="0" applyNumberFormat="1" applyFont="1" applyFill="1" applyBorder="1" applyAlignment="1" applyProtection="1">
      <alignment vertical="center" readingOrder="2"/>
      <protection locked="0" hidden="1"/>
    </xf>
    <xf numFmtId="2" fontId="12" fillId="8" borderId="55" xfId="0" applyNumberFormat="1" applyFont="1" applyFill="1" applyBorder="1" applyAlignment="1">
      <alignment horizontal="center"/>
    </xf>
    <xf numFmtId="2" fontId="14" fillId="0" borderId="55" xfId="0" applyNumberFormat="1" applyFont="1" applyBorder="1" applyAlignment="1">
      <alignment horizontal="center"/>
    </xf>
    <xf numFmtId="2" fontId="14" fillId="5" borderId="55" xfId="0" applyNumberFormat="1" applyFont="1" applyFill="1" applyBorder="1" applyAlignment="1">
      <alignment horizontal="center"/>
    </xf>
    <xf numFmtId="2" fontId="34" fillId="11" borderId="2" xfId="0" applyNumberFormat="1" applyFont="1" applyFill="1" applyBorder="1" applyAlignment="1" applyProtection="1">
      <alignment vertical="center" readingOrder="2"/>
      <protection locked="0" hidden="1"/>
    </xf>
    <xf numFmtId="2" fontId="14" fillId="8" borderId="55" xfId="0" applyNumberFormat="1" applyFont="1" applyFill="1" applyBorder="1" applyAlignment="1">
      <alignment horizontal="center"/>
    </xf>
    <xf numFmtId="2" fontId="0" fillId="5" borderId="55" xfId="0" applyNumberFormat="1" applyFill="1" applyBorder="1" applyAlignment="1">
      <alignment horizontal="center"/>
    </xf>
    <xf numFmtId="2" fontId="30" fillId="0" borderId="6" xfId="0" applyNumberFormat="1" applyFont="1" applyBorder="1" applyAlignment="1">
      <alignment horizontal="center" vertical="center" readingOrder="2"/>
    </xf>
    <xf numFmtId="2" fontId="38" fillId="0" borderId="6" xfId="0" applyNumberFormat="1" applyFont="1" applyFill="1" applyBorder="1" applyAlignment="1">
      <alignment horizontal="center" vertical="center" readingOrder="2"/>
    </xf>
    <xf numFmtId="2" fontId="39" fillId="0" borderId="6" xfId="0" applyNumberFormat="1" applyFont="1" applyBorder="1" applyAlignment="1">
      <alignment horizontal="center"/>
    </xf>
    <xf numFmtId="0" fontId="35" fillId="19" borderId="4" xfId="0" applyNumberFormat="1" applyFont="1" applyFill="1" applyBorder="1" applyAlignment="1">
      <alignment horizontal="center" vertical="center" readingOrder="2"/>
    </xf>
    <xf numFmtId="2" fontId="0" fillId="15" borderId="11" xfId="0" applyNumberFormat="1" applyFill="1" applyBorder="1" applyAlignment="1">
      <alignment horizontal="center"/>
    </xf>
    <xf numFmtId="2" fontId="38" fillId="0" borderId="8" xfId="0" applyNumberFormat="1" applyFont="1" applyBorder="1" applyAlignment="1">
      <alignment vertical="center" readingOrder="2"/>
    </xf>
    <xf numFmtId="2" fontId="38" fillId="0" borderId="0" xfId="0" applyNumberFormat="1" applyFont="1" applyBorder="1" applyAlignment="1">
      <alignment vertical="center" readingOrder="2"/>
    </xf>
    <xf numFmtId="2" fontId="38" fillId="0" borderId="62" xfId="0" applyNumberFormat="1" applyFont="1" applyBorder="1" applyAlignment="1">
      <alignment vertical="center" readingOrder="2"/>
    </xf>
    <xf numFmtId="2" fontId="30" fillId="0" borderId="10" xfId="0" applyNumberFormat="1" applyFont="1" applyBorder="1" applyAlignment="1">
      <alignment horizontal="center" vertical="center" readingOrder="2"/>
    </xf>
    <xf numFmtId="2" fontId="7" fillId="3" borderId="23" xfId="1" applyNumberFormat="1" applyFont="1" applyFill="1" applyBorder="1" applyAlignment="1" applyProtection="1">
      <alignment horizontal="center" vertical="center"/>
    </xf>
    <xf numFmtId="0" fontId="6" fillId="0" borderId="67" xfId="1" applyFont="1" applyBorder="1" applyAlignment="1" applyProtection="1">
      <alignment horizontal="center" vertical="center"/>
    </xf>
    <xf numFmtId="2" fontId="7" fillId="6" borderId="69" xfId="1" applyNumberFormat="1" applyFont="1" applyFill="1" applyBorder="1" applyAlignment="1" applyProtection="1">
      <alignment horizontal="center" vertical="center"/>
      <protection locked="0"/>
    </xf>
    <xf numFmtId="2" fontId="7" fillId="0" borderId="12" xfId="1" applyNumberFormat="1" applyFont="1" applyBorder="1" applyAlignment="1" applyProtection="1">
      <alignment horizontal="center" vertical="center"/>
      <protection locked="0"/>
    </xf>
    <xf numFmtId="2" fontId="7" fillId="0" borderId="16" xfId="1" applyNumberFormat="1" applyFont="1" applyBorder="1" applyAlignment="1" applyProtection="1">
      <alignment horizontal="center" vertical="center"/>
      <protection locked="0"/>
    </xf>
    <xf numFmtId="2" fontId="7" fillId="0" borderId="37" xfId="1" applyNumberFormat="1" applyFont="1" applyBorder="1" applyAlignment="1" applyProtection="1">
      <alignment horizontal="center" vertical="center"/>
      <protection locked="0"/>
    </xf>
    <xf numFmtId="0" fontId="6" fillId="0" borderId="66" xfId="1" applyFont="1" applyBorder="1" applyAlignment="1" applyProtection="1">
      <alignment vertical="center"/>
    </xf>
    <xf numFmtId="2" fontId="5" fillId="0" borderId="70" xfId="1" applyNumberFormat="1" applyFont="1" applyBorder="1" applyAlignment="1" applyProtection="1">
      <alignment vertical="center"/>
    </xf>
    <xf numFmtId="0" fontId="0" fillId="0" borderId="0" xfId="0" applyAlignment="1"/>
    <xf numFmtId="10" fontId="6" fillId="5" borderId="40" xfId="2" applyNumberFormat="1" applyFont="1" applyFill="1" applyBorder="1" applyAlignment="1" applyProtection="1">
      <alignment vertical="center"/>
    </xf>
    <xf numFmtId="2" fontId="6" fillId="0" borderId="41" xfId="1" applyNumberFormat="1" applyFont="1" applyBorder="1" applyAlignment="1" applyProtection="1">
      <alignment vertical="center"/>
    </xf>
    <xf numFmtId="2" fontId="5" fillId="0" borderId="14" xfId="1" applyNumberFormat="1" applyFont="1" applyBorder="1" applyAlignment="1" applyProtection="1">
      <alignment vertical="center"/>
    </xf>
    <xf numFmtId="2" fontId="4" fillId="0" borderId="23" xfId="1" applyNumberFormat="1" applyFont="1" applyBorder="1" applyAlignment="1" applyProtection="1">
      <alignment vertical="center"/>
    </xf>
    <xf numFmtId="2" fontId="4" fillId="0" borderId="0" xfId="1" applyNumberFormat="1" applyFont="1" applyBorder="1" applyAlignment="1" applyProtection="1">
      <alignment horizontal="center" vertical="center"/>
    </xf>
    <xf numFmtId="2" fontId="6" fillId="0" borderId="3" xfId="1" applyNumberFormat="1" applyFont="1" applyFill="1" applyBorder="1" applyAlignment="1" applyProtection="1">
      <alignment horizontal="center" vertical="center"/>
    </xf>
    <xf numFmtId="2" fontId="6" fillId="0" borderId="71" xfId="1" applyNumberFormat="1" applyFont="1" applyBorder="1" applyAlignment="1" applyProtection="1">
      <alignment vertical="center"/>
    </xf>
    <xf numFmtId="49" fontId="6" fillId="0" borderId="7" xfId="1" applyNumberFormat="1" applyFont="1" applyBorder="1" applyAlignment="1" applyProtection="1">
      <alignment vertical="center"/>
    </xf>
    <xf numFmtId="2" fontId="6" fillId="0" borderId="7" xfId="1" applyNumberFormat="1" applyFont="1" applyBorder="1" applyAlignment="1" applyProtection="1">
      <alignment vertical="center"/>
      <protection locked="0"/>
    </xf>
    <xf numFmtId="2" fontId="6" fillId="0" borderId="7" xfId="1" applyNumberFormat="1" applyFont="1" applyBorder="1" applyAlignment="1" applyProtection="1">
      <alignment horizontal="center" vertical="center"/>
      <protection locked="0"/>
    </xf>
    <xf numFmtId="2" fontId="6" fillId="0" borderId="7" xfId="1" applyNumberFormat="1" applyFont="1" applyBorder="1" applyAlignment="1" applyProtection="1">
      <alignment vertical="center"/>
    </xf>
    <xf numFmtId="0" fontId="6" fillId="0" borderId="7" xfId="1" applyFont="1" applyBorder="1" applyAlignment="1" applyProtection="1">
      <alignment vertical="center"/>
    </xf>
    <xf numFmtId="2" fontId="5" fillId="0" borderId="8" xfId="1" applyNumberFormat="1" applyFont="1" applyBorder="1" applyAlignment="1" applyProtection="1">
      <alignment vertical="center"/>
    </xf>
    <xf numFmtId="0" fontId="0" fillId="0" borderId="26" xfId="0" applyBorder="1"/>
    <xf numFmtId="0" fontId="0" fillId="0" borderId="63" xfId="0" applyBorder="1" applyAlignment="1"/>
    <xf numFmtId="0" fontId="0" fillId="0" borderId="63" xfId="0" applyBorder="1" applyAlignment="1">
      <alignment horizontal="center"/>
    </xf>
    <xf numFmtId="0" fontId="0" fillId="0" borderId="63" xfId="0" applyBorder="1"/>
    <xf numFmtId="0" fontId="0" fillId="0" borderId="64" xfId="0" applyBorder="1"/>
    <xf numFmtId="0" fontId="31" fillId="0" borderId="0" xfId="0" applyFont="1" applyFill="1" applyBorder="1" applyAlignment="1">
      <alignment vertical="center"/>
    </xf>
    <xf numFmtId="2" fontId="6" fillId="0" borderId="22" xfId="1" applyNumberFormat="1" applyFont="1" applyBorder="1" applyAlignment="1" applyProtection="1">
      <alignment horizontal="center" vertical="center"/>
    </xf>
    <xf numFmtId="2" fontId="6" fillId="0" borderId="24" xfId="1" applyNumberFormat="1" applyFont="1" applyBorder="1" applyAlignment="1" applyProtection="1">
      <alignment horizontal="center" vertical="center"/>
    </xf>
    <xf numFmtId="0" fontId="6" fillId="0" borderId="20" xfId="1" applyFont="1" applyBorder="1" applyAlignment="1" applyProtection="1">
      <alignment horizontal="center" vertical="center"/>
    </xf>
    <xf numFmtId="0" fontId="6" fillId="0" borderId="21" xfId="1" applyFont="1" applyBorder="1" applyAlignment="1" applyProtection="1">
      <alignment horizontal="center" vertical="center"/>
    </xf>
    <xf numFmtId="0" fontId="6" fillId="0" borderId="32" xfId="1" applyFont="1" applyBorder="1" applyAlignment="1" applyProtection="1">
      <alignment horizontal="right" vertical="center"/>
    </xf>
    <xf numFmtId="0" fontId="6" fillId="0" borderId="33" xfId="1" applyFont="1" applyBorder="1" applyAlignment="1" applyProtection="1">
      <alignment horizontal="right" vertical="center"/>
    </xf>
    <xf numFmtId="0" fontId="6" fillId="0" borderId="18" xfId="1" applyFont="1" applyBorder="1" applyAlignment="1" applyProtection="1">
      <alignment horizontal="right" vertical="center"/>
    </xf>
    <xf numFmtId="0" fontId="6" fillId="0" borderId="19" xfId="1" applyFont="1" applyBorder="1" applyAlignment="1" applyProtection="1">
      <alignment horizontal="right" vertical="center"/>
    </xf>
    <xf numFmtId="2" fontId="6" fillId="0" borderId="65" xfId="1" applyNumberFormat="1" applyFont="1" applyBorder="1" applyAlignment="1" applyProtection="1">
      <alignment horizontal="center" vertical="center"/>
    </xf>
    <xf numFmtId="2" fontId="6" fillId="0" borderId="66" xfId="1" applyNumberFormat="1" applyFont="1" applyBorder="1" applyAlignment="1" applyProtection="1">
      <alignment horizontal="center" vertical="center"/>
    </xf>
    <xf numFmtId="2" fontId="6" fillId="0" borderId="39" xfId="1" applyNumberFormat="1" applyFont="1" applyBorder="1" applyAlignment="1" applyProtection="1">
      <alignment horizontal="center" vertical="center"/>
    </xf>
    <xf numFmtId="2" fontId="6" fillId="0" borderId="40" xfId="1" applyNumberFormat="1" applyFont="1" applyBorder="1" applyAlignment="1" applyProtection="1">
      <alignment horizontal="center" vertical="center"/>
    </xf>
    <xf numFmtId="2" fontId="38" fillId="0" borderId="7" xfId="0" applyNumberFormat="1" applyFont="1" applyBorder="1" applyAlignment="1">
      <alignment horizontal="center" vertical="center" readingOrder="2"/>
    </xf>
    <xf numFmtId="9" fontId="35" fillId="0" borderId="0" xfId="0" applyNumberFormat="1" applyFont="1" applyFill="1" applyBorder="1" applyAlignment="1">
      <alignment horizontal="center" vertical="center" readingOrder="2"/>
    </xf>
    <xf numFmtId="0" fontId="35" fillId="0" borderId="0" xfId="0" applyFont="1" applyFill="1" applyBorder="1" applyAlignment="1">
      <alignment horizontal="center" vertical="center"/>
    </xf>
    <xf numFmtId="2" fontId="34" fillId="20" borderId="2" xfId="0" applyNumberFormat="1" applyFont="1" applyFill="1" applyBorder="1" applyAlignment="1" applyProtection="1">
      <alignment horizontal="center" vertical="center" readingOrder="2"/>
      <protection hidden="1"/>
    </xf>
    <xf numFmtId="0" fontId="35" fillId="0" borderId="43" xfId="0" applyFont="1" applyFill="1" applyBorder="1" applyAlignment="1">
      <alignment horizontal="center" vertical="center"/>
    </xf>
    <xf numFmtId="0" fontId="35" fillId="0" borderId="45" xfId="0" applyFont="1" applyFill="1" applyBorder="1" applyAlignment="1">
      <alignment horizontal="center" vertical="center"/>
    </xf>
    <xf numFmtId="2" fontId="34" fillId="5" borderId="2" xfId="0" applyNumberFormat="1" applyFont="1" applyFill="1" applyBorder="1" applyAlignment="1" applyProtection="1">
      <alignment horizontal="center" vertical="center" readingOrder="2"/>
      <protection hidden="1"/>
    </xf>
    <xf numFmtId="9" fontId="35" fillId="0" borderId="43" xfId="0" applyNumberFormat="1" applyFont="1" applyFill="1" applyBorder="1" applyAlignment="1">
      <alignment horizontal="center" vertical="center" readingOrder="2"/>
    </xf>
    <xf numFmtId="0" fontId="35" fillId="0" borderId="45" xfId="0" applyFont="1" applyFill="1" applyBorder="1" applyAlignment="1">
      <alignment horizontal="center" vertical="center" readingOrder="2"/>
    </xf>
    <xf numFmtId="2" fontId="34" fillId="5" borderId="2" xfId="0" applyNumberFormat="1" applyFont="1" applyFill="1" applyBorder="1" applyAlignment="1" applyProtection="1">
      <alignment horizontal="center" vertical="center" readingOrder="2"/>
      <protection locked="0" hidden="1"/>
    </xf>
    <xf numFmtId="0" fontId="35" fillId="0" borderId="61" xfId="0" applyFont="1" applyFill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5" fillId="0" borderId="0" xfId="0" applyFont="1" applyBorder="1" applyAlignment="1">
      <alignment horizontal="center" vertical="center"/>
    </xf>
    <xf numFmtId="0" fontId="35" fillId="0" borderId="61" xfId="0" applyFont="1" applyBorder="1" applyAlignment="1">
      <alignment horizontal="center" vertical="center"/>
    </xf>
    <xf numFmtId="2" fontId="34" fillId="3" borderId="2" xfId="0" applyNumberFormat="1" applyFont="1" applyFill="1" applyBorder="1" applyAlignment="1" applyProtection="1">
      <alignment horizontal="center" vertical="center" readingOrder="2"/>
      <protection locked="0" hidden="1"/>
    </xf>
    <xf numFmtId="0" fontId="14" fillId="15" borderId="43" xfId="0" applyFont="1" applyFill="1" applyBorder="1" applyAlignment="1">
      <alignment horizontal="center"/>
    </xf>
    <xf numFmtId="0" fontId="14" fillId="15" borderId="45" xfId="0" applyFont="1" applyFill="1" applyBorder="1" applyAlignment="1">
      <alignment horizontal="center"/>
    </xf>
    <xf numFmtId="0" fontId="14" fillId="15" borderId="44" xfId="0" applyFont="1" applyFill="1" applyBorder="1" applyAlignment="1">
      <alignment horizontal="center"/>
    </xf>
    <xf numFmtId="2" fontId="32" fillId="16" borderId="53" xfId="0" applyNumberFormat="1" applyFont="1" applyFill="1" applyBorder="1" applyAlignment="1" applyProtection="1">
      <alignment horizontal="center" vertical="center" readingOrder="2"/>
      <protection hidden="1"/>
    </xf>
    <xf numFmtId="2" fontId="32" fillId="16" borderId="54" xfId="0" applyNumberFormat="1" applyFont="1" applyFill="1" applyBorder="1" applyAlignment="1" applyProtection="1">
      <alignment horizontal="center" vertical="center" readingOrder="2"/>
      <protection hidden="1"/>
    </xf>
    <xf numFmtId="2" fontId="32" fillId="17" borderId="58" xfId="0" applyNumberFormat="1" applyFont="1" applyFill="1" applyBorder="1" applyAlignment="1" applyProtection="1">
      <alignment horizontal="center" vertical="center" readingOrder="2"/>
      <protection hidden="1"/>
    </xf>
    <xf numFmtId="2" fontId="32" fillId="17" borderId="59" xfId="0" applyNumberFormat="1" applyFont="1" applyFill="1" applyBorder="1" applyAlignment="1" applyProtection="1">
      <alignment horizontal="center" vertical="center" readingOrder="2"/>
      <protection hidden="1"/>
    </xf>
    <xf numFmtId="0" fontId="9" fillId="9" borderId="0" xfId="0" applyFont="1" applyFill="1" applyAlignment="1">
      <alignment horizontal="center" vertical="center" wrapText="1"/>
    </xf>
    <xf numFmtId="0" fontId="10" fillId="9" borderId="0" xfId="0" applyFont="1" applyFill="1" applyAlignment="1">
      <alignment horizontal="center" vertical="center" wrapText="1"/>
    </xf>
    <xf numFmtId="2" fontId="38" fillId="5" borderId="0" xfId="0" applyNumberFormat="1" applyFont="1" applyFill="1" applyBorder="1" applyAlignment="1">
      <alignment horizontal="center" vertical="center" readingOrder="2"/>
    </xf>
    <xf numFmtId="2" fontId="38" fillId="0" borderId="0" xfId="0" applyNumberFormat="1" applyFont="1" applyBorder="1" applyAlignment="1">
      <alignment horizontal="center" vertical="center" readingOrder="2"/>
    </xf>
    <xf numFmtId="2" fontId="38" fillId="0" borderId="62" xfId="0" applyNumberFormat="1" applyFont="1" applyBorder="1" applyAlignment="1">
      <alignment horizontal="center" vertical="center" readingOrder="2"/>
    </xf>
    <xf numFmtId="2" fontId="4" fillId="0" borderId="16" xfId="1" applyNumberFormat="1" applyFont="1" applyBorder="1" applyAlignment="1" applyProtection="1">
      <alignment horizontal="center" vertical="center"/>
      <protection locked="0"/>
    </xf>
    <xf numFmtId="2" fontId="4" fillId="0" borderId="18" xfId="1" applyNumberFormat="1" applyFont="1" applyBorder="1" applyAlignment="1" applyProtection="1">
      <alignment horizontal="center" vertical="center"/>
      <protection locked="0"/>
    </xf>
    <xf numFmtId="0" fontId="14" fillId="5" borderId="0" xfId="0" applyFont="1" applyFill="1" applyAlignment="1">
      <alignment horizontal="center"/>
    </xf>
    <xf numFmtId="0" fontId="14" fillId="0" borderId="0" xfId="0" applyFont="1" applyAlignment="1">
      <alignment horizontal="center" wrapText="1"/>
    </xf>
    <xf numFmtId="2" fontId="38" fillId="0" borderId="63" xfId="0" applyNumberFormat="1" applyFont="1" applyBorder="1" applyAlignment="1">
      <alignment horizontal="center" vertical="center" readingOrder="2"/>
    </xf>
    <xf numFmtId="2" fontId="38" fillId="0" borderId="64" xfId="0" applyNumberFormat="1" applyFont="1" applyBorder="1" applyAlignment="1">
      <alignment horizontal="center" vertical="center" readingOrder="2"/>
    </xf>
    <xf numFmtId="2" fontId="33" fillId="17" borderId="9" xfId="0" applyNumberFormat="1" applyFont="1" applyFill="1" applyBorder="1" applyAlignment="1" applyProtection="1">
      <alignment horizontal="center" vertical="center" readingOrder="2"/>
      <protection hidden="1"/>
    </xf>
    <xf numFmtId="2" fontId="33" fillId="17" borderId="0" xfId="0" applyNumberFormat="1" applyFont="1" applyFill="1" applyBorder="1" applyAlignment="1" applyProtection="1">
      <alignment horizontal="center" vertical="center" readingOrder="2"/>
      <protection hidden="1"/>
    </xf>
    <xf numFmtId="0" fontId="14" fillId="0" borderId="9" xfId="0" applyFont="1" applyBorder="1" applyAlignment="1">
      <alignment horizontal="center"/>
    </xf>
    <xf numFmtId="0" fontId="14" fillId="0" borderId="0" xfId="0" applyFont="1" applyAlignment="1">
      <alignment horizontal="center"/>
    </xf>
    <xf numFmtId="2" fontId="6" fillId="21" borderId="68" xfId="1" applyNumberFormat="1" applyFont="1" applyFill="1" applyBorder="1" applyAlignment="1" applyProtection="1">
      <alignment vertical="center"/>
    </xf>
    <xf numFmtId="0" fontId="37" fillId="21" borderId="61" xfId="0" applyFont="1" applyFill="1" applyBorder="1" applyAlignment="1">
      <alignment horizontal="center" vertical="center"/>
    </xf>
    <xf numFmtId="2" fontId="32" fillId="17" borderId="55" xfId="0" applyNumberFormat="1" applyFont="1" applyFill="1" applyBorder="1" applyAlignment="1" applyProtection="1">
      <alignment horizontal="right" readingOrder="2"/>
      <protection hidden="1"/>
    </xf>
    <xf numFmtId="2" fontId="40" fillId="22" borderId="10" xfId="0" applyNumberFormat="1" applyFont="1" applyFill="1" applyBorder="1" applyAlignment="1" applyProtection="1">
      <alignment readingOrder="2"/>
      <protection hidden="1"/>
    </xf>
    <xf numFmtId="2" fontId="0" fillId="0" borderId="0" xfId="0" applyNumberFormat="1"/>
    <xf numFmtId="0" fontId="42" fillId="23" borderId="72" xfId="7" applyNumberFormat="1" applyFont="1" applyFill="1" applyBorder="1" applyAlignment="1">
      <alignment horizontal="center" vertical="center" wrapText="1"/>
    </xf>
    <xf numFmtId="170" fontId="42" fillId="23" borderId="72" xfId="7" applyNumberFormat="1" applyFont="1" applyFill="1" applyBorder="1" applyAlignment="1">
      <alignment horizontal="center" vertical="center" wrapText="1"/>
    </xf>
    <xf numFmtId="170" fontId="42" fillId="23" borderId="73" xfId="7" applyNumberFormat="1" applyFont="1" applyFill="1" applyBorder="1" applyAlignment="1">
      <alignment horizontal="center" vertical="center" wrapText="1"/>
    </xf>
    <xf numFmtId="170" fontId="43" fillId="0" borderId="0" xfId="7" applyNumberFormat="1" applyFont="1" applyBorder="1" applyAlignment="1">
      <alignment wrapText="1"/>
    </xf>
    <xf numFmtId="0" fontId="44" fillId="0" borderId="0" xfId="7" applyNumberFormat="1" applyFont="1" applyBorder="1" applyAlignment="1">
      <alignment horizontal="center" vertical="center" wrapText="1"/>
    </xf>
    <xf numFmtId="0" fontId="43" fillId="0" borderId="0" xfId="7" applyNumberFormat="1" applyFont="1" applyBorder="1" applyAlignment="1">
      <alignment wrapText="1"/>
    </xf>
    <xf numFmtId="0" fontId="43" fillId="0" borderId="0" xfId="7" applyNumberFormat="1" applyFont="1" applyBorder="1" applyAlignment="1">
      <alignment horizontal="center" vertical="center" wrapText="1"/>
    </xf>
    <xf numFmtId="0" fontId="41" fillId="0" borderId="72" xfId="7" applyNumberFormat="1" applyFont="1" applyBorder="1" applyAlignment="1"/>
    <xf numFmtId="0" fontId="41" fillId="0" borderId="72" xfId="7" applyNumberFormat="1" applyFont="1" applyBorder="1" applyAlignment="1">
      <alignment horizontal="center" vertical="center"/>
    </xf>
    <xf numFmtId="2" fontId="41" fillId="5" borderId="55" xfId="7" applyNumberFormat="1" applyFill="1" applyBorder="1" applyAlignment="1">
      <alignment horizontal="center"/>
    </xf>
    <xf numFmtId="170" fontId="41" fillId="0" borderId="72" xfId="7" applyNumberFormat="1" applyFont="1" applyBorder="1" applyAlignment="1"/>
    <xf numFmtId="170" fontId="41" fillId="0" borderId="72" xfId="7" applyNumberFormat="1" applyFont="1" applyBorder="1" applyAlignment="1">
      <alignment horizontal="center" vertical="center"/>
    </xf>
    <xf numFmtId="171" fontId="41" fillId="0" borderId="72" xfId="7" applyNumberFormat="1" applyFont="1" applyBorder="1" applyAlignment="1">
      <alignment horizontal="center" vertical="center"/>
    </xf>
    <xf numFmtId="171" fontId="41" fillId="0" borderId="73" xfId="7" applyNumberFormat="1" applyFont="1" applyBorder="1" applyAlignment="1">
      <alignment horizontal="center" vertical="center"/>
    </xf>
    <xf numFmtId="170" fontId="41" fillId="0" borderId="0" xfId="7" applyNumberFormat="1" applyFont="1" applyBorder="1" applyAlignment="1"/>
    <xf numFmtId="43" fontId="41" fillId="0" borderId="0" xfId="7" applyNumberFormat="1" applyFont="1" applyBorder="1" applyAlignment="1"/>
    <xf numFmtId="0" fontId="41" fillId="0" borderId="0" xfId="7"/>
    <xf numFmtId="0" fontId="41" fillId="0" borderId="0" xfId="7" applyNumberFormat="1" applyFont="1" applyBorder="1" applyAlignment="1">
      <alignment horizontal="center" vertical="center"/>
    </xf>
    <xf numFmtId="0" fontId="41" fillId="24" borderId="72" xfId="7" applyNumberFormat="1" applyFont="1" applyFill="1" applyBorder="1" applyAlignment="1"/>
    <xf numFmtId="170" fontId="41" fillId="24" borderId="72" xfId="7" applyNumberFormat="1" applyFont="1" applyFill="1" applyBorder="1" applyAlignment="1">
      <alignment horizontal="center" vertical="center"/>
    </xf>
    <xf numFmtId="170" fontId="41" fillId="25" borderId="72" xfId="7" applyNumberFormat="1" applyFont="1" applyFill="1" applyBorder="1" applyAlignment="1"/>
    <xf numFmtId="171" fontId="41" fillId="25" borderId="72" xfId="7" applyNumberFormat="1" applyFont="1" applyFill="1" applyBorder="1" applyAlignment="1">
      <alignment horizontal="center" vertical="center"/>
    </xf>
    <xf numFmtId="171" fontId="41" fillId="25" borderId="73" xfId="7" applyNumberFormat="1" applyFont="1" applyFill="1" applyBorder="1" applyAlignment="1">
      <alignment horizontal="center" vertical="center"/>
    </xf>
    <xf numFmtId="0" fontId="41" fillId="24" borderId="74" xfId="7" applyNumberFormat="1" applyFont="1" applyFill="1" applyBorder="1" applyAlignment="1"/>
    <xf numFmtId="170" fontId="41" fillId="24" borderId="75" xfId="7" applyNumberFormat="1" applyFont="1" applyFill="1" applyBorder="1" applyAlignment="1">
      <alignment horizontal="center" vertical="center"/>
    </xf>
    <xf numFmtId="170" fontId="41" fillId="25" borderId="74" xfId="7" applyNumberFormat="1" applyFont="1" applyFill="1" applyBorder="1" applyAlignment="1"/>
    <xf numFmtId="170" fontId="41" fillId="24" borderId="74" xfId="7" applyNumberFormat="1" applyFont="1" applyFill="1" applyBorder="1" applyAlignment="1">
      <alignment horizontal="center" vertical="center"/>
    </xf>
    <xf numFmtId="171" fontId="41" fillId="25" borderId="74" xfId="7" applyNumberFormat="1" applyFont="1" applyFill="1" applyBorder="1" applyAlignment="1">
      <alignment horizontal="center" vertical="center"/>
    </xf>
    <xf numFmtId="170" fontId="41" fillId="25" borderId="75" xfId="7" applyNumberFormat="1" applyFont="1" applyFill="1" applyBorder="1" applyAlignment="1">
      <alignment horizontal="center" vertical="center"/>
    </xf>
    <xf numFmtId="0" fontId="41" fillId="0" borderId="0" xfId="7" applyAlignment="1">
      <alignment horizontal="center"/>
    </xf>
  </cellXfs>
  <cellStyles count="8">
    <cellStyle name="Hyperlink 2" xfId="6"/>
    <cellStyle name="Normal" xfId="0" builtinId="0"/>
    <cellStyle name="Normal 2" xfId="7"/>
    <cellStyle name="Normal 2 2" xfId="1"/>
    <cellStyle name="Normal 2 2 2" xfId="5"/>
    <cellStyle name="Normal 5 3 2" xfId="4"/>
    <cellStyle name="Normal 6" xfId="3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externalLink" Target="externalLinks/externalLink2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externalLink" Target="externalLinks/externalLink2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externalLink" Target="externalLinks/externalLink19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18.xml"/><Relationship Id="rId28" Type="http://schemas.openxmlformats.org/officeDocument/2006/relationships/theme" Target="theme/theme1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externalLink" Target="externalLinks/externalLink22.xml"/><Relationship Id="rId30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pn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gif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png"/><Relationship Id="rId35" Type="http://schemas.openxmlformats.org/officeDocument/2006/relationships/image" Target="../media/image3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447675</xdr:colOff>
      <xdr:row>31</xdr:row>
      <xdr:rowOff>161925</xdr:rowOff>
    </xdr:from>
    <xdr:to>
      <xdr:col>3</xdr:col>
      <xdr:colOff>619125</xdr:colOff>
      <xdr:row>37</xdr:row>
      <xdr:rowOff>168402</xdr:rowOff>
    </xdr:to>
    <xdr:sp macro="" textlink="">
      <xdr:nvSpPr>
        <xdr:cNvPr id="5" name="سهم إلى الأعلى والأسفل 4"/>
        <xdr:cNvSpPr/>
      </xdr:nvSpPr>
      <xdr:spPr>
        <a:xfrm>
          <a:off x="11233746900" y="7000875"/>
          <a:ext cx="171450" cy="1216152"/>
        </a:xfrm>
        <a:prstGeom prst="up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0</xdr:col>
      <xdr:colOff>571500</xdr:colOff>
      <xdr:row>21</xdr:row>
      <xdr:rowOff>133350</xdr:rowOff>
    </xdr:from>
    <xdr:to>
      <xdr:col>0</xdr:col>
      <xdr:colOff>695325</xdr:colOff>
      <xdr:row>26</xdr:row>
      <xdr:rowOff>35433</xdr:rowOff>
    </xdr:to>
    <xdr:sp macro="" textlink="">
      <xdr:nvSpPr>
        <xdr:cNvPr id="6" name="سهم لأعلى 5"/>
        <xdr:cNvSpPr/>
      </xdr:nvSpPr>
      <xdr:spPr>
        <a:xfrm>
          <a:off x="11236823475" y="4876800"/>
          <a:ext cx="123825" cy="978408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8</xdr:col>
      <xdr:colOff>2667</xdr:colOff>
      <xdr:row>18</xdr:row>
      <xdr:rowOff>171450</xdr:rowOff>
    </xdr:from>
    <xdr:to>
      <xdr:col>9</xdr:col>
      <xdr:colOff>295275</xdr:colOff>
      <xdr:row>19</xdr:row>
      <xdr:rowOff>84582</xdr:rowOff>
    </xdr:to>
    <xdr:sp macro="" textlink="">
      <xdr:nvSpPr>
        <xdr:cNvPr id="7" name="سهم إلى اليمين 6"/>
        <xdr:cNvSpPr/>
      </xdr:nvSpPr>
      <xdr:spPr>
        <a:xfrm>
          <a:off x="11229679725" y="4362450"/>
          <a:ext cx="978408" cy="17983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7</xdr:col>
      <xdr:colOff>802767</xdr:colOff>
      <xdr:row>27</xdr:row>
      <xdr:rowOff>95250</xdr:rowOff>
    </xdr:from>
    <xdr:to>
      <xdr:col>9</xdr:col>
      <xdr:colOff>9525</xdr:colOff>
      <xdr:row>28</xdr:row>
      <xdr:rowOff>75057</xdr:rowOff>
    </xdr:to>
    <xdr:sp macro="" textlink="">
      <xdr:nvSpPr>
        <xdr:cNvPr id="8" name="سهم إلى اليمين 7"/>
        <xdr:cNvSpPr/>
      </xdr:nvSpPr>
      <xdr:spPr>
        <a:xfrm>
          <a:off x="11229965475" y="6124575"/>
          <a:ext cx="978408" cy="17983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</xdr:colOff>
      <xdr:row>2</xdr:row>
      <xdr:rowOff>9525</xdr:rowOff>
    </xdr:from>
    <xdr:to>
      <xdr:col>3</xdr:col>
      <xdr:colOff>1228725</xdr:colOff>
      <xdr:row>2</xdr:row>
      <xdr:rowOff>1238250</xdr:rowOff>
    </xdr:to>
    <xdr:pic>
      <xdr:nvPicPr>
        <xdr:cNvPr id="2" name="صورة 2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58350" y="1695450"/>
          <a:ext cx="12192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3</xdr:row>
      <xdr:rowOff>66675</xdr:rowOff>
    </xdr:from>
    <xdr:to>
      <xdr:col>3</xdr:col>
      <xdr:colOff>1219200</xdr:colOff>
      <xdr:row>3</xdr:row>
      <xdr:rowOff>1219200</xdr:rowOff>
    </xdr:to>
    <xdr:pic>
      <xdr:nvPicPr>
        <xdr:cNvPr id="3" name="صورة 3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67875" y="3019425"/>
          <a:ext cx="116205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96907</xdr:colOff>
      <xdr:row>5</xdr:row>
      <xdr:rowOff>47624</xdr:rowOff>
    </xdr:from>
    <xdr:to>
      <xdr:col>3</xdr:col>
      <xdr:colOff>1066800</xdr:colOff>
      <xdr:row>5</xdr:row>
      <xdr:rowOff>1143000</xdr:rowOff>
    </xdr:to>
    <xdr:pic>
      <xdr:nvPicPr>
        <xdr:cNvPr id="4" name="صورة 4" descr="http://hr.mans.edu.eg/dpp/2830113/25/00091/00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3423520275" y="5534024"/>
          <a:ext cx="969893" cy="1095376"/>
        </a:xfrm>
        <a:prstGeom prst="rect">
          <a:avLst/>
        </a:prstGeom>
        <a:noFill/>
        <a:ln>
          <a:gradFill flip="none" rotWithShape="1">
            <a:gsLst>
              <a:gs pos="0">
                <a:srgbClr val="000082"/>
              </a:gs>
              <a:gs pos="30000">
                <a:srgbClr val="66008F"/>
              </a:gs>
              <a:gs pos="64999">
                <a:srgbClr val="BA0066"/>
              </a:gs>
              <a:gs pos="89999">
                <a:srgbClr val="FF0000"/>
              </a:gs>
              <a:gs pos="100000">
                <a:srgbClr val="FF8200"/>
              </a:gs>
            </a:gsLst>
            <a:lin ang="5400000" scaled="1"/>
            <a:tileRect/>
          </a:gradFill>
        </a:ln>
        <a:effectLst>
          <a:outerShdw blurRad="50800" dist="50800" dir="5400000" sx="101000" sy="101000" algn="ctr" rotWithShape="0">
            <a:srgbClr val="000000">
              <a:alpha val="85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7</xdr:row>
      <xdr:rowOff>28575</xdr:rowOff>
    </xdr:from>
    <xdr:to>
      <xdr:col>3</xdr:col>
      <xdr:colOff>1219200</xdr:colOff>
      <xdr:row>7</xdr:row>
      <xdr:rowOff>1181100</xdr:rowOff>
    </xdr:to>
    <xdr:pic>
      <xdr:nvPicPr>
        <xdr:cNvPr id="5" name="صورة 5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lum bright="-24000" contrast="6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67875" y="8048625"/>
          <a:ext cx="112395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95250</xdr:colOff>
      <xdr:row>8</xdr:row>
      <xdr:rowOff>66675</xdr:rowOff>
    </xdr:from>
    <xdr:to>
      <xdr:col>3</xdr:col>
      <xdr:colOff>1143000</xdr:colOff>
      <xdr:row>9</xdr:row>
      <xdr:rowOff>57150</xdr:rowOff>
    </xdr:to>
    <xdr:pic>
      <xdr:nvPicPr>
        <xdr:cNvPr id="6" name="صورة 6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lum bright="-2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44075" y="9353550"/>
          <a:ext cx="104775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123825</xdr:colOff>
      <xdr:row>10</xdr:row>
      <xdr:rowOff>57150</xdr:rowOff>
    </xdr:from>
    <xdr:to>
      <xdr:col>3</xdr:col>
      <xdr:colOff>1143000</xdr:colOff>
      <xdr:row>11</xdr:row>
      <xdr:rowOff>47625</xdr:rowOff>
    </xdr:to>
    <xdr:pic>
      <xdr:nvPicPr>
        <xdr:cNvPr id="7" name="صورة 7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lum bright="-4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44075" y="11877675"/>
          <a:ext cx="1019175" cy="1257300"/>
        </a:xfrm>
        <a:prstGeom prst="rect">
          <a:avLst/>
        </a:prstGeom>
        <a:noFill/>
        <a:ln>
          <a:gradFill>
            <a:gsLst>
              <a:gs pos="0">
                <a:srgbClr val="FF0000"/>
              </a:gs>
              <a:gs pos="50000">
                <a:schemeClr val="accent1">
                  <a:tint val="44500"/>
                  <a:satMod val="160000"/>
                </a:schemeClr>
              </a:gs>
              <a:gs pos="100000">
                <a:schemeClr val="accent1">
                  <a:tint val="23500"/>
                  <a:satMod val="160000"/>
                </a:schemeClr>
              </a:gs>
            </a:gsLst>
            <a:lin ang="5400000" scaled="0"/>
          </a:gra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161925</xdr:colOff>
      <xdr:row>11</xdr:row>
      <xdr:rowOff>76200</xdr:rowOff>
    </xdr:from>
    <xdr:to>
      <xdr:col>3</xdr:col>
      <xdr:colOff>1143000</xdr:colOff>
      <xdr:row>12</xdr:row>
      <xdr:rowOff>171450</xdr:rowOff>
    </xdr:to>
    <xdr:pic>
      <xdr:nvPicPr>
        <xdr:cNvPr id="8" name="صورة 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lum bright="-14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44075" y="13163550"/>
          <a:ext cx="981075" cy="1362075"/>
        </a:xfrm>
        <a:prstGeom prst="rect">
          <a:avLst/>
        </a:prstGeom>
        <a:noFill/>
        <a:ln w="9525">
          <a:solidFill>
            <a:srgbClr val="FF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190500</xdr:colOff>
      <xdr:row>12</xdr:row>
      <xdr:rowOff>9525</xdr:rowOff>
    </xdr:from>
    <xdr:to>
      <xdr:col>3</xdr:col>
      <xdr:colOff>1200150</xdr:colOff>
      <xdr:row>13</xdr:row>
      <xdr:rowOff>38100</xdr:rowOff>
    </xdr:to>
    <xdr:pic>
      <xdr:nvPicPr>
        <xdr:cNvPr id="9" name="صورة 9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lum bright="-16000" contrast="-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86925" y="14363700"/>
          <a:ext cx="1009650" cy="1295400"/>
        </a:xfrm>
        <a:prstGeom prst="rect">
          <a:avLst/>
        </a:prstGeom>
        <a:noFill/>
        <a:ln w="9525" cmpd="thickThin">
          <a:solidFill>
            <a:srgbClr val="FF0000"/>
          </a:solidFill>
          <a:prstDash val="sysDot"/>
          <a:bevel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76200</xdr:colOff>
      <xdr:row>13</xdr:row>
      <xdr:rowOff>28574</xdr:rowOff>
    </xdr:from>
    <xdr:to>
      <xdr:col>3</xdr:col>
      <xdr:colOff>1181100</xdr:colOff>
      <xdr:row>14</xdr:row>
      <xdr:rowOff>190499</xdr:rowOff>
    </xdr:to>
    <xdr:pic>
      <xdr:nvPicPr>
        <xdr:cNvPr id="10" name="صورة 1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duotone>
            <a:prstClr val="black"/>
            <a:srgbClr val="D9C3A5">
              <a:tint val="50000"/>
              <a:satMod val="180000"/>
            </a:srgbClr>
          </a:duotone>
          <a:lum bright="-21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05975" y="15649574"/>
          <a:ext cx="1104900" cy="1428750"/>
        </a:xfrm>
        <a:prstGeom prst="rect">
          <a:avLst/>
        </a:prstGeom>
        <a:noFill/>
        <a:ln w="9525">
          <a:gradFill>
            <a:gsLst>
              <a:gs pos="0">
                <a:srgbClr val="FF0000"/>
              </a:gs>
              <a:gs pos="50000">
                <a:schemeClr val="accent1">
                  <a:tint val="44500"/>
                  <a:satMod val="160000"/>
                </a:schemeClr>
              </a:gs>
              <a:gs pos="100000">
                <a:schemeClr val="accent1">
                  <a:tint val="23500"/>
                  <a:satMod val="160000"/>
                </a:schemeClr>
              </a:gs>
            </a:gsLst>
            <a:lin ang="5400000" scaled="0"/>
          </a:gra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76200</xdr:colOff>
      <xdr:row>14</xdr:row>
      <xdr:rowOff>85725</xdr:rowOff>
    </xdr:from>
    <xdr:to>
      <xdr:col>3</xdr:col>
      <xdr:colOff>1219200</xdr:colOff>
      <xdr:row>15</xdr:row>
      <xdr:rowOff>200025</xdr:rowOff>
    </xdr:to>
    <xdr:pic>
      <xdr:nvPicPr>
        <xdr:cNvPr id="11" name="صورة 11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67875" y="16973550"/>
          <a:ext cx="1143000" cy="1381125"/>
        </a:xfrm>
        <a:prstGeom prst="rect">
          <a:avLst/>
        </a:prstGeom>
        <a:noFill/>
        <a:ln>
          <a:gradFill>
            <a:gsLst>
              <a:gs pos="0">
                <a:srgbClr val="FF0000"/>
              </a:gs>
              <a:gs pos="50000">
                <a:schemeClr val="accent1">
                  <a:tint val="44500"/>
                  <a:satMod val="160000"/>
                </a:schemeClr>
              </a:gs>
              <a:gs pos="100000">
                <a:schemeClr val="accent1">
                  <a:tint val="23500"/>
                  <a:satMod val="160000"/>
                </a:schemeClr>
              </a:gs>
            </a:gsLst>
            <a:lin ang="5400000" scaled="0"/>
          </a:gra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200025</xdr:colOff>
      <xdr:row>15</xdr:row>
      <xdr:rowOff>66675</xdr:rowOff>
    </xdr:from>
    <xdr:to>
      <xdr:col>3</xdr:col>
      <xdr:colOff>1143000</xdr:colOff>
      <xdr:row>16</xdr:row>
      <xdr:rowOff>57150</xdr:rowOff>
    </xdr:to>
    <xdr:pic>
      <xdr:nvPicPr>
        <xdr:cNvPr id="12" name="صورة 12" descr="http://hr.mans.edu.eg/dpp/2850425/25/00204/00.jpg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44075" y="18221325"/>
          <a:ext cx="942975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76200</xdr:colOff>
      <xdr:row>16</xdr:row>
      <xdr:rowOff>28575</xdr:rowOff>
    </xdr:from>
    <xdr:to>
      <xdr:col>3</xdr:col>
      <xdr:colOff>1152525</xdr:colOff>
      <xdr:row>17</xdr:row>
      <xdr:rowOff>247650</xdr:rowOff>
    </xdr:to>
    <xdr:pic>
      <xdr:nvPicPr>
        <xdr:cNvPr id="13" name="صورة 13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34550" y="19450050"/>
          <a:ext cx="1076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17</xdr:row>
      <xdr:rowOff>95250</xdr:rowOff>
    </xdr:from>
    <xdr:to>
      <xdr:col>3</xdr:col>
      <xdr:colOff>1143000</xdr:colOff>
      <xdr:row>18</xdr:row>
      <xdr:rowOff>209550</xdr:rowOff>
    </xdr:to>
    <xdr:pic>
      <xdr:nvPicPr>
        <xdr:cNvPr id="14" name="صورة 14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44075" y="20783550"/>
          <a:ext cx="1057275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18</xdr:row>
      <xdr:rowOff>66675</xdr:rowOff>
    </xdr:from>
    <xdr:to>
      <xdr:col>3</xdr:col>
      <xdr:colOff>1171575</xdr:colOff>
      <xdr:row>19</xdr:row>
      <xdr:rowOff>9525</xdr:rowOff>
    </xdr:to>
    <xdr:pic>
      <xdr:nvPicPr>
        <xdr:cNvPr id="15" name="صورة 15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15500" y="22021800"/>
          <a:ext cx="1114425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152400</xdr:colOff>
      <xdr:row>19</xdr:row>
      <xdr:rowOff>95250</xdr:rowOff>
    </xdr:from>
    <xdr:to>
      <xdr:col>3</xdr:col>
      <xdr:colOff>1133475</xdr:colOff>
      <xdr:row>20</xdr:row>
      <xdr:rowOff>28575</xdr:rowOff>
    </xdr:to>
    <xdr:pic>
      <xdr:nvPicPr>
        <xdr:cNvPr id="16" name="صورة 16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53600" y="23317200"/>
          <a:ext cx="981075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133350</xdr:colOff>
      <xdr:row>20</xdr:row>
      <xdr:rowOff>9525</xdr:rowOff>
    </xdr:from>
    <xdr:to>
      <xdr:col>3</xdr:col>
      <xdr:colOff>1133475</xdr:colOff>
      <xdr:row>21</xdr:row>
      <xdr:rowOff>47625</xdr:rowOff>
    </xdr:to>
    <xdr:pic>
      <xdr:nvPicPr>
        <xdr:cNvPr id="17" name="صورة 17" descr="http://hr.mans.edu.eg/dpp/2781120/25/02229/00.jpg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53600" y="24498300"/>
          <a:ext cx="1000125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142875</xdr:colOff>
      <xdr:row>21</xdr:row>
      <xdr:rowOff>38100</xdr:rowOff>
    </xdr:from>
    <xdr:to>
      <xdr:col>3</xdr:col>
      <xdr:colOff>1181100</xdr:colOff>
      <xdr:row>22</xdr:row>
      <xdr:rowOff>190500</xdr:rowOff>
    </xdr:to>
    <xdr:pic>
      <xdr:nvPicPr>
        <xdr:cNvPr id="18" name="صورة 1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05975" y="25793700"/>
          <a:ext cx="1038225" cy="141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114300</xdr:colOff>
      <xdr:row>22</xdr:row>
      <xdr:rowOff>57150</xdr:rowOff>
    </xdr:from>
    <xdr:to>
      <xdr:col>3</xdr:col>
      <xdr:colOff>1057275</xdr:colOff>
      <xdr:row>23</xdr:row>
      <xdr:rowOff>38100</xdr:rowOff>
    </xdr:to>
    <xdr:pic>
      <xdr:nvPicPr>
        <xdr:cNvPr id="19" name="صورة 19" descr="http://hr.mans.edu.eg/dpp/2840513/25/00181/00.jpg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529800" y="27079575"/>
          <a:ext cx="942975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114300</xdr:colOff>
      <xdr:row>24</xdr:row>
      <xdr:rowOff>57150</xdr:rowOff>
    </xdr:from>
    <xdr:to>
      <xdr:col>3</xdr:col>
      <xdr:colOff>1085850</xdr:colOff>
      <xdr:row>25</xdr:row>
      <xdr:rowOff>57150</xdr:rowOff>
    </xdr:to>
    <xdr:pic>
      <xdr:nvPicPr>
        <xdr:cNvPr id="20" name="صورة 21" descr="http://hr.mans.edu.eg/dpp/2840129/25/00181/00.jpg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501225" y="29613225"/>
          <a:ext cx="97155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95250</xdr:colOff>
      <xdr:row>25</xdr:row>
      <xdr:rowOff>76200</xdr:rowOff>
    </xdr:from>
    <xdr:to>
      <xdr:col>3</xdr:col>
      <xdr:colOff>1123950</xdr:colOff>
      <xdr:row>26</xdr:row>
      <xdr:rowOff>190500</xdr:rowOff>
    </xdr:to>
    <xdr:pic>
      <xdr:nvPicPr>
        <xdr:cNvPr id="21" name="صورة 22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63125" y="30899100"/>
          <a:ext cx="1028700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66675</xdr:colOff>
      <xdr:row>26</xdr:row>
      <xdr:rowOff>47625</xdr:rowOff>
    </xdr:from>
    <xdr:to>
      <xdr:col>3</xdr:col>
      <xdr:colOff>1181100</xdr:colOff>
      <xdr:row>27</xdr:row>
      <xdr:rowOff>57150</xdr:rowOff>
    </xdr:to>
    <xdr:pic>
      <xdr:nvPicPr>
        <xdr:cNvPr id="22" name="صورة 23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05975" y="32137350"/>
          <a:ext cx="1114425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123825</xdr:colOff>
      <xdr:row>27</xdr:row>
      <xdr:rowOff>104775</xdr:rowOff>
    </xdr:from>
    <xdr:to>
      <xdr:col>3</xdr:col>
      <xdr:colOff>1162050</xdr:colOff>
      <xdr:row>28</xdr:row>
      <xdr:rowOff>9525</xdr:rowOff>
    </xdr:to>
    <xdr:pic>
      <xdr:nvPicPr>
        <xdr:cNvPr id="23" name="صورة 24" descr="http://hr.mans.edu.eg/dpp/2851117/25/00374/00.jpg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25025" y="33461325"/>
          <a:ext cx="1038225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76200</xdr:colOff>
      <xdr:row>27</xdr:row>
      <xdr:rowOff>85725</xdr:rowOff>
    </xdr:from>
    <xdr:to>
      <xdr:col>3</xdr:col>
      <xdr:colOff>1162050</xdr:colOff>
      <xdr:row>28</xdr:row>
      <xdr:rowOff>200025</xdr:rowOff>
    </xdr:to>
    <xdr:pic>
      <xdr:nvPicPr>
        <xdr:cNvPr id="24" name="صورة 25" descr="http://hr.mans.edu.eg/dpp/2720921/25/00222/00.jpg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25025" y="33442275"/>
          <a:ext cx="1085850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47625</xdr:colOff>
      <xdr:row>28</xdr:row>
      <xdr:rowOff>47625</xdr:rowOff>
    </xdr:from>
    <xdr:to>
      <xdr:col>3</xdr:col>
      <xdr:colOff>1152525</xdr:colOff>
      <xdr:row>29</xdr:row>
      <xdr:rowOff>38100</xdr:rowOff>
    </xdr:to>
    <xdr:pic>
      <xdr:nvPicPr>
        <xdr:cNvPr id="25" name="صورة 26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34550" y="34671000"/>
          <a:ext cx="110490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38100</xdr:colOff>
      <xdr:row>29</xdr:row>
      <xdr:rowOff>66675</xdr:rowOff>
    </xdr:from>
    <xdr:to>
      <xdr:col>3</xdr:col>
      <xdr:colOff>1228725</xdr:colOff>
      <xdr:row>30</xdr:row>
      <xdr:rowOff>161925</xdr:rowOff>
    </xdr:to>
    <xdr:pic>
      <xdr:nvPicPr>
        <xdr:cNvPr id="26" name="صورة 27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58350" y="35956875"/>
          <a:ext cx="1190625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66675</xdr:colOff>
      <xdr:row>31</xdr:row>
      <xdr:rowOff>9525</xdr:rowOff>
    </xdr:from>
    <xdr:to>
      <xdr:col>3</xdr:col>
      <xdr:colOff>1200150</xdr:colOff>
      <xdr:row>32</xdr:row>
      <xdr:rowOff>180975</xdr:rowOff>
    </xdr:to>
    <xdr:pic>
      <xdr:nvPicPr>
        <xdr:cNvPr id="27" name="صورة 2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86925" y="38433375"/>
          <a:ext cx="113347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114300</xdr:colOff>
      <xdr:row>32</xdr:row>
      <xdr:rowOff>19050</xdr:rowOff>
    </xdr:from>
    <xdr:to>
      <xdr:col>3</xdr:col>
      <xdr:colOff>1133475</xdr:colOff>
      <xdr:row>33</xdr:row>
      <xdr:rowOff>161925</xdr:rowOff>
    </xdr:to>
    <xdr:pic>
      <xdr:nvPicPr>
        <xdr:cNvPr id="28" name="صورة 29" descr="http://hr.mans.edu.eg/dpp/2810203/25/00229/00.jpg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53600" y="39709725"/>
          <a:ext cx="1019175" cy="140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200025</xdr:colOff>
      <xdr:row>33</xdr:row>
      <xdr:rowOff>85725</xdr:rowOff>
    </xdr:from>
    <xdr:to>
      <xdr:col>3</xdr:col>
      <xdr:colOff>1152525</xdr:colOff>
      <xdr:row>34</xdr:row>
      <xdr:rowOff>180975</xdr:rowOff>
    </xdr:to>
    <xdr:pic>
      <xdr:nvPicPr>
        <xdr:cNvPr id="29" name="صورة 3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34550" y="41043225"/>
          <a:ext cx="9525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95250</xdr:colOff>
      <xdr:row>34</xdr:row>
      <xdr:rowOff>142875</xdr:rowOff>
    </xdr:from>
    <xdr:to>
      <xdr:col>3</xdr:col>
      <xdr:colOff>1209675</xdr:colOff>
      <xdr:row>35</xdr:row>
      <xdr:rowOff>180975</xdr:rowOff>
    </xdr:to>
    <xdr:pic>
      <xdr:nvPicPr>
        <xdr:cNvPr id="30" name="صورة 31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77400" y="42367200"/>
          <a:ext cx="1114425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133350</xdr:colOff>
      <xdr:row>35</xdr:row>
      <xdr:rowOff>19050</xdr:rowOff>
    </xdr:from>
    <xdr:to>
      <xdr:col>3</xdr:col>
      <xdr:colOff>1181100</xdr:colOff>
      <xdr:row>36</xdr:row>
      <xdr:rowOff>190500</xdr:rowOff>
    </xdr:to>
    <xdr:pic>
      <xdr:nvPicPr>
        <xdr:cNvPr id="31" name="صورة 32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05975" y="43510200"/>
          <a:ext cx="1047750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171450</xdr:colOff>
      <xdr:row>36</xdr:row>
      <xdr:rowOff>28575</xdr:rowOff>
    </xdr:from>
    <xdr:to>
      <xdr:col>3</xdr:col>
      <xdr:colOff>1200150</xdr:colOff>
      <xdr:row>37</xdr:row>
      <xdr:rowOff>190500</xdr:rowOff>
    </xdr:to>
    <xdr:pic>
      <xdr:nvPicPr>
        <xdr:cNvPr id="32" name="صورة 33" descr="http://hr.mans.edu.eg/dpp/2780819/25/00183/00.jpg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86925" y="44786550"/>
          <a:ext cx="1028700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114300</xdr:colOff>
      <xdr:row>37</xdr:row>
      <xdr:rowOff>28575</xdr:rowOff>
    </xdr:from>
    <xdr:to>
      <xdr:col>3</xdr:col>
      <xdr:colOff>1171575</xdr:colOff>
      <xdr:row>38</xdr:row>
      <xdr:rowOff>190500</xdr:rowOff>
    </xdr:to>
    <xdr:pic>
      <xdr:nvPicPr>
        <xdr:cNvPr id="33" name="صورة 34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15500" y="46053375"/>
          <a:ext cx="1057275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133350</xdr:colOff>
      <xdr:row>38</xdr:row>
      <xdr:rowOff>9525</xdr:rowOff>
    </xdr:from>
    <xdr:to>
      <xdr:col>3</xdr:col>
      <xdr:colOff>1190625</xdr:colOff>
      <xdr:row>39</xdr:row>
      <xdr:rowOff>190500</xdr:rowOff>
    </xdr:to>
    <xdr:pic>
      <xdr:nvPicPr>
        <xdr:cNvPr id="34" name="صورة 35" descr="http://hr.mans.edu.eg/dpp/2820910/25/00301/00.jpg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96450" y="47301150"/>
          <a:ext cx="1057275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123825</xdr:colOff>
      <xdr:row>39</xdr:row>
      <xdr:rowOff>19050</xdr:rowOff>
    </xdr:from>
    <xdr:to>
      <xdr:col>3</xdr:col>
      <xdr:colOff>1181100</xdr:colOff>
      <xdr:row>40</xdr:row>
      <xdr:rowOff>180975</xdr:rowOff>
    </xdr:to>
    <xdr:pic>
      <xdr:nvPicPr>
        <xdr:cNvPr id="35" name="صورة 36" descr="http://hr.mans.edu.eg/dpp/2841231/25/00207/00.jpg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05975" y="48577500"/>
          <a:ext cx="1057275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40</xdr:row>
      <xdr:rowOff>19050</xdr:rowOff>
    </xdr:from>
    <xdr:to>
      <xdr:col>3</xdr:col>
      <xdr:colOff>1171575</xdr:colOff>
      <xdr:row>41</xdr:row>
      <xdr:rowOff>209550</xdr:rowOff>
    </xdr:to>
    <xdr:pic>
      <xdr:nvPicPr>
        <xdr:cNvPr id="36" name="صورة 37" descr="http://hr.mans.edu.eg/dpp/2811009/25/00107/00.jpg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15500" y="49844325"/>
          <a:ext cx="1114425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161925</xdr:colOff>
      <xdr:row>41</xdr:row>
      <xdr:rowOff>47625</xdr:rowOff>
    </xdr:from>
    <xdr:to>
      <xdr:col>3</xdr:col>
      <xdr:colOff>1066800</xdr:colOff>
      <xdr:row>42</xdr:row>
      <xdr:rowOff>19050</xdr:rowOff>
    </xdr:to>
    <xdr:pic>
      <xdr:nvPicPr>
        <xdr:cNvPr id="37" name="صورة 3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520275" y="51139725"/>
          <a:ext cx="904875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42</xdr:row>
      <xdr:rowOff>66675</xdr:rowOff>
    </xdr:from>
    <xdr:to>
      <xdr:col>3</xdr:col>
      <xdr:colOff>1228725</xdr:colOff>
      <xdr:row>43</xdr:row>
      <xdr:rowOff>171450</xdr:rowOff>
    </xdr:to>
    <xdr:pic>
      <xdr:nvPicPr>
        <xdr:cNvPr id="38" name="صورة 39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58350" y="52425600"/>
          <a:ext cx="11430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95250</xdr:colOff>
      <xdr:row>43</xdr:row>
      <xdr:rowOff>95250</xdr:rowOff>
    </xdr:from>
    <xdr:to>
      <xdr:col>3</xdr:col>
      <xdr:colOff>1209675</xdr:colOff>
      <xdr:row>44</xdr:row>
      <xdr:rowOff>47625</xdr:rowOff>
    </xdr:to>
    <xdr:pic>
      <xdr:nvPicPr>
        <xdr:cNvPr id="39" name="صورة 4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77400" y="53721000"/>
          <a:ext cx="1114425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66675</xdr:colOff>
      <xdr:row>44</xdr:row>
      <xdr:rowOff>47625</xdr:rowOff>
    </xdr:from>
    <xdr:to>
      <xdr:col>3</xdr:col>
      <xdr:colOff>1171575</xdr:colOff>
      <xdr:row>45</xdr:row>
      <xdr:rowOff>19050</xdr:rowOff>
    </xdr:to>
    <xdr:pic>
      <xdr:nvPicPr>
        <xdr:cNvPr id="40" name="صورة 41" descr="http://hr.mans.edu.eg/dpp/2680423/25/00107/00.jpg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15500" y="54940200"/>
          <a:ext cx="110490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104775</xdr:colOff>
      <xdr:row>45</xdr:row>
      <xdr:rowOff>66675</xdr:rowOff>
    </xdr:from>
    <xdr:to>
      <xdr:col>3</xdr:col>
      <xdr:colOff>1162050</xdr:colOff>
      <xdr:row>46</xdr:row>
      <xdr:rowOff>19050</xdr:rowOff>
    </xdr:to>
    <xdr:pic>
      <xdr:nvPicPr>
        <xdr:cNvPr id="41" name="صورة 44" descr="http://hr.mans.edu.eg/dpp/2730813/25/00521/00.jpg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25025" y="56226075"/>
          <a:ext cx="1057275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46</xdr:row>
      <xdr:rowOff>66675</xdr:rowOff>
    </xdr:from>
    <xdr:to>
      <xdr:col>3</xdr:col>
      <xdr:colOff>1152525</xdr:colOff>
      <xdr:row>47</xdr:row>
      <xdr:rowOff>161925</xdr:rowOff>
    </xdr:to>
    <xdr:pic>
      <xdr:nvPicPr>
        <xdr:cNvPr id="42" name="صورة 45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34550" y="57492900"/>
          <a:ext cx="1095375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28575</xdr:colOff>
      <xdr:row>46</xdr:row>
      <xdr:rowOff>914400</xdr:rowOff>
    </xdr:from>
    <xdr:to>
      <xdr:col>3</xdr:col>
      <xdr:colOff>1162050</xdr:colOff>
      <xdr:row>47</xdr:row>
      <xdr:rowOff>1162050</xdr:rowOff>
    </xdr:to>
    <xdr:pic>
      <xdr:nvPicPr>
        <xdr:cNvPr id="43" name="صورة 46" descr="http://hr.mans.edu.eg/dpp/2880720/25/01628/00.jpg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25025" y="58340625"/>
          <a:ext cx="1133475" cy="151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76200</xdr:colOff>
      <xdr:row>48</xdr:row>
      <xdr:rowOff>57150</xdr:rowOff>
    </xdr:from>
    <xdr:to>
      <xdr:col>3</xdr:col>
      <xdr:colOff>1143000</xdr:colOff>
      <xdr:row>49</xdr:row>
      <xdr:rowOff>19050</xdr:rowOff>
    </xdr:to>
    <xdr:pic>
      <xdr:nvPicPr>
        <xdr:cNvPr id="44" name="صورة 47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44075" y="60017025"/>
          <a:ext cx="1066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38100</xdr:colOff>
      <xdr:row>49</xdr:row>
      <xdr:rowOff>0</xdr:rowOff>
    </xdr:from>
    <xdr:to>
      <xdr:col>3</xdr:col>
      <xdr:colOff>1181100</xdr:colOff>
      <xdr:row>50</xdr:row>
      <xdr:rowOff>219075</xdr:rowOff>
    </xdr:to>
    <xdr:pic>
      <xdr:nvPicPr>
        <xdr:cNvPr id="45" name="صورة 48" descr="http://hr.mans.edu.eg/dpp/2830801/25/03041/00.jpg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05975" y="61226700"/>
          <a:ext cx="1143000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76200</xdr:colOff>
      <xdr:row>50</xdr:row>
      <xdr:rowOff>38100</xdr:rowOff>
    </xdr:from>
    <xdr:to>
      <xdr:col>3</xdr:col>
      <xdr:colOff>1171575</xdr:colOff>
      <xdr:row>51</xdr:row>
      <xdr:rowOff>47625</xdr:rowOff>
    </xdr:to>
    <xdr:pic>
      <xdr:nvPicPr>
        <xdr:cNvPr id="46" name="صورة 49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15500" y="62531625"/>
          <a:ext cx="1095375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51</xdr:row>
      <xdr:rowOff>47625</xdr:rowOff>
    </xdr:from>
    <xdr:to>
      <xdr:col>3</xdr:col>
      <xdr:colOff>1095375</xdr:colOff>
      <xdr:row>52</xdr:row>
      <xdr:rowOff>57150</xdr:rowOff>
    </xdr:to>
    <xdr:pic>
      <xdr:nvPicPr>
        <xdr:cNvPr id="47" name="صورة 5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91700" y="63807975"/>
          <a:ext cx="1009650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52</xdr:row>
      <xdr:rowOff>85725</xdr:rowOff>
    </xdr:from>
    <xdr:to>
      <xdr:col>3</xdr:col>
      <xdr:colOff>1104900</xdr:colOff>
      <xdr:row>53</xdr:row>
      <xdr:rowOff>200025</xdr:rowOff>
    </xdr:to>
    <xdr:pic>
      <xdr:nvPicPr>
        <xdr:cNvPr id="48" name="صورة 51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82175" y="65112900"/>
          <a:ext cx="1047750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53</xdr:row>
      <xdr:rowOff>28575</xdr:rowOff>
    </xdr:from>
    <xdr:to>
      <xdr:col>3</xdr:col>
      <xdr:colOff>1190625</xdr:colOff>
      <xdr:row>54</xdr:row>
      <xdr:rowOff>38100</xdr:rowOff>
    </xdr:to>
    <xdr:pic>
      <xdr:nvPicPr>
        <xdr:cNvPr id="49" name="صورة 52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96450" y="66322575"/>
          <a:ext cx="1190625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95250</xdr:colOff>
      <xdr:row>54</xdr:row>
      <xdr:rowOff>0</xdr:rowOff>
    </xdr:from>
    <xdr:to>
      <xdr:col>3</xdr:col>
      <xdr:colOff>1257300</xdr:colOff>
      <xdr:row>55</xdr:row>
      <xdr:rowOff>219075</xdr:rowOff>
    </xdr:to>
    <xdr:pic>
      <xdr:nvPicPr>
        <xdr:cNvPr id="50" name="صورة 53" descr="http://hr.mans.edu.eg/dpp/2820919/88/00408/00.jpg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29775" y="67560825"/>
          <a:ext cx="1162050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161925</xdr:colOff>
      <xdr:row>55</xdr:row>
      <xdr:rowOff>38100</xdr:rowOff>
    </xdr:from>
    <xdr:to>
      <xdr:col>3</xdr:col>
      <xdr:colOff>1171575</xdr:colOff>
      <xdr:row>56</xdr:row>
      <xdr:rowOff>219075</xdr:rowOff>
    </xdr:to>
    <xdr:pic>
      <xdr:nvPicPr>
        <xdr:cNvPr id="51" name="صورة 54" descr="http://hr.mans.edu.eg/dpp/2841022/25/00183/00.jpg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15500" y="68865750"/>
          <a:ext cx="100965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228600</xdr:colOff>
      <xdr:row>56</xdr:row>
      <xdr:rowOff>38100</xdr:rowOff>
    </xdr:from>
    <xdr:to>
      <xdr:col>3</xdr:col>
      <xdr:colOff>1162050</xdr:colOff>
      <xdr:row>57</xdr:row>
      <xdr:rowOff>66675</xdr:rowOff>
    </xdr:to>
    <xdr:pic>
      <xdr:nvPicPr>
        <xdr:cNvPr id="52" name="صورة 55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25025" y="70132575"/>
          <a:ext cx="93345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219075</xdr:colOff>
      <xdr:row>57</xdr:row>
      <xdr:rowOff>19050</xdr:rowOff>
    </xdr:from>
    <xdr:to>
      <xdr:col>3</xdr:col>
      <xdr:colOff>1152525</xdr:colOff>
      <xdr:row>58</xdr:row>
      <xdr:rowOff>247650</xdr:rowOff>
    </xdr:to>
    <xdr:pic>
      <xdr:nvPicPr>
        <xdr:cNvPr id="53" name="صورة 56" descr="http://hr.mans.edu.eg/dpp/2671206/25/01837/00.jpg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34550" y="71380350"/>
          <a:ext cx="933450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266700</xdr:colOff>
      <xdr:row>58</xdr:row>
      <xdr:rowOff>76200</xdr:rowOff>
    </xdr:from>
    <xdr:to>
      <xdr:col>3</xdr:col>
      <xdr:colOff>1152525</xdr:colOff>
      <xdr:row>59</xdr:row>
      <xdr:rowOff>228600</xdr:rowOff>
    </xdr:to>
    <xdr:pic>
      <xdr:nvPicPr>
        <xdr:cNvPr id="54" name="صورة 57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34550" y="72704325"/>
          <a:ext cx="885825" cy="141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190500</xdr:colOff>
      <xdr:row>59</xdr:row>
      <xdr:rowOff>9525</xdr:rowOff>
    </xdr:from>
    <xdr:to>
      <xdr:col>3</xdr:col>
      <xdr:colOff>1200150</xdr:colOff>
      <xdr:row>60</xdr:row>
      <xdr:rowOff>238125</xdr:rowOff>
    </xdr:to>
    <xdr:pic>
      <xdr:nvPicPr>
        <xdr:cNvPr id="55" name="صورة 58" descr="http://hr.mans.edu.eg/dpp/2610603/25/00111/00.jpg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86925" y="73904475"/>
          <a:ext cx="1009650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114300</xdr:colOff>
      <xdr:row>60</xdr:row>
      <xdr:rowOff>57150</xdr:rowOff>
    </xdr:from>
    <xdr:to>
      <xdr:col>3</xdr:col>
      <xdr:colOff>1181100</xdr:colOff>
      <xdr:row>61</xdr:row>
      <xdr:rowOff>85725</xdr:rowOff>
    </xdr:to>
    <xdr:pic>
      <xdr:nvPicPr>
        <xdr:cNvPr id="56" name="صورة 59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05975" y="75218925"/>
          <a:ext cx="106680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61</xdr:row>
      <xdr:rowOff>66675</xdr:rowOff>
    </xdr:from>
    <xdr:to>
      <xdr:col>3</xdr:col>
      <xdr:colOff>1143000</xdr:colOff>
      <xdr:row>62</xdr:row>
      <xdr:rowOff>200025</xdr:rowOff>
    </xdr:to>
    <xdr:pic>
      <xdr:nvPicPr>
        <xdr:cNvPr id="57" name="صورة 60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44075" y="76495275"/>
          <a:ext cx="1085850" cy="140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95250</xdr:colOff>
      <xdr:row>62</xdr:row>
      <xdr:rowOff>57150</xdr:rowOff>
    </xdr:from>
    <xdr:to>
      <xdr:col>3</xdr:col>
      <xdr:colOff>1162050</xdr:colOff>
      <xdr:row>63</xdr:row>
      <xdr:rowOff>66675</xdr:rowOff>
    </xdr:to>
    <xdr:pic>
      <xdr:nvPicPr>
        <xdr:cNvPr id="58" name="صورة 61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25025" y="77752575"/>
          <a:ext cx="1066800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95250</xdr:colOff>
      <xdr:row>63</xdr:row>
      <xdr:rowOff>57150</xdr:rowOff>
    </xdr:from>
    <xdr:to>
      <xdr:col>3</xdr:col>
      <xdr:colOff>1181100</xdr:colOff>
      <xdr:row>64</xdr:row>
      <xdr:rowOff>66675</xdr:rowOff>
    </xdr:to>
    <xdr:pic>
      <xdr:nvPicPr>
        <xdr:cNvPr id="59" name="صورة 62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05975" y="79019400"/>
          <a:ext cx="1085850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64</xdr:row>
      <xdr:rowOff>47625</xdr:rowOff>
    </xdr:from>
    <xdr:to>
      <xdr:col>3</xdr:col>
      <xdr:colOff>1200150</xdr:colOff>
      <xdr:row>65</xdr:row>
      <xdr:rowOff>57150</xdr:rowOff>
    </xdr:to>
    <xdr:pic>
      <xdr:nvPicPr>
        <xdr:cNvPr id="60" name="صورة 63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86925" y="80276700"/>
          <a:ext cx="1181100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65</xdr:row>
      <xdr:rowOff>0</xdr:rowOff>
    </xdr:from>
    <xdr:to>
      <xdr:col>3</xdr:col>
      <xdr:colOff>1171575</xdr:colOff>
      <xdr:row>66</xdr:row>
      <xdr:rowOff>9525</xdr:rowOff>
    </xdr:to>
    <xdr:pic>
      <xdr:nvPicPr>
        <xdr:cNvPr id="61" name="صورة 64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15500" y="81495900"/>
          <a:ext cx="1171575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104775</xdr:colOff>
      <xdr:row>66</xdr:row>
      <xdr:rowOff>9525</xdr:rowOff>
    </xdr:from>
    <xdr:to>
      <xdr:col>3</xdr:col>
      <xdr:colOff>1171575</xdr:colOff>
      <xdr:row>67</xdr:row>
      <xdr:rowOff>57150</xdr:rowOff>
    </xdr:to>
    <xdr:pic>
      <xdr:nvPicPr>
        <xdr:cNvPr id="62" name="صورة 65" descr="http://hr.mans.edu.eg/dpp/2791222/25/00339/00.jpg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15500" y="82772250"/>
          <a:ext cx="106680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67</xdr:row>
      <xdr:rowOff>9525</xdr:rowOff>
    </xdr:from>
    <xdr:to>
      <xdr:col>3</xdr:col>
      <xdr:colOff>1162050</xdr:colOff>
      <xdr:row>68</xdr:row>
      <xdr:rowOff>171450</xdr:rowOff>
    </xdr:to>
    <xdr:pic>
      <xdr:nvPicPr>
        <xdr:cNvPr id="63" name="صورة 66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25025" y="84039075"/>
          <a:ext cx="1104900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76200</xdr:colOff>
      <xdr:row>69</xdr:row>
      <xdr:rowOff>66675</xdr:rowOff>
    </xdr:from>
    <xdr:to>
      <xdr:col>3</xdr:col>
      <xdr:colOff>1209675</xdr:colOff>
      <xdr:row>70</xdr:row>
      <xdr:rowOff>161925</xdr:rowOff>
    </xdr:to>
    <xdr:pic>
      <xdr:nvPicPr>
        <xdr:cNvPr id="64" name="صورة 67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77400" y="86629875"/>
          <a:ext cx="1133475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76200</xdr:colOff>
      <xdr:row>70</xdr:row>
      <xdr:rowOff>57150</xdr:rowOff>
    </xdr:from>
    <xdr:to>
      <xdr:col>3</xdr:col>
      <xdr:colOff>1209675</xdr:colOff>
      <xdr:row>71</xdr:row>
      <xdr:rowOff>47625</xdr:rowOff>
    </xdr:to>
    <xdr:pic>
      <xdr:nvPicPr>
        <xdr:cNvPr id="65" name="صورة 6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77400" y="87887175"/>
          <a:ext cx="1133475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95250</xdr:colOff>
      <xdr:row>71</xdr:row>
      <xdr:rowOff>76200</xdr:rowOff>
    </xdr:from>
    <xdr:to>
      <xdr:col>3</xdr:col>
      <xdr:colOff>1219200</xdr:colOff>
      <xdr:row>72</xdr:row>
      <xdr:rowOff>171450</xdr:rowOff>
    </xdr:to>
    <xdr:pic>
      <xdr:nvPicPr>
        <xdr:cNvPr id="66" name="صورة 69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67875" y="89173050"/>
          <a:ext cx="112395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114300</xdr:colOff>
      <xdr:row>71</xdr:row>
      <xdr:rowOff>952500</xdr:rowOff>
    </xdr:from>
    <xdr:to>
      <xdr:col>3</xdr:col>
      <xdr:colOff>1171575</xdr:colOff>
      <xdr:row>72</xdr:row>
      <xdr:rowOff>1028700</xdr:rowOff>
    </xdr:to>
    <xdr:pic>
      <xdr:nvPicPr>
        <xdr:cNvPr id="67" name="صورة 70" descr="http://hr.mans.edu.eg/dpp/2860317/88/00223/00.jpg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15500" y="90049350"/>
          <a:ext cx="1057275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123825</xdr:colOff>
      <xdr:row>73</xdr:row>
      <xdr:rowOff>0</xdr:rowOff>
    </xdr:from>
    <xdr:to>
      <xdr:col>3</xdr:col>
      <xdr:colOff>1190625</xdr:colOff>
      <xdr:row>73</xdr:row>
      <xdr:rowOff>1152525</xdr:rowOff>
    </xdr:to>
    <xdr:pic>
      <xdr:nvPicPr>
        <xdr:cNvPr id="68" name="صورة 71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96450" y="91630500"/>
          <a:ext cx="10668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104775</xdr:colOff>
      <xdr:row>75</xdr:row>
      <xdr:rowOff>38100</xdr:rowOff>
    </xdr:from>
    <xdr:to>
      <xdr:col>3</xdr:col>
      <xdr:colOff>1200150</xdr:colOff>
      <xdr:row>75</xdr:row>
      <xdr:rowOff>1190625</xdr:rowOff>
    </xdr:to>
    <xdr:pic>
      <xdr:nvPicPr>
        <xdr:cNvPr id="69" name="صورة 72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86925" y="94202250"/>
          <a:ext cx="1095375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76</xdr:row>
      <xdr:rowOff>19050</xdr:rowOff>
    </xdr:from>
    <xdr:to>
      <xdr:col>3</xdr:col>
      <xdr:colOff>1228725</xdr:colOff>
      <xdr:row>76</xdr:row>
      <xdr:rowOff>1190625</xdr:rowOff>
    </xdr:to>
    <xdr:pic>
      <xdr:nvPicPr>
        <xdr:cNvPr id="70" name="صورة 73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58350" y="95450025"/>
          <a:ext cx="114300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1228725</xdr:colOff>
      <xdr:row>80</xdr:row>
      <xdr:rowOff>9525</xdr:rowOff>
    </xdr:to>
    <xdr:pic>
      <xdr:nvPicPr>
        <xdr:cNvPr id="71" name="صورة 74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58350" y="99231450"/>
          <a:ext cx="1228725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114300</xdr:colOff>
      <xdr:row>80</xdr:row>
      <xdr:rowOff>28575</xdr:rowOff>
    </xdr:from>
    <xdr:to>
      <xdr:col>3</xdr:col>
      <xdr:colOff>1181100</xdr:colOff>
      <xdr:row>81</xdr:row>
      <xdr:rowOff>95250</xdr:rowOff>
    </xdr:to>
    <xdr:pic>
      <xdr:nvPicPr>
        <xdr:cNvPr id="72" name="صورة 75" descr="http://hr.mans.edu.eg/dpp/2830122/25/00171/00.jpg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05975" y="100526850"/>
          <a:ext cx="1066800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81</xdr:row>
      <xdr:rowOff>0</xdr:rowOff>
    </xdr:from>
    <xdr:to>
      <xdr:col>3</xdr:col>
      <xdr:colOff>1162050</xdr:colOff>
      <xdr:row>81</xdr:row>
      <xdr:rowOff>1152525</xdr:rowOff>
    </xdr:to>
    <xdr:pic>
      <xdr:nvPicPr>
        <xdr:cNvPr id="73" name="صورة 76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25025" y="101765100"/>
          <a:ext cx="116205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1171575</xdr:colOff>
      <xdr:row>82</xdr:row>
      <xdr:rowOff>1152525</xdr:rowOff>
    </xdr:to>
    <xdr:pic>
      <xdr:nvPicPr>
        <xdr:cNvPr id="74" name="صورة 77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15500" y="103031925"/>
          <a:ext cx="1171575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1209675</xdr:colOff>
      <xdr:row>84</xdr:row>
      <xdr:rowOff>1257300</xdr:rowOff>
    </xdr:to>
    <xdr:pic>
      <xdr:nvPicPr>
        <xdr:cNvPr id="75" name="صورة 78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77400" y="105565575"/>
          <a:ext cx="1209675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142875</xdr:colOff>
      <xdr:row>85</xdr:row>
      <xdr:rowOff>19050</xdr:rowOff>
    </xdr:from>
    <xdr:to>
      <xdr:col>3</xdr:col>
      <xdr:colOff>1190625</xdr:colOff>
      <xdr:row>86</xdr:row>
      <xdr:rowOff>200025</xdr:rowOff>
    </xdr:to>
    <xdr:pic>
      <xdr:nvPicPr>
        <xdr:cNvPr id="76" name="صورة 79" descr="http://hr.mans.edu.eg/dpp/2780411/25/00107/00.jpg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96450" y="106851450"/>
          <a:ext cx="104775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86</xdr:row>
      <xdr:rowOff>0</xdr:rowOff>
    </xdr:from>
    <xdr:to>
      <xdr:col>3</xdr:col>
      <xdr:colOff>1181100</xdr:colOff>
      <xdr:row>86</xdr:row>
      <xdr:rowOff>1257300</xdr:rowOff>
    </xdr:to>
    <xdr:pic>
      <xdr:nvPicPr>
        <xdr:cNvPr id="77" name="صورة 8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05975" y="108099225"/>
          <a:ext cx="118110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180975</xdr:colOff>
      <xdr:row>87</xdr:row>
      <xdr:rowOff>19050</xdr:rowOff>
    </xdr:from>
    <xdr:to>
      <xdr:col>3</xdr:col>
      <xdr:colOff>1162050</xdr:colOff>
      <xdr:row>88</xdr:row>
      <xdr:rowOff>180975</xdr:rowOff>
    </xdr:to>
    <xdr:pic>
      <xdr:nvPicPr>
        <xdr:cNvPr id="78" name="صورة 81" descr="http://hr.mans.edu.eg/dpp/2850114/25/00382/00.jpg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25025" y="109385100"/>
          <a:ext cx="981075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161925</xdr:colOff>
      <xdr:row>88</xdr:row>
      <xdr:rowOff>28575</xdr:rowOff>
    </xdr:from>
    <xdr:to>
      <xdr:col>3</xdr:col>
      <xdr:colOff>1219200</xdr:colOff>
      <xdr:row>89</xdr:row>
      <xdr:rowOff>180975</xdr:rowOff>
    </xdr:to>
    <xdr:pic>
      <xdr:nvPicPr>
        <xdr:cNvPr id="79" name="صورة 82" descr="http://hr.mans.edu.eg/dpp/2820103/25/04214/00.jpg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67875" y="110661450"/>
          <a:ext cx="1057275" cy="141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685800</xdr:colOff>
      <xdr:row>89</xdr:row>
      <xdr:rowOff>885825</xdr:rowOff>
    </xdr:to>
    <xdr:pic>
      <xdr:nvPicPr>
        <xdr:cNvPr id="80" name="صورة 84" descr="http://hr.mans.edu.eg/AlFarouk/HR_Images/ictp.gif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5206200" y="111899700"/>
          <a:ext cx="68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104775</xdr:colOff>
      <xdr:row>89</xdr:row>
      <xdr:rowOff>57150</xdr:rowOff>
    </xdr:from>
    <xdr:to>
      <xdr:col>3</xdr:col>
      <xdr:colOff>1143000</xdr:colOff>
      <xdr:row>90</xdr:row>
      <xdr:rowOff>47625</xdr:rowOff>
    </xdr:to>
    <xdr:pic>
      <xdr:nvPicPr>
        <xdr:cNvPr id="81" name="صورة 85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44075" y="111956850"/>
          <a:ext cx="1038225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161925</xdr:colOff>
      <xdr:row>90</xdr:row>
      <xdr:rowOff>28575</xdr:rowOff>
    </xdr:from>
    <xdr:to>
      <xdr:col>3</xdr:col>
      <xdr:colOff>1143000</xdr:colOff>
      <xdr:row>91</xdr:row>
      <xdr:rowOff>19050</xdr:rowOff>
    </xdr:to>
    <xdr:pic>
      <xdr:nvPicPr>
        <xdr:cNvPr id="82" name="صورة 86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44075" y="113195100"/>
          <a:ext cx="981075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38100</xdr:colOff>
      <xdr:row>91</xdr:row>
      <xdr:rowOff>28575</xdr:rowOff>
    </xdr:from>
    <xdr:to>
      <xdr:col>3</xdr:col>
      <xdr:colOff>1209675</xdr:colOff>
      <xdr:row>92</xdr:row>
      <xdr:rowOff>19050</xdr:rowOff>
    </xdr:to>
    <xdr:pic>
      <xdr:nvPicPr>
        <xdr:cNvPr id="83" name="صورة 87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77400" y="114461925"/>
          <a:ext cx="1171575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171450</xdr:colOff>
      <xdr:row>92</xdr:row>
      <xdr:rowOff>38100</xdr:rowOff>
    </xdr:from>
    <xdr:to>
      <xdr:col>3</xdr:col>
      <xdr:colOff>1209675</xdr:colOff>
      <xdr:row>93</xdr:row>
      <xdr:rowOff>28575</xdr:rowOff>
    </xdr:to>
    <xdr:pic>
      <xdr:nvPicPr>
        <xdr:cNvPr id="84" name="صورة 8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77400" y="115738275"/>
          <a:ext cx="1038225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95250</xdr:colOff>
      <xdr:row>93</xdr:row>
      <xdr:rowOff>9525</xdr:rowOff>
    </xdr:from>
    <xdr:to>
      <xdr:col>3</xdr:col>
      <xdr:colOff>1171575</xdr:colOff>
      <xdr:row>94</xdr:row>
      <xdr:rowOff>47625</xdr:rowOff>
    </xdr:to>
    <xdr:pic>
      <xdr:nvPicPr>
        <xdr:cNvPr id="85" name="صورة 89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15500" y="116976525"/>
          <a:ext cx="1076325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171450</xdr:colOff>
      <xdr:row>94</xdr:row>
      <xdr:rowOff>38100</xdr:rowOff>
    </xdr:from>
    <xdr:to>
      <xdr:col>3</xdr:col>
      <xdr:colOff>1162050</xdr:colOff>
      <xdr:row>95</xdr:row>
      <xdr:rowOff>171450</xdr:rowOff>
    </xdr:to>
    <xdr:pic>
      <xdr:nvPicPr>
        <xdr:cNvPr id="86" name="صورة 90" descr="http://hr.mans.edu.eg/dpp/2751211/25/00165/00.jpg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25025" y="118271925"/>
          <a:ext cx="990600" cy="140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133350</xdr:colOff>
      <xdr:row>95</xdr:row>
      <xdr:rowOff>9525</xdr:rowOff>
    </xdr:from>
    <xdr:to>
      <xdr:col>3</xdr:col>
      <xdr:colOff>1143000</xdr:colOff>
      <xdr:row>96</xdr:row>
      <xdr:rowOff>180975</xdr:rowOff>
    </xdr:to>
    <xdr:pic>
      <xdr:nvPicPr>
        <xdr:cNvPr id="87" name="صورة 91" descr="http://hr.mans.edu.eg/dpp/2810805/25/00126/00.jpg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44075" y="119510175"/>
          <a:ext cx="1009650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123825</xdr:colOff>
      <xdr:row>96</xdr:row>
      <xdr:rowOff>38100</xdr:rowOff>
    </xdr:from>
    <xdr:to>
      <xdr:col>3</xdr:col>
      <xdr:colOff>1209675</xdr:colOff>
      <xdr:row>97</xdr:row>
      <xdr:rowOff>180975</xdr:rowOff>
    </xdr:to>
    <xdr:pic>
      <xdr:nvPicPr>
        <xdr:cNvPr id="88" name="صورة 92" descr="http://hr.mans.edu.eg/dpp/2670101/25/00404/00.jpg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77400" y="120805575"/>
          <a:ext cx="1085850" cy="140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95250</xdr:colOff>
      <xdr:row>97</xdr:row>
      <xdr:rowOff>76200</xdr:rowOff>
    </xdr:from>
    <xdr:to>
      <xdr:col>3</xdr:col>
      <xdr:colOff>1171575</xdr:colOff>
      <xdr:row>98</xdr:row>
      <xdr:rowOff>171450</xdr:rowOff>
    </xdr:to>
    <xdr:pic>
      <xdr:nvPicPr>
        <xdr:cNvPr id="89" name="صورة 93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15500" y="122110500"/>
          <a:ext cx="1076325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</xdr:colOff>
      <xdr:row>98</xdr:row>
      <xdr:rowOff>38100</xdr:rowOff>
    </xdr:from>
    <xdr:to>
      <xdr:col>3</xdr:col>
      <xdr:colOff>1200150</xdr:colOff>
      <xdr:row>99</xdr:row>
      <xdr:rowOff>28575</xdr:rowOff>
    </xdr:to>
    <xdr:pic>
      <xdr:nvPicPr>
        <xdr:cNvPr id="90" name="صورة 94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86925" y="123339225"/>
          <a:ext cx="1190625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142875</xdr:colOff>
      <xdr:row>99</xdr:row>
      <xdr:rowOff>19050</xdr:rowOff>
    </xdr:from>
    <xdr:to>
      <xdr:col>3</xdr:col>
      <xdr:colOff>1209675</xdr:colOff>
      <xdr:row>100</xdr:row>
      <xdr:rowOff>200025</xdr:rowOff>
    </xdr:to>
    <xdr:pic>
      <xdr:nvPicPr>
        <xdr:cNvPr id="91" name="صورة 95" descr="http://hr.mans.edu.eg/dpp/2840908/25/00082/00.jpg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77400" y="124587000"/>
          <a:ext cx="1066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100</xdr:row>
      <xdr:rowOff>66675</xdr:rowOff>
    </xdr:from>
    <xdr:to>
      <xdr:col>3</xdr:col>
      <xdr:colOff>1152525</xdr:colOff>
      <xdr:row>101</xdr:row>
      <xdr:rowOff>161925</xdr:rowOff>
    </xdr:to>
    <xdr:pic>
      <xdr:nvPicPr>
        <xdr:cNvPr id="92" name="صورة 96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34550" y="125901450"/>
          <a:ext cx="10668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76200</xdr:colOff>
      <xdr:row>101</xdr:row>
      <xdr:rowOff>76200</xdr:rowOff>
    </xdr:from>
    <xdr:to>
      <xdr:col>3</xdr:col>
      <xdr:colOff>1152525</xdr:colOff>
      <xdr:row>102</xdr:row>
      <xdr:rowOff>171450</xdr:rowOff>
    </xdr:to>
    <xdr:pic>
      <xdr:nvPicPr>
        <xdr:cNvPr id="93" name="صورة 97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34550" y="127177800"/>
          <a:ext cx="1076325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66675</xdr:colOff>
      <xdr:row>102</xdr:row>
      <xdr:rowOff>28575</xdr:rowOff>
    </xdr:from>
    <xdr:to>
      <xdr:col>3</xdr:col>
      <xdr:colOff>1181100</xdr:colOff>
      <xdr:row>103</xdr:row>
      <xdr:rowOff>47625</xdr:rowOff>
    </xdr:to>
    <xdr:pic>
      <xdr:nvPicPr>
        <xdr:cNvPr id="94" name="صورة 98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05975" y="128397000"/>
          <a:ext cx="1114425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200025</xdr:colOff>
      <xdr:row>103</xdr:row>
      <xdr:rowOff>9525</xdr:rowOff>
    </xdr:from>
    <xdr:to>
      <xdr:col>3</xdr:col>
      <xdr:colOff>1219200</xdr:colOff>
      <xdr:row>104</xdr:row>
      <xdr:rowOff>85725</xdr:rowOff>
    </xdr:to>
    <xdr:pic>
      <xdr:nvPicPr>
        <xdr:cNvPr id="95" name="صورة 99" descr="http://hr.mans.edu.eg/dpp/2830920/25/00125/00.jpg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67875" y="129644775"/>
          <a:ext cx="1019175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104</xdr:row>
      <xdr:rowOff>114300</xdr:rowOff>
    </xdr:from>
    <xdr:to>
      <xdr:col>3</xdr:col>
      <xdr:colOff>1219200</xdr:colOff>
      <xdr:row>104</xdr:row>
      <xdr:rowOff>1190625</xdr:rowOff>
    </xdr:to>
    <xdr:pic>
      <xdr:nvPicPr>
        <xdr:cNvPr id="96" name="صورة 100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67875" y="131016375"/>
          <a:ext cx="11334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161925</xdr:colOff>
      <xdr:row>105</xdr:row>
      <xdr:rowOff>76200</xdr:rowOff>
    </xdr:from>
    <xdr:to>
      <xdr:col>3</xdr:col>
      <xdr:colOff>1171575</xdr:colOff>
      <xdr:row>105</xdr:row>
      <xdr:rowOff>1247775</xdr:rowOff>
    </xdr:to>
    <xdr:pic>
      <xdr:nvPicPr>
        <xdr:cNvPr id="97" name="صورة 101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15500" y="132245100"/>
          <a:ext cx="10096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219075</xdr:colOff>
      <xdr:row>106</xdr:row>
      <xdr:rowOff>76200</xdr:rowOff>
    </xdr:from>
    <xdr:to>
      <xdr:col>3</xdr:col>
      <xdr:colOff>1143000</xdr:colOff>
      <xdr:row>106</xdr:row>
      <xdr:rowOff>1247775</xdr:rowOff>
    </xdr:to>
    <xdr:pic>
      <xdr:nvPicPr>
        <xdr:cNvPr id="98" name="صورة 102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44075" y="133511925"/>
          <a:ext cx="923925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66675</xdr:colOff>
      <xdr:row>109</xdr:row>
      <xdr:rowOff>47625</xdr:rowOff>
    </xdr:from>
    <xdr:to>
      <xdr:col>3</xdr:col>
      <xdr:colOff>1219200</xdr:colOff>
      <xdr:row>110</xdr:row>
      <xdr:rowOff>114300</xdr:rowOff>
    </xdr:to>
    <xdr:pic>
      <xdr:nvPicPr>
        <xdr:cNvPr id="99" name="صورة 103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67875" y="137283825"/>
          <a:ext cx="1152525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95250</xdr:colOff>
      <xdr:row>110</xdr:row>
      <xdr:rowOff>47625</xdr:rowOff>
    </xdr:from>
    <xdr:to>
      <xdr:col>3</xdr:col>
      <xdr:colOff>1181100</xdr:colOff>
      <xdr:row>110</xdr:row>
      <xdr:rowOff>1247775</xdr:rowOff>
    </xdr:to>
    <xdr:pic>
      <xdr:nvPicPr>
        <xdr:cNvPr id="100" name="صورة 104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05975" y="138550650"/>
          <a:ext cx="108585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104775</xdr:colOff>
      <xdr:row>111</xdr:row>
      <xdr:rowOff>19050</xdr:rowOff>
    </xdr:from>
    <xdr:to>
      <xdr:col>3</xdr:col>
      <xdr:colOff>1190625</xdr:colOff>
      <xdr:row>111</xdr:row>
      <xdr:rowOff>1133475</xdr:rowOff>
    </xdr:to>
    <xdr:pic>
      <xdr:nvPicPr>
        <xdr:cNvPr id="101" name="صورة 105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96450" y="139788900"/>
          <a:ext cx="1085850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95250</xdr:colOff>
      <xdr:row>112</xdr:row>
      <xdr:rowOff>171450</xdr:rowOff>
    </xdr:from>
    <xdr:to>
      <xdr:col>3</xdr:col>
      <xdr:colOff>1190625</xdr:colOff>
      <xdr:row>112</xdr:row>
      <xdr:rowOff>1181100</xdr:rowOff>
    </xdr:to>
    <xdr:pic>
      <xdr:nvPicPr>
        <xdr:cNvPr id="102" name="صورة 106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96450" y="141208125"/>
          <a:ext cx="109537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68</xdr:row>
      <xdr:rowOff>38100</xdr:rowOff>
    </xdr:from>
    <xdr:to>
      <xdr:col>3</xdr:col>
      <xdr:colOff>1171575</xdr:colOff>
      <xdr:row>69</xdr:row>
      <xdr:rowOff>161925</xdr:rowOff>
    </xdr:to>
    <xdr:pic>
      <xdr:nvPicPr>
        <xdr:cNvPr id="103" name="صورة 66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15500" y="85334475"/>
          <a:ext cx="10858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1123950</xdr:colOff>
      <xdr:row>6</xdr:row>
      <xdr:rowOff>1047750</xdr:rowOff>
    </xdr:to>
    <xdr:pic>
      <xdr:nvPicPr>
        <xdr:cNvPr id="104" name="صورة 5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lum bright="-24000" contrast="6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63125" y="6753225"/>
          <a:ext cx="112395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4</xdr:row>
      <xdr:rowOff>28575</xdr:rowOff>
    </xdr:from>
    <xdr:to>
      <xdr:col>3</xdr:col>
      <xdr:colOff>1209675</xdr:colOff>
      <xdr:row>4</xdr:row>
      <xdr:rowOff>1076325</xdr:rowOff>
    </xdr:to>
    <xdr:pic>
      <xdr:nvPicPr>
        <xdr:cNvPr id="105" name="صورة 5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lum bright="-24000" contrast="6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77400" y="4248150"/>
          <a:ext cx="112395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66675</xdr:colOff>
      <xdr:row>9</xdr:row>
      <xdr:rowOff>76200</xdr:rowOff>
    </xdr:from>
    <xdr:to>
      <xdr:col>3</xdr:col>
      <xdr:colOff>1190625</xdr:colOff>
      <xdr:row>10</xdr:row>
      <xdr:rowOff>66675</xdr:rowOff>
    </xdr:to>
    <xdr:pic>
      <xdr:nvPicPr>
        <xdr:cNvPr id="106" name="صورة 5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lum bright="-24000" contrast="6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96450" y="10629900"/>
          <a:ext cx="112395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171450</xdr:colOff>
      <xdr:row>23</xdr:row>
      <xdr:rowOff>47625</xdr:rowOff>
    </xdr:from>
    <xdr:to>
      <xdr:col>3</xdr:col>
      <xdr:colOff>1200150</xdr:colOff>
      <xdr:row>24</xdr:row>
      <xdr:rowOff>57150</xdr:rowOff>
    </xdr:to>
    <xdr:pic>
      <xdr:nvPicPr>
        <xdr:cNvPr id="107" name="صورة 22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86925" y="28336875"/>
          <a:ext cx="1028700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107</xdr:row>
      <xdr:rowOff>0</xdr:rowOff>
    </xdr:from>
    <xdr:to>
      <xdr:col>3</xdr:col>
      <xdr:colOff>1152525</xdr:colOff>
      <xdr:row>107</xdr:row>
      <xdr:rowOff>1247775</xdr:rowOff>
    </xdr:to>
    <xdr:pic>
      <xdr:nvPicPr>
        <xdr:cNvPr id="108" name="صورة 103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34550" y="134702550"/>
          <a:ext cx="1152525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1152525</xdr:colOff>
      <xdr:row>109</xdr:row>
      <xdr:rowOff>85725</xdr:rowOff>
    </xdr:to>
    <xdr:pic>
      <xdr:nvPicPr>
        <xdr:cNvPr id="109" name="صورة 103" descr="http://hr.mans.edu.eg/AlFarouk/system/Images/no-image-female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434550" y="135969375"/>
          <a:ext cx="1152525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1228725</xdr:colOff>
      <xdr:row>77</xdr:row>
      <xdr:rowOff>1171575</xdr:rowOff>
    </xdr:to>
    <xdr:pic>
      <xdr:nvPicPr>
        <xdr:cNvPr id="110" name="صورة 74" descr="http://hr.mans.edu.eg/AlFarouk/system/Images/no-imag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23358350" y="96697800"/>
          <a:ext cx="1228725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/AppData/Local/Temp/Rar$DI12.002/&#1575;&#1604;&#1605;&#1583;&#1585;&#1587;&#1577;/&#1605;&#1604;&#1601;&#1575;&#1578;/&#1605;&#1606;&#1575;&#1583;&#1575;&#1577;+&#1605;&#1606;&#1575;&#1583;&#1575;&#1577;+%20&#1593;&#1575;&#1605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590;&#1585;&#1575;&#1574;&#1576;%20&#1581;&#1583;&#1610;&#1579;&#1577;%202018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New%20folder\&#1581;&#1587;&#1575;&#1576;%20&#1575;&#1604;&#1593;&#1604;&#1575;&#1608;&#1577;%20%20&#1587;&#1605;&#1610;&#1581;&#1577;%20&#1601;&#1575;&#1585;&#1608;&#1602;%20&#1575;&#1581;&#1605;&#1583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hmed/AppData/Local/Temp/Rar$DIa0.464/imag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1575;&#1582;&#1585;%20&#1575;&#1589;&#1583;&#1575;&#1585;%20&#1590;&#1585;&#1575;&#1574;&#1576;%20&#1605;&#1581;&#1605;&#1608;&#1583;.xlsm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New%20folder%20(3)\&#1593;&#1605;&#1604;%20&#1578;&#1587;&#1608;&#1610;&#1577;%20&#1590;&#1585;&#1610;&#1576;&#1610;&#1577;%20&#1575;&#1604;&#1604;&#1593;&#1575;&#1605;%202018%20&#1578;&#1582;&#1589;&#1589;&#1610;&#1577;%202222222222222222222222222222222222.xlsm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wnloads\&#1576;&#1583;&#1610;%20&#1575;&#1601;\&#1588;&#1610;&#1578;\&#1588;&#1610;&#1578;\New%20folder\&#1588;&#1610;&#1578;\New%20folder\&#1575;&#1604;&#1578;&#1587;&#1608;&#1610;&#1577;%20&#1575;&#1604;&#1590;&#1585;&#1610;&#1576;&#1610;&#1577;%202018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/AppData/Local/Temp/Rar$DI12.002/&#1605;&#1585;&#1578;&#1576;&#1575;&#1578;%20&#1578;&#1593;&#1604;&#1610;&#1605;%20&#1578;&#1580;&#1575;&#1585;&#1609;/&#1581;&#1608;&#1575;&#1601;&#158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hmed/AppData/Local/Temp/Rar$DI02.688/&#1578;&#1589;&#1601;&#1610;&#1607;%202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&#1575;&#1582;&#1585;%20&#1578;&#1593;&#1583;&#1610;&#1604;%20&#1603;&#1606;&#1578;&#1585;&#1608;&#1604;%20&#1575;&#1604;&#1586;&#1585;&#1575;&#1593;&#1577;%20&#1604;&#1587;&#1606;&#1577;%202009/&#1575;&#1587;&#1578;&#1589;&#1604;&#1575;&#1581;%20&#1608;&#1605;&#1610;&#1603;&#1606;&#1577;%202009/&#1605;&#1580;&#1605;&#1593;%20&#1605;&#1587;&#1578;&#1580;&#1583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/AppData/Local/Temp/Rar$DI12.002/&#1588;&#1600;&#1600;&#1610;&#1578;%20&#1603;&#1606;&#1578;&#1600;&#1600;&#1600;&#1600;&#1600;&#1585;&#1608;&#1604;%20&#1575;&#1604;&#1586;&#1585;&#1575;&#1593;&#1577;%20&#1576;&#1578;&#1575;&#1585;&#1610;&#1582;%2016-5/I/&#1578;&#1580;&#1605;&#1610;&#1593;%20&#1575;&#1604;&#1603;&#1606;&#1578;&#1585;&#1608;&#1604;%20&#1601;&#1609;%20&#1581;&#1580;&#1585;&#1575;&#1578;%20&#1606;&#1607;&#1575;&#1574;&#1609;/&#1578;&#1580;&#1605;&#1610;&#1593;%20&#1575;&#1604;&#1603;&#1606;&#1578;&#1585;&#1608;&#1604;%20&#1601;&#1609;%20&#1581;&#1580;&#1585;&#1575;&#1578;%20&#1606;&#1607;&#1575;&#1574;&#1609;/&#1581;&#1580;&#1585;&#1577;%20%20H/&#1605;&#1580;&#1605;&#1593;%20&#1603;&#1604;&#1609;%20&#1604;&#1604;&#1605;&#1587;&#1578;&#1580;&#1583;%20H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593;&#1604;&#1575;&#1608;&#1577;%202030%20&#1575;&#1604;&#1580;&#1583;&#1610;&#1583;&#1577;11.xlsm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1588;&#1610;&#1578;\&#1606;&#1605;&#1608;&#1584;&#1580;%20&#1605;&#1580;&#1605;&#1593;%20&#1578;&#1582;&#1589;&#1589;&#1610;&#1577;%202019%20&#1575;&#1604;&#1581;&#1583;&#1610;&#1579;%20(&#1578;&#1605;%20&#1575;&#1604;&#1581;&#1601;&#1592;%20&#1578;&#1604;&#1602;&#1575;&#1574;&#1610;&#1575;&#1611;).xlsm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605;&#1604;&#1601;%20&#1593;&#1604;&#1575;&#1608;&#1577;%20&#1575;&#1604;&#1581;&#1583;%20&#1575;&#1604;&#1575;&#1583;&#1606;&#1610;%20&#1593;&#1575;&#1605;%202020%20&#1580;&#1583;&#1610;&#1583;.xlsm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575;&#1604;&#1576;&#1585;&#1606;&#1575;&#1605;&#1580;%20&#1575;&#1604;&#1588;&#1575;&#1605;&#1604;%20&#1603;&#1604;%20&#1575;&#1604;&#1593;&#1605;&#1604;\&#1575;&#1604;&#1576;&#1585;&#1606;&#1575;&#1605;&#1580;%20&#1608;&#1580;&#1577;%20&#1575;&#1603;&#1587;&#1604;%20201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wnloads\&#1588;&#1610;&#1578;%20&#1575;&#1603;&#1587;&#1604;%20&#1588;&#1575;&#1605;&#1604;\&#1606;&#1605;&#1608;&#1584;&#1580;%20&#1605;&#1580;&#1605;&#1593;%20&#1578;&#1582;&#1589;&#1589;&#1610;&#1577;%202019%20&#1575;&#1604;&#1581;&#1583;&#1610;&#1579;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1588;&#1610;&#1578;\&#1606;&#1605;&#1608;&#1584;&#1580;%20&#1605;&#1580;&#1605;&#1593;%20&#1578;&#1582;&#1589;&#1589;&#1610;&#1577;%202019%20&#1575;&#1604;&#1581;&#1583;&#1610;&#1579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590;&#1585;&#1575;&#1574;&#1576;%20&#1578;&#1593;&#1604;&#1610;&#1605;&#1610;&#1577;%202018%20&#1580;&#1583;&#1610;&#1583;%20&#1578;&#1582;&#1589;&#1589;&#1610;&#1577;%202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1575;&#1604;&#1576;&#1585;&#1606;&#1575;&#1605;&#1580;%20&#1608;&#1580;&#1577;%20&#1575;&#1603;&#1587;&#1604;%202018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/AppData/Local/Temp/Rar$DI12.002/&#1575;&#1604;&#1605;&#1585;&#1578;&#1576;&#1575;&#1578;%20&#1571;&#1587;&#1575;&#1587;&#161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/AppData/Local/Temp/Rar$DI12.002/&#1605;&#1581;&#1605;&#1583;%20&#1578;&#1608;&#1601;&#1610;&#1602;/&#1575;&#1604;&#1605;&#1585;&#1578;&#1576;&#1575;&#1578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575;&#1603;&#1587;&#1604;\&#1575;&#1580;&#1605;&#1575;&#1604;&#1610;%20&#1593;&#1604;&#1575;&#1608;&#1577;%20&#1575;&#1604;&#1581;&#1583;%20&#1575;&#1604;&#1575;&#1583;&#1606;&#161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الرئيسية"/>
      <sheetName val="الرئيسية (2)"/>
      <sheetName val="الرئيسية (3)"/>
      <sheetName val="الرئيسية (4)"/>
      <sheetName val="بيانات المدرسة"/>
      <sheetName val="بيانات الطلبة"/>
      <sheetName val="بيانات"/>
      <sheetName val="كشوف المناداة1"/>
      <sheetName val="أرقام الجلوس"/>
      <sheetName val="الصيانة و الحاسب"/>
      <sheetName val="الدباجة1"/>
      <sheetName val="كشوف المتوسط"/>
      <sheetName val="الدباجة2"/>
      <sheetName val="كشوف المناداة"/>
      <sheetName val="الدباجة3"/>
      <sheetName val="رصد الترم الأول"/>
      <sheetName val="كشوف الترم الأول"/>
      <sheetName val="شهادة الترم الأول"/>
      <sheetName val="إحصاء الترم الأول"/>
      <sheetName val="فرز الأوائل"/>
      <sheetName val="أوائل عام"/>
      <sheetName val="أوائل عام (2)"/>
      <sheetName val="أوائل مادة"/>
      <sheetName val="أوائل مادة (2)"/>
      <sheetName val="أعمال السنة"/>
      <sheetName val="إحصاء الترم الثانى"/>
      <sheetName val="المراجعة النهائية"/>
      <sheetName val="المراجعة النهائية1"/>
      <sheetName val="رصد الترم الثانى"/>
      <sheetName val="كشوف الترم الثانى"/>
      <sheetName val="عربى"/>
      <sheetName val="شهادة الترم الثانى"/>
      <sheetName val="كنترول شيت"/>
      <sheetName val="كنترول شيت (2)"/>
      <sheetName val="بيانات الطلبة (2)"/>
      <sheetName val="أرقام الجلوس (2)"/>
      <sheetName val=" مناداةالدور الثانى "/>
      <sheetName val="الدباجة4"/>
      <sheetName val="رصد الدور الثانى"/>
      <sheetName val="شيت الدور الثانى"/>
      <sheetName val="شيت الدور الثانى (2)"/>
      <sheetName val="المراجعة النهائية2"/>
      <sheetName val="ناجح"/>
      <sheetName val="شهادة الدور الثانى "/>
      <sheetName val="إحصاء عام"/>
      <sheetName val="إحصاء الدور الثانى"/>
      <sheetName val="الدباج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6">
          <cell r="E6" t="str">
            <v>اسم الطالبة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7">
          <cell r="A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K7">
            <v>0</v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7">
          <cell r="A7">
            <v>0</v>
          </cell>
        </row>
      </sheetData>
      <sheetData sheetId="30" refreshError="1"/>
      <sheetData sheetId="31" refreshError="1"/>
      <sheetData sheetId="32" refreshError="1"/>
      <sheetData sheetId="33">
        <row r="11">
          <cell r="A11">
            <v>1</v>
          </cell>
          <cell r="B11">
            <v>0</v>
          </cell>
          <cell r="C11">
            <v>0</v>
          </cell>
          <cell r="P11">
            <v>0</v>
          </cell>
        </row>
      </sheetData>
      <sheetData sheetId="34" refreshError="1"/>
      <sheetData sheetId="35"/>
      <sheetData sheetId="36" refreshError="1"/>
      <sheetData sheetId="37" refreshError="1"/>
      <sheetData sheetId="38" refreshError="1"/>
      <sheetData sheetId="39">
        <row r="7">
          <cell r="A7">
            <v>0</v>
          </cell>
        </row>
      </sheetData>
      <sheetData sheetId="40" refreshError="1"/>
      <sheetData sheetId="41" refreshError="1"/>
      <sheetData sheetId="42" refreshError="1"/>
      <sheetData sheetId="43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 عمل تسوية (2)"/>
      <sheetName val="نقل بيانات"/>
      <sheetName val="ورقة1"/>
      <sheetName val="ورقة2"/>
      <sheetName val="جميع الكمافات فاروق"/>
      <sheetName val="اجمالي المافاة"/>
      <sheetName val="تسجيل مكافات 2018 (5)"/>
      <sheetName val="تسجيل مكافات 2018 (4)"/>
      <sheetName val="مكافاة"/>
      <sheetName val="ورقة عمل تسوية"/>
      <sheetName val="شامل"/>
      <sheetName val="تفصيلي المرتب يناير 2018"/>
      <sheetName val="تفصيلي مرتب يوليو 2018"/>
    </sheetNames>
    <sheetDataSet>
      <sheetData sheetId="0"/>
      <sheetData sheetId="1">
        <row r="4">
          <cell r="A4">
            <v>28310092500254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A3">
            <v>1</v>
          </cell>
          <cell r="B3"/>
        </row>
        <row r="4">
          <cell r="A4">
            <v>2</v>
          </cell>
          <cell r="B4"/>
        </row>
        <row r="5">
          <cell r="A5">
            <v>3</v>
          </cell>
          <cell r="B5"/>
        </row>
        <row r="6">
          <cell r="A6">
            <v>4</v>
          </cell>
          <cell r="B6"/>
        </row>
        <row r="7">
          <cell r="A7">
            <v>5</v>
          </cell>
          <cell r="B7"/>
        </row>
        <row r="8">
          <cell r="A8">
            <v>6</v>
          </cell>
          <cell r="B8"/>
        </row>
        <row r="9">
          <cell r="A9">
            <v>7</v>
          </cell>
          <cell r="B9"/>
        </row>
        <row r="10">
          <cell r="A10">
            <v>8</v>
          </cell>
          <cell r="B10"/>
        </row>
        <row r="11">
          <cell r="A11">
            <v>9</v>
          </cell>
          <cell r="B11"/>
        </row>
        <row r="12">
          <cell r="A12">
            <v>10</v>
          </cell>
          <cell r="B12"/>
        </row>
        <row r="13">
          <cell r="A13">
            <v>11</v>
          </cell>
          <cell r="B13"/>
        </row>
        <row r="14">
          <cell r="A14">
            <v>12</v>
          </cell>
          <cell r="B14"/>
        </row>
        <row r="15">
          <cell r="A15">
            <v>13</v>
          </cell>
          <cell r="B15"/>
        </row>
        <row r="16">
          <cell r="A16">
            <v>14</v>
          </cell>
          <cell r="B16"/>
        </row>
        <row r="17">
          <cell r="A17">
            <v>15</v>
          </cell>
          <cell r="B17"/>
        </row>
        <row r="18">
          <cell r="A18">
            <v>16</v>
          </cell>
          <cell r="B18"/>
        </row>
        <row r="19">
          <cell r="A19">
            <v>17</v>
          </cell>
          <cell r="B19"/>
        </row>
        <row r="20">
          <cell r="A20">
            <v>18</v>
          </cell>
          <cell r="B20"/>
        </row>
        <row r="21">
          <cell r="A21">
            <v>19</v>
          </cell>
          <cell r="B21"/>
        </row>
        <row r="22">
          <cell r="A22">
            <v>20</v>
          </cell>
          <cell r="B22"/>
        </row>
        <row r="23">
          <cell r="A23">
            <v>21</v>
          </cell>
          <cell r="B23"/>
        </row>
        <row r="24">
          <cell r="A24">
            <v>22</v>
          </cell>
          <cell r="B24"/>
        </row>
        <row r="25">
          <cell r="A25">
            <v>23</v>
          </cell>
          <cell r="B25"/>
        </row>
        <row r="26">
          <cell r="A26">
            <v>24</v>
          </cell>
          <cell r="B26"/>
        </row>
        <row r="27">
          <cell r="A27">
            <v>25</v>
          </cell>
          <cell r="B27"/>
        </row>
        <row r="28">
          <cell r="A28">
            <v>26</v>
          </cell>
          <cell r="B28"/>
        </row>
        <row r="29">
          <cell r="A29">
            <v>27</v>
          </cell>
          <cell r="B29"/>
        </row>
        <row r="30">
          <cell r="A30">
            <v>28</v>
          </cell>
          <cell r="B30"/>
        </row>
        <row r="31">
          <cell r="A31">
            <v>29</v>
          </cell>
          <cell r="B31"/>
        </row>
        <row r="32">
          <cell r="A32">
            <v>30</v>
          </cell>
          <cell r="B32"/>
        </row>
        <row r="33">
          <cell r="A33">
            <v>31</v>
          </cell>
          <cell r="B33"/>
        </row>
        <row r="34">
          <cell r="A34">
            <v>32</v>
          </cell>
          <cell r="B34"/>
        </row>
        <row r="35">
          <cell r="A35">
            <v>33</v>
          </cell>
          <cell r="B35"/>
        </row>
        <row r="36">
          <cell r="A36">
            <v>34</v>
          </cell>
          <cell r="B36"/>
        </row>
        <row r="37">
          <cell r="A37">
            <v>35</v>
          </cell>
          <cell r="B37"/>
        </row>
        <row r="38">
          <cell r="A38">
            <v>36</v>
          </cell>
          <cell r="B38"/>
        </row>
        <row r="39">
          <cell r="A39">
            <v>37</v>
          </cell>
          <cell r="B39"/>
        </row>
        <row r="40">
          <cell r="A40">
            <v>38</v>
          </cell>
          <cell r="B40"/>
        </row>
        <row r="41">
          <cell r="A41">
            <v>39</v>
          </cell>
          <cell r="B41"/>
        </row>
        <row r="42">
          <cell r="A42">
            <v>40</v>
          </cell>
          <cell r="B42"/>
        </row>
        <row r="43">
          <cell r="A43">
            <v>41</v>
          </cell>
          <cell r="B43"/>
        </row>
        <row r="44">
          <cell r="A44">
            <v>42</v>
          </cell>
          <cell r="B44"/>
        </row>
        <row r="45">
          <cell r="A45">
            <v>43</v>
          </cell>
          <cell r="B45"/>
        </row>
        <row r="46">
          <cell r="A46">
            <v>44</v>
          </cell>
          <cell r="B46"/>
        </row>
        <row r="47">
          <cell r="A47">
            <v>45</v>
          </cell>
          <cell r="B47"/>
        </row>
        <row r="48">
          <cell r="A48">
            <v>46</v>
          </cell>
          <cell r="B48"/>
        </row>
        <row r="49">
          <cell r="A49">
            <v>47</v>
          </cell>
          <cell r="B49"/>
        </row>
        <row r="50">
          <cell r="A50">
            <v>48</v>
          </cell>
          <cell r="B50"/>
        </row>
        <row r="51">
          <cell r="A51">
            <v>49</v>
          </cell>
          <cell r="B51"/>
        </row>
        <row r="52">
          <cell r="A52">
            <v>50</v>
          </cell>
          <cell r="B52"/>
        </row>
        <row r="53">
          <cell r="A53">
            <v>51</v>
          </cell>
          <cell r="B53"/>
        </row>
        <row r="54">
          <cell r="A54">
            <v>52</v>
          </cell>
          <cell r="B54"/>
        </row>
        <row r="55">
          <cell r="A55">
            <v>53</v>
          </cell>
          <cell r="B55"/>
        </row>
        <row r="56">
          <cell r="A56">
            <v>54</v>
          </cell>
          <cell r="B56"/>
        </row>
        <row r="57">
          <cell r="A57">
            <v>55</v>
          </cell>
          <cell r="B57"/>
        </row>
        <row r="58">
          <cell r="A58">
            <v>56</v>
          </cell>
          <cell r="B58"/>
        </row>
        <row r="59">
          <cell r="A59">
            <v>57</v>
          </cell>
          <cell r="B59"/>
        </row>
        <row r="60">
          <cell r="A60">
            <v>58</v>
          </cell>
          <cell r="B60"/>
        </row>
        <row r="61">
          <cell r="A61">
            <v>59</v>
          </cell>
          <cell r="B61"/>
        </row>
        <row r="62">
          <cell r="A62">
            <v>60</v>
          </cell>
          <cell r="B62"/>
        </row>
        <row r="63">
          <cell r="A63">
            <v>61</v>
          </cell>
          <cell r="B63"/>
        </row>
        <row r="64">
          <cell r="A64">
            <v>62</v>
          </cell>
          <cell r="B64"/>
        </row>
        <row r="65">
          <cell r="A65">
            <v>63</v>
          </cell>
          <cell r="B65"/>
        </row>
        <row r="66">
          <cell r="A66">
            <v>64</v>
          </cell>
          <cell r="B66"/>
        </row>
        <row r="67">
          <cell r="A67">
            <v>65</v>
          </cell>
          <cell r="B67"/>
        </row>
        <row r="68">
          <cell r="A68">
            <v>66</v>
          </cell>
          <cell r="B68"/>
        </row>
        <row r="69">
          <cell r="A69">
            <v>67</v>
          </cell>
          <cell r="B69"/>
        </row>
        <row r="70">
          <cell r="A70">
            <v>68</v>
          </cell>
          <cell r="B70"/>
        </row>
        <row r="71">
          <cell r="A71">
            <v>69</v>
          </cell>
          <cell r="B71"/>
        </row>
        <row r="72">
          <cell r="A72">
            <v>70</v>
          </cell>
          <cell r="B72"/>
        </row>
        <row r="73">
          <cell r="A73">
            <v>71</v>
          </cell>
          <cell r="B73"/>
        </row>
        <row r="74">
          <cell r="A74">
            <v>72</v>
          </cell>
          <cell r="B74"/>
        </row>
        <row r="75">
          <cell r="A75">
            <v>73</v>
          </cell>
          <cell r="B75"/>
        </row>
        <row r="76">
          <cell r="A76">
            <v>74</v>
          </cell>
          <cell r="B76"/>
        </row>
        <row r="77">
          <cell r="A77">
            <v>75</v>
          </cell>
          <cell r="B77"/>
        </row>
        <row r="78">
          <cell r="A78">
            <v>76</v>
          </cell>
          <cell r="B78"/>
        </row>
        <row r="79">
          <cell r="A79">
            <v>77</v>
          </cell>
          <cell r="B79"/>
        </row>
        <row r="80">
          <cell r="A80">
            <v>78</v>
          </cell>
          <cell r="B80"/>
        </row>
        <row r="81">
          <cell r="A81">
            <v>79</v>
          </cell>
          <cell r="B81"/>
        </row>
        <row r="82">
          <cell r="A82">
            <v>80</v>
          </cell>
          <cell r="B82"/>
        </row>
        <row r="83">
          <cell r="A83">
            <v>81</v>
          </cell>
          <cell r="B83"/>
        </row>
        <row r="84">
          <cell r="A84">
            <v>82</v>
          </cell>
          <cell r="B84"/>
        </row>
        <row r="85">
          <cell r="A85">
            <v>83</v>
          </cell>
          <cell r="B85"/>
        </row>
        <row r="86">
          <cell r="A86">
            <v>84</v>
          </cell>
          <cell r="B86"/>
        </row>
        <row r="87">
          <cell r="A87">
            <v>85</v>
          </cell>
          <cell r="B87"/>
        </row>
      </sheetData>
      <sheetData sheetId="1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تفصيلي  مرتب يوليو 2018"/>
      <sheetName val="البيانات بالصور (2)"/>
      <sheetName val="البيانات"/>
      <sheetName val="البيانات بالصور"/>
      <sheetName val="الرئيسية "/>
      <sheetName val="محمود محمود"/>
      <sheetName val="ورقة1"/>
      <sheetName val="كفر العلاوة"/>
      <sheetName val="استمارة تامين ومعاشات"/>
    </sheetNames>
    <sheetDataSet>
      <sheetData sheetId="0" refreshError="1">
        <row r="4">
          <cell r="A4">
            <v>1</v>
          </cell>
          <cell r="BV4">
            <v>0</v>
          </cell>
        </row>
        <row r="5">
          <cell r="A5">
            <v>2</v>
          </cell>
          <cell r="BV5">
            <v>0</v>
          </cell>
        </row>
        <row r="6">
          <cell r="A6">
            <v>3</v>
          </cell>
          <cell r="BV6">
            <v>0</v>
          </cell>
        </row>
        <row r="7">
          <cell r="A7">
            <v>4</v>
          </cell>
          <cell r="BV7">
            <v>0</v>
          </cell>
        </row>
        <row r="8">
          <cell r="A8">
            <v>5</v>
          </cell>
          <cell r="BV8">
            <v>0</v>
          </cell>
        </row>
        <row r="9">
          <cell r="A9">
            <v>6</v>
          </cell>
          <cell r="BV9">
            <v>0</v>
          </cell>
        </row>
        <row r="10">
          <cell r="A10">
            <v>7</v>
          </cell>
          <cell r="BV10">
            <v>0</v>
          </cell>
        </row>
        <row r="11">
          <cell r="A11">
            <v>8</v>
          </cell>
          <cell r="BV11">
            <v>0</v>
          </cell>
        </row>
        <row r="12">
          <cell r="A12">
            <v>9</v>
          </cell>
          <cell r="BV12">
            <v>0</v>
          </cell>
        </row>
        <row r="13">
          <cell r="A13">
            <v>10</v>
          </cell>
          <cell r="BV13">
            <v>0</v>
          </cell>
        </row>
        <row r="14">
          <cell r="A14">
            <v>11</v>
          </cell>
          <cell r="BV14">
            <v>0</v>
          </cell>
        </row>
        <row r="15">
          <cell r="A15">
            <v>12</v>
          </cell>
          <cell r="BV15">
            <v>0</v>
          </cell>
        </row>
        <row r="16">
          <cell r="A16">
            <v>13</v>
          </cell>
          <cell r="BV16">
            <v>0</v>
          </cell>
        </row>
        <row r="17">
          <cell r="A17">
            <v>14</v>
          </cell>
          <cell r="BV17">
            <v>0</v>
          </cell>
        </row>
        <row r="18">
          <cell r="A18">
            <v>15</v>
          </cell>
          <cell r="BV18">
            <v>0</v>
          </cell>
        </row>
        <row r="19">
          <cell r="A19">
            <v>16</v>
          </cell>
          <cell r="BV19">
            <v>0</v>
          </cell>
        </row>
        <row r="20">
          <cell r="A20">
            <v>17</v>
          </cell>
          <cell r="BV20">
            <v>0</v>
          </cell>
        </row>
        <row r="21">
          <cell r="A21">
            <v>18</v>
          </cell>
          <cell r="BV21">
            <v>0</v>
          </cell>
        </row>
        <row r="22">
          <cell r="A22">
            <v>19</v>
          </cell>
          <cell r="BV22">
            <v>0</v>
          </cell>
        </row>
        <row r="23">
          <cell r="A23">
            <v>20</v>
          </cell>
          <cell r="BV23">
            <v>0</v>
          </cell>
        </row>
        <row r="24">
          <cell r="A24">
            <v>21</v>
          </cell>
          <cell r="BV24">
            <v>0</v>
          </cell>
        </row>
        <row r="25">
          <cell r="A25">
            <v>22</v>
          </cell>
          <cell r="BV25">
            <v>0</v>
          </cell>
        </row>
        <row r="26">
          <cell r="A26">
            <v>23</v>
          </cell>
          <cell r="BV26">
            <v>0</v>
          </cell>
        </row>
        <row r="27">
          <cell r="A27">
            <v>24</v>
          </cell>
          <cell r="BV27">
            <v>0</v>
          </cell>
        </row>
        <row r="28">
          <cell r="A28">
            <v>25</v>
          </cell>
          <cell r="BV28">
            <v>0</v>
          </cell>
        </row>
        <row r="29">
          <cell r="A29">
            <v>26</v>
          </cell>
          <cell r="BV29">
            <v>0</v>
          </cell>
        </row>
        <row r="30">
          <cell r="A30">
            <v>27</v>
          </cell>
          <cell r="BV30">
            <v>0</v>
          </cell>
        </row>
        <row r="31">
          <cell r="A31">
            <v>28</v>
          </cell>
          <cell r="BV31">
            <v>0</v>
          </cell>
        </row>
        <row r="32">
          <cell r="A32">
            <v>29</v>
          </cell>
          <cell r="BV32">
            <v>0</v>
          </cell>
        </row>
        <row r="33">
          <cell r="A33">
            <v>30</v>
          </cell>
          <cell r="BV33">
            <v>0</v>
          </cell>
        </row>
        <row r="34">
          <cell r="A34">
            <v>31</v>
          </cell>
          <cell r="BV34">
            <v>0</v>
          </cell>
        </row>
        <row r="35">
          <cell r="A35">
            <v>32</v>
          </cell>
          <cell r="BV35">
            <v>0</v>
          </cell>
        </row>
        <row r="36">
          <cell r="A36">
            <v>33</v>
          </cell>
          <cell r="BV36">
            <v>0</v>
          </cell>
        </row>
        <row r="37">
          <cell r="A37">
            <v>34</v>
          </cell>
          <cell r="BV37">
            <v>0</v>
          </cell>
        </row>
        <row r="38">
          <cell r="A38">
            <v>35</v>
          </cell>
          <cell r="BV38">
            <v>0</v>
          </cell>
        </row>
        <row r="39">
          <cell r="A39">
            <v>36</v>
          </cell>
          <cell r="BV39">
            <v>0</v>
          </cell>
        </row>
        <row r="40">
          <cell r="A40">
            <v>37</v>
          </cell>
          <cell r="BV40">
            <v>0</v>
          </cell>
        </row>
        <row r="41">
          <cell r="A41">
            <v>38</v>
          </cell>
          <cell r="BV41">
            <v>0</v>
          </cell>
        </row>
        <row r="42">
          <cell r="A42">
            <v>39</v>
          </cell>
          <cell r="BV42">
            <v>0</v>
          </cell>
        </row>
        <row r="43">
          <cell r="A43">
            <v>40</v>
          </cell>
          <cell r="BV43">
            <v>0</v>
          </cell>
        </row>
        <row r="44">
          <cell r="A44">
            <v>41</v>
          </cell>
          <cell r="BV44">
            <v>0</v>
          </cell>
        </row>
        <row r="45">
          <cell r="A45">
            <v>42</v>
          </cell>
          <cell r="BV45">
            <v>0</v>
          </cell>
        </row>
        <row r="46">
          <cell r="A46">
            <v>43</v>
          </cell>
          <cell r="BV46">
            <v>0</v>
          </cell>
        </row>
        <row r="47">
          <cell r="A47">
            <v>44</v>
          </cell>
          <cell r="BV47">
            <v>0</v>
          </cell>
        </row>
        <row r="48">
          <cell r="A48">
            <v>45</v>
          </cell>
          <cell r="BV48">
            <v>0</v>
          </cell>
        </row>
        <row r="49">
          <cell r="A49">
            <v>46</v>
          </cell>
          <cell r="BV49">
            <v>0</v>
          </cell>
        </row>
        <row r="50">
          <cell r="A50">
            <v>47</v>
          </cell>
          <cell r="BV50">
            <v>0</v>
          </cell>
        </row>
        <row r="51">
          <cell r="A51">
            <v>48</v>
          </cell>
          <cell r="BV51">
            <v>0</v>
          </cell>
        </row>
        <row r="52">
          <cell r="A52">
            <v>49</v>
          </cell>
          <cell r="BV52">
            <v>0</v>
          </cell>
        </row>
        <row r="53">
          <cell r="A53">
            <v>50</v>
          </cell>
          <cell r="BV53">
            <v>0</v>
          </cell>
        </row>
        <row r="54">
          <cell r="A54">
            <v>51</v>
          </cell>
          <cell r="BV54">
            <v>0</v>
          </cell>
        </row>
        <row r="55">
          <cell r="A55">
            <v>52</v>
          </cell>
          <cell r="BV55">
            <v>0</v>
          </cell>
        </row>
        <row r="56">
          <cell r="A56">
            <v>53</v>
          </cell>
          <cell r="BV56">
            <v>0</v>
          </cell>
        </row>
        <row r="57">
          <cell r="A57">
            <v>54</v>
          </cell>
          <cell r="BV57">
            <v>0</v>
          </cell>
        </row>
        <row r="58">
          <cell r="A58">
            <v>55</v>
          </cell>
          <cell r="BV58">
            <v>0</v>
          </cell>
        </row>
        <row r="59">
          <cell r="A59">
            <v>56</v>
          </cell>
          <cell r="BV59">
            <v>0</v>
          </cell>
        </row>
        <row r="60">
          <cell r="A60">
            <v>57</v>
          </cell>
          <cell r="BV60">
            <v>0</v>
          </cell>
        </row>
        <row r="61">
          <cell r="A61">
            <v>58</v>
          </cell>
          <cell r="BV61">
            <v>0</v>
          </cell>
        </row>
        <row r="62">
          <cell r="A62">
            <v>59</v>
          </cell>
          <cell r="BV62">
            <v>0</v>
          </cell>
        </row>
        <row r="63">
          <cell r="A63">
            <v>60</v>
          </cell>
          <cell r="BV63">
            <v>0</v>
          </cell>
        </row>
        <row r="64">
          <cell r="A64">
            <v>61</v>
          </cell>
          <cell r="BV64">
            <v>0</v>
          </cell>
        </row>
        <row r="65">
          <cell r="A65">
            <v>62</v>
          </cell>
          <cell r="BV65">
            <v>0</v>
          </cell>
        </row>
        <row r="66">
          <cell r="A66">
            <v>63</v>
          </cell>
          <cell r="BV66">
            <v>0</v>
          </cell>
        </row>
        <row r="67">
          <cell r="A67">
            <v>64</v>
          </cell>
          <cell r="BV67">
            <v>0</v>
          </cell>
        </row>
        <row r="68">
          <cell r="A68">
            <v>65</v>
          </cell>
          <cell r="BV68">
            <v>0</v>
          </cell>
        </row>
        <row r="69">
          <cell r="A69">
            <v>66</v>
          </cell>
          <cell r="BV69">
            <v>0</v>
          </cell>
        </row>
        <row r="70">
          <cell r="A70">
            <v>67</v>
          </cell>
          <cell r="BV70">
            <v>0</v>
          </cell>
        </row>
        <row r="71">
          <cell r="A71">
            <v>68</v>
          </cell>
          <cell r="BV71">
            <v>0</v>
          </cell>
        </row>
        <row r="72">
          <cell r="A72">
            <v>69</v>
          </cell>
          <cell r="BV72">
            <v>0</v>
          </cell>
        </row>
        <row r="73">
          <cell r="A73">
            <v>70</v>
          </cell>
          <cell r="BV73">
            <v>0</v>
          </cell>
        </row>
        <row r="74">
          <cell r="A74">
            <v>71</v>
          </cell>
          <cell r="BV74">
            <v>0</v>
          </cell>
        </row>
        <row r="75">
          <cell r="A75">
            <v>72</v>
          </cell>
          <cell r="BV75">
            <v>0</v>
          </cell>
        </row>
        <row r="76">
          <cell r="A76">
            <v>73</v>
          </cell>
          <cell r="BV76">
            <v>0</v>
          </cell>
        </row>
        <row r="77">
          <cell r="A77">
            <v>74</v>
          </cell>
          <cell r="BV77">
            <v>0</v>
          </cell>
        </row>
        <row r="78">
          <cell r="A78">
            <v>75</v>
          </cell>
          <cell r="BV78">
            <v>0</v>
          </cell>
        </row>
        <row r="79">
          <cell r="A79">
            <v>76</v>
          </cell>
          <cell r="BV79">
            <v>0</v>
          </cell>
        </row>
        <row r="80">
          <cell r="A80">
            <v>77</v>
          </cell>
          <cell r="BV80">
            <v>0</v>
          </cell>
        </row>
        <row r="81">
          <cell r="A81">
            <v>78</v>
          </cell>
          <cell r="BV81">
            <v>0</v>
          </cell>
        </row>
        <row r="82">
          <cell r="A82">
            <v>79</v>
          </cell>
          <cell r="BV82">
            <v>0</v>
          </cell>
        </row>
        <row r="83">
          <cell r="A83">
            <v>80</v>
          </cell>
          <cell r="BV83">
            <v>0</v>
          </cell>
        </row>
        <row r="84">
          <cell r="A84">
            <v>81</v>
          </cell>
          <cell r="BV84">
            <v>0</v>
          </cell>
        </row>
        <row r="85">
          <cell r="A85">
            <v>82</v>
          </cell>
          <cell r="BV85">
            <v>0</v>
          </cell>
        </row>
        <row r="86">
          <cell r="A86">
            <v>83</v>
          </cell>
          <cell r="BV86">
            <v>0</v>
          </cell>
        </row>
        <row r="87">
          <cell r="A87">
            <v>84</v>
          </cell>
          <cell r="BV87">
            <v>0</v>
          </cell>
        </row>
        <row r="88">
          <cell r="A88">
            <v>85</v>
          </cell>
          <cell r="BV88">
            <v>0</v>
          </cell>
        </row>
      </sheetData>
      <sheetData sheetId="1" refreshError="1"/>
      <sheetData sheetId="2" refreshError="1"/>
      <sheetData sheetId="3" refreshError="1"/>
      <sheetData sheetId="4" refreshError="1">
        <row r="2">
          <cell r="O2">
            <v>50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  <sheetName val="images"/>
      <sheetName val="Feuil3"/>
    </sheetNames>
    <sheetDataSet>
      <sheetData sheetId="0">
        <row r="5">
          <cell r="H5">
            <v>8</v>
          </cell>
        </row>
      </sheetData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جمالي المكافات 2018 (2)"/>
      <sheetName val="بيانات تسوية"/>
      <sheetName val="ورقة4"/>
      <sheetName val="ورقة3"/>
      <sheetName val="Sheet1"/>
      <sheetName val="اجمالي المكافات 2018"/>
      <sheetName val="بيانات التسوية الضريبية"/>
      <sheetName val="2018"/>
      <sheetName val="بيانات التسوية 2018"/>
      <sheetName val="الصور الهام"/>
      <sheetName val="متويط الدخل"/>
      <sheetName val="مكافات من يناير 2018"/>
      <sheetName val="الفرز النهائي بعد التجميع  (2)"/>
      <sheetName val="يوليو 2018"/>
      <sheetName val="اخر اصدار ضرائب محمود"/>
    </sheetNames>
    <sheetDataSet>
      <sheetData sheetId="0"/>
      <sheetData sheetId="1">
        <row r="1">
          <cell r="C1">
            <v>20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A3">
            <v>1</v>
          </cell>
          <cell r="AF3">
            <v>0</v>
          </cell>
        </row>
        <row r="4">
          <cell r="A4">
            <v>2</v>
          </cell>
          <cell r="AF4">
            <v>0</v>
          </cell>
        </row>
        <row r="5">
          <cell r="A5">
            <v>3</v>
          </cell>
          <cell r="AF5">
            <v>0</v>
          </cell>
        </row>
        <row r="6">
          <cell r="A6">
            <v>4</v>
          </cell>
          <cell r="AF6">
            <v>0</v>
          </cell>
        </row>
        <row r="7">
          <cell r="A7">
            <v>5</v>
          </cell>
          <cell r="AF7">
            <v>0</v>
          </cell>
        </row>
        <row r="8">
          <cell r="A8">
            <v>6</v>
          </cell>
          <cell r="AF8">
            <v>0</v>
          </cell>
        </row>
        <row r="9">
          <cell r="A9">
            <v>7</v>
          </cell>
          <cell r="AF9">
            <v>0</v>
          </cell>
        </row>
        <row r="10">
          <cell r="A10">
            <v>8</v>
          </cell>
          <cell r="AF10">
            <v>0</v>
          </cell>
        </row>
        <row r="11">
          <cell r="A11">
            <v>9</v>
          </cell>
          <cell r="AF11">
            <v>0</v>
          </cell>
        </row>
        <row r="12">
          <cell r="A12">
            <v>10</v>
          </cell>
          <cell r="AF12">
            <v>0</v>
          </cell>
        </row>
        <row r="13">
          <cell r="A13">
            <v>11</v>
          </cell>
          <cell r="AF13">
            <v>0</v>
          </cell>
        </row>
        <row r="14">
          <cell r="A14">
            <v>12</v>
          </cell>
          <cell r="AF14">
            <v>0</v>
          </cell>
        </row>
        <row r="15">
          <cell r="A15">
            <v>13</v>
          </cell>
          <cell r="AF15">
            <v>0</v>
          </cell>
        </row>
        <row r="16">
          <cell r="A16">
            <v>14</v>
          </cell>
          <cell r="AF16">
            <v>0</v>
          </cell>
        </row>
        <row r="17">
          <cell r="A17">
            <v>15</v>
          </cell>
          <cell r="AF17">
            <v>0</v>
          </cell>
        </row>
        <row r="18">
          <cell r="A18">
            <v>16</v>
          </cell>
          <cell r="AF18">
            <v>0</v>
          </cell>
        </row>
        <row r="19">
          <cell r="A19">
            <v>17</v>
          </cell>
          <cell r="AF19">
            <v>0</v>
          </cell>
        </row>
        <row r="20">
          <cell r="A20">
            <v>18</v>
          </cell>
          <cell r="AF20">
            <v>0</v>
          </cell>
        </row>
        <row r="21">
          <cell r="A21">
            <v>19</v>
          </cell>
          <cell r="AF21">
            <v>0</v>
          </cell>
        </row>
        <row r="22">
          <cell r="A22">
            <v>20</v>
          </cell>
          <cell r="AF22">
            <v>0</v>
          </cell>
        </row>
        <row r="23">
          <cell r="A23">
            <v>21</v>
          </cell>
          <cell r="AF23">
            <v>0</v>
          </cell>
        </row>
        <row r="24">
          <cell r="A24">
            <v>22</v>
          </cell>
          <cell r="AF24">
            <v>0</v>
          </cell>
        </row>
        <row r="25">
          <cell r="A25">
            <v>23</v>
          </cell>
          <cell r="AF25">
            <v>0</v>
          </cell>
        </row>
        <row r="26">
          <cell r="A26">
            <v>24</v>
          </cell>
          <cell r="AF26">
            <v>0</v>
          </cell>
        </row>
        <row r="27">
          <cell r="A27">
            <v>25</v>
          </cell>
          <cell r="AF27">
            <v>0</v>
          </cell>
        </row>
        <row r="28">
          <cell r="A28">
            <v>26</v>
          </cell>
          <cell r="AF28">
            <v>0</v>
          </cell>
        </row>
        <row r="29">
          <cell r="A29">
            <v>27</v>
          </cell>
          <cell r="AF29">
            <v>0</v>
          </cell>
        </row>
        <row r="30">
          <cell r="A30">
            <v>28</v>
          </cell>
          <cell r="AF30">
            <v>0</v>
          </cell>
        </row>
        <row r="31">
          <cell r="A31">
            <v>29</v>
          </cell>
          <cell r="AF31">
            <v>0</v>
          </cell>
        </row>
        <row r="32">
          <cell r="A32">
            <v>30</v>
          </cell>
          <cell r="AF32">
            <v>0</v>
          </cell>
        </row>
        <row r="33">
          <cell r="A33">
            <v>31</v>
          </cell>
          <cell r="AF33">
            <v>0</v>
          </cell>
        </row>
        <row r="34">
          <cell r="A34">
            <v>32</v>
          </cell>
          <cell r="AF34">
            <v>0</v>
          </cell>
        </row>
        <row r="35">
          <cell r="A35">
            <v>33</v>
          </cell>
          <cell r="AF35">
            <v>0</v>
          </cell>
        </row>
        <row r="36">
          <cell r="A36">
            <v>34</v>
          </cell>
          <cell r="AF36">
            <v>0</v>
          </cell>
        </row>
        <row r="37">
          <cell r="A37">
            <v>35</v>
          </cell>
          <cell r="AF37">
            <v>0</v>
          </cell>
        </row>
        <row r="38">
          <cell r="A38">
            <v>36</v>
          </cell>
          <cell r="AF38">
            <v>0</v>
          </cell>
        </row>
        <row r="39">
          <cell r="A39">
            <v>37</v>
          </cell>
          <cell r="AF39">
            <v>0</v>
          </cell>
        </row>
        <row r="40">
          <cell r="A40">
            <v>38</v>
          </cell>
          <cell r="AF40">
            <v>0</v>
          </cell>
        </row>
        <row r="41">
          <cell r="A41">
            <v>39</v>
          </cell>
          <cell r="AF41">
            <v>0</v>
          </cell>
        </row>
        <row r="42">
          <cell r="A42">
            <v>40</v>
          </cell>
          <cell r="AF42">
            <v>0</v>
          </cell>
        </row>
        <row r="43">
          <cell r="A43">
            <v>41</v>
          </cell>
          <cell r="AF43">
            <v>0</v>
          </cell>
        </row>
        <row r="44">
          <cell r="A44">
            <v>42</v>
          </cell>
          <cell r="AF44">
            <v>0</v>
          </cell>
        </row>
        <row r="45">
          <cell r="A45">
            <v>43</v>
          </cell>
          <cell r="AF45">
            <v>0</v>
          </cell>
        </row>
        <row r="46">
          <cell r="A46">
            <v>44</v>
          </cell>
          <cell r="AF46">
            <v>0</v>
          </cell>
        </row>
        <row r="47">
          <cell r="A47">
            <v>45</v>
          </cell>
          <cell r="AF47">
            <v>0</v>
          </cell>
        </row>
        <row r="48">
          <cell r="A48">
            <v>46</v>
          </cell>
          <cell r="AF48">
            <v>0</v>
          </cell>
        </row>
        <row r="49">
          <cell r="A49">
            <v>47</v>
          </cell>
          <cell r="AF49">
            <v>0</v>
          </cell>
        </row>
        <row r="50">
          <cell r="A50">
            <v>48</v>
          </cell>
          <cell r="AF50">
            <v>0</v>
          </cell>
        </row>
        <row r="51">
          <cell r="A51">
            <v>49</v>
          </cell>
          <cell r="AF51">
            <v>0</v>
          </cell>
        </row>
        <row r="52">
          <cell r="A52">
            <v>50</v>
          </cell>
          <cell r="AF52">
            <v>0</v>
          </cell>
        </row>
        <row r="53">
          <cell r="A53">
            <v>51</v>
          </cell>
          <cell r="AF53">
            <v>0</v>
          </cell>
        </row>
        <row r="54">
          <cell r="A54">
            <v>52</v>
          </cell>
          <cell r="AF54">
            <v>0</v>
          </cell>
        </row>
        <row r="55">
          <cell r="A55">
            <v>53</v>
          </cell>
          <cell r="AF55">
            <v>0</v>
          </cell>
        </row>
        <row r="56">
          <cell r="A56">
            <v>54</v>
          </cell>
          <cell r="AF56">
            <v>0</v>
          </cell>
        </row>
        <row r="57">
          <cell r="A57">
            <v>55</v>
          </cell>
          <cell r="AF57">
            <v>0</v>
          </cell>
        </row>
        <row r="58">
          <cell r="A58">
            <v>56</v>
          </cell>
          <cell r="AF58">
            <v>0</v>
          </cell>
        </row>
        <row r="59">
          <cell r="A59">
            <v>57</v>
          </cell>
          <cell r="AF59">
            <v>0</v>
          </cell>
        </row>
        <row r="60">
          <cell r="A60">
            <v>58</v>
          </cell>
          <cell r="AF60">
            <v>0</v>
          </cell>
        </row>
        <row r="61">
          <cell r="A61">
            <v>59</v>
          </cell>
          <cell r="AF61">
            <v>0</v>
          </cell>
        </row>
        <row r="62">
          <cell r="A62">
            <v>60</v>
          </cell>
          <cell r="AF62">
            <v>0</v>
          </cell>
        </row>
        <row r="63">
          <cell r="A63">
            <v>61</v>
          </cell>
          <cell r="AF63">
            <v>0</v>
          </cell>
        </row>
        <row r="64">
          <cell r="A64">
            <v>62</v>
          </cell>
          <cell r="AF64">
            <v>0</v>
          </cell>
        </row>
        <row r="65">
          <cell r="A65">
            <v>63</v>
          </cell>
          <cell r="AF65">
            <v>0</v>
          </cell>
        </row>
        <row r="66">
          <cell r="A66">
            <v>64</v>
          </cell>
          <cell r="AF66">
            <v>0</v>
          </cell>
        </row>
        <row r="67">
          <cell r="A67">
            <v>65</v>
          </cell>
          <cell r="AF67">
            <v>0</v>
          </cell>
        </row>
        <row r="68">
          <cell r="A68">
            <v>66</v>
          </cell>
          <cell r="AF68">
            <v>0</v>
          </cell>
        </row>
        <row r="69">
          <cell r="A69">
            <v>67</v>
          </cell>
          <cell r="AF69">
            <v>0</v>
          </cell>
        </row>
        <row r="70">
          <cell r="A70">
            <v>68</v>
          </cell>
          <cell r="AF70">
            <v>0</v>
          </cell>
        </row>
        <row r="71">
          <cell r="A71">
            <v>69</v>
          </cell>
          <cell r="AF71">
            <v>0</v>
          </cell>
        </row>
        <row r="72">
          <cell r="A72">
            <v>70</v>
          </cell>
          <cell r="AF72">
            <v>0</v>
          </cell>
        </row>
        <row r="73">
          <cell r="A73">
            <v>71</v>
          </cell>
          <cell r="AF73">
            <v>0</v>
          </cell>
        </row>
        <row r="74">
          <cell r="A74">
            <v>72</v>
          </cell>
          <cell r="AF74">
            <v>0</v>
          </cell>
        </row>
        <row r="75">
          <cell r="A75">
            <v>73</v>
          </cell>
          <cell r="AF75">
            <v>0</v>
          </cell>
        </row>
        <row r="76">
          <cell r="A76">
            <v>74</v>
          </cell>
          <cell r="AF76">
            <v>0</v>
          </cell>
        </row>
        <row r="77">
          <cell r="A77">
            <v>75</v>
          </cell>
          <cell r="AF77">
            <v>0</v>
          </cell>
        </row>
        <row r="78">
          <cell r="A78">
            <v>76</v>
          </cell>
          <cell r="AF78">
            <v>0</v>
          </cell>
        </row>
        <row r="79">
          <cell r="A79">
            <v>77</v>
          </cell>
          <cell r="AF79">
            <v>0</v>
          </cell>
        </row>
        <row r="80">
          <cell r="A80">
            <v>78</v>
          </cell>
          <cell r="AF80">
            <v>0</v>
          </cell>
        </row>
        <row r="81">
          <cell r="A81">
            <v>79</v>
          </cell>
          <cell r="AF81">
            <v>0</v>
          </cell>
        </row>
        <row r="82">
          <cell r="A82">
            <v>80</v>
          </cell>
          <cell r="AF82">
            <v>0</v>
          </cell>
        </row>
        <row r="83">
          <cell r="A83">
            <v>81</v>
          </cell>
          <cell r="AF83">
            <v>0</v>
          </cell>
        </row>
        <row r="84">
          <cell r="A84">
            <v>82</v>
          </cell>
          <cell r="AF84">
            <v>0</v>
          </cell>
        </row>
        <row r="85">
          <cell r="A85">
            <v>83</v>
          </cell>
          <cell r="AF85">
            <v>0</v>
          </cell>
        </row>
        <row r="86">
          <cell r="A86">
            <v>84</v>
          </cell>
          <cell r="AF86">
            <v>0</v>
          </cell>
        </row>
        <row r="87">
          <cell r="A87">
            <v>85</v>
          </cell>
          <cell r="AF87">
            <v>0</v>
          </cell>
        </row>
        <row r="88">
          <cell r="A88">
            <v>86</v>
          </cell>
          <cell r="AF88">
            <v>0</v>
          </cell>
        </row>
        <row r="89">
          <cell r="A89">
            <v>87</v>
          </cell>
          <cell r="AF89">
            <v>0</v>
          </cell>
        </row>
        <row r="90">
          <cell r="A90">
            <v>88</v>
          </cell>
          <cell r="AF90">
            <v>0</v>
          </cell>
        </row>
        <row r="91">
          <cell r="A91">
            <v>89</v>
          </cell>
          <cell r="AF91">
            <v>0</v>
          </cell>
        </row>
        <row r="92">
          <cell r="A92">
            <v>90</v>
          </cell>
          <cell r="AF92">
            <v>0</v>
          </cell>
        </row>
        <row r="93">
          <cell r="A93">
            <v>91</v>
          </cell>
          <cell r="AF93">
            <v>0</v>
          </cell>
        </row>
        <row r="94">
          <cell r="A94">
            <v>92</v>
          </cell>
          <cell r="AF94">
            <v>0</v>
          </cell>
        </row>
        <row r="95">
          <cell r="A95">
            <v>93</v>
          </cell>
          <cell r="AF95">
            <v>0</v>
          </cell>
        </row>
        <row r="96">
          <cell r="A96">
            <v>94</v>
          </cell>
          <cell r="AF96">
            <v>0</v>
          </cell>
        </row>
        <row r="97">
          <cell r="A97">
            <v>95</v>
          </cell>
          <cell r="AF97">
            <v>0</v>
          </cell>
        </row>
        <row r="98">
          <cell r="A98">
            <v>96</v>
          </cell>
          <cell r="AF98">
            <v>0</v>
          </cell>
        </row>
        <row r="99">
          <cell r="A99">
            <v>97</v>
          </cell>
          <cell r="AF99">
            <v>0</v>
          </cell>
        </row>
        <row r="100">
          <cell r="A100">
            <v>98</v>
          </cell>
          <cell r="AF100">
            <v>0</v>
          </cell>
        </row>
        <row r="101">
          <cell r="A101">
            <v>99</v>
          </cell>
          <cell r="AF101">
            <v>0</v>
          </cell>
        </row>
        <row r="102">
          <cell r="A102">
            <v>100</v>
          </cell>
          <cell r="AF102">
            <v>0</v>
          </cell>
        </row>
        <row r="103">
          <cell r="A103">
            <v>101</v>
          </cell>
          <cell r="AF103">
            <v>0</v>
          </cell>
        </row>
        <row r="104">
          <cell r="A104">
            <v>102</v>
          </cell>
          <cell r="AF104">
            <v>0</v>
          </cell>
        </row>
      </sheetData>
      <sheetData sheetId="10"/>
      <sheetData sheetId="11"/>
      <sheetData sheetId="12"/>
      <sheetData sheetId="13">
        <row r="3">
          <cell r="A3">
            <v>1</v>
          </cell>
        </row>
      </sheetData>
      <sheetData sheetId="1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يانات تسوية (2)"/>
      <sheetName val="تفصيلي المرتب يناير 2018"/>
      <sheetName val="تفصيلي مرتب يوليو 2018"/>
      <sheetName val="يوليو 2018"/>
      <sheetName val="بيانات تسوية"/>
      <sheetName val="نقل"/>
      <sheetName val="الصندوق"/>
      <sheetName val="مكافاة"/>
      <sheetName val="مكافات الفاروق"/>
      <sheetName val="شيت البيانات"/>
      <sheetName val="التسوية الضريبية _2018"/>
    </sheetNames>
    <sheetDataSet>
      <sheetData sheetId="0"/>
      <sheetData sheetId="1"/>
      <sheetData sheetId="2"/>
      <sheetData sheetId="3"/>
      <sheetData sheetId="4">
        <row r="1">
          <cell r="C1">
            <v>20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يانات التسوية الضريبية (2)"/>
      <sheetName val="الفرز النهائي بعد التجميع "/>
      <sheetName val="نقل باقي المكافات 2018 للتس (2"/>
      <sheetName val="ورقة1"/>
      <sheetName val="ورقة2"/>
      <sheetName val="اسماء المكافات (2)"/>
      <sheetName val="الرئيسية  (3)"/>
      <sheetName val="تسجيل مكافات 2018 (3)"/>
      <sheetName val="تسميات الفرز الجديد من يوليو 20"/>
      <sheetName val="فرز يوليو جديد خالص 2018"/>
      <sheetName val="علاوات حتي 2013 (2)"/>
      <sheetName val="الرئيسية  (2)"/>
      <sheetName val="يناير"/>
      <sheetName val="يوليو "/>
      <sheetName val="البيانات بالصور (2)"/>
      <sheetName val=" وضع مكان المجديد خالص 2018 (2)"/>
      <sheetName val="علاوات حتي 2013"/>
      <sheetName val="علاوات حتي 2014"/>
      <sheetName val="التسوية الضريبية _2018"/>
      <sheetName val="بيانات التسوية الضريبية"/>
      <sheetName val="June"/>
      <sheetName val="July"/>
      <sheetName val="December"/>
      <sheetName val="نقل باقي المكافات 2018 للتسجي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4">
          <cell r="A4">
            <v>1</v>
          </cell>
          <cell r="AD4">
            <v>0</v>
          </cell>
        </row>
        <row r="5">
          <cell r="A5">
            <v>2</v>
          </cell>
          <cell r="AD5">
            <v>0</v>
          </cell>
        </row>
        <row r="6">
          <cell r="A6">
            <v>3</v>
          </cell>
          <cell r="AD6">
            <v>0</v>
          </cell>
        </row>
        <row r="7">
          <cell r="A7">
            <v>4</v>
          </cell>
          <cell r="AD7">
            <v>0</v>
          </cell>
        </row>
        <row r="8">
          <cell r="A8">
            <v>5</v>
          </cell>
          <cell r="AD8">
            <v>0</v>
          </cell>
        </row>
        <row r="9">
          <cell r="A9">
            <v>6</v>
          </cell>
          <cell r="AD9">
            <v>0</v>
          </cell>
        </row>
        <row r="10">
          <cell r="A10">
            <v>7</v>
          </cell>
          <cell r="AD10">
            <v>0</v>
          </cell>
        </row>
        <row r="11">
          <cell r="A11">
            <v>8</v>
          </cell>
          <cell r="AD11">
            <v>0</v>
          </cell>
        </row>
        <row r="12">
          <cell r="A12">
            <v>9</v>
          </cell>
          <cell r="AD12">
            <v>0</v>
          </cell>
        </row>
        <row r="13">
          <cell r="A13">
            <v>10</v>
          </cell>
          <cell r="AD13">
            <v>0</v>
          </cell>
        </row>
        <row r="14">
          <cell r="A14">
            <v>11</v>
          </cell>
          <cell r="AD14">
            <v>0</v>
          </cell>
        </row>
        <row r="15">
          <cell r="A15">
            <v>12</v>
          </cell>
          <cell r="AD15">
            <v>0</v>
          </cell>
        </row>
        <row r="16">
          <cell r="A16">
            <v>13</v>
          </cell>
          <cell r="AD16">
            <v>0</v>
          </cell>
        </row>
        <row r="17">
          <cell r="A17">
            <v>14</v>
          </cell>
          <cell r="AD17">
            <v>0</v>
          </cell>
        </row>
        <row r="18">
          <cell r="A18">
            <v>15</v>
          </cell>
          <cell r="AD18">
            <v>0</v>
          </cell>
        </row>
        <row r="19">
          <cell r="A19">
            <v>16</v>
          </cell>
          <cell r="AD19">
            <v>0</v>
          </cell>
        </row>
        <row r="20">
          <cell r="A20">
            <v>17</v>
          </cell>
          <cell r="AD20">
            <v>0</v>
          </cell>
        </row>
        <row r="21">
          <cell r="A21">
            <v>18</v>
          </cell>
          <cell r="AD21">
            <v>0</v>
          </cell>
        </row>
        <row r="22">
          <cell r="A22">
            <v>19</v>
          </cell>
          <cell r="AD22">
            <v>0</v>
          </cell>
        </row>
        <row r="23">
          <cell r="A23">
            <v>20</v>
          </cell>
          <cell r="AD23">
            <v>0</v>
          </cell>
        </row>
        <row r="24">
          <cell r="A24">
            <v>21</v>
          </cell>
          <cell r="AD24">
            <v>0</v>
          </cell>
        </row>
        <row r="25">
          <cell r="A25">
            <v>22</v>
          </cell>
          <cell r="AD25">
            <v>0</v>
          </cell>
        </row>
        <row r="26">
          <cell r="A26">
            <v>23</v>
          </cell>
          <cell r="AD26">
            <v>0</v>
          </cell>
        </row>
        <row r="27">
          <cell r="A27">
            <v>24</v>
          </cell>
          <cell r="AD27">
            <v>0</v>
          </cell>
        </row>
        <row r="28">
          <cell r="A28">
            <v>25</v>
          </cell>
          <cell r="AD28">
            <v>0</v>
          </cell>
        </row>
        <row r="29">
          <cell r="A29">
            <v>26</v>
          </cell>
          <cell r="AD29">
            <v>0</v>
          </cell>
        </row>
        <row r="30">
          <cell r="A30">
            <v>27</v>
          </cell>
          <cell r="AD30">
            <v>0</v>
          </cell>
        </row>
        <row r="31">
          <cell r="A31">
            <v>28</v>
          </cell>
          <cell r="AD31">
            <v>0</v>
          </cell>
        </row>
        <row r="32">
          <cell r="A32">
            <v>29</v>
          </cell>
          <cell r="AD32">
            <v>0</v>
          </cell>
        </row>
        <row r="33">
          <cell r="A33">
            <v>30</v>
          </cell>
          <cell r="AD33">
            <v>0</v>
          </cell>
        </row>
        <row r="34">
          <cell r="A34">
            <v>31</v>
          </cell>
          <cell r="AD34">
            <v>0</v>
          </cell>
        </row>
        <row r="35">
          <cell r="A35">
            <v>32</v>
          </cell>
          <cell r="AD35">
            <v>0</v>
          </cell>
        </row>
        <row r="36">
          <cell r="A36">
            <v>33</v>
          </cell>
          <cell r="AD36">
            <v>0</v>
          </cell>
        </row>
        <row r="37">
          <cell r="A37">
            <v>34</v>
          </cell>
          <cell r="AD37">
            <v>0</v>
          </cell>
        </row>
        <row r="38">
          <cell r="A38">
            <v>35</v>
          </cell>
          <cell r="AD38">
            <v>0</v>
          </cell>
        </row>
        <row r="39">
          <cell r="A39">
            <v>36</v>
          </cell>
          <cell r="AD39">
            <v>0</v>
          </cell>
        </row>
        <row r="40">
          <cell r="A40">
            <v>37</v>
          </cell>
          <cell r="AD40">
            <v>0</v>
          </cell>
        </row>
        <row r="41">
          <cell r="A41">
            <v>38</v>
          </cell>
          <cell r="AD41">
            <v>0</v>
          </cell>
        </row>
        <row r="42">
          <cell r="A42">
            <v>39</v>
          </cell>
          <cell r="AD42">
            <v>0</v>
          </cell>
        </row>
        <row r="43">
          <cell r="A43">
            <v>40</v>
          </cell>
          <cell r="AD43">
            <v>0</v>
          </cell>
        </row>
        <row r="44">
          <cell r="A44">
            <v>41</v>
          </cell>
          <cell r="AD44">
            <v>0</v>
          </cell>
        </row>
        <row r="45">
          <cell r="A45">
            <v>42</v>
          </cell>
          <cell r="AD45">
            <v>0</v>
          </cell>
        </row>
        <row r="46">
          <cell r="A46">
            <v>43</v>
          </cell>
          <cell r="AD46">
            <v>0</v>
          </cell>
        </row>
        <row r="47">
          <cell r="A47">
            <v>44</v>
          </cell>
          <cell r="AD47">
            <v>0</v>
          </cell>
        </row>
        <row r="48">
          <cell r="A48">
            <v>45</v>
          </cell>
          <cell r="AD48">
            <v>0</v>
          </cell>
        </row>
        <row r="49">
          <cell r="A49">
            <v>46</v>
          </cell>
          <cell r="AD49">
            <v>0</v>
          </cell>
        </row>
        <row r="50">
          <cell r="A50">
            <v>47</v>
          </cell>
          <cell r="AD50">
            <v>0</v>
          </cell>
        </row>
        <row r="51">
          <cell r="A51">
            <v>48</v>
          </cell>
          <cell r="AD51">
            <v>0</v>
          </cell>
        </row>
        <row r="52">
          <cell r="A52">
            <v>49</v>
          </cell>
          <cell r="AD52">
            <v>0</v>
          </cell>
        </row>
        <row r="53">
          <cell r="A53">
            <v>50</v>
          </cell>
          <cell r="AD53">
            <v>0</v>
          </cell>
        </row>
        <row r="54">
          <cell r="A54">
            <v>51</v>
          </cell>
          <cell r="AD54">
            <v>0</v>
          </cell>
        </row>
        <row r="55">
          <cell r="A55">
            <v>52</v>
          </cell>
          <cell r="AD55">
            <v>0</v>
          </cell>
        </row>
        <row r="56">
          <cell r="A56">
            <v>53</v>
          </cell>
          <cell r="AD56">
            <v>0</v>
          </cell>
        </row>
        <row r="57">
          <cell r="A57">
            <v>54</v>
          </cell>
          <cell r="AD57">
            <v>0</v>
          </cell>
        </row>
        <row r="58">
          <cell r="A58">
            <v>55</v>
          </cell>
          <cell r="AD58">
            <v>0</v>
          </cell>
        </row>
        <row r="59">
          <cell r="A59">
            <v>56</v>
          </cell>
          <cell r="AD59">
            <v>0</v>
          </cell>
        </row>
        <row r="60">
          <cell r="A60">
            <v>57</v>
          </cell>
          <cell r="AD60">
            <v>0</v>
          </cell>
        </row>
        <row r="61">
          <cell r="A61">
            <v>58</v>
          </cell>
          <cell r="AD61">
            <v>0</v>
          </cell>
        </row>
        <row r="62">
          <cell r="A62">
            <v>59</v>
          </cell>
          <cell r="AD62">
            <v>0</v>
          </cell>
        </row>
        <row r="63">
          <cell r="A63">
            <v>60</v>
          </cell>
          <cell r="AD63">
            <v>0</v>
          </cell>
        </row>
        <row r="64">
          <cell r="A64">
            <v>61</v>
          </cell>
          <cell r="AD64">
            <v>0</v>
          </cell>
        </row>
        <row r="65">
          <cell r="A65">
            <v>62</v>
          </cell>
          <cell r="AD65">
            <v>0</v>
          </cell>
        </row>
        <row r="66">
          <cell r="A66">
            <v>63</v>
          </cell>
          <cell r="AD66">
            <v>0</v>
          </cell>
        </row>
        <row r="67">
          <cell r="A67">
            <v>64</v>
          </cell>
          <cell r="AD67">
            <v>0</v>
          </cell>
        </row>
        <row r="68">
          <cell r="A68">
            <v>65</v>
          </cell>
          <cell r="AD68">
            <v>0</v>
          </cell>
        </row>
        <row r="69">
          <cell r="A69">
            <v>66</v>
          </cell>
          <cell r="AD69">
            <v>0</v>
          </cell>
        </row>
        <row r="70">
          <cell r="A70">
            <v>67</v>
          </cell>
          <cell r="AD70">
            <v>0</v>
          </cell>
        </row>
        <row r="71">
          <cell r="A71">
            <v>68</v>
          </cell>
          <cell r="AD71">
            <v>0</v>
          </cell>
        </row>
        <row r="72">
          <cell r="A72">
            <v>69</v>
          </cell>
          <cell r="AD72">
            <v>0</v>
          </cell>
        </row>
        <row r="73">
          <cell r="A73">
            <v>70</v>
          </cell>
          <cell r="AD73">
            <v>0</v>
          </cell>
        </row>
        <row r="74">
          <cell r="A74">
            <v>71</v>
          </cell>
          <cell r="AD74">
            <v>0</v>
          </cell>
        </row>
        <row r="75">
          <cell r="A75">
            <v>72</v>
          </cell>
          <cell r="AD75">
            <v>0</v>
          </cell>
        </row>
        <row r="76">
          <cell r="A76">
            <v>73</v>
          </cell>
          <cell r="AD76">
            <v>0</v>
          </cell>
        </row>
        <row r="77">
          <cell r="A77">
            <v>74</v>
          </cell>
          <cell r="AD77">
            <v>0</v>
          </cell>
        </row>
        <row r="78">
          <cell r="A78">
            <v>75</v>
          </cell>
          <cell r="AD78">
            <v>0</v>
          </cell>
        </row>
        <row r="79">
          <cell r="A79">
            <v>76</v>
          </cell>
          <cell r="AD79">
            <v>0</v>
          </cell>
        </row>
        <row r="80">
          <cell r="A80">
            <v>77</v>
          </cell>
          <cell r="AD80">
            <v>0</v>
          </cell>
        </row>
        <row r="81">
          <cell r="A81">
            <v>78</v>
          </cell>
          <cell r="AD81">
            <v>0</v>
          </cell>
        </row>
        <row r="82">
          <cell r="A82">
            <v>79</v>
          </cell>
          <cell r="AD82">
            <v>0</v>
          </cell>
        </row>
        <row r="83">
          <cell r="A83">
            <v>80</v>
          </cell>
          <cell r="AD83">
            <v>0</v>
          </cell>
        </row>
        <row r="84">
          <cell r="A84">
            <v>81</v>
          </cell>
          <cell r="AD84">
            <v>0</v>
          </cell>
        </row>
        <row r="85">
          <cell r="A85">
            <v>82</v>
          </cell>
          <cell r="AD85">
            <v>0</v>
          </cell>
        </row>
        <row r="86">
          <cell r="A86">
            <v>83</v>
          </cell>
          <cell r="AD86">
            <v>0</v>
          </cell>
        </row>
        <row r="87">
          <cell r="A87">
            <v>84</v>
          </cell>
          <cell r="AD87">
            <v>0</v>
          </cell>
        </row>
        <row r="88">
          <cell r="A88">
            <v>85</v>
          </cell>
          <cell r="AD88">
            <v>0</v>
          </cell>
        </row>
        <row r="89">
          <cell r="A89">
            <v>86</v>
          </cell>
          <cell r="AD89">
            <v>0</v>
          </cell>
        </row>
        <row r="90">
          <cell r="A90">
            <v>87</v>
          </cell>
          <cell r="AD90">
            <v>0</v>
          </cell>
        </row>
        <row r="91">
          <cell r="A91">
            <v>88</v>
          </cell>
          <cell r="AD91">
            <v>0</v>
          </cell>
        </row>
        <row r="92">
          <cell r="A92">
            <v>89</v>
          </cell>
          <cell r="AD92">
            <v>0</v>
          </cell>
        </row>
        <row r="93">
          <cell r="A93">
            <v>90</v>
          </cell>
          <cell r="AD93">
            <v>0</v>
          </cell>
        </row>
        <row r="94">
          <cell r="A94">
            <v>91</v>
          </cell>
          <cell r="AD94">
            <v>0</v>
          </cell>
        </row>
        <row r="95">
          <cell r="A95">
            <v>92</v>
          </cell>
          <cell r="AD95">
            <v>0</v>
          </cell>
        </row>
        <row r="96">
          <cell r="A96">
            <v>93</v>
          </cell>
          <cell r="AD96">
            <v>0</v>
          </cell>
        </row>
        <row r="97">
          <cell r="A97">
            <v>94</v>
          </cell>
          <cell r="AD97">
            <v>0</v>
          </cell>
        </row>
        <row r="98">
          <cell r="A98">
            <v>95</v>
          </cell>
          <cell r="AD98">
            <v>0</v>
          </cell>
        </row>
        <row r="99">
          <cell r="A99">
            <v>96</v>
          </cell>
          <cell r="AD99">
            <v>0</v>
          </cell>
        </row>
        <row r="100">
          <cell r="A100">
            <v>97</v>
          </cell>
          <cell r="AD100">
            <v>0</v>
          </cell>
        </row>
        <row r="101">
          <cell r="A101">
            <v>98</v>
          </cell>
          <cell r="AD101">
            <v>0</v>
          </cell>
        </row>
        <row r="102">
          <cell r="A102">
            <v>99</v>
          </cell>
          <cell r="AD102">
            <v>0</v>
          </cell>
        </row>
        <row r="103">
          <cell r="A103">
            <v>100</v>
          </cell>
          <cell r="AD103">
            <v>0</v>
          </cell>
        </row>
        <row r="104">
          <cell r="A104">
            <v>101</v>
          </cell>
          <cell r="AD104">
            <v>0</v>
          </cell>
        </row>
        <row r="105">
          <cell r="A105">
            <v>102</v>
          </cell>
          <cell r="AD105">
            <v>0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دمغات"/>
      <sheetName val="البيانات الاساسية للعاملين"/>
      <sheetName val="كشف المرتبات"/>
      <sheetName val="كشف الحوافز"/>
      <sheetName val="اقرار المكافأة"/>
      <sheetName val="كشف المكافأة"/>
    </sheetNames>
    <sheetDataSet>
      <sheetData sheetId="0"/>
      <sheetData sheetId="1">
        <row r="3">
          <cell r="A3">
            <v>1</v>
          </cell>
          <cell r="B3" t="str">
            <v>عبد الله كامل حسنى عبد الله صبيح</v>
          </cell>
          <cell r="C3" t="str">
            <v>رئيس قسم</v>
          </cell>
          <cell r="D3">
            <v>1</v>
          </cell>
          <cell r="E3" t="str">
            <v>ذكر</v>
          </cell>
          <cell r="F3" t="str">
            <v>متزوج</v>
          </cell>
          <cell r="G3">
            <v>10</v>
          </cell>
          <cell r="H3">
            <v>4</v>
          </cell>
          <cell r="I3" t="str">
            <v>نقابي</v>
          </cell>
          <cell r="J3" t="str">
            <v>نعم</v>
          </cell>
          <cell r="M3">
            <v>19.02</v>
          </cell>
          <cell r="N3">
            <v>5</v>
          </cell>
          <cell r="P3">
            <v>296.24</v>
          </cell>
          <cell r="Q3">
            <v>320.26</v>
          </cell>
          <cell r="R3">
            <v>20.66</v>
          </cell>
          <cell r="S3">
            <v>22.44</v>
          </cell>
          <cell r="T3">
            <v>24.84</v>
          </cell>
          <cell r="U3">
            <v>26.87</v>
          </cell>
          <cell r="V3">
            <v>8.9700000000000006</v>
          </cell>
          <cell r="X3">
            <v>9.23</v>
          </cell>
          <cell r="AA3">
            <v>4</v>
          </cell>
          <cell r="AB3" t="str">
            <v>لا</v>
          </cell>
          <cell r="AC3" t="str">
            <v>نعم</v>
          </cell>
        </row>
        <row r="4">
          <cell r="A4">
            <v>2</v>
          </cell>
          <cell r="B4" t="str">
            <v>نجاح أبو زيد سعيد</v>
          </cell>
          <cell r="C4" t="str">
            <v>مدير التعليم التجارى</v>
          </cell>
          <cell r="D4">
            <v>1</v>
          </cell>
          <cell r="E4" t="str">
            <v>ذكر</v>
          </cell>
          <cell r="F4" t="str">
            <v>متزوج</v>
          </cell>
          <cell r="G4">
            <v>10</v>
          </cell>
          <cell r="H4">
            <v>3</v>
          </cell>
          <cell r="I4" t="str">
            <v>نقابي</v>
          </cell>
          <cell r="J4" t="str">
            <v>نعم</v>
          </cell>
          <cell r="L4" t="str">
            <v>لا</v>
          </cell>
          <cell r="M4">
            <v>26.88</v>
          </cell>
          <cell r="N4">
            <v>5</v>
          </cell>
          <cell r="P4">
            <v>398.04</v>
          </cell>
          <cell r="Q4">
            <v>429.92</v>
          </cell>
          <cell r="R4">
            <v>29.45</v>
          </cell>
          <cell r="S4">
            <v>31.72</v>
          </cell>
          <cell r="T4">
            <v>34.18</v>
          </cell>
          <cell r="U4">
            <v>36.86</v>
          </cell>
          <cell r="AA4">
            <v>4</v>
          </cell>
          <cell r="AB4" t="str">
            <v>لا</v>
          </cell>
          <cell r="AC4" t="str">
            <v>نعم</v>
          </cell>
        </row>
        <row r="5">
          <cell r="A5">
            <v>3</v>
          </cell>
          <cell r="B5" t="str">
            <v>على ابراهيم سالم الهمشرى</v>
          </cell>
          <cell r="C5" t="str">
            <v>رئيس قسم</v>
          </cell>
          <cell r="D5">
            <v>1</v>
          </cell>
          <cell r="E5" t="str">
            <v>ذكر</v>
          </cell>
          <cell r="F5" t="str">
            <v>متزوج</v>
          </cell>
          <cell r="G5">
            <v>10</v>
          </cell>
          <cell r="H5">
            <v>2</v>
          </cell>
          <cell r="I5" t="str">
            <v>نقابي</v>
          </cell>
          <cell r="J5" t="str">
            <v>نعم</v>
          </cell>
          <cell r="M5">
            <v>26.94</v>
          </cell>
          <cell r="N5">
            <v>5</v>
          </cell>
          <cell r="P5">
            <v>399.41</v>
          </cell>
          <cell r="Q5">
            <v>431.35</v>
          </cell>
          <cell r="R5">
            <v>29.03</v>
          </cell>
          <cell r="S5">
            <v>31.31</v>
          </cell>
          <cell r="T5">
            <v>34.29</v>
          </cell>
          <cell r="U5">
            <v>36.979999999999997</v>
          </cell>
          <cell r="AA5">
            <v>4</v>
          </cell>
          <cell r="AB5" t="str">
            <v>لا</v>
          </cell>
          <cell r="AC5" t="str">
            <v>نعم</v>
          </cell>
        </row>
        <row r="6">
          <cell r="A6">
            <v>4</v>
          </cell>
          <cell r="B6" t="str">
            <v>سالم ابراهيم سالم</v>
          </cell>
          <cell r="C6" t="str">
            <v>رئيس قسم</v>
          </cell>
          <cell r="D6">
            <v>1</v>
          </cell>
          <cell r="E6" t="str">
            <v>ذكر</v>
          </cell>
          <cell r="F6" t="str">
            <v>متزوج</v>
          </cell>
          <cell r="G6">
            <v>10</v>
          </cell>
          <cell r="H6">
            <v>2</v>
          </cell>
          <cell r="I6" t="str">
            <v>غير نقابي</v>
          </cell>
          <cell r="K6" t="str">
            <v>نعم</v>
          </cell>
          <cell r="L6" t="str">
            <v>نعم</v>
          </cell>
          <cell r="M6">
            <v>29.33</v>
          </cell>
          <cell r="N6">
            <v>5</v>
          </cell>
          <cell r="P6">
            <v>430.74</v>
          </cell>
          <cell r="Q6">
            <v>465.07</v>
          </cell>
          <cell r="R6">
            <v>31.39</v>
          </cell>
          <cell r="S6">
            <v>34.35</v>
          </cell>
          <cell r="T6">
            <v>37.020000000000003</v>
          </cell>
          <cell r="U6">
            <v>39.9</v>
          </cell>
          <cell r="AA6">
            <v>4</v>
          </cell>
          <cell r="AB6" t="str">
            <v>لا</v>
          </cell>
          <cell r="AC6" t="str">
            <v>لا</v>
          </cell>
        </row>
        <row r="7">
          <cell r="A7">
            <v>5</v>
          </cell>
          <cell r="B7" t="str">
            <v>سهير محمود عبد العزيز</v>
          </cell>
          <cell r="C7" t="str">
            <v>مدير التعليم التجارى</v>
          </cell>
          <cell r="D7">
            <v>0</v>
          </cell>
          <cell r="E7" t="str">
            <v>أنثى</v>
          </cell>
          <cell r="F7" t="str">
            <v>متزوجة</v>
          </cell>
          <cell r="G7">
            <v>10</v>
          </cell>
          <cell r="I7" t="str">
            <v>نقابي</v>
          </cell>
          <cell r="M7">
            <v>32.590000000000003</v>
          </cell>
          <cell r="N7">
            <v>10</v>
          </cell>
          <cell r="P7">
            <v>486.53</v>
          </cell>
          <cell r="Q7">
            <v>529.12</v>
          </cell>
          <cell r="R7">
            <v>35.56</v>
          </cell>
          <cell r="S7">
            <v>38.869999999999997</v>
          </cell>
          <cell r="T7">
            <v>41.92</v>
          </cell>
          <cell r="U7">
            <v>45.22</v>
          </cell>
          <cell r="Y7">
            <v>1.48</v>
          </cell>
          <cell r="AA7">
            <v>4</v>
          </cell>
          <cell r="AB7" t="str">
            <v>لا</v>
          </cell>
          <cell r="AC7" t="str">
            <v>نعم</v>
          </cell>
        </row>
        <row r="8">
          <cell r="A8">
            <v>6</v>
          </cell>
          <cell r="B8" t="str">
            <v>عاطف عيد</v>
          </cell>
          <cell r="C8" t="str">
            <v>أخصائى تدريس</v>
          </cell>
          <cell r="D8">
            <v>2</v>
          </cell>
          <cell r="E8" t="str">
            <v>ذكر</v>
          </cell>
          <cell r="F8" t="str">
            <v>متزوج</v>
          </cell>
          <cell r="G8">
            <v>10</v>
          </cell>
          <cell r="H8">
            <v>2</v>
          </cell>
          <cell r="I8" t="str">
            <v>نقابي</v>
          </cell>
          <cell r="J8" t="str">
            <v>نعم</v>
          </cell>
          <cell r="M8">
            <v>12.48</v>
          </cell>
          <cell r="N8">
            <v>5</v>
          </cell>
          <cell r="P8">
            <v>195.24</v>
          </cell>
          <cell r="Q8">
            <v>212.72</v>
          </cell>
          <cell r="R8">
            <v>13.52</v>
          </cell>
          <cell r="S8">
            <v>14.64</v>
          </cell>
          <cell r="T8">
            <v>16.38</v>
          </cell>
          <cell r="U8">
            <v>17.86</v>
          </cell>
          <cell r="AA8">
            <v>4</v>
          </cell>
          <cell r="AB8" t="str">
            <v>لا</v>
          </cell>
          <cell r="AC8" t="str">
            <v>نعم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</sheetNames>
    <sheetDataSet>
      <sheetData sheetId="0" refreshError="1"/>
      <sheetData sheetId="1">
        <row r="2">
          <cell r="A2">
            <v>1</v>
          </cell>
        </row>
        <row r="3">
          <cell r="A3">
            <v>15</v>
          </cell>
        </row>
        <row r="4">
          <cell r="A4">
            <v>14</v>
          </cell>
        </row>
        <row r="5">
          <cell r="A5">
            <v>10</v>
          </cell>
        </row>
        <row r="6">
          <cell r="A6">
            <v>9</v>
          </cell>
        </row>
        <row r="7">
          <cell r="A7">
            <v>8</v>
          </cell>
        </row>
        <row r="8">
          <cell r="A8">
            <v>7</v>
          </cell>
        </row>
        <row r="9">
          <cell r="A9">
            <v>6</v>
          </cell>
        </row>
        <row r="10">
          <cell r="A10">
            <v>5</v>
          </cell>
        </row>
        <row r="11">
          <cell r="A11">
            <v>4</v>
          </cell>
        </row>
        <row r="12">
          <cell r="A12">
            <v>3</v>
          </cell>
        </row>
        <row r="13">
          <cell r="A13">
            <v>2</v>
          </cell>
        </row>
        <row r="14">
          <cell r="A14">
            <v>1</v>
          </cell>
        </row>
        <row r="15">
          <cell r="A15">
            <v>13</v>
          </cell>
        </row>
        <row r="16">
          <cell r="A16">
            <v>12</v>
          </cell>
        </row>
        <row r="17">
          <cell r="A17">
            <v>11</v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  <row r="22">
          <cell r="A22" t="str">
            <v/>
          </cell>
        </row>
        <row r="23">
          <cell r="A23" t="str">
            <v/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</row>
        <row r="32">
          <cell r="A32" t="str">
            <v/>
          </cell>
        </row>
        <row r="33">
          <cell r="A33" t="str">
            <v/>
          </cell>
        </row>
        <row r="34">
          <cell r="A34" t="str">
            <v/>
          </cell>
        </row>
        <row r="35">
          <cell r="A35" t="str">
            <v/>
          </cell>
        </row>
        <row r="36">
          <cell r="A36" t="str">
            <v/>
          </cell>
        </row>
        <row r="37">
          <cell r="A37" t="str">
            <v/>
          </cell>
        </row>
        <row r="38">
          <cell r="A38" t="str">
            <v/>
          </cell>
        </row>
        <row r="39">
          <cell r="A39" t="str">
            <v/>
          </cell>
        </row>
        <row r="40">
          <cell r="A40" t="str">
            <v/>
          </cell>
        </row>
        <row r="41">
          <cell r="A41" t="str">
            <v/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  <row r="56">
          <cell r="A56" t="str">
            <v/>
          </cell>
        </row>
        <row r="57">
          <cell r="A57" t="str">
            <v/>
          </cell>
        </row>
        <row r="58">
          <cell r="A58" t="str">
            <v/>
          </cell>
        </row>
        <row r="59">
          <cell r="A59" t="str">
            <v/>
          </cell>
        </row>
        <row r="60">
          <cell r="A60" t="str">
            <v/>
          </cell>
        </row>
        <row r="61">
          <cell r="A61" t="str">
            <v/>
          </cell>
        </row>
        <row r="62">
          <cell r="A62" t="str">
            <v/>
          </cell>
        </row>
        <row r="63">
          <cell r="A63" t="str">
            <v/>
          </cell>
        </row>
        <row r="64">
          <cell r="A64" t="str">
            <v/>
          </cell>
        </row>
        <row r="65">
          <cell r="A65" t="str">
            <v/>
          </cell>
        </row>
        <row r="66">
          <cell r="A66" t="str">
            <v/>
          </cell>
        </row>
        <row r="67">
          <cell r="A67" t="str">
            <v/>
          </cell>
        </row>
        <row r="68">
          <cell r="A68" t="str">
            <v/>
          </cell>
        </row>
        <row r="69">
          <cell r="A69" t="str">
            <v/>
          </cell>
        </row>
        <row r="70">
          <cell r="A70" t="str">
            <v/>
          </cell>
        </row>
        <row r="71">
          <cell r="A71" t="str">
            <v/>
          </cell>
        </row>
        <row r="72">
          <cell r="A72" t="str">
            <v/>
          </cell>
        </row>
        <row r="73">
          <cell r="A73" t="str">
            <v/>
          </cell>
        </row>
        <row r="74">
          <cell r="A74" t="str">
            <v/>
          </cell>
        </row>
        <row r="75">
          <cell r="A75" t="str">
            <v/>
          </cell>
        </row>
        <row r="76">
          <cell r="A76" t="str">
            <v/>
          </cell>
        </row>
        <row r="77">
          <cell r="A77" t="str">
            <v/>
          </cell>
        </row>
        <row r="78">
          <cell r="A78" t="str">
            <v/>
          </cell>
        </row>
        <row r="79">
          <cell r="A79" t="str">
            <v/>
          </cell>
        </row>
        <row r="80">
          <cell r="A80" t="str">
            <v/>
          </cell>
        </row>
        <row r="81">
          <cell r="A81" t="str">
            <v/>
          </cell>
        </row>
        <row r="82">
          <cell r="A82" t="str">
            <v/>
          </cell>
        </row>
        <row r="83">
          <cell r="A83" t="str">
            <v/>
          </cell>
        </row>
        <row r="84">
          <cell r="A84" t="str">
            <v/>
          </cell>
        </row>
        <row r="85">
          <cell r="A85" t="str">
            <v/>
          </cell>
        </row>
        <row r="86">
          <cell r="A86" t="str">
            <v/>
          </cell>
        </row>
        <row r="87">
          <cell r="A87" t="str">
            <v/>
          </cell>
        </row>
        <row r="88">
          <cell r="A88" t="str">
            <v/>
          </cell>
        </row>
        <row r="89">
          <cell r="A89" t="str">
            <v/>
          </cell>
        </row>
        <row r="90">
          <cell r="A90" t="str">
            <v/>
          </cell>
        </row>
        <row r="91">
          <cell r="A91" t="str">
            <v/>
          </cell>
        </row>
        <row r="92">
          <cell r="A92" t="str">
            <v/>
          </cell>
        </row>
        <row r="93">
          <cell r="A93" t="str">
            <v/>
          </cell>
        </row>
        <row r="94">
          <cell r="A94" t="str">
            <v/>
          </cell>
        </row>
        <row r="95">
          <cell r="A95" t="str">
            <v/>
          </cell>
        </row>
        <row r="96">
          <cell r="A96" t="str">
            <v/>
          </cell>
        </row>
        <row r="97">
          <cell r="A97" t="str">
            <v/>
          </cell>
        </row>
        <row r="98">
          <cell r="A98" t="str">
            <v/>
          </cell>
        </row>
        <row r="99">
          <cell r="A99" t="str">
            <v/>
          </cell>
        </row>
        <row r="100">
          <cell r="A100" t="str">
            <v/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لوحة الرئيسية"/>
      <sheetName val="الشيت المجمع"/>
      <sheetName val="ناجح"/>
      <sheetName val="دور ثان"/>
      <sheetName val="راسب"/>
      <sheetName val="النتيجة الرقمي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لوحة الرئيسية"/>
      <sheetName val="الشيت المجمع"/>
      <sheetName val="ناجح"/>
      <sheetName val="دور ثان "/>
      <sheetName val="راسب"/>
      <sheetName val="النتيجة الرقمية"/>
    </sheetNames>
    <sheetDataSet>
      <sheetData sheetId="0"/>
      <sheetData sheetId="1" refreshError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بيانات بالصور"/>
      <sheetName val="استمارة تامين ومعاشات"/>
      <sheetName val="كفر مجموعة"/>
      <sheetName val="علاوة الحد الادني"/>
    </sheetNames>
    <sheetDataSet>
      <sheetData sheetId="0">
        <row r="3">
          <cell r="A3">
            <v>1</v>
          </cell>
          <cell r="AE3">
            <v>0</v>
          </cell>
        </row>
        <row r="4">
          <cell r="A4">
            <v>2</v>
          </cell>
          <cell r="AE4">
            <v>0</v>
          </cell>
        </row>
        <row r="5">
          <cell r="A5">
            <v>3</v>
          </cell>
          <cell r="AE5">
            <v>0</v>
          </cell>
        </row>
        <row r="6">
          <cell r="A6">
            <v>4</v>
          </cell>
          <cell r="AE6">
            <v>0</v>
          </cell>
        </row>
        <row r="7">
          <cell r="A7">
            <v>5</v>
          </cell>
          <cell r="AE7">
            <v>0</v>
          </cell>
        </row>
        <row r="8">
          <cell r="A8">
            <v>6</v>
          </cell>
          <cell r="AE8">
            <v>0</v>
          </cell>
        </row>
        <row r="9">
          <cell r="A9">
            <v>7</v>
          </cell>
          <cell r="AE9">
            <v>0</v>
          </cell>
        </row>
        <row r="10">
          <cell r="A10">
            <v>8</v>
          </cell>
          <cell r="AE10">
            <v>0</v>
          </cell>
        </row>
        <row r="11">
          <cell r="A11">
            <v>9</v>
          </cell>
          <cell r="AE11">
            <v>0</v>
          </cell>
        </row>
        <row r="12">
          <cell r="A12">
            <v>10</v>
          </cell>
          <cell r="AE12">
            <v>0</v>
          </cell>
        </row>
        <row r="13">
          <cell r="A13">
            <v>11</v>
          </cell>
          <cell r="AE13">
            <v>0</v>
          </cell>
        </row>
        <row r="14">
          <cell r="A14">
            <v>12</v>
          </cell>
          <cell r="AE14">
            <v>0</v>
          </cell>
        </row>
        <row r="15">
          <cell r="A15">
            <v>13</v>
          </cell>
          <cell r="AE15">
            <v>0</v>
          </cell>
        </row>
        <row r="16">
          <cell r="A16">
            <v>14</v>
          </cell>
          <cell r="AE16">
            <v>0</v>
          </cell>
        </row>
        <row r="17">
          <cell r="A17">
            <v>15</v>
          </cell>
          <cell r="AE17">
            <v>0</v>
          </cell>
        </row>
        <row r="18">
          <cell r="A18">
            <v>16</v>
          </cell>
          <cell r="AE18">
            <v>0</v>
          </cell>
        </row>
        <row r="19">
          <cell r="A19">
            <v>17</v>
          </cell>
          <cell r="AE19">
            <v>0</v>
          </cell>
        </row>
        <row r="20">
          <cell r="A20">
            <v>18</v>
          </cell>
          <cell r="AE20">
            <v>0</v>
          </cell>
        </row>
        <row r="21">
          <cell r="A21">
            <v>19</v>
          </cell>
          <cell r="AE21">
            <v>0</v>
          </cell>
        </row>
        <row r="22">
          <cell r="A22">
            <v>20</v>
          </cell>
          <cell r="AE22">
            <v>0</v>
          </cell>
        </row>
        <row r="23">
          <cell r="A23">
            <v>21</v>
          </cell>
          <cell r="AE23">
            <v>0</v>
          </cell>
        </row>
        <row r="24">
          <cell r="A24">
            <v>22</v>
          </cell>
          <cell r="AE24">
            <v>0</v>
          </cell>
        </row>
        <row r="25">
          <cell r="A25">
            <v>23</v>
          </cell>
          <cell r="AE25">
            <v>0</v>
          </cell>
        </row>
        <row r="26">
          <cell r="A26">
            <v>24</v>
          </cell>
          <cell r="AE26">
            <v>0</v>
          </cell>
        </row>
        <row r="27">
          <cell r="A27">
            <v>25</v>
          </cell>
          <cell r="AE27">
            <v>0</v>
          </cell>
        </row>
        <row r="28">
          <cell r="A28">
            <v>26</v>
          </cell>
          <cell r="AE28">
            <v>0</v>
          </cell>
        </row>
        <row r="29">
          <cell r="A29">
            <v>27</v>
          </cell>
          <cell r="AE29">
            <v>0</v>
          </cell>
        </row>
        <row r="30">
          <cell r="A30">
            <v>28</v>
          </cell>
          <cell r="AE30">
            <v>0</v>
          </cell>
        </row>
        <row r="31">
          <cell r="A31">
            <v>29</v>
          </cell>
          <cell r="AE31">
            <v>0</v>
          </cell>
        </row>
        <row r="32">
          <cell r="A32">
            <v>30</v>
          </cell>
          <cell r="AE32">
            <v>0</v>
          </cell>
        </row>
        <row r="33">
          <cell r="A33">
            <v>31</v>
          </cell>
          <cell r="AE33">
            <v>0</v>
          </cell>
        </row>
        <row r="34">
          <cell r="A34">
            <v>32</v>
          </cell>
          <cell r="AE34">
            <v>0</v>
          </cell>
        </row>
        <row r="35">
          <cell r="A35">
            <v>33</v>
          </cell>
          <cell r="AE35">
            <v>0</v>
          </cell>
        </row>
        <row r="36">
          <cell r="A36">
            <v>34</v>
          </cell>
          <cell r="AE36">
            <v>0</v>
          </cell>
        </row>
        <row r="37">
          <cell r="A37">
            <v>35</v>
          </cell>
          <cell r="AE37">
            <v>0</v>
          </cell>
        </row>
        <row r="38">
          <cell r="A38">
            <v>36</v>
          </cell>
          <cell r="AE38">
            <v>0</v>
          </cell>
        </row>
        <row r="39">
          <cell r="A39">
            <v>37</v>
          </cell>
          <cell r="AE39">
            <v>0</v>
          </cell>
        </row>
        <row r="40">
          <cell r="A40">
            <v>38</v>
          </cell>
          <cell r="AE40">
            <v>0</v>
          </cell>
        </row>
        <row r="41">
          <cell r="A41">
            <v>39</v>
          </cell>
          <cell r="AE41">
            <v>0</v>
          </cell>
        </row>
        <row r="42">
          <cell r="A42">
            <v>40</v>
          </cell>
          <cell r="AE42">
            <v>0</v>
          </cell>
        </row>
        <row r="43">
          <cell r="A43">
            <v>41</v>
          </cell>
          <cell r="AE43">
            <v>0</v>
          </cell>
        </row>
        <row r="44">
          <cell r="A44">
            <v>42</v>
          </cell>
          <cell r="AE44">
            <v>0</v>
          </cell>
        </row>
        <row r="45">
          <cell r="A45">
            <v>43</v>
          </cell>
          <cell r="AE45">
            <v>0</v>
          </cell>
        </row>
        <row r="46">
          <cell r="A46">
            <v>44</v>
          </cell>
          <cell r="AE46">
            <v>0</v>
          </cell>
        </row>
        <row r="47">
          <cell r="A47">
            <v>45</v>
          </cell>
          <cell r="AE47">
            <v>0</v>
          </cell>
        </row>
        <row r="48">
          <cell r="A48">
            <v>46</v>
          </cell>
          <cell r="AE48">
            <v>0</v>
          </cell>
        </row>
        <row r="49">
          <cell r="A49">
            <v>47</v>
          </cell>
          <cell r="AE49">
            <v>0</v>
          </cell>
        </row>
        <row r="50">
          <cell r="A50">
            <v>48</v>
          </cell>
          <cell r="AE50">
            <v>0</v>
          </cell>
        </row>
        <row r="51">
          <cell r="A51">
            <v>49</v>
          </cell>
          <cell r="AE51">
            <v>0</v>
          </cell>
        </row>
        <row r="52">
          <cell r="A52">
            <v>50</v>
          </cell>
          <cell r="AE52">
            <v>0</v>
          </cell>
        </row>
        <row r="53">
          <cell r="A53">
            <v>51</v>
          </cell>
          <cell r="AE53">
            <v>0</v>
          </cell>
        </row>
        <row r="54">
          <cell r="A54">
            <v>52</v>
          </cell>
          <cell r="AE54">
            <v>0</v>
          </cell>
        </row>
        <row r="55">
          <cell r="A55">
            <v>53</v>
          </cell>
          <cell r="AE55">
            <v>0</v>
          </cell>
        </row>
        <row r="56">
          <cell r="A56">
            <v>54</v>
          </cell>
          <cell r="AE56">
            <v>0</v>
          </cell>
        </row>
        <row r="57">
          <cell r="A57">
            <v>55</v>
          </cell>
          <cell r="AE57">
            <v>0</v>
          </cell>
        </row>
        <row r="58">
          <cell r="A58">
            <v>56</v>
          </cell>
          <cell r="AE58">
            <v>0</v>
          </cell>
        </row>
        <row r="59">
          <cell r="A59">
            <v>57</v>
          </cell>
          <cell r="AE59">
            <v>0</v>
          </cell>
        </row>
        <row r="60">
          <cell r="A60">
            <v>58</v>
          </cell>
          <cell r="AE60">
            <v>0</v>
          </cell>
        </row>
        <row r="61">
          <cell r="A61">
            <v>59</v>
          </cell>
          <cell r="AE61">
            <v>0</v>
          </cell>
        </row>
        <row r="62">
          <cell r="A62">
            <v>60</v>
          </cell>
          <cell r="AE62">
            <v>0</v>
          </cell>
        </row>
        <row r="63">
          <cell r="A63">
            <v>61</v>
          </cell>
          <cell r="AE63">
            <v>0</v>
          </cell>
        </row>
        <row r="64">
          <cell r="A64">
            <v>62</v>
          </cell>
          <cell r="AE64">
            <v>0</v>
          </cell>
        </row>
        <row r="65">
          <cell r="A65">
            <v>63</v>
          </cell>
          <cell r="AE65">
            <v>0</v>
          </cell>
        </row>
        <row r="66">
          <cell r="A66">
            <v>64</v>
          </cell>
          <cell r="AE66">
            <v>0</v>
          </cell>
        </row>
        <row r="67">
          <cell r="A67">
            <v>65</v>
          </cell>
          <cell r="AE67">
            <v>0</v>
          </cell>
        </row>
        <row r="68">
          <cell r="A68">
            <v>66</v>
          </cell>
          <cell r="AE68">
            <v>0</v>
          </cell>
        </row>
        <row r="69">
          <cell r="A69">
            <v>67</v>
          </cell>
          <cell r="AE69">
            <v>0</v>
          </cell>
        </row>
        <row r="70">
          <cell r="A70">
            <v>68</v>
          </cell>
          <cell r="AE70">
            <v>0</v>
          </cell>
        </row>
        <row r="71">
          <cell r="A71">
            <v>69</v>
          </cell>
          <cell r="AE71">
            <v>0</v>
          </cell>
        </row>
        <row r="72">
          <cell r="A72">
            <v>70</v>
          </cell>
          <cell r="AE72">
            <v>0</v>
          </cell>
        </row>
        <row r="73">
          <cell r="A73">
            <v>71</v>
          </cell>
          <cell r="AE73">
            <v>0</v>
          </cell>
        </row>
        <row r="74">
          <cell r="A74">
            <v>72</v>
          </cell>
          <cell r="AE74">
            <v>0</v>
          </cell>
        </row>
        <row r="75">
          <cell r="A75">
            <v>73</v>
          </cell>
          <cell r="AE75">
            <v>0</v>
          </cell>
        </row>
        <row r="76">
          <cell r="A76">
            <v>74</v>
          </cell>
          <cell r="AE76">
            <v>0</v>
          </cell>
        </row>
        <row r="77">
          <cell r="A77">
            <v>75</v>
          </cell>
          <cell r="AE77">
            <v>0</v>
          </cell>
        </row>
        <row r="78">
          <cell r="A78">
            <v>76</v>
          </cell>
          <cell r="AE78">
            <v>0</v>
          </cell>
        </row>
        <row r="79">
          <cell r="A79">
            <v>77</v>
          </cell>
          <cell r="AE79">
            <v>0</v>
          </cell>
        </row>
        <row r="80">
          <cell r="A80">
            <v>78</v>
          </cell>
          <cell r="AE80">
            <v>0</v>
          </cell>
        </row>
        <row r="81">
          <cell r="A81">
            <v>79</v>
          </cell>
          <cell r="AE81">
            <v>0</v>
          </cell>
        </row>
        <row r="82">
          <cell r="A82">
            <v>80</v>
          </cell>
          <cell r="AE82">
            <v>0</v>
          </cell>
        </row>
        <row r="83">
          <cell r="A83">
            <v>81</v>
          </cell>
          <cell r="AE83">
            <v>0</v>
          </cell>
        </row>
        <row r="84">
          <cell r="A84">
            <v>82</v>
          </cell>
          <cell r="AE84">
            <v>0</v>
          </cell>
        </row>
        <row r="85">
          <cell r="A85">
            <v>83</v>
          </cell>
          <cell r="AE85">
            <v>0</v>
          </cell>
        </row>
        <row r="86">
          <cell r="A86">
            <v>84</v>
          </cell>
          <cell r="AE86">
            <v>0</v>
          </cell>
        </row>
        <row r="87">
          <cell r="A87">
            <v>85</v>
          </cell>
          <cell r="AE87">
            <v>0</v>
          </cell>
        </row>
        <row r="88">
          <cell r="A88">
            <v>86</v>
          </cell>
          <cell r="AE88">
            <v>0</v>
          </cell>
        </row>
        <row r="89">
          <cell r="A89">
            <v>87</v>
          </cell>
          <cell r="AE89">
            <v>0</v>
          </cell>
        </row>
        <row r="90">
          <cell r="A90">
            <v>88</v>
          </cell>
          <cell r="AE90">
            <v>0</v>
          </cell>
        </row>
        <row r="91">
          <cell r="A91">
            <v>89</v>
          </cell>
          <cell r="AE91">
            <v>0</v>
          </cell>
        </row>
        <row r="92">
          <cell r="A92">
            <v>90</v>
          </cell>
          <cell r="AE92">
            <v>0</v>
          </cell>
        </row>
        <row r="93">
          <cell r="A93">
            <v>91</v>
          </cell>
          <cell r="AE93">
            <v>0</v>
          </cell>
        </row>
        <row r="94">
          <cell r="A94">
            <v>92</v>
          </cell>
          <cell r="AE94">
            <v>0</v>
          </cell>
        </row>
        <row r="95">
          <cell r="A95">
            <v>93</v>
          </cell>
          <cell r="AE95">
            <v>0</v>
          </cell>
        </row>
        <row r="96">
          <cell r="A96">
            <v>94</v>
          </cell>
          <cell r="AE96">
            <v>0</v>
          </cell>
        </row>
        <row r="97">
          <cell r="A97">
            <v>95</v>
          </cell>
          <cell r="AE97">
            <v>0</v>
          </cell>
        </row>
        <row r="98">
          <cell r="A98">
            <v>96</v>
          </cell>
          <cell r="AE98">
            <v>0</v>
          </cell>
        </row>
        <row r="99">
          <cell r="A99">
            <v>97</v>
          </cell>
          <cell r="AE99">
            <v>0</v>
          </cell>
        </row>
        <row r="100">
          <cell r="A100">
            <v>98</v>
          </cell>
          <cell r="AE100">
            <v>0</v>
          </cell>
        </row>
        <row r="101">
          <cell r="A101">
            <v>99</v>
          </cell>
          <cell r="AE101">
            <v>0</v>
          </cell>
        </row>
        <row r="102">
          <cell r="A102">
            <v>100</v>
          </cell>
          <cell r="AE102">
            <v>0</v>
          </cell>
        </row>
        <row r="103">
          <cell r="A103">
            <v>101</v>
          </cell>
          <cell r="AE103">
            <v>0</v>
          </cell>
        </row>
        <row r="104">
          <cell r="A104">
            <v>102</v>
          </cell>
          <cell r="AE104">
            <v>0</v>
          </cell>
        </row>
      </sheetData>
      <sheetData sheetId="1"/>
      <sheetData sheetId="2"/>
      <sheetData sheetId="3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ضريبة كسب العمل"/>
      <sheetName val="يوليو"/>
      <sheetName val="شرح الشربحه الثانيه"/>
      <sheetName val="شرح الشربحه الثالثه"/>
      <sheetName val="شرح الشربحه الرابعه"/>
      <sheetName val="شرح الشربحه الخامسه"/>
      <sheetName val="الضريبه ملف واحد "/>
      <sheetName val="حساب الضريبة "/>
      <sheetName val="ورقة1 (6)"/>
      <sheetName val="ورقة1 (5)"/>
      <sheetName val="ضرائبرتخصصية2019 (2)"/>
      <sheetName val="ورقة1 (4)"/>
      <sheetName val="البدلات التخصصية"/>
      <sheetName val="ورقة1 (3)"/>
      <sheetName val="Sheet1"/>
      <sheetName val="تفصيلي مرتب يوليو 2018 (2)"/>
      <sheetName val="تفصيلي المرتب يناير 2018 (2)"/>
      <sheetName val="نموزج ضرائب جاهز (2)"/>
      <sheetName val="ورقة13"/>
      <sheetName val="نموزج ضرائب جاهز"/>
      <sheetName val="ضرائبرتخصصية2019"/>
      <sheetName val="ورقة عمل تسوية (2)"/>
      <sheetName val="التسوية (2)"/>
      <sheetName val="بيانات التسوية 2018"/>
      <sheetName val="ورقة5 (2)"/>
      <sheetName val="الشرائح"/>
      <sheetName val="القانون"/>
      <sheetName val="مثال تفصيلى"/>
      <sheetName val="ورقة1 (2)"/>
      <sheetName val="ورقة9"/>
      <sheetName val="بسمة عبدالعزيز"/>
      <sheetName val="عزة احمد عبدالتواب"/>
      <sheetName val="هناء الصادق"/>
      <sheetName val="مني يوسف"/>
      <sheetName val="رويدا عبدالوكيل"/>
      <sheetName val="غادة احمد عبدالرحيم"/>
      <sheetName val="علاء الدين احمد "/>
      <sheetName val="كفر شامل"/>
      <sheetName val="معاشات مجموعة (3)"/>
      <sheetName val="عاصم جمال"/>
      <sheetName val="ورقة2"/>
      <sheetName val="استمارة معاشات (2)"/>
      <sheetName val="كشف صرف مكافأه"/>
      <sheetName val="الاصدار المعدل"/>
      <sheetName val="الصدار الاخير"/>
      <sheetName val="ورقة2 (2)"/>
      <sheetName val="الخاضع للمعاش 2018"/>
      <sheetName val="معاشات مجموعة (2)"/>
      <sheetName val="كفر مجموعةو (2)"/>
      <sheetName val="فاطمة الزهراء"/>
      <sheetName val="منال"/>
      <sheetName val="سهير"/>
      <sheetName val="رشاا"/>
      <sheetName val="معادلات"/>
      <sheetName val="اميره محمد حفني"/>
      <sheetName val="عبدالكريم"/>
      <sheetName val="نجوان رضا"/>
      <sheetName val="دعاء محمد بكر"/>
      <sheetName val="احلام محمد عبدالعزيز"/>
      <sheetName val="نهلة رضا محمد"/>
      <sheetName val="الرئيسي والعالمي"/>
      <sheetName val="نرمين"/>
      <sheetName val="فاطمة احمد فواز"/>
      <sheetName val="ترقيات تخصصية (2)"/>
      <sheetName val="ترقيات تخصصية"/>
      <sheetName val="يوليو 2015 (2)"/>
      <sheetName val="تفصيلي المرتب يناير 2018"/>
      <sheetName val="تفصيلي مرتب يوليو 2018"/>
      <sheetName val="ايمان عبدالحميد عبداللطيف"/>
      <sheetName val="ورقة11"/>
      <sheetName val="معاشات مجموعة"/>
      <sheetName val="كفر مجموعةو"/>
      <sheetName val="عمر اسماعيل عمر علي الدرجة الثا"/>
      <sheetName val="علاوات حتي 2014 (2)"/>
      <sheetName val="الصور الهام (2)"/>
      <sheetName val="رشا رفعت "/>
      <sheetName val="الوقت والتاريخ"/>
      <sheetName val="يوليو 2015"/>
      <sheetName val="ورقة4"/>
      <sheetName val="ورقة5"/>
      <sheetName val="ورقة6"/>
      <sheetName val="ورقة7"/>
      <sheetName val="ورقة8"/>
      <sheetName val="التنقل بين الصفحات   (2)"/>
      <sheetName val="ورقة1"/>
      <sheetName val="التجميعي"/>
      <sheetName val="يوليو 2017"/>
      <sheetName val="يوليو 2018"/>
      <sheetName val="يناير 2018"/>
      <sheetName val="يناير 2017"/>
      <sheetName val="مي عطاالله كفر"/>
      <sheetName val="معاشات مي عطا"/>
      <sheetName val="مى عطاالله ذكي"/>
      <sheetName val="رعاية الطفل2018 بطاقات الا  (2"/>
      <sheetName val="رعاية الطفل2017 بطاقات الا (2"/>
      <sheetName val="التنقل بين الصفحات  "/>
      <sheetName val="شيت 1"/>
      <sheetName val="شيت 2"/>
      <sheetName val="صوري"/>
      <sheetName val="ورقة12"/>
      <sheetName val=" فروق زيناستمارة تامين زوجي (3)"/>
      <sheetName val="اسراء يحي محروس"/>
      <sheetName val="فرق زينب واسراء"/>
      <sheetName val="فرق زينب"/>
      <sheetName val="وجة برمامج"/>
      <sheetName val="بطاقات الاجور المتغيرة 2019 (2"/>
      <sheetName val="ورقة10"/>
      <sheetName val="بطاقات الاجور المتغيرة 2017"/>
      <sheetName val="ورقة3"/>
      <sheetName val="images"/>
      <sheetName val="نسمة علي محمد"/>
      <sheetName val="ولاء وحيد ذكي"/>
      <sheetName val="استمارة تامين زوجي (2)"/>
      <sheetName val=" كفر زوجي متعدد"/>
      <sheetName val="لون متغير"/>
      <sheetName val="الة حاسبة"/>
      <sheetName val="شر وتقدير"/>
      <sheetName val="تسوية لبرنامج افاروق"/>
      <sheetName val="التعديل للفرز"/>
      <sheetName val="فرز المكافات 2018"/>
      <sheetName val="تسجيل مكافات 2018 (4)"/>
      <sheetName val=" وضع مكان المجديد خالص 2018 (2)"/>
      <sheetName val="سنة 2018 البداية فرز"/>
      <sheetName val="بداية التسجيل للمكافات الرئيسي"/>
      <sheetName val="ورقة عمل تسوية"/>
      <sheetName val="البيانات بالصور (2)"/>
      <sheetName val="المصرف من مكافات طوال السنة"/>
      <sheetName val="يوليو "/>
      <sheetName val="يناير"/>
      <sheetName val="اغسطس"/>
      <sheetName val="ستمبر"/>
      <sheetName val="كفر العلاوة"/>
      <sheetName val="رعاية الطفل 2018 بطاقات الاجور "/>
      <sheetName val="التسوية"/>
      <sheetName val="علاوة الحد الادني"/>
      <sheetName val="انعام احمد ابراهيم"/>
      <sheetName val="سها شحاتة حامد"/>
      <sheetName val="كفر زوجي (2)"/>
      <sheetName val="الرئيسية  (2)"/>
      <sheetName val="الصور الهام"/>
      <sheetName val="استمارة تامين زوجي"/>
      <sheetName val="كفر زوجي"/>
      <sheetName val="عزة سيد تمام"/>
      <sheetName val="اسماء محمد عطية"/>
      <sheetName val="سناء حلمي"/>
      <sheetName val="هالة مصطفي عبدالعزيز"/>
      <sheetName val="مروة مجدي "/>
      <sheetName val="محمد محمود علي"/>
      <sheetName val="عبير نصير"/>
      <sheetName val="حساب العلاوة"/>
      <sheetName val="كفر مجموعة"/>
      <sheetName val="مافات تسجيل"/>
      <sheetName val="استمارة تامين ومعاشات"/>
      <sheetName val="فرز 2"/>
      <sheetName val="فرز"/>
      <sheetName val="علاوة التخصصية 2 "/>
      <sheetName val="علاوات حتي 2013"/>
      <sheetName val="علاوات حتي 2014"/>
      <sheetName val="ورقة1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G1" t="str">
            <v>اعزب</v>
          </cell>
        </row>
        <row r="2">
          <cell r="G2" t="str">
            <v>آنسة</v>
          </cell>
        </row>
        <row r="3">
          <cell r="G3" t="str">
            <v>م</v>
          </cell>
        </row>
        <row r="4">
          <cell r="G4" t="str">
            <v>م+1</v>
          </cell>
        </row>
        <row r="5">
          <cell r="G5" t="str">
            <v>م+2</v>
          </cell>
        </row>
        <row r="6">
          <cell r="G6" t="str">
            <v>م+2فاكثر</v>
          </cell>
        </row>
        <row r="7">
          <cell r="G7" t="str">
            <v>أرملة وتعول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>
        <row r="1">
          <cell r="C1">
            <v>31</v>
          </cell>
        </row>
      </sheetData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>
        <row r="4">
          <cell r="A4">
            <v>1</v>
          </cell>
        </row>
      </sheetData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>
        <row r="1">
          <cell r="B1">
            <v>40</v>
          </cell>
        </row>
      </sheetData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>
        <row r="4">
          <cell r="A4">
            <v>1</v>
          </cell>
        </row>
      </sheetData>
      <sheetData sheetId="126"/>
      <sheetData sheetId="127"/>
      <sheetData sheetId="128"/>
      <sheetData sheetId="129"/>
      <sheetData sheetId="130"/>
      <sheetData sheetId="131"/>
      <sheetData sheetId="132"/>
      <sheetData sheetId="133">
        <row r="2">
          <cell r="C2">
            <v>40</v>
          </cell>
        </row>
      </sheetData>
      <sheetData sheetId="134"/>
      <sheetData sheetId="135"/>
      <sheetData sheetId="136"/>
      <sheetData sheetId="137"/>
      <sheetData sheetId="138"/>
      <sheetData sheetId="139">
        <row r="3">
          <cell r="A3">
            <v>1</v>
          </cell>
        </row>
      </sheetData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كفر زوجي (2)"/>
      <sheetName val="الرئيسية  (2)"/>
      <sheetName val="البيانات بالصور"/>
      <sheetName val="ورقة2"/>
      <sheetName val="استمارة تامين زوجي"/>
      <sheetName val="كفر زوجي"/>
      <sheetName val="عزة سيد تمام"/>
      <sheetName val="اسماء محمد عطية"/>
      <sheetName val="ورقة1"/>
      <sheetName val="سناء حلمي"/>
      <sheetName val="هالة مصطفي عبدالعزيز"/>
      <sheetName val="مروة مجدي "/>
      <sheetName val="محمد محمود علي"/>
      <sheetName val="عبير نصير"/>
      <sheetName val="حساب العلاوة"/>
      <sheetName val="كفر مجموعة"/>
      <sheetName val="استمارة تامين ومعاشات"/>
      <sheetName val=""/>
      <sheetName val="علاوة التخصصية 2 "/>
      <sheetName val="ورقة3"/>
    </sheetNames>
    <sheetDataSet>
      <sheetData sheetId="0" refreshError="1"/>
      <sheetData sheetId="1" refreshError="1"/>
      <sheetData sheetId="2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  <row r="10">
          <cell r="A10">
            <v>8</v>
          </cell>
        </row>
        <row r="11">
          <cell r="A11">
            <v>9</v>
          </cell>
        </row>
        <row r="12">
          <cell r="A12">
            <v>10</v>
          </cell>
        </row>
        <row r="13">
          <cell r="A13">
            <v>11</v>
          </cell>
        </row>
        <row r="14">
          <cell r="A14">
            <v>12</v>
          </cell>
        </row>
        <row r="15">
          <cell r="A15">
            <v>13</v>
          </cell>
        </row>
        <row r="16">
          <cell r="A16">
            <v>14</v>
          </cell>
        </row>
        <row r="17">
          <cell r="A17">
            <v>15</v>
          </cell>
        </row>
        <row r="18">
          <cell r="A18">
            <v>16</v>
          </cell>
        </row>
        <row r="19">
          <cell r="A19">
            <v>17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27</v>
          </cell>
        </row>
        <row r="30">
          <cell r="A30">
            <v>28</v>
          </cell>
        </row>
        <row r="31">
          <cell r="A31">
            <v>29</v>
          </cell>
        </row>
        <row r="32">
          <cell r="A32">
            <v>30</v>
          </cell>
        </row>
        <row r="33">
          <cell r="A33">
            <v>31</v>
          </cell>
        </row>
        <row r="34">
          <cell r="A34">
            <v>32</v>
          </cell>
        </row>
        <row r="35">
          <cell r="A35">
            <v>33</v>
          </cell>
        </row>
        <row r="36">
          <cell r="A36">
            <v>34</v>
          </cell>
        </row>
        <row r="37">
          <cell r="A37">
            <v>35</v>
          </cell>
        </row>
        <row r="38">
          <cell r="A38">
            <v>36</v>
          </cell>
        </row>
        <row r="39">
          <cell r="A39">
            <v>37</v>
          </cell>
        </row>
        <row r="40">
          <cell r="A40">
            <v>38</v>
          </cell>
        </row>
        <row r="41">
          <cell r="A41">
            <v>39</v>
          </cell>
        </row>
        <row r="42">
          <cell r="A42">
            <v>40</v>
          </cell>
        </row>
        <row r="43">
          <cell r="A43">
            <v>41</v>
          </cell>
        </row>
        <row r="44">
          <cell r="A44">
            <v>42</v>
          </cell>
        </row>
        <row r="45">
          <cell r="A45">
            <v>43</v>
          </cell>
        </row>
        <row r="46">
          <cell r="A46">
            <v>44</v>
          </cell>
        </row>
        <row r="47">
          <cell r="A47">
            <v>45</v>
          </cell>
        </row>
        <row r="48">
          <cell r="A48">
            <v>46</v>
          </cell>
        </row>
        <row r="49">
          <cell r="A49">
            <v>47</v>
          </cell>
        </row>
        <row r="50">
          <cell r="A50">
            <v>48</v>
          </cell>
        </row>
        <row r="51">
          <cell r="A51">
            <v>49</v>
          </cell>
        </row>
        <row r="52">
          <cell r="A52">
            <v>50</v>
          </cell>
        </row>
        <row r="53">
          <cell r="A53">
            <v>51</v>
          </cell>
        </row>
        <row r="54">
          <cell r="A54">
            <v>52</v>
          </cell>
        </row>
        <row r="55">
          <cell r="A55">
            <v>53</v>
          </cell>
        </row>
        <row r="56">
          <cell r="A56">
            <v>54</v>
          </cell>
        </row>
        <row r="57">
          <cell r="A57">
            <v>55</v>
          </cell>
        </row>
        <row r="58">
          <cell r="A58">
            <v>56</v>
          </cell>
        </row>
        <row r="59">
          <cell r="A59">
            <v>57</v>
          </cell>
        </row>
        <row r="60">
          <cell r="A60">
            <v>58</v>
          </cell>
        </row>
        <row r="61">
          <cell r="A61">
            <v>59</v>
          </cell>
        </row>
        <row r="62">
          <cell r="A62">
            <v>60</v>
          </cell>
        </row>
        <row r="63">
          <cell r="A63">
            <v>61</v>
          </cell>
        </row>
        <row r="64">
          <cell r="A64">
            <v>62</v>
          </cell>
        </row>
        <row r="65">
          <cell r="A65">
            <v>63</v>
          </cell>
        </row>
        <row r="66">
          <cell r="A66">
            <v>64</v>
          </cell>
        </row>
        <row r="67">
          <cell r="A67">
            <v>65</v>
          </cell>
        </row>
        <row r="68">
          <cell r="A68">
            <v>66</v>
          </cell>
        </row>
        <row r="69">
          <cell r="A69">
            <v>67</v>
          </cell>
        </row>
        <row r="70">
          <cell r="A70">
            <v>68</v>
          </cell>
        </row>
        <row r="71">
          <cell r="A71">
            <v>69</v>
          </cell>
        </row>
        <row r="72">
          <cell r="A72">
            <v>70</v>
          </cell>
        </row>
        <row r="73">
          <cell r="A73">
            <v>71</v>
          </cell>
        </row>
        <row r="74">
          <cell r="A74">
            <v>72</v>
          </cell>
        </row>
        <row r="75">
          <cell r="A75">
            <v>73</v>
          </cell>
        </row>
        <row r="76">
          <cell r="A76">
            <v>74</v>
          </cell>
        </row>
        <row r="77">
          <cell r="A77">
            <v>75</v>
          </cell>
        </row>
        <row r="78">
          <cell r="A78">
            <v>76</v>
          </cell>
        </row>
        <row r="79">
          <cell r="A79">
            <v>77</v>
          </cell>
        </row>
        <row r="80">
          <cell r="A80">
            <v>78</v>
          </cell>
        </row>
        <row r="81">
          <cell r="A81">
            <v>79</v>
          </cell>
        </row>
        <row r="82">
          <cell r="A82">
            <v>80</v>
          </cell>
        </row>
        <row r="83">
          <cell r="A83">
            <v>81</v>
          </cell>
        </row>
        <row r="84">
          <cell r="A84">
            <v>82</v>
          </cell>
        </row>
        <row r="85">
          <cell r="A85">
            <v>83</v>
          </cell>
        </row>
        <row r="86">
          <cell r="A86">
            <v>84</v>
          </cell>
        </row>
        <row r="87">
          <cell r="A87">
            <v>85</v>
          </cell>
        </row>
        <row r="88">
          <cell r="A88">
            <v>86</v>
          </cell>
        </row>
        <row r="89">
          <cell r="A89">
            <v>87</v>
          </cell>
        </row>
        <row r="90">
          <cell r="A90">
            <v>88</v>
          </cell>
        </row>
        <row r="91">
          <cell r="A91">
            <v>89</v>
          </cell>
        </row>
        <row r="92">
          <cell r="A92">
            <v>90</v>
          </cell>
        </row>
        <row r="93">
          <cell r="A93">
            <v>91</v>
          </cell>
        </row>
        <row r="94">
          <cell r="A94">
            <v>92</v>
          </cell>
        </row>
        <row r="95">
          <cell r="A95">
            <v>93</v>
          </cell>
        </row>
        <row r="96">
          <cell r="A96">
            <v>94</v>
          </cell>
        </row>
        <row r="97">
          <cell r="A97">
            <v>95</v>
          </cell>
        </row>
        <row r="98">
          <cell r="A98">
            <v>96</v>
          </cell>
        </row>
        <row r="99">
          <cell r="A99">
            <v>97</v>
          </cell>
        </row>
        <row r="100">
          <cell r="A100">
            <v>98</v>
          </cell>
        </row>
        <row r="101">
          <cell r="A101">
            <v>99</v>
          </cell>
        </row>
        <row r="102">
          <cell r="A102">
            <v>100</v>
          </cell>
        </row>
        <row r="103">
          <cell r="A103">
            <v>101</v>
          </cell>
        </row>
        <row r="104">
          <cell r="A104">
            <v>102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C1">
            <v>42</v>
          </cell>
        </row>
      </sheetData>
      <sheetData sheetId="1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2"/>
      <sheetName val="ورقة4"/>
      <sheetName val="ورقة عمل تسوية"/>
      <sheetName val="الرئيسية "/>
      <sheetName val="شامل"/>
      <sheetName val="يوليو 2016 (2)"/>
      <sheetName val="احسب "/>
      <sheetName val="يناير 2016 (4)"/>
      <sheetName val="الجزاءات"/>
      <sheetName val="الترقيات"/>
      <sheetName val="تخصصيه"/>
      <sheetName val="حساب علاوة الحد الادني (14)"/>
      <sheetName val="يناير 2016 (3)"/>
      <sheetName val="استمارة 8 رد معاشات"/>
      <sheetName val="حساب علاوة الحد الادني (13)"/>
      <sheetName val="معاشات تخصصية 2 مايو  2018 (5)"/>
      <sheetName val="استمارة معاشات"/>
      <sheetName val="استمارة 50"/>
      <sheetName val="ورقة1"/>
      <sheetName val="معاشات تخصصية 2 مايو  2018 (4)"/>
      <sheetName val="استمارة 132 تخص مايو طفل  (5)"/>
      <sheetName val="اساسيات"/>
      <sheetName val="بداية التسجيل للمكافات الرئيسي"/>
      <sheetName val="تسجيل مكافات 2018 (3)"/>
      <sheetName val="المستقطع"/>
      <sheetName val="الوضع"/>
      <sheetName val="بدل نقدي"/>
      <sheetName val="بدل اقامة"/>
      <sheetName val="البدلات"/>
      <sheetName val="65%"/>
      <sheetName val="الاساسيات 2018"/>
      <sheetName val="البيانات بالصور"/>
      <sheetName val="يناير 2016 (2)"/>
      <sheetName val="يناير ويوليو 2016"/>
      <sheetName val="يوليو 2016"/>
      <sheetName val="رعاية الطفل 2018 بطاقات الاجور "/>
      <sheetName val="يناير 2016"/>
      <sheetName val="بيانات تسوية"/>
      <sheetName val="التسوية"/>
      <sheetName val="البيانات"/>
    </sheetNames>
    <sheetDataSet>
      <sheetData sheetId="0" refreshError="1"/>
      <sheetData sheetId="1" refreshError="1"/>
      <sheetData sheetId="2" refreshError="1"/>
      <sheetData sheetId="3">
        <row r="2">
          <cell r="C2">
            <v>0</v>
          </cell>
        </row>
        <row r="17">
          <cell r="J17">
            <v>40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  <sheetData sheetId="35">
        <row r="27">
          <cell r="F27">
            <v>10</v>
          </cell>
        </row>
      </sheetData>
      <sheetData sheetId="36">
        <row r="3">
          <cell r="A3">
            <v>1</v>
          </cell>
        </row>
      </sheetData>
      <sheetData sheetId="37" refreshError="1"/>
      <sheetData sheetId="38">
        <row r="2">
          <cell r="C2">
            <v>2</v>
          </cell>
        </row>
      </sheetData>
      <sheetData sheetId="3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جة برمامج"/>
      <sheetName val="sheet3"/>
      <sheetName val="التنقل بين الصفحات "/>
      <sheetName val="التنقل بين الصفحات"/>
      <sheetName val="بطاقات الاجور المتغيرة 2019 (2"/>
      <sheetName val="ورقة10"/>
      <sheetName val="بطاقات الاجور المتغيرة 2017"/>
      <sheetName val="Feuil1 (2)"/>
      <sheetName val="Feuil1"/>
      <sheetName val="images"/>
      <sheetName val="ورقة17"/>
      <sheetName val="نسمة علي محمد"/>
      <sheetName val="ولاء وحيد ذكي"/>
      <sheetName val="استمارة تامين زوجي (2)"/>
      <sheetName val=" كفر زوجي متعدد"/>
      <sheetName val="Sheet1"/>
      <sheetName val="لون متغير"/>
      <sheetName val="الة حاسبة"/>
      <sheetName val="ورقة1 (3)"/>
      <sheetName val="ورقة1 (2)"/>
      <sheetName val="التعديل للفرز"/>
      <sheetName val="ورقة1"/>
      <sheetName val="ورقة9"/>
      <sheetName val="ورقة19"/>
      <sheetName val="ورقة20"/>
      <sheetName val="ورقة21"/>
      <sheetName val="ورقة22"/>
      <sheetName val="ورقة23"/>
      <sheetName val="ورقة24"/>
      <sheetName val="ورقة12"/>
      <sheetName val="ورقة13"/>
      <sheetName val="فرز المكافات 2018"/>
      <sheetName val="تسجيل مكافات 2018 (4)"/>
      <sheetName val=" وضع مكان المجديد خالص 2018 (2)"/>
      <sheetName val="سنة 2018 البداية فرز"/>
      <sheetName val="بداية التسجيل للمكافات الرئيسي"/>
      <sheetName val="ورقة عمل تسوية"/>
      <sheetName val="ورقة2 (2)"/>
      <sheetName val="ورقة7"/>
      <sheetName val="البيانات بالصور (2)"/>
      <sheetName val="المصرف من مكافات طوال السنة"/>
      <sheetName val="ورقة5"/>
      <sheetName val="يوليو "/>
      <sheetName val="يناير"/>
      <sheetName val="اغسطس"/>
      <sheetName val="ستمبر"/>
      <sheetName val="كفر العلاوة"/>
      <sheetName val="رعاية الطفل 2018 بطاقات الاجور "/>
      <sheetName val="التسوية"/>
      <sheetName val="ورقة6"/>
      <sheetName val="علاوة الحد الادني"/>
      <sheetName val="انعام احمد ابراهيم"/>
      <sheetName val="سها شحاتة حامد"/>
      <sheetName val="كفر زوجي (2)"/>
      <sheetName val="الرئيسية  (2)"/>
      <sheetName val="البيانات بالصور"/>
      <sheetName val="استمارة تامين زوجي"/>
      <sheetName val="كفر زوجي"/>
      <sheetName val="عزة سيد تمام"/>
      <sheetName val="اسماء محمد عطية"/>
      <sheetName val="سناء حلمي"/>
      <sheetName val="هالة مصطفي عبدالعزيز"/>
      <sheetName val="مروة مجدي "/>
      <sheetName val="محمد محمود علي"/>
      <sheetName val="عبير نصير"/>
      <sheetName val="حساب العلاوة"/>
      <sheetName val="كفر مجموعة"/>
      <sheetName val="ورقة11"/>
      <sheetName val="استمارة تامين ومعاشات"/>
      <sheetName val="فرز 2"/>
      <sheetName val="فرز"/>
      <sheetName val="علاوة التخصصية 2 "/>
      <sheetName val="ورقة3"/>
      <sheetName val="ورقة14"/>
      <sheetName val="ورقة1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>
        <row r="1">
          <cell r="B1">
            <v>89</v>
          </cell>
        </row>
      </sheetData>
      <sheetData sheetId="51"/>
      <sheetData sheetId="52"/>
      <sheetData sheetId="53"/>
      <sheetData sheetId="54"/>
      <sheetData sheetId="55">
        <row r="3">
          <cell r="A3">
            <v>1</v>
          </cell>
          <cell r="AE3">
            <v>0</v>
          </cell>
        </row>
        <row r="4">
          <cell r="A4">
            <v>2</v>
          </cell>
          <cell r="AE4">
            <v>0</v>
          </cell>
        </row>
        <row r="5">
          <cell r="A5">
            <v>3</v>
          </cell>
          <cell r="AE5">
            <v>0</v>
          </cell>
        </row>
        <row r="6">
          <cell r="A6">
            <v>4</v>
          </cell>
          <cell r="AE6">
            <v>0</v>
          </cell>
        </row>
        <row r="7">
          <cell r="A7">
            <v>5</v>
          </cell>
          <cell r="AE7">
            <v>0</v>
          </cell>
        </row>
        <row r="8">
          <cell r="A8">
            <v>6</v>
          </cell>
          <cell r="AE8">
            <v>0</v>
          </cell>
        </row>
        <row r="9">
          <cell r="A9">
            <v>7</v>
          </cell>
          <cell r="AE9">
            <v>0</v>
          </cell>
        </row>
        <row r="10">
          <cell r="A10">
            <v>8</v>
          </cell>
          <cell r="AE10">
            <v>0</v>
          </cell>
        </row>
        <row r="11">
          <cell r="A11">
            <v>9</v>
          </cell>
          <cell r="AE11">
            <v>0</v>
          </cell>
        </row>
        <row r="12">
          <cell r="A12">
            <v>10</v>
          </cell>
          <cell r="AE12">
            <v>0</v>
          </cell>
        </row>
        <row r="13">
          <cell r="A13">
            <v>11</v>
          </cell>
          <cell r="AE13">
            <v>0</v>
          </cell>
        </row>
        <row r="14">
          <cell r="A14">
            <v>12</v>
          </cell>
          <cell r="AE14">
            <v>0</v>
          </cell>
        </row>
        <row r="15">
          <cell r="A15">
            <v>13</v>
          </cell>
          <cell r="AE15">
            <v>0</v>
          </cell>
        </row>
        <row r="16">
          <cell r="A16">
            <v>14</v>
          </cell>
          <cell r="AE16">
            <v>0</v>
          </cell>
        </row>
        <row r="17">
          <cell r="A17">
            <v>15</v>
          </cell>
          <cell r="AE17">
            <v>0</v>
          </cell>
        </row>
        <row r="18">
          <cell r="A18">
            <v>16</v>
          </cell>
          <cell r="AE18">
            <v>0</v>
          </cell>
        </row>
        <row r="19">
          <cell r="A19">
            <v>17</v>
          </cell>
          <cell r="AE19">
            <v>0</v>
          </cell>
        </row>
        <row r="20">
          <cell r="A20">
            <v>18</v>
          </cell>
          <cell r="AE20">
            <v>0</v>
          </cell>
        </row>
        <row r="21">
          <cell r="A21">
            <v>19</v>
          </cell>
          <cell r="AE21">
            <v>0</v>
          </cell>
        </row>
        <row r="22">
          <cell r="A22">
            <v>20</v>
          </cell>
          <cell r="AE22">
            <v>0</v>
          </cell>
        </row>
        <row r="23">
          <cell r="A23">
            <v>21</v>
          </cell>
          <cell r="AE23">
            <v>0</v>
          </cell>
        </row>
        <row r="24">
          <cell r="A24">
            <v>22</v>
          </cell>
          <cell r="AE24">
            <v>0</v>
          </cell>
        </row>
        <row r="25">
          <cell r="A25">
            <v>23</v>
          </cell>
          <cell r="AE25">
            <v>0</v>
          </cell>
        </row>
        <row r="26">
          <cell r="A26">
            <v>24</v>
          </cell>
          <cell r="AE26">
            <v>0</v>
          </cell>
        </row>
        <row r="27">
          <cell r="A27">
            <v>25</v>
          </cell>
          <cell r="AE27">
            <v>0</v>
          </cell>
        </row>
        <row r="28">
          <cell r="A28">
            <v>26</v>
          </cell>
          <cell r="AE28">
            <v>0</v>
          </cell>
        </row>
        <row r="29">
          <cell r="A29">
            <v>27</v>
          </cell>
          <cell r="AE29">
            <v>0</v>
          </cell>
        </row>
        <row r="30">
          <cell r="A30">
            <v>28</v>
          </cell>
          <cell r="AE30">
            <v>0</v>
          </cell>
        </row>
        <row r="31">
          <cell r="A31">
            <v>29</v>
          </cell>
          <cell r="AE31">
            <v>0</v>
          </cell>
        </row>
        <row r="32">
          <cell r="A32">
            <v>30</v>
          </cell>
          <cell r="AE32">
            <v>0</v>
          </cell>
        </row>
        <row r="33">
          <cell r="A33">
            <v>31</v>
          </cell>
          <cell r="AE33">
            <v>0</v>
          </cell>
        </row>
        <row r="34">
          <cell r="A34">
            <v>32</v>
          </cell>
          <cell r="AE34">
            <v>0</v>
          </cell>
        </row>
        <row r="35">
          <cell r="A35">
            <v>33</v>
          </cell>
          <cell r="AE35">
            <v>0</v>
          </cell>
        </row>
        <row r="36">
          <cell r="A36">
            <v>34</v>
          </cell>
          <cell r="AE36">
            <v>0</v>
          </cell>
        </row>
        <row r="37">
          <cell r="A37">
            <v>35</v>
          </cell>
          <cell r="AE37">
            <v>0</v>
          </cell>
        </row>
        <row r="38">
          <cell r="A38">
            <v>36</v>
          </cell>
          <cell r="AE38">
            <v>0</v>
          </cell>
        </row>
        <row r="39">
          <cell r="A39">
            <v>37</v>
          </cell>
          <cell r="AE39">
            <v>0</v>
          </cell>
        </row>
        <row r="40">
          <cell r="A40">
            <v>38</v>
          </cell>
          <cell r="AE40">
            <v>0</v>
          </cell>
        </row>
        <row r="41">
          <cell r="A41">
            <v>39</v>
          </cell>
          <cell r="AE41">
            <v>0</v>
          </cell>
        </row>
        <row r="42">
          <cell r="A42">
            <v>40</v>
          </cell>
          <cell r="AE42">
            <v>0</v>
          </cell>
        </row>
        <row r="43">
          <cell r="A43">
            <v>41</v>
          </cell>
          <cell r="AE43">
            <v>0</v>
          </cell>
        </row>
        <row r="44">
          <cell r="A44">
            <v>42</v>
          </cell>
          <cell r="AE44">
            <v>0</v>
          </cell>
        </row>
        <row r="45">
          <cell r="A45">
            <v>43</v>
          </cell>
          <cell r="AE45">
            <v>0</v>
          </cell>
        </row>
        <row r="46">
          <cell r="A46">
            <v>44</v>
          </cell>
          <cell r="AE46">
            <v>0</v>
          </cell>
        </row>
        <row r="47">
          <cell r="A47">
            <v>45</v>
          </cell>
          <cell r="AE47">
            <v>0</v>
          </cell>
        </row>
        <row r="48">
          <cell r="A48">
            <v>46</v>
          </cell>
          <cell r="AE48">
            <v>0</v>
          </cell>
        </row>
        <row r="49">
          <cell r="A49">
            <v>47</v>
          </cell>
          <cell r="AE49">
            <v>0</v>
          </cell>
        </row>
        <row r="50">
          <cell r="A50">
            <v>48</v>
          </cell>
          <cell r="AE50">
            <v>0</v>
          </cell>
        </row>
        <row r="51">
          <cell r="A51">
            <v>49</v>
          </cell>
          <cell r="AE51">
            <v>0</v>
          </cell>
        </row>
        <row r="52">
          <cell r="A52">
            <v>50</v>
          </cell>
          <cell r="AE52">
            <v>0</v>
          </cell>
        </row>
        <row r="53">
          <cell r="A53">
            <v>51</v>
          </cell>
          <cell r="AE53">
            <v>0</v>
          </cell>
        </row>
        <row r="54">
          <cell r="A54">
            <v>52</v>
          </cell>
          <cell r="AE54">
            <v>0</v>
          </cell>
        </row>
        <row r="55">
          <cell r="A55">
            <v>53</v>
          </cell>
          <cell r="AE55">
            <v>0</v>
          </cell>
        </row>
        <row r="56">
          <cell r="A56">
            <v>54</v>
          </cell>
          <cell r="AE56">
            <v>0</v>
          </cell>
        </row>
        <row r="57">
          <cell r="A57">
            <v>55</v>
          </cell>
          <cell r="AE57">
            <v>0</v>
          </cell>
        </row>
        <row r="58">
          <cell r="A58">
            <v>56</v>
          </cell>
          <cell r="AE58">
            <v>0</v>
          </cell>
        </row>
        <row r="59">
          <cell r="A59">
            <v>57</v>
          </cell>
          <cell r="AE59">
            <v>0</v>
          </cell>
        </row>
        <row r="60">
          <cell r="A60">
            <v>58</v>
          </cell>
          <cell r="AE60">
            <v>0</v>
          </cell>
        </row>
        <row r="61">
          <cell r="A61">
            <v>59</v>
          </cell>
          <cell r="AE61">
            <v>0</v>
          </cell>
        </row>
        <row r="62">
          <cell r="A62">
            <v>60</v>
          </cell>
          <cell r="AE62">
            <v>0</v>
          </cell>
        </row>
        <row r="63">
          <cell r="A63">
            <v>61</v>
          </cell>
          <cell r="AE63">
            <v>0</v>
          </cell>
        </row>
        <row r="64">
          <cell r="A64">
            <v>62</v>
          </cell>
          <cell r="AE64">
            <v>0</v>
          </cell>
        </row>
        <row r="65">
          <cell r="A65">
            <v>63</v>
          </cell>
          <cell r="AE65">
            <v>0</v>
          </cell>
        </row>
        <row r="66">
          <cell r="A66">
            <v>64</v>
          </cell>
          <cell r="AE66">
            <v>0</v>
          </cell>
        </row>
        <row r="67">
          <cell r="A67">
            <v>65</v>
          </cell>
          <cell r="AE67">
            <v>0</v>
          </cell>
        </row>
        <row r="68">
          <cell r="A68">
            <v>66</v>
          </cell>
          <cell r="AE68">
            <v>0</v>
          </cell>
        </row>
        <row r="69">
          <cell r="A69">
            <v>67</v>
          </cell>
          <cell r="AE69">
            <v>0</v>
          </cell>
        </row>
        <row r="70">
          <cell r="A70">
            <v>68</v>
          </cell>
          <cell r="AE70">
            <v>0</v>
          </cell>
        </row>
        <row r="71">
          <cell r="A71">
            <v>69</v>
          </cell>
          <cell r="AE71">
            <v>0</v>
          </cell>
        </row>
        <row r="72">
          <cell r="A72">
            <v>70</v>
          </cell>
          <cell r="AE72">
            <v>0</v>
          </cell>
        </row>
        <row r="73">
          <cell r="A73">
            <v>71</v>
          </cell>
          <cell r="AE73">
            <v>0</v>
          </cell>
        </row>
        <row r="74">
          <cell r="A74">
            <v>72</v>
          </cell>
          <cell r="AE74">
            <v>0</v>
          </cell>
        </row>
        <row r="75">
          <cell r="A75">
            <v>73</v>
          </cell>
          <cell r="AE75">
            <v>0</v>
          </cell>
        </row>
        <row r="76">
          <cell r="A76">
            <v>74</v>
          </cell>
          <cell r="AE76">
            <v>0</v>
          </cell>
        </row>
        <row r="77">
          <cell r="A77">
            <v>75</v>
          </cell>
          <cell r="AE77">
            <v>0</v>
          </cell>
        </row>
        <row r="78">
          <cell r="A78">
            <v>76</v>
          </cell>
          <cell r="AE78">
            <v>0</v>
          </cell>
        </row>
        <row r="79">
          <cell r="A79">
            <v>77</v>
          </cell>
          <cell r="AE79">
            <v>0</v>
          </cell>
        </row>
        <row r="80">
          <cell r="A80">
            <v>78</v>
          </cell>
          <cell r="AE80">
            <v>0</v>
          </cell>
        </row>
        <row r="81">
          <cell r="A81">
            <v>79</v>
          </cell>
          <cell r="AE81">
            <v>0</v>
          </cell>
        </row>
        <row r="82">
          <cell r="A82">
            <v>80</v>
          </cell>
          <cell r="AE82">
            <v>0</v>
          </cell>
        </row>
        <row r="83">
          <cell r="A83">
            <v>81</v>
          </cell>
          <cell r="AE83">
            <v>0</v>
          </cell>
        </row>
        <row r="84">
          <cell r="A84">
            <v>82</v>
          </cell>
          <cell r="AE84">
            <v>0</v>
          </cell>
        </row>
        <row r="85">
          <cell r="A85">
            <v>83</v>
          </cell>
          <cell r="AE85">
            <v>0</v>
          </cell>
        </row>
        <row r="86">
          <cell r="A86">
            <v>84</v>
          </cell>
          <cell r="AE86">
            <v>0</v>
          </cell>
        </row>
        <row r="87">
          <cell r="A87">
            <v>85</v>
          </cell>
          <cell r="AE87">
            <v>0</v>
          </cell>
        </row>
        <row r="88">
          <cell r="A88">
            <v>86</v>
          </cell>
          <cell r="AE88">
            <v>0</v>
          </cell>
        </row>
        <row r="89">
          <cell r="A89">
            <v>87</v>
          </cell>
          <cell r="AE89">
            <v>0</v>
          </cell>
        </row>
        <row r="90">
          <cell r="A90">
            <v>88</v>
          </cell>
          <cell r="AE90">
            <v>0</v>
          </cell>
        </row>
        <row r="91">
          <cell r="A91">
            <v>89</v>
          </cell>
          <cell r="AE91">
            <v>0</v>
          </cell>
        </row>
        <row r="92">
          <cell r="A92">
            <v>90</v>
          </cell>
          <cell r="AE92">
            <v>0</v>
          </cell>
        </row>
        <row r="93">
          <cell r="A93">
            <v>91</v>
          </cell>
          <cell r="AE93">
            <v>0</v>
          </cell>
        </row>
        <row r="94">
          <cell r="A94">
            <v>92</v>
          </cell>
          <cell r="AE94">
            <v>0</v>
          </cell>
        </row>
        <row r="95">
          <cell r="A95">
            <v>93</v>
          </cell>
          <cell r="AE95">
            <v>0</v>
          </cell>
        </row>
        <row r="96">
          <cell r="A96">
            <v>94</v>
          </cell>
          <cell r="AE96">
            <v>0</v>
          </cell>
        </row>
        <row r="97">
          <cell r="A97">
            <v>95</v>
          </cell>
          <cell r="AE97">
            <v>0</v>
          </cell>
        </row>
        <row r="98">
          <cell r="A98">
            <v>96</v>
          </cell>
          <cell r="AE98">
            <v>0</v>
          </cell>
        </row>
        <row r="99">
          <cell r="A99">
            <v>97</v>
          </cell>
          <cell r="AE99">
            <v>0</v>
          </cell>
        </row>
        <row r="100">
          <cell r="A100">
            <v>98</v>
          </cell>
          <cell r="AE100">
            <v>0</v>
          </cell>
        </row>
        <row r="101">
          <cell r="A101">
            <v>99</v>
          </cell>
          <cell r="AE101">
            <v>0</v>
          </cell>
        </row>
        <row r="102">
          <cell r="A102">
            <v>100</v>
          </cell>
          <cell r="AE102">
            <v>0</v>
          </cell>
        </row>
        <row r="103">
          <cell r="A103">
            <v>101</v>
          </cell>
          <cell r="AE103">
            <v>0</v>
          </cell>
        </row>
        <row r="104">
          <cell r="A104">
            <v>102</v>
          </cell>
          <cell r="AE104">
            <v>0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>
        <row r="1">
          <cell r="C1">
            <v>89</v>
          </cell>
        </row>
      </sheetData>
      <sheetData sheetId="72"/>
      <sheetData sheetId="73"/>
      <sheetData sheetId="7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تفصيلي المرتب يناير 2018 (2 (3"/>
      <sheetName val="Report"/>
      <sheetName val="Data (2)"/>
      <sheetName val="PHOTO"/>
      <sheetName val="DATA"/>
      <sheetName val="Sheet1 (3)"/>
      <sheetName val="ورقة2 (3)"/>
      <sheetName val="Sheet1 (2)"/>
      <sheetName val="ورقة1 (4)"/>
      <sheetName val="اسماء الطلبة "/>
      <sheetName val="شهادات"/>
      <sheetName val="ضرائبرتخصصية2019 (2)"/>
      <sheetName val="مندسة"/>
      <sheetName val="البدلات التخصصية"/>
      <sheetName val="ورقة1 (3)"/>
      <sheetName val="Sheet1"/>
      <sheetName val="تفصيلي مرتب يوليو 2018 (2)"/>
      <sheetName val="تفصيلي المرتب يناير 2018 (2)"/>
      <sheetName val="نموزج ضرائب جاهز (2)"/>
      <sheetName val="نموزج ضرائب جاهز"/>
      <sheetName val="ضرائبرتخصصية2019"/>
      <sheetName val="ورقة عمل تسوية (2)"/>
      <sheetName val="التسوية (2)"/>
      <sheetName val="بيانات التسوية 2018"/>
      <sheetName val="ورقة5 (2)"/>
      <sheetName val="الشرائح"/>
      <sheetName val="القانون"/>
      <sheetName val="مثال تفصيلى"/>
      <sheetName val="ورقة1 (2)"/>
      <sheetName val="ورقة9"/>
      <sheetName val="بسمة عبدالعزيز"/>
      <sheetName val="عزة احمد عبدالتواب"/>
      <sheetName val="هناء الصادق"/>
      <sheetName val="مني يوسف"/>
      <sheetName val="رويدا عبدالوكيل"/>
      <sheetName val="غادة احمد عبدالرحيم"/>
      <sheetName val="علاء الدين احمد "/>
      <sheetName val="كفر شامل"/>
      <sheetName val="معاشات مجموعة (3)"/>
      <sheetName val="عاصم جمال"/>
      <sheetName val="ورقة2"/>
      <sheetName val="استمارة معاشات (2)"/>
      <sheetName val="كشف صرف مكافأه"/>
      <sheetName val="الاصدار المعدل"/>
      <sheetName val="الصدار الاخير"/>
      <sheetName val="ورقة2 (2)"/>
      <sheetName val="الخاضع للمعاش 2018"/>
      <sheetName val="معاشات مجموعة (2)"/>
      <sheetName val="كفر مجموعةو (2)"/>
      <sheetName val="فاطمة الزهراء"/>
      <sheetName val="منال"/>
      <sheetName val="سهير"/>
      <sheetName val="رشاا"/>
      <sheetName val="معادلات"/>
      <sheetName val="اميره محمد حفني"/>
      <sheetName val="عبدالكريم"/>
      <sheetName val="نجوان رضا"/>
      <sheetName val="دعاء محمد بكر"/>
      <sheetName val="احلام محمد عبدالعزيز"/>
      <sheetName val="نهلة رضا محمد"/>
      <sheetName val="الرئيسي والعالمي"/>
      <sheetName val="نرمين"/>
      <sheetName val="فاطمة احمد فواز"/>
      <sheetName val="ترقيات تخصصية (2)"/>
      <sheetName val="ترقيات تخصصية"/>
      <sheetName val="يوليو 2015 (2)"/>
      <sheetName val="تفصيلي المرتب يناير 2018"/>
      <sheetName val="تفصيلي مرتب يوليو 2018"/>
      <sheetName val="ايمان عبدالحميد عبداللطيف"/>
      <sheetName val="ورقة11"/>
      <sheetName val="معاشات مجموعة"/>
      <sheetName val="كفر مجموعةو"/>
      <sheetName val="عمر اسماعيل عمر علي الدرجة الثا"/>
      <sheetName val="علاوات حتي 2014 (2)"/>
      <sheetName val="الصور الهام (2)"/>
      <sheetName val="رشا رفعت "/>
      <sheetName val="الوقت والتاريخ"/>
      <sheetName val="يوليو 2015"/>
      <sheetName val="ورقة4"/>
      <sheetName val="ورقة5"/>
      <sheetName val="ورقة6"/>
      <sheetName val="ورقة7"/>
      <sheetName val="ورقة8"/>
      <sheetName val="التنقل بين الصفحات   (2)"/>
      <sheetName val="ورقة1"/>
      <sheetName val="التجميعي"/>
      <sheetName val="يوليو 2017"/>
      <sheetName val="يوليو 2018"/>
      <sheetName val="يناير 2018"/>
      <sheetName val="يناير 2017"/>
      <sheetName val="مي عطاالله كفر"/>
      <sheetName val="معاشات مي عطا"/>
      <sheetName val="مى عطاالله ذكي"/>
      <sheetName val="رعاية الطفل2018 بطاقات الا  (2"/>
      <sheetName val="رعاية الطفل2017 بطاقات الا (2"/>
      <sheetName val="التنقل بين الصفحات  "/>
      <sheetName val="شيت 1"/>
      <sheetName val="شيت 2"/>
      <sheetName val="صوري"/>
      <sheetName val="ورقة12"/>
      <sheetName val=" فروق زيناستمارة تامين زوجي (3)"/>
      <sheetName val="اسراء يحي محروس"/>
      <sheetName val="فرق زينب واسراء"/>
      <sheetName val="فرق زينب"/>
      <sheetName val="وجة برمامج"/>
      <sheetName val="بطاقات الاجور المتغيرة 2019 (2"/>
      <sheetName val="ورقة10"/>
      <sheetName val="بطاقات الاجور المتغيرة 2017"/>
      <sheetName val="ورقة3"/>
      <sheetName val="images"/>
      <sheetName val="ورقة13"/>
      <sheetName val="نسمة علي محمد"/>
      <sheetName val="ولاء وحيد ذكي"/>
      <sheetName val="استمارة تامين زوجي (2)"/>
      <sheetName val=" كفر زوجي متعدد"/>
      <sheetName val="لون متغير"/>
      <sheetName val="الة حاسبة"/>
      <sheetName val="شر وتقدير"/>
      <sheetName val="تسوية لبرنامج افاروق"/>
      <sheetName val="التعديل للفرز"/>
      <sheetName val="فرز المكافات 2018"/>
      <sheetName val="تسجيل مكافات 2018 (4)"/>
      <sheetName val=" وضع مكان المجديد خالص 2018 (2)"/>
      <sheetName val="سنة 2018 البداية فرز"/>
      <sheetName val="بداية التسجيل للمكافات الرئيسي"/>
      <sheetName val="ورقة عمل تسوية"/>
      <sheetName val="البيانات بالصور (2)"/>
      <sheetName val="المصرف من مكافات طوال السنة"/>
      <sheetName val="يوليو "/>
      <sheetName val="يناير"/>
      <sheetName val="اغسطس"/>
      <sheetName val="ستمبر"/>
      <sheetName val="كفر العلاوة"/>
      <sheetName val="رعاية الطفل 2018 بطاقات الاجور "/>
      <sheetName val="التسوية"/>
      <sheetName val="علاوة الحد الادني"/>
      <sheetName val="انعام احمد ابراهيم"/>
      <sheetName val="سها شحاتة حامد"/>
      <sheetName val="كفر زوجي (2)"/>
      <sheetName val="الرئيسية  (2)"/>
      <sheetName val="الصور الهام"/>
      <sheetName val="استمارة تامين زوجي"/>
      <sheetName val="كفر زوجي"/>
      <sheetName val="عزة سيد تمام"/>
      <sheetName val="اسماء محمد عطية"/>
      <sheetName val="سناء حلمي"/>
      <sheetName val="هالة مصطفي عبدالعزيز"/>
      <sheetName val="مروة مجدي "/>
      <sheetName val="محمد محمود علي"/>
      <sheetName val="عبير نصير"/>
      <sheetName val="حساب العلاوة"/>
      <sheetName val="كفر مجموعة"/>
      <sheetName val="مافات تسجيل"/>
      <sheetName val="استمارة تامين ومعاشات"/>
      <sheetName val="فرز 2"/>
      <sheetName val="فرز"/>
      <sheetName val="علاوة التخصصية 2 "/>
      <sheetName val="علاوات حتي 2013"/>
      <sheetName val="علاوات حتي 2014"/>
      <sheetName val="ورقة15"/>
    </sheetNames>
    <sheetDataSet>
      <sheetData sheetId="0"/>
      <sheetData sheetId="1"/>
      <sheetData sheetId="2">
        <row r="1">
          <cell r="B1" t="str">
            <v>اسم الموظف</v>
          </cell>
        </row>
        <row r="2">
          <cell r="B2" t="str">
            <v>ابراهيم بيومي احمد محمد</v>
          </cell>
        </row>
        <row r="3">
          <cell r="B3" t="str">
            <v>ابراهيم صبرة عبدالغنى ابراهيم</v>
          </cell>
        </row>
        <row r="4">
          <cell r="B4" t="str">
            <v>ابراهيم عبد الحميد محمد عبد العزيز</v>
          </cell>
        </row>
        <row r="5">
          <cell r="B5" t="str">
            <v>ابراهيم كامل محمد عبد المنعم</v>
          </cell>
        </row>
        <row r="6">
          <cell r="B6" t="str">
            <v>ابو الحسن منصور محمد ابوالحسن</v>
          </cell>
        </row>
        <row r="7">
          <cell r="B7" t="str">
            <v>ابو المجد علي عبد الحفيظ أحمد</v>
          </cell>
        </row>
        <row r="8">
          <cell r="B8" t="str">
            <v>ابو بكر جلال علي عبد الحافظ</v>
          </cell>
        </row>
        <row r="9">
          <cell r="B9" t="str">
            <v>احلام محمد عبد العزيز عبد العواض</v>
          </cell>
        </row>
        <row r="10">
          <cell r="B10" t="str">
            <v>احمد إبراهيم جلال إبراهيم</v>
          </cell>
        </row>
        <row r="11">
          <cell r="B11" t="str">
            <v>احمد ثابت احمد محمد</v>
          </cell>
        </row>
        <row r="12">
          <cell r="B12" t="str">
            <v>احمد جاد المولى سيد عابدين</v>
          </cell>
        </row>
        <row r="13">
          <cell r="B13" t="str">
            <v>احمد جلال سيد مصطفى</v>
          </cell>
        </row>
        <row r="14">
          <cell r="B14" t="str">
            <v>احمد جمعة عبد العزيز بدوى</v>
          </cell>
        </row>
        <row r="15">
          <cell r="B15" t="str">
            <v>احمد حسن حماده سيد</v>
          </cell>
        </row>
        <row r="16">
          <cell r="B16" t="str">
            <v>احمد حسن سيد احمد</v>
          </cell>
        </row>
        <row r="17">
          <cell r="B17" t="str">
            <v>احمد حسنى كامل حسين</v>
          </cell>
        </row>
        <row r="18">
          <cell r="B18" t="str">
            <v>احمد عادل محمد عبدالله</v>
          </cell>
        </row>
        <row r="19">
          <cell r="B19" t="str">
            <v>احمد عاطف عبد الحفيظ مرسي</v>
          </cell>
        </row>
        <row r="20">
          <cell r="B20" t="str">
            <v>احمد عبد الخالق سيد عبد الحافظ</v>
          </cell>
        </row>
        <row r="21">
          <cell r="B21" t="str">
            <v>احمد عبد العزيز جاد الله احمد</v>
          </cell>
        </row>
        <row r="22">
          <cell r="B22" t="str">
            <v>احمد عبد العظيم عبد اللطيف حسن</v>
          </cell>
        </row>
        <row r="23">
          <cell r="B23" t="str">
            <v>احمد عبدالرازق محمد عبدالرازق</v>
          </cell>
        </row>
        <row r="24">
          <cell r="B24" t="str">
            <v>احمد عصمت سيف الدولة سيد سالم</v>
          </cell>
        </row>
        <row r="25">
          <cell r="B25" t="str">
            <v>احمد علي أحمد علي الشريف</v>
          </cell>
        </row>
        <row r="26">
          <cell r="B26" t="str">
            <v>احمد علي زغلول حسن علي زرزور</v>
          </cell>
        </row>
        <row r="27">
          <cell r="B27" t="str">
            <v>احمد فاروق سيد علي</v>
          </cell>
        </row>
        <row r="28">
          <cell r="B28" t="str">
            <v>احمد محمد احمد حسانين</v>
          </cell>
        </row>
        <row r="29">
          <cell r="B29" t="str">
            <v>احمد محمد احمد منصور</v>
          </cell>
        </row>
        <row r="30">
          <cell r="B30" t="str">
            <v>احمد محمد حسن جاد</v>
          </cell>
        </row>
        <row r="31">
          <cell r="B31" t="str">
            <v>احمد محمد شعبان احمد</v>
          </cell>
        </row>
        <row r="32">
          <cell r="B32" t="str">
            <v>احمد محمد عبد الحميد حسين</v>
          </cell>
        </row>
        <row r="33">
          <cell r="B33" t="str">
            <v>احمد محمد عبد العال أحمد</v>
          </cell>
        </row>
        <row r="34">
          <cell r="B34" t="str">
            <v>احمد محمد عبد النعيم محمد</v>
          </cell>
        </row>
        <row r="35">
          <cell r="B35" t="str">
            <v>احمد محمد على احمد</v>
          </cell>
        </row>
        <row r="36">
          <cell r="B36" t="str">
            <v>احمد محمود أحمد فارس</v>
          </cell>
        </row>
        <row r="37">
          <cell r="B37" t="str">
            <v>احمد محمود احمد عبد الله</v>
          </cell>
        </row>
        <row r="38">
          <cell r="B38" t="str">
            <v>احمد مصطفى محمد مصطفى على</v>
          </cell>
        </row>
        <row r="39">
          <cell r="B39" t="str">
            <v>احمد يوسف احمد فرحان</v>
          </cell>
        </row>
        <row r="40">
          <cell r="B40" t="str">
            <v>احمد يوسف عبد الحليم محمد</v>
          </cell>
        </row>
        <row r="41">
          <cell r="B41" t="str">
            <v>ازهار محمد خالد احمد</v>
          </cell>
        </row>
        <row r="42">
          <cell r="B42" t="str">
            <v>اسامة محمد كامل احمد</v>
          </cell>
        </row>
        <row r="43">
          <cell r="B43" t="str">
            <v>اسامة مصطفى محمد عبد الرحمن</v>
          </cell>
        </row>
        <row r="44">
          <cell r="B44" t="str">
            <v>اسامه السيد مصطفى محفوظ</v>
          </cell>
        </row>
        <row r="45">
          <cell r="B45" t="str">
            <v>اسامه فؤاد محمد سيد الشعار</v>
          </cell>
        </row>
        <row r="46">
          <cell r="B46" t="str">
            <v>اسراء أسامة محمد طلبه</v>
          </cell>
        </row>
        <row r="47">
          <cell r="B47" t="str">
            <v>اسراء سيد اسماعيل سيد سويفي</v>
          </cell>
        </row>
        <row r="48">
          <cell r="B48" t="str">
            <v>اسلام احمد عبد الحافظ احمد</v>
          </cell>
        </row>
        <row r="49">
          <cell r="B49" t="str">
            <v>اسلام احمد محمد حافظ</v>
          </cell>
        </row>
        <row r="50">
          <cell r="B50" t="str">
            <v>اسماء ابو زيد فؤاد ابو زيد</v>
          </cell>
        </row>
        <row r="51">
          <cell r="B51" t="str">
            <v>اسماء اسلام توفيق عبد المتجلى</v>
          </cell>
        </row>
        <row r="52">
          <cell r="B52" t="str">
            <v>اسماء محمد زغلول رضوان</v>
          </cell>
        </row>
        <row r="53">
          <cell r="B53" t="str">
            <v>اسماء محمد عبد العزيز عبدالعواض</v>
          </cell>
        </row>
        <row r="54">
          <cell r="B54" t="str">
            <v>اسماء مصطفى نصر حمدان</v>
          </cell>
        </row>
        <row r="55">
          <cell r="B55" t="str">
            <v>اسماعيل محمد جابر عبد المحسن</v>
          </cell>
        </row>
        <row r="56">
          <cell r="B56" t="str">
            <v>اشرف مرعى محمد سيد</v>
          </cell>
        </row>
        <row r="57">
          <cell r="B57" t="str">
            <v>اشرف أحمد على محمد</v>
          </cell>
        </row>
        <row r="58">
          <cell r="B58" t="str">
            <v>اشرف سيد محمد عبد الرحيم</v>
          </cell>
        </row>
        <row r="59">
          <cell r="B59" t="str">
            <v>اشرف سيد مصطفى احمد</v>
          </cell>
        </row>
        <row r="60">
          <cell r="B60" t="str">
            <v>اشرف شوكت احمد خليل</v>
          </cell>
        </row>
        <row r="61">
          <cell r="B61" t="str">
            <v>اشرف على عبدالرحمن على</v>
          </cell>
        </row>
        <row r="62">
          <cell r="B62" t="str">
            <v>اشرف فتحي سويفي عبدالخالق</v>
          </cell>
        </row>
        <row r="63">
          <cell r="B63" t="str">
            <v>اشرف فتحي محمد عبدالعزيز</v>
          </cell>
        </row>
        <row r="64">
          <cell r="B64" t="str">
            <v>اشرف محمد دسوقى سيد</v>
          </cell>
        </row>
        <row r="65">
          <cell r="B65" t="str">
            <v>الحسينى ناجى جلال محمد</v>
          </cell>
        </row>
        <row r="66">
          <cell r="B66" t="str">
            <v>الشيماء جابر خلاف عبد الحميد</v>
          </cell>
        </row>
        <row r="67">
          <cell r="B67" t="str">
            <v>الشيماء محمد سيد مصطفى</v>
          </cell>
        </row>
        <row r="68">
          <cell r="B68" t="str">
            <v>الشيماء نور الدين مطاوع عبد الحافظ</v>
          </cell>
        </row>
        <row r="69">
          <cell r="B69" t="str">
            <v>المهدى حسن حسن المهدى</v>
          </cell>
        </row>
        <row r="70">
          <cell r="B70" t="str">
            <v>الهام فتحي محمود فرج</v>
          </cell>
        </row>
        <row r="71">
          <cell r="B71" t="str">
            <v>الهام قطب عبد العال عبدالحافظ</v>
          </cell>
        </row>
        <row r="72">
          <cell r="B72" t="str">
            <v>ام كلثوم احمد متولى احمد</v>
          </cell>
        </row>
        <row r="73">
          <cell r="B73" t="str">
            <v>امال ابراهيم سعد الشبشيرى</v>
          </cell>
        </row>
        <row r="74">
          <cell r="B74" t="str">
            <v>امال احمد صالح حسن</v>
          </cell>
        </row>
        <row r="75">
          <cell r="B75" t="str">
            <v>امال سلطان مصطفى سلطان</v>
          </cell>
        </row>
        <row r="76">
          <cell r="B76" t="str">
            <v>امال سيد محمد احمد</v>
          </cell>
        </row>
        <row r="77">
          <cell r="B77" t="str">
            <v>امال علي ابو الحسن اسماعيل</v>
          </cell>
        </row>
        <row r="78">
          <cell r="B78" t="str">
            <v>امل فرغلي جلال محمد</v>
          </cell>
        </row>
        <row r="79">
          <cell r="B79" t="str">
            <v>امل محمد عبد المجيد تمام</v>
          </cell>
        </row>
        <row r="80">
          <cell r="B80" t="str">
            <v>امل محمد علي محمود</v>
          </cell>
        </row>
        <row r="81">
          <cell r="B81" t="str">
            <v>امل مصطفى محمد قاسم أبو غدير</v>
          </cell>
        </row>
        <row r="82">
          <cell r="B82" t="str">
            <v>امنه مراد محمد عمر</v>
          </cell>
        </row>
        <row r="83">
          <cell r="B83" t="str">
            <v>امنية فتحى عبد العزيز اسماعيل</v>
          </cell>
        </row>
        <row r="84">
          <cell r="B84" t="str">
            <v>اميرة إسماعيل تهامى إسماعيل</v>
          </cell>
        </row>
        <row r="85">
          <cell r="B85" t="str">
            <v>اميرة محمد عبد المعطى محمد</v>
          </cell>
        </row>
        <row r="86">
          <cell r="B86" t="str">
            <v>اميره بدر توفيق حسن</v>
          </cell>
        </row>
        <row r="87">
          <cell r="B87" t="str">
            <v>اميره محمد حنفي يوسف</v>
          </cell>
        </row>
        <row r="88">
          <cell r="B88" t="str">
            <v>اميمه محمد جلال عبد العال</v>
          </cell>
        </row>
        <row r="89">
          <cell r="B89" t="str">
            <v>انتصار صالح علي درويش</v>
          </cell>
        </row>
        <row r="90">
          <cell r="B90" t="str">
            <v>انعام احمد ابراهيم مهران</v>
          </cell>
        </row>
        <row r="91">
          <cell r="B91" t="str">
            <v>اوميمه جمال حلمى حسن</v>
          </cell>
        </row>
        <row r="92">
          <cell r="B92" t="str">
            <v>ايفيلين ربيل بطرس اسكاروس</v>
          </cell>
        </row>
        <row r="93">
          <cell r="B93" t="str">
            <v>ايمان آدم عطيه مقار</v>
          </cell>
        </row>
        <row r="94">
          <cell r="B94" t="str">
            <v>ايمان أحمد بركات أحمد</v>
          </cell>
        </row>
        <row r="95">
          <cell r="B95" t="str">
            <v>ايمان عباس قطب شحاتة</v>
          </cell>
        </row>
        <row r="96">
          <cell r="B96" t="str">
            <v>ايمان عبد الحفيظ علي رزق</v>
          </cell>
        </row>
        <row r="97">
          <cell r="B97" t="str">
            <v>ايمان عبد العزيز عمر كن</v>
          </cell>
        </row>
        <row r="98">
          <cell r="B98" t="str">
            <v>ايمان عبد الله حسن أحمد</v>
          </cell>
        </row>
        <row r="99">
          <cell r="B99" t="str">
            <v>ايمان عبد الوهاب علي عبد الله</v>
          </cell>
        </row>
        <row r="100">
          <cell r="B100" t="str">
            <v>ايمان عبدالحميد عبد اللطيف</v>
          </cell>
        </row>
        <row r="101">
          <cell r="B101" t="str">
            <v>ايمان عزت غالي نخلة</v>
          </cell>
        </row>
        <row r="102">
          <cell r="B102" t="str">
            <v>ايمان فتحي محمود فرج</v>
          </cell>
        </row>
        <row r="103">
          <cell r="B103" t="str">
            <v>ايمان محمد سيد عمر</v>
          </cell>
        </row>
        <row r="104">
          <cell r="B104" t="str">
            <v>ايمان محمد عبد المعطي محمد</v>
          </cell>
        </row>
        <row r="105">
          <cell r="B105" t="str">
            <v>ايمان يوسف جاد علي</v>
          </cell>
        </row>
        <row r="106">
          <cell r="B106" t="str">
            <v>ايمن رمضان حسن حمدان</v>
          </cell>
        </row>
        <row r="107">
          <cell r="B107" t="str">
            <v>ايناس عبدالموجود محمود عبدالموجود</v>
          </cell>
        </row>
        <row r="108">
          <cell r="B108" t="str">
            <v>ايهاب سيد محمد احمد</v>
          </cell>
        </row>
        <row r="109">
          <cell r="B109" t="str">
            <v>بثينه فرغلي عبد العزيز فرغلي</v>
          </cell>
        </row>
        <row r="110">
          <cell r="B110" t="str">
            <v>بديعة عبد الكريم احمد محمد</v>
          </cell>
        </row>
        <row r="111">
          <cell r="B111" t="str">
            <v>بركات سيد عرابي محمد</v>
          </cell>
        </row>
        <row r="112">
          <cell r="B112" t="str">
            <v>بركه احمد حسنين محمد</v>
          </cell>
        </row>
        <row r="113">
          <cell r="B113" t="str">
            <v>بسمة عبد العزيز ابو العلا</v>
          </cell>
        </row>
        <row r="114">
          <cell r="B114" t="str">
            <v>بطرس مرقوريوس نصيف بولس</v>
          </cell>
        </row>
        <row r="115">
          <cell r="B115" t="str">
            <v>بهاء شرف الدين خليفة على خليفة</v>
          </cell>
        </row>
        <row r="116">
          <cell r="B116" t="str">
            <v>بيتر عاطف كمال متري</v>
          </cell>
        </row>
        <row r="117">
          <cell r="B117" t="str">
            <v>بيومي فتحي بيومي احمد</v>
          </cell>
        </row>
        <row r="118">
          <cell r="B118" t="str">
            <v>ثروت إبراهيم سيد على</v>
          </cell>
        </row>
        <row r="119">
          <cell r="B119" t="str">
            <v>ثروت سليمان القمص جرجس</v>
          </cell>
        </row>
        <row r="120">
          <cell r="B120" t="str">
            <v>ثناء اسماعيل حسن خطير</v>
          </cell>
        </row>
        <row r="121">
          <cell r="B121" t="str">
            <v>ثناء محمد أحمد محمد</v>
          </cell>
        </row>
        <row r="122">
          <cell r="B122" t="str">
            <v>جرجس فيليب عزيز نخله</v>
          </cell>
        </row>
        <row r="123">
          <cell r="B123" t="str">
            <v>جلال الدين محمد إبراهيم عبد الرحمن</v>
          </cell>
        </row>
        <row r="124">
          <cell r="B124" t="str">
            <v>جلال عبد الغني خليفة احمد</v>
          </cell>
        </row>
        <row r="125">
          <cell r="B125" t="str">
            <v>جلال عبدالراضي احمد سعيد</v>
          </cell>
        </row>
        <row r="126">
          <cell r="B126" t="str">
            <v>جمال إبراهيم إدريس أبو زيد</v>
          </cell>
        </row>
        <row r="127">
          <cell r="B127" t="str">
            <v>جمال احمد علي حسانين</v>
          </cell>
        </row>
        <row r="128">
          <cell r="B128" t="str">
            <v>جمال سيد عطا</v>
          </cell>
        </row>
        <row r="129">
          <cell r="B129" t="str">
            <v>جمال تشهيل فاضل سلمان</v>
          </cell>
        </row>
        <row r="130">
          <cell r="B130" t="str">
            <v>جمال محمد سيد محمد أبو الحسن</v>
          </cell>
        </row>
        <row r="131">
          <cell r="B131" t="str">
            <v>جمالات عبد الطيف فرغلي</v>
          </cell>
        </row>
        <row r="132">
          <cell r="B132" t="str">
            <v>جملات حسين سيد محمد</v>
          </cell>
        </row>
        <row r="133">
          <cell r="B133" t="str">
            <v>جنيدى سليمان مجلى سليمان</v>
          </cell>
        </row>
        <row r="134">
          <cell r="B134" t="str">
            <v>جهاد فرج محمد محمد</v>
          </cell>
        </row>
        <row r="135">
          <cell r="B135" t="str">
            <v>جيهان عبد الحكيم محمود سالم</v>
          </cell>
        </row>
        <row r="136">
          <cell r="B136" t="str">
            <v>حازم حسانين فر غلي احمد</v>
          </cell>
        </row>
        <row r="137">
          <cell r="B137" t="str">
            <v>حامد أحمد عبد اللطيف أحمد</v>
          </cell>
        </row>
        <row r="138">
          <cell r="B138" t="str">
            <v>حسام الدين فتحى محمد عبدالعاطى</v>
          </cell>
        </row>
        <row r="139">
          <cell r="B139" t="str">
            <v>حسام جمال الدين محمد محمود</v>
          </cell>
        </row>
        <row r="140">
          <cell r="B140" t="str">
            <v>حسام محمد جابر ابوالعلا</v>
          </cell>
        </row>
        <row r="141">
          <cell r="B141" t="str">
            <v>حسن حمدى أحمد حسين</v>
          </cell>
        </row>
        <row r="142">
          <cell r="B142" t="str">
            <v>حسن رمضان حسن حمدان</v>
          </cell>
        </row>
        <row r="143">
          <cell r="B143" t="str">
            <v>حسن سليمان شحاتة ابراهيم</v>
          </cell>
        </row>
        <row r="144">
          <cell r="B144" t="str">
            <v>حسن سيد حسن عبد الرحمن</v>
          </cell>
        </row>
        <row r="145">
          <cell r="B145" t="str">
            <v>حسن عبد العال هريدى فراج</v>
          </cell>
        </row>
        <row r="146">
          <cell r="B146" t="str">
            <v>حسن علي زغلول حسن علي زرزور</v>
          </cell>
        </row>
        <row r="147">
          <cell r="B147" t="str">
            <v>حسن كامل حسن حسين</v>
          </cell>
        </row>
        <row r="148">
          <cell r="B148" t="str">
            <v>حسن محمد محمد محمود حسن</v>
          </cell>
        </row>
        <row r="149">
          <cell r="B149" t="str">
            <v>حسن محمود احمد محمود</v>
          </cell>
        </row>
        <row r="150">
          <cell r="B150" t="str">
            <v>حسن محمود محمد أحمد</v>
          </cell>
        </row>
        <row r="151">
          <cell r="B151" t="str">
            <v>حسنية أحمد محمد عبد العال</v>
          </cell>
        </row>
        <row r="152">
          <cell r="B152" t="str">
            <v>حسنين عثمان محمد احمد حسانين</v>
          </cell>
        </row>
        <row r="153">
          <cell r="B153" t="str">
            <v>حسين السيد محمد جمال</v>
          </cell>
        </row>
        <row r="154">
          <cell r="B154" t="str">
            <v>حسين سيد حسين عيسى</v>
          </cell>
        </row>
        <row r="155">
          <cell r="B155" t="str">
            <v>حسين ضاحي حسن عبد الحافظ</v>
          </cell>
        </row>
        <row r="156">
          <cell r="B156" t="str">
            <v>حسين عبد الناصر عبد الرحيم محمد مرسى</v>
          </cell>
        </row>
        <row r="157">
          <cell r="B157" t="str">
            <v>حسين فرغلى سيد اسماعيل</v>
          </cell>
        </row>
        <row r="158">
          <cell r="B158" t="str">
            <v>حسين محمد حسين مصطفي</v>
          </cell>
        </row>
        <row r="159">
          <cell r="B159" t="str">
            <v>حليمة محمود حميلى زيدان</v>
          </cell>
        </row>
        <row r="160">
          <cell r="B160" t="str">
            <v>حمادة محمود عبد المقصود</v>
          </cell>
        </row>
        <row r="161">
          <cell r="B161" t="str">
            <v>حماده إبراهيم أحمد بخيت</v>
          </cell>
        </row>
        <row r="162">
          <cell r="B162" t="str">
            <v>حمدان احمد عبدالمجيد محمد</v>
          </cell>
        </row>
        <row r="163">
          <cell r="B163" t="str">
            <v>حمدى صالحين محمد صالحين</v>
          </cell>
        </row>
        <row r="164">
          <cell r="B164" t="str">
            <v>حمدى فرغلى عبدالمعطى عبد السيمع</v>
          </cell>
        </row>
        <row r="165">
          <cell r="B165" t="str">
            <v>حمدى محمود محمد محمد</v>
          </cell>
        </row>
        <row r="166">
          <cell r="B166" t="str">
            <v>حمدى مرغنى عبد العال حسن</v>
          </cell>
        </row>
        <row r="167">
          <cell r="B167" t="str">
            <v>حمدي احمد حسين على</v>
          </cell>
        </row>
        <row r="168">
          <cell r="B168" t="str">
            <v>حمدي بدر صديق تمام</v>
          </cell>
        </row>
        <row r="169">
          <cell r="B169" t="str">
            <v>حمدي محمد محمود متولي</v>
          </cell>
        </row>
        <row r="170">
          <cell r="B170" t="str">
            <v>حنان فاروق محمد طلبه</v>
          </cell>
        </row>
        <row r="171">
          <cell r="B171" t="str">
            <v>حنان محمود محمد أحمد</v>
          </cell>
        </row>
        <row r="172">
          <cell r="B172" t="str">
            <v>خالد عبدالله محمد علي</v>
          </cell>
        </row>
        <row r="173">
          <cell r="B173" t="str">
            <v>خالد فتحي عبد العزيز اسماعيل</v>
          </cell>
        </row>
        <row r="174">
          <cell r="B174" t="str">
            <v>خالد محمود سيد حسين</v>
          </cell>
        </row>
        <row r="175">
          <cell r="B175" t="str">
            <v>خلف الله حسن مصطفى محمد</v>
          </cell>
        </row>
        <row r="176">
          <cell r="B176" t="str">
            <v>داليا عبد الوهاب توفيق مرزوق</v>
          </cell>
        </row>
        <row r="177">
          <cell r="B177" t="str">
            <v>داليا محي عبد العليم عبد الحافظ</v>
          </cell>
        </row>
        <row r="178">
          <cell r="B178" t="str">
            <v>دعاء احمد جمال عبدالفتاح حسن</v>
          </cell>
        </row>
        <row r="179">
          <cell r="B179" t="str">
            <v>دعاء احمد فرحان احمد</v>
          </cell>
        </row>
        <row r="180">
          <cell r="B180" t="str">
            <v>دعاء محمد بكر محمد مصطفى</v>
          </cell>
        </row>
        <row r="181">
          <cell r="B181" t="str">
            <v>دعاء محمد عباس عامر</v>
          </cell>
        </row>
        <row r="182">
          <cell r="B182" t="str">
            <v>دوينى محمد عبدالجيد عبدالمجيد</v>
          </cell>
        </row>
        <row r="183">
          <cell r="B183" t="str">
            <v>دويني سيد دويني محمد</v>
          </cell>
        </row>
        <row r="184">
          <cell r="B184" t="str">
            <v>ديفيد اميل فوزي اقلاديوس</v>
          </cell>
        </row>
        <row r="185">
          <cell r="B185" t="str">
            <v>دينا حسين اسماعيل احمد</v>
          </cell>
        </row>
        <row r="186">
          <cell r="B186" t="str">
            <v>دينا مصطفى سيد محمد البهنساوى</v>
          </cell>
        </row>
        <row r="187">
          <cell r="B187" t="str">
            <v>رابعة أحمد محمد عطيه</v>
          </cell>
        </row>
        <row r="188">
          <cell r="B188" t="str">
            <v>راشد فهيم ابراهيم ميخائيل</v>
          </cell>
        </row>
        <row r="189">
          <cell r="B189" t="str">
            <v>رانيا بدرى محمد حسن</v>
          </cell>
        </row>
        <row r="190">
          <cell r="B190" t="str">
            <v>رانيا رأفت فؤاد أسعد</v>
          </cell>
        </row>
        <row r="191">
          <cell r="B191" t="str">
            <v>رانيا محمود نشأت عباس محمد</v>
          </cell>
        </row>
        <row r="192">
          <cell r="B192" t="str">
            <v>ربيع محمد سيد خليفة</v>
          </cell>
        </row>
        <row r="193">
          <cell r="B193" t="str">
            <v>رجاء محمد أبراهيم عبدالحافظ</v>
          </cell>
        </row>
        <row r="194">
          <cell r="B194" t="str">
            <v>رجب فرغلي حسن سيد</v>
          </cell>
        </row>
        <row r="195">
          <cell r="B195" t="str">
            <v>رجب محمد عبد العال حسن</v>
          </cell>
        </row>
        <row r="196">
          <cell r="B196" t="str">
            <v>رحاب عبد الناصر فرغلي محمد</v>
          </cell>
        </row>
        <row r="197">
          <cell r="B197" t="str">
            <v>رحاب محمد حسن محمد</v>
          </cell>
        </row>
        <row r="198">
          <cell r="B198" t="str">
            <v>رحاب محمد سمير عبد الفتاح علي</v>
          </cell>
        </row>
        <row r="199">
          <cell r="B199" t="str">
            <v>رشا حسن مختار حسن</v>
          </cell>
        </row>
        <row r="200">
          <cell r="B200" t="str">
            <v>رشا رفعت عبد العزيز عبد الرحيم</v>
          </cell>
        </row>
        <row r="201">
          <cell r="B201" t="str">
            <v>رشا طلعت صادق مقار</v>
          </cell>
        </row>
        <row r="202">
          <cell r="B202" t="str">
            <v>رشا محمد عبد العظيم ابوهشيمة</v>
          </cell>
        </row>
        <row r="203">
          <cell r="B203" t="str">
            <v>رشا محمد محمد احمد مصطفى</v>
          </cell>
        </row>
        <row r="204">
          <cell r="B204" t="str">
            <v>رشاد احمد محمود عبد الرحيم</v>
          </cell>
        </row>
        <row r="205">
          <cell r="B205" t="str">
            <v>رشاد صابر حسانين حسن</v>
          </cell>
        </row>
        <row r="206">
          <cell r="B206" t="str">
            <v>رضا علي أبو الحسن اسماعيل</v>
          </cell>
        </row>
        <row r="207">
          <cell r="B207" t="str">
            <v>رضا هاشم درويش ابراهيم</v>
          </cell>
        </row>
        <row r="208">
          <cell r="B208" t="str">
            <v>رقية محمد عبدالرحيم رفاعى</v>
          </cell>
        </row>
        <row r="209">
          <cell r="B209" t="str">
            <v>رمضان عبدالعال حسن عبدالعال</v>
          </cell>
        </row>
        <row r="210">
          <cell r="B210" t="str">
            <v>رمضان محمد عبدالوهاب احمد</v>
          </cell>
        </row>
        <row r="211">
          <cell r="B211" t="str">
            <v>روزالين رأفت فؤاد أسعد</v>
          </cell>
        </row>
        <row r="212">
          <cell r="B212" t="str">
            <v>رويدا عبد الوكيل إبراهيم محمد</v>
          </cell>
        </row>
        <row r="213">
          <cell r="B213" t="str">
            <v>ريم محمد مأمون محمد</v>
          </cell>
        </row>
        <row r="214">
          <cell r="B214" t="str">
            <v>زكريا عبد الله حسين أحمد</v>
          </cell>
        </row>
        <row r="215">
          <cell r="B215" t="str">
            <v>زينب حادى حسين بركات</v>
          </cell>
        </row>
        <row r="216">
          <cell r="B216" t="str">
            <v>زينب حسنى أمين موسى</v>
          </cell>
        </row>
        <row r="217">
          <cell r="B217" t="str">
            <v>زينب شعبان عجمى يوسف</v>
          </cell>
        </row>
        <row r="218">
          <cell r="B218" t="str">
            <v>سامية شاكر على عبد الهادى</v>
          </cell>
        </row>
        <row r="219">
          <cell r="B219" t="str">
            <v>سامية طه محمد محمود</v>
          </cell>
        </row>
        <row r="220">
          <cell r="B220" t="str">
            <v>ساميه سليمان على حسانين</v>
          </cell>
        </row>
        <row r="221">
          <cell r="B221" t="str">
            <v>ساميه نجيب مرقص عبدالشهيد</v>
          </cell>
        </row>
        <row r="222">
          <cell r="B222" t="str">
            <v>سحر سيد عبد القادر عبدالله</v>
          </cell>
        </row>
        <row r="223">
          <cell r="B223" t="str">
            <v>سحر عبدالنعيم قطب مصطفى</v>
          </cell>
        </row>
        <row r="224">
          <cell r="B224" t="str">
            <v>سعاد شحاتة محمد الامير</v>
          </cell>
        </row>
        <row r="225">
          <cell r="B225" t="str">
            <v>سعد الدين محمد مصطفى حسن</v>
          </cell>
        </row>
        <row r="226">
          <cell r="B226" t="str">
            <v>سعد عبد الفتاح سيد خضر</v>
          </cell>
        </row>
        <row r="227">
          <cell r="B227" t="str">
            <v>سعد محمد عبداللة حسان</v>
          </cell>
        </row>
        <row r="228">
          <cell r="B228" t="str">
            <v>سلوى بهي الدين عبدالمنعم</v>
          </cell>
        </row>
        <row r="229">
          <cell r="B229" t="str">
            <v>سلوى محمد سيد حسن</v>
          </cell>
        </row>
        <row r="230">
          <cell r="B230" t="str">
            <v>سلوى محمد موسى على</v>
          </cell>
        </row>
        <row r="231">
          <cell r="B231" t="str">
            <v>سماح سيد سيد حسن</v>
          </cell>
        </row>
        <row r="232">
          <cell r="B232" t="str">
            <v>سماح عبد الحفيظ محمد شعبان</v>
          </cell>
        </row>
        <row r="233">
          <cell r="B233" t="str">
            <v>سمر سيد عبد الرحيم على</v>
          </cell>
        </row>
        <row r="234">
          <cell r="B234" t="str">
            <v>سمية عبد الناصر محمد محمود</v>
          </cell>
        </row>
        <row r="235">
          <cell r="B235" t="str">
            <v>سميحه عبدالعال محمد عبدالعال</v>
          </cell>
        </row>
        <row r="236">
          <cell r="B236" t="str">
            <v>سميحه فاروق احمد شاهين</v>
          </cell>
        </row>
        <row r="237">
          <cell r="B237" t="str">
            <v>سميحه فتحي عبد العال</v>
          </cell>
        </row>
        <row r="238">
          <cell r="B238" t="str">
            <v>سمير ربيع زكي سيد</v>
          </cell>
        </row>
        <row r="239">
          <cell r="B239" t="str">
            <v>سمير سيد حسانين حسن</v>
          </cell>
        </row>
        <row r="240">
          <cell r="B240" t="str">
            <v>سمير على محمود حمدان</v>
          </cell>
        </row>
        <row r="241">
          <cell r="B241" t="str">
            <v>سميره جلال محمد محمد</v>
          </cell>
        </row>
        <row r="242">
          <cell r="B242" t="str">
            <v>سميره سيدهم عطية الله يسى</v>
          </cell>
        </row>
        <row r="243">
          <cell r="B243" t="str">
            <v>سميه محمد قطب محمد</v>
          </cell>
        </row>
        <row r="244">
          <cell r="B244" t="str">
            <v>سناء حلمى على موسى</v>
          </cell>
        </row>
        <row r="245">
          <cell r="B245" t="str">
            <v>سناء شحاته محمد الأمير</v>
          </cell>
        </row>
        <row r="246">
          <cell r="B246" t="str">
            <v>سها شحاته حامد عبد الرحمن</v>
          </cell>
        </row>
        <row r="247">
          <cell r="B247" t="str">
            <v>سهير عبد العظيم محمد عبدالرحمن</v>
          </cell>
        </row>
        <row r="248">
          <cell r="B248" t="str">
            <v>سهير محمد عاطف حسن</v>
          </cell>
        </row>
        <row r="249">
          <cell r="B249" t="str">
            <v>سوسن خليل عبد المعطي العطار</v>
          </cell>
        </row>
        <row r="250">
          <cell r="B250" t="str">
            <v>سوسو حسين عبدالرحمن عبدالعال</v>
          </cell>
        </row>
        <row r="251">
          <cell r="B251" t="str">
            <v>سيد بداري فرغلي بداري</v>
          </cell>
        </row>
        <row r="252">
          <cell r="B252" t="str">
            <v>سيد حسن عبدالغفار على</v>
          </cell>
        </row>
        <row r="253">
          <cell r="B253" t="str">
            <v>سيد مصطفى حسين احمد</v>
          </cell>
        </row>
        <row r="254">
          <cell r="B254" t="str">
            <v>شاهيناز يحيى عبدالعزيز علي</v>
          </cell>
        </row>
        <row r="255">
          <cell r="B255" t="str">
            <v>شريهان محمد عبد الرؤوف حسن</v>
          </cell>
        </row>
        <row r="256">
          <cell r="B256" t="str">
            <v>شيماء حسن زكى حسين</v>
          </cell>
        </row>
        <row r="257">
          <cell r="B257" t="str">
            <v>شيماء سيد علي حسن</v>
          </cell>
        </row>
        <row r="258">
          <cell r="B258" t="str">
            <v>شيماء فواز عبد الرحمن مهران</v>
          </cell>
        </row>
        <row r="259">
          <cell r="B259" t="str">
            <v>صباح سيد بكر سليمان</v>
          </cell>
        </row>
        <row r="260">
          <cell r="B260" t="str">
            <v>صباح عباس قطب شحاتة</v>
          </cell>
        </row>
        <row r="261">
          <cell r="B261" t="str">
            <v>صباح محمد محمد محمود</v>
          </cell>
        </row>
        <row r="262">
          <cell r="B262" t="str">
            <v>صبحي فتحي فرحان</v>
          </cell>
        </row>
        <row r="263">
          <cell r="B263" t="str">
            <v>صفاء ابراهيم عبد الرحيم احمد</v>
          </cell>
        </row>
        <row r="264">
          <cell r="B264" t="str">
            <v>صفاء رمضان محفوظ عيسي</v>
          </cell>
        </row>
        <row r="265">
          <cell r="B265" t="str">
            <v>صفاء كمال علي امين</v>
          </cell>
        </row>
        <row r="266">
          <cell r="B266" t="str">
            <v>صفاء محمد عليان خلاف</v>
          </cell>
        </row>
        <row r="267">
          <cell r="B267" t="str">
            <v>صفاء مختار محمود ضاحى</v>
          </cell>
        </row>
        <row r="268">
          <cell r="B268" t="str">
            <v>صلاح رجب صالح محمد</v>
          </cell>
        </row>
        <row r="269">
          <cell r="B269" t="str">
            <v>صلاح عبد العزيز على محمد</v>
          </cell>
        </row>
        <row r="270">
          <cell r="B270" t="str">
            <v>صلاح عمر طه عمر</v>
          </cell>
        </row>
        <row r="271">
          <cell r="B271" t="str">
            <v>صلاح محمد احمد زيان</v>
          </cell>
        </row>
        <row r="272">
          <cell r="B272" t="str">
            <v>م. طارق أحمد أحمد حسن</v>
          </cell>
        </row>
        <row r="273">
          <cell r="B273" t="str">
            <v>طه علي صابر احمد</v>
          </cell>
        </row>
        <row r="274">
          <cell r="B274" t="str">
            <v>تهامي أنور تهامى محمد</v>
          </cell>
        </row>
        <row r="275">
          <cell r="B275" t="str">
            <v>عادل انور مرغني محمد</v>
          </cell>
        </row>
        <row r="276">
          <cell r="B276" t="str">
            <v>عادل على محمد على</v>
          </cell>
        </row>
        <row r="277">
          <cell r="B277" t="str">
            <v>عاصم جمال قطب حسن</v>
          </cell>
        </row>
        <row r="278">
          <cell r="B278" t="str">
            <v>عاطف حمدي ثابت احمد</v>
          </cell>
        </row>
        <row r="279">
          <cell r="B279" t="str">
            <v>عاطف سمير فوزي بطرس</v>
          </cell>
        </row>
        <row r="280">
          <cell r="B280" t="str">
            <v>عاطف سيد احمد عبد المنعم</v>
          </cell>
        </row>
        <row r="281">
          <cell r="B281" t="str">
            <v>عاطف صلاح بخيت ابراهيم</v>
          </cell>
        </row>
        <row r="282">
          <cell r="B282" t="str">
            <v>عاطف مسعود عبد الله مسعود</v>
          </cell>
        </row>
        <row r="283">
          <cell r="B283" t="str">
            <v>عاطف متجلى عوض حسن</v>
          </cell>
        </row>
        <row r="284">
          <cell r="B284" t="str">
            <v>عاطف موسي محمد حسن</v>
          </cell>
        </row>
        <row r="285">
          <cell r="B285" t="str">
            <v>عاطف يوسف كامل علي</v>
          </cell>
        </row>
        <row r="286">
          <cell r="B286" t="str">
            <v>عايده احمد فرحان احمد</v>
          </cell>
        </row>
        <row r="287">
          <cell r="B287" t="str">
            <v>عبد الحكيم عبد اللة عثمان جوهر</v>
          </cell>
        </row>
        <row r="288">
          <cell r="B288" t="str">
            <v>عبد الحميد حسنين محمد حسنين</v>
          </cell>
        </row>
        <row r="289">
          <cell r="B289" t="str">
            <v>عبد الحميد محمود عبد الحميد خضر</v>
          </cell>
        </row>
        <row r="290">
          <cell r="B290" t="str">
            <v>عبد الرازق عادل محمد على</v>
          </cell>
        </row>
        <row r="291">
          <cell r="B291" t="str">
            <v>عبد الرازق عبد المجيد داود سليمان</v>
          </cell>
        </row>
        <row r="292">
          <cell r="B292" t="str">
            <v>عبد الرازق عبد المنعم عبد الرازق على</v>
          </cell>
        </row>
        <row r="293">
          <cell r="B293" t="str">
            <v>عبد العاطى سيد عبد الهادى</v>
          </cell>
        </row>
        <row r="294">
          <cell r="B294" t="str">
            <v>عبد العاطي محمد حميدة ابو القاسم</v>
          </cell>
        </row>
        <row r="295">
          <cell r="B295" t="str">
            <v>عبد العال قطب عبد الحافظ</v>
          </cell>
        </row>
        <row r="296">
          <cell r="B296" t="str">
            <v>عبد العزيز امام فراج</v>
          </cell>
        </row>
        <row r="297">
          <cell r="B297" t="str">
            <v>م. عبد الكريم محمد محمد أحمد</v>
          </cell>
        </row>
        <row r="298">
          <cell r="B298" t="str">
            <v>عبد الله نور الدين مطاوع عبد الحافظ</v>
          </cell>
        </row>
        <row r="299">
          <cell r="B299" t="str">
            <v>عبد الناصر احمد محمد احمد</v>
          </cell>
        </row>
        <row r="300">
          <cell r="B300" t="str">
            <v>عبدالحميد محمود مرسي احمد</v>
          </cell>
        </row>
        <row r="301">
          <cell r="B301" t="str">
            <v>عبدالفتاح عبد الرحيم عبد الفتاح حسين</v>
          </cell>
        </row>
        <row r="302">
          <cell r="B302" t="str">
            <v>عبدالناصر عبدالمتجلي عيد محروس</v>
          </cell>
        </row>
        <row r="303">
          <cell r="B303" t="str">
            <v>عبده أحمد محمد مصطفى</v>
          </cell>
        </row>
        <row r="304">
          <cell r="B304" t="str">
            <v>عبده كامل احمد عبده</v>
          </cell>
        </row>
        <row r="305">
          <cell r="B305" t="str">
            <v>عبير جلال محمد جلال</v>
          </cell>
        </row>
        <row r="306">
          <cell r="B306" t="str">
            <v>عبير فاروق مصطفي إسماعيل</v>
          </cell>
        </row>
        <row r="307">
          <cell r="B307" t="str">
            <v>عبير نصير كامل محمد</v>
          </cell>
        </row>
        <row r="308">
          <cell r="B308" t="str">
            <v>عثمان سيد عثمان محمد</v>
          </cell>
        </row>
        <row r="309">
          <cell r="B309" t="str">
            <v>عثمان محمد عبده محمد</v>
          </cell>
        </row>
        <row r="310">
          <cell r="B310" t="str">
            <v>عز عبد العظيم هاشم عز</v>
          </cell>
        </row>
        <row r="311">
          <cell r="B311" t="str">
            <v>عزة سيد تمام مصطفى</v>
          </cell>
        </row>
        <row r="312">
          <cell r="B312" t="str">
            <v>عزت سيد حسن محمد</v>
          </cell>
        </row>
        <row r="313">
          <cell r="B313" t="str">
            <v>عزت عياد فرحان بخيت</v>
          </cell>
        </row>
        <row r="314">
          <cell r="B314" t="str">
            <v>عزه عبد الحميد زكى محمد</v>
          </cell>
        </row>
        <row r="315">
          <cell r="B315" t="str">
            <v>عصام عبد الحى جلال عبد العال</v>
          </cell>
        </row>
        <row r="316">
          <cell r="B316" t="str">
            <v>عطية الله عبد الجواد عبد الرحمن</v>
          </cell>
        </row>
        <row r="317">
          <cell r="B317" t="str">
            <v>عفاف موريس مكارى بقطر</v>
          </cell>
        </row>
        <row r="318">
          <cell r="B318" t="str">
            <v>علا عبد الرازق محمود</v>
          </cell>
        </row>
        <row r="319">
          <cell r="B319" t="str">
            <v>علاء احمد محمد فياض</v>
          </cell>
        </row>
        <row r="320">
          <cell r="B320" t="str">
            <v>علاء ادوارد ايليا</v>
          </cell>
        </row>
        <row r="321">
          <cell r="B321" t="str">
            <v>علاء الدين احمد ايراهيم احمد</v>
          </cell>
        </row>
        <row r="322">
          <cell r="B322" t="str">
            <v>علاء الدين محمد محمد سرحان</v>
          </cell>
        </row>
        <row r="323">
          <cell r="B323" t="str">
            <v>علاء حامد محمد حسب الله</v>
          </cell>
        </row>
        <row r="324">
          <cell r="B324" t="str">
            <v>علاء سيد مجاهد ابو زيد</v>
          </cell>
        </row>
        <row r="325">
          <cell r="B325" t="str">
            <v>علاء محمد صديق محمد</v>
          </cell>
        </row>
        <row r="326">
          <cell r="B326" t="str">
            <v>علي احمد عبدالجواد احمد</v>
          </cell>
        </row>
        <row r="327">
          <cell r="B327" t="str">
            <v>علي جمال ابراهيم ادريس</v>
          </cell>
        </row>
        <row r="328">
          <cell r="B328" t="str">
            <v>علي حامد محمد سيد</v>
          </cell>
        </row>
        <row r="329">
          <cell r="B329" t="str">
            <v>علي حسن فرغلى حسن</v>
          </cell>
        </row>
        <row r="330">
          <cell r="B330" t="str">
            <v>علي حلمي علي موسى</v>
          </cell>
        </row>
        <row r="331">
          <cell r="B331" t="str">
            <v>علي شعبان على احمد</v>
          </cell>
        </row>
        <row r="332">
          <cell r="B332" t="str">
            <v>علي عبد البديع عبد الله محفوظ</v>
          </cell>
        </row>
        <row r="333">
          <cell r="B333" t="str">
            <v>علي عبدالوهاب على عبدالله</v>
          </cell>
        </row>
        <row r="334">
          <cell r="B334" t="str">
            <v>علي محمد خليفه فرغلى</v>
          </cell>
        </row>
        <row r="335">
          <cell r="B335" t="str">
            <v>علي منصور محمد منصور</v>
          </cell>
        </row>
        <row r="336">
          <cell r="B336" t="str">
            <v>عليه احمد قطب حسن</v>
          </cell>
        </row>
        <row r="337">
          <cell r="B337" t="str">
            <v>عماد محمد احمد محمد</v>
          </cell>
        </row>
        <row r="338">
          <cell r="B338" t="str">
            <v>أ. عمر اسماعيل عمر اسماعيل</v>
          </cell>
        </row>
        <row r="339">
          <cell r="B339" t="str">
            <v>عمر عبد الرحمن دوينى عبدالرحمن</v>
          </cell>
        </row>
        <row r="340">
          <cell r="B340" t="str">
            <v>عمر عبد الله عبد الغني عمر</v>
          </cell>
        </row>
        <row r="341">
          <cell r="B341" t="str">
            <v>عمر محى عبد العليم عبد الحافظ</v>
          </cell>
        </row>
        <row r="342">
          <cell r="B342" t="str">
            <v>عمرو حامد حسن محمد</v>
          </cell>
        </row>
        <row r="343">
          <cell r="B343" t="str">
            <v>عمرو شعبان على احمد</v>
          </cell>
        </row>
        <row r="344">
          <cell r="B344" t="str">
            <v>عمرو علي ثابت علي</v>
          </cell>
        </row>
        <row r="345">
          <cell r="B345" t="str">
            <v>عمرو محمد عباس عبد العال</v>
          </cell>
        </row>
        <row r="346">
          <cell r="B346" t="str">
            <v>عمرو محمد محمد عبد المجيد</v>
          </cell>
        </row>
        <row r="347">
          <cell r="B347" t="str">
            <v>عمرو محمد محمد عبدالمذكور</v>
          </cell>
        </row>
        <row r="348">
          <cell r="B348" t="str">
            <v>عمرو محمود أحمد حسان</v>
          </cell>
        </row>
        <row r="349">
          <cell r="B349" t="str">
            <v>عمرو محي الدين زكي ابراهيم</v>
          </cell>
        </row>
        <row r="350">
          <cell r="B350" t="str">
            <v>عنتر محمد أحمد محمد</v>
          </cell>
        </row>
        <row r="351">
          <cell r="B351" t="str">
            <v>عواطف جلال احمد عبد المعطي</v>
          </cell>
        </row>
        <row r="352">
          <cell r="B352" t="str">
            <v>عياد غطاس شحاتة غطاس</v>
          </cell>
        </row>
        <row r="353">
          <cell r="B353" t="str">
            <v>غادة أحمد سيد عبد العال</v>
          </cell>
        </row>
        <row r="354">
          <cell r="B354" t="str">
            <v>غادة احمد عبدالرحيم الرضيوي</v>
          </cell>
        </row>
        <row r="355">
          <cell r="B355" t="str">
            <v>فاطمة أحمد فواز خلف الله عثمان علي</v>
          </cell>
        </row>
        <row r="356">
          <cell r="B356" t="str">
            <v>فاطمة الزهراء محمد الهادى كمال</v>
          </cell>
        </row>
        <row r="357">
          <cell r="B357" t="str">
            <v>فاطمة سيد أبوضيف محمد</v>
          </cell>
        </row>
        <row r="358">
          <cell r="B358" t="str">
            <v>فاطمه الزهراء حماد الشحات حماد</v>
          </cell>
        </row>
        <row r="359">
          <cell r="B359" t="str">
            <v>فاطمه حسانين احمد محمد</v>
          </cell>
        </row>
        <row r="360">
          <cell r="B360" t="str">
            <v>فاطمه محمد دردير عمر</v>
          </cell>
        </row>
        <row r="361">
          <cell r="B361" t="str">
            <v>فاطمه محمد سيد حسنين</v>
          </cell>
        </row>
        <row r="362">
          <cell r="B362" t="str">
            <v>فاتن محمود خليل ابراهيم</v>
          </cell>
        </row>
        <row r="363">
          <cell r="B363" t="str">
            <v>فرغلي ابراهيم رشوان مصطفي</v>
          </cell>
        </row>
        <row r="364">
          <cell r="B364" t="str">
            <v>فتحى سيد محمد مصطفى</v>
          </cell>
        </row>
        <row r="365">
          <cell r="B365" t="str">
            <v>فيصل صلاح علي محمد</v>
          </cell>
        </row>
        <row r="366">
          <cell r="B366" t="str">
            <v>فيفى زكى مسعد مسعود</v>
          </cell>
        </row>
        <row r="367">
          <cell r="B367" t="str">
            <v>كامل حسن حسين عبد الكريم</v>
          </cell>
        </row>
        <row r="368">
          <cell r="B368" t="str">
            <v>كرم حسين بخيت محمود</v>
          </cell>
        </row>
        <row r="369">
          <cell r="B369" t="str">
            <v>كرم شرقاوى حمدان محمد</v>
          </cell>
        </row>
        <row r="370">
          <cell r="B370" t="str">
            <v>كرم مصطفي احمد فرحان</v>
          </cell>
        </row>
        <row r="371">
          <cell r="B371" t="str">
            <v>كمال حسين حمدان علي</v>
          </cell>
        </row>
        <row r="372">
          <cell r="B372" t="str">
            <v>كمال سيد عبد الوهاب محمد</v>
          </cell>
        </row>
        <row r="373">
          <cell r="B373" t="str">
            <v>كمال محمد فارس شحاتة</v>
          </cell>
        </row>
        <row r="374">
          <cell r="B374" t="str">
            <v>كيرلس شاكر يني مينا</v>
          </cell>
        </row>
        <row r="375">
          <cell r="B375" t="str">
            <v>لؤي احمد حسن مسعد</v>
          </cell>
        </row>
        <row r="376">
          <cell r="B376" t="str">
            <v>لواحظ محمد عشري محمد</v>
          </cell>
        </row>
        <row r="377">
          <cell r="B377" t="str">
            <v>ليلى احمد محمد محمد المهدي</v>
          </cell>
        </row>
        <row r="378">
          <cell r="B378" t="str">
            <v>ليلى عبدالحميد جاد الحق محمد</v>
          </cell>
        </row>
        <row r="379">
          <cell r="B379" t="str">
            <v>ليلى محمد فرحان أحمد</v>
          </cell>
        </row>
        <row r="380">
          <cell r="B380" t="str">
            <v>مؤمن عبد الخالق سيد عبد الحافظ</v>
          </cell>
        </row>
        <row r="381">
          <cell r="B381" t="str">
            <v>مؤمن عبده كامل احمد</v>
          </cell>
        </row>
        <row r="382">
          <cell r="B382" t="str">
            <v>ماجده احمد ابراهيم احمد</v>
          </cell>
        </row>
        <row r="383">
          <cell r="B383" t="str">
            <v>مجدى حسن محمد محمد</v>
          </cell>
        </row>
        <row r="384">
          <cell r="B384" t="str">
            <v>محروس محمود محروس محمد</v>
          </cell>
        </row>
        <row r="385">
          <cell r="B385" t="str">
            <v>محسن حفنى يوسف سيد</v>
          </cell>
        </row>
        <row r="386">
          <cell r="B386" t="str">
            <v>محسن محمود محمد محمود</v>
          </cell>
        </row>
        <row r="387">
          <cell r="B387" t="str">
            <v>م. محمد أحمد عبد المحسن محمود</v>
          </cell>
        </row>
        <row r="388">
          <cell r="B388" t="str">
            <v>محمد ابو الحسن نصر حمدان</v>
          </cell>
        </row>
        <row r="389">
          <cell r="B389" t="str">
            <v>محمد احمد رضى محمود محمد</v>
          </cell>
        </row>
        <row r="390">
          <cell r="B390" t="str">
            <v>محمد احمد زايد سليمان</v>
          </cell>
        </row>
        <row r="391">
          <cell r="B391" t="str">
            <v>محمد احمد عبد العال عبد السلام</v>
          </cell>
        </row>
        <row r="392">
          <cell r="B392" t="str">
            <v>محمد احمد عبدالحميد حسين</v>
          </cell>
        </row>
        <row r="393">
          <cell r="B393" t="str">
            <v>محمد احمد محمد سيد</v>
          </cell>
        </row>
        <row r="394">
          <cell r="B394" t="str">
            <v>محمد احمد محمد عطيفي</v>
          </cell>
        </row>
        <row r="395">
          <cell r="B395" t="str">
            <v>محمد احمد مصطفي سويفي</v>
          </cell>
        </row>
        <row r="396">
          <cell r="B396" t="str">
            <v>محمد احمد منصور احمد</v>
          </cell>
        </row>
        <row r="397">
          <cell r="B397" t="str">
            <v>محمد بيومى ثابت على</v>
          </cell>
        </row>
        <row r="398">
          <cell r="B398" t="str">
            <v>محمد ثابت محمد محمد</v>
          </cell>
        </row>
        <row r="399">
          <cell r="B399" t="str">
            <v>محمد جلال محمد سيد حسين</v>
          </cell>
        </row>
        <row r="400">
          <cell r="B400" t="str">
            <v>محمد جمال محمد احمد</v>
          </cell>
        </row>
        <row r="401">
          <cell r="B401" t="str">
            <v>محمد حازم محمود فراج عيسى</v>
          </cell>
        </row>
        <row r="402">
          <cell r="B402" t="str">
            <v>محمد حسن إبراهيم محمد</v>
          </cell>
        </row>
        <row r="403">
          <cell r="B403" t="str">
            <v>محمد حسن عبد الرحيم حسن</v>
          </cell>
        </row>
        <row r="404">
          <cell r="B404" t="str">
            <v>محمد حسنى نفادى أحمد</v>
          </cell>
        </row>
        <row r="405">
          <cell r="B405" t="str">
            <v>محمد حسين احمد محمد</v>
          </cell>
        </row>
        <row r="406">
          <cell r="B406" t="str">
            <v>محمد حسين فاضل احمد</v>
          </cell>
        </row>
        <row r="407">
          <cell r="B407" t="str">
            <v>محمد حماده سويفي قطب</v>
          </cell>
        </row>
        <row r="408">
          <cell r="B408" t="str">
            <v>محمد حمدان نصر حمدان</v>
          </cell>
        </row>
        <row r="409">
          <cell r="B409" t="str">
            <v>محمد دوينى محمد عبدالجيد</v>
          </cell>
        </row>
        <row r="410">
          <cell r="B410" t="str">
            <v>محمد رجب سلامة</v>
          </cell>
        </row>
        <row r="411">
          <cell r="B411" t="str">
            <v>محمد رفعت عثمان عبدالرحمن محمود</v>
          </cell>
        </row>
        <row r="412">
          <cell r="B412" t="str">
            <v>محمد رفعت فؤاد هريدى</v>
          </cell>
        </row>
        <row r="413">
          <cell r="B413" t="str">
            <v>محمد رمضان حسن حمدان</v>
          </cell>
        </row>
        <row r="414">
          <cell r="B414" t="str">
            <v>محمد سيد احمد فرغلي</v>
          </cell>
        </row>
        <row r="415">
          <cell r="B415" t="str">
            <v>محمد سيد عبدالرحمن سليم</v>
          </cell>
        </row>
        <row r="416">
          <cell r="B416" t="str">
            <v>محمد سيد محمد سيد أبو العلا</v>
          </cell>
        </row>
        <row r="417">
          <cell r="B417" t="str">
            <v>محمد شعبان احمد حمدان</v>
          </cell>
        </row>
        <row r="418">
          <cell r="B418" t="str">
            <v>محمد شعبان عبدالحميد عبدالنبى</v>
          </cell>
        </row>
        <row r="419">
          <cell r="B419" t="str">
            <v>محمد صلاح محمد احمد زيان</v>
          </cell>
        </row>
        <row r="420">
          <cell r="B420" t="str">
            <v>محمد تشهيل فاضل سليمان</v>
          </cell>
        </row>
        <row r="421">
          <cell r="B421" t="str">
            <v>محمد عادل محمد علي</v>
          </cell>
        </row>
        <row r="422">
          <cell r="B422" t="str">
            <v>محمد عاطف سيد حسن</v>
          </cell>
        </row>
        <row r="423">
          <cell r="B423" t="str">
            <v>محمد عباس ابوالعلا بخيت</v>
          </cell>
        </row>
        <row r="424">
          <cell r="B424" t="str">
            <v>محمد عباس حسان سيد</v>
          </cell>
        </row>
        <row r="425">
          <cell r="B425" t="str">
            <v>محمد عبد الحميد محمد رفاعي</v>
          </cell>
        </row>
        <row r="426">
          <cell r="B426" t="str">
            <v>محمد عبد الرحيم احمد</v>
          </cell>
        </row>
        <row r="427">
          <cell r="B427" t="str">
            <v>محمد عبد المجيد تمام عبد المجيد</v>
          </cell>
        </row>
        <row r="428">
          <cell r="B428" t="str">
            <v>محمد عبدالله ابراهيم محمود</v>
          </cell>
        </row>
        <row r="429">
          <cell r="B429" t="str">
            <v>محمد عبدالمنعم عمار محمد</v>
          </cell>
        </row>
        <row r="430">
          <cell r="B430" t="str">
            <v>محمد عبده كامل احمد</v>
          </cell>
        </row>
        <row r="431">
          <cell r="B431" t="str">
            <v>محمد عبده محمد غزالي</v>
          </cell>
        </row>
        <row r="432">
          <cell r="B432" t="str">
            <v>محمد علم الدين محمد احمد</v>
          </cell>
        </row>
        <row r="433">
          <cell r="B433" t="str">
            <v>محمد علي شعبان علي</v>
          </cell>
        </row>
        <row r="434">
          <cell r="B434" t="str">
            <v>محمد عيد أحمد معوض</v>
          </cell>
        </row>
        <row r="435">
          <cell r="B435" t="str">
            <v>محمد فرج ابرهيم معوض</v>
          </cell>
        </row>
        <row r="436">
          <cell r="B436" t="str">
            <v>محمد فرغلى حسن فرغلى</v>
          </cell>
        </row>
        <row r="437">
          <cell r="B437" t="str">
            <v>محمد فتحي محمود فرج</v>
          </cell>
        </row>
        <row r="438">
          <cell r="B438" t="str">
            <v>محمد كمال الدين عبد العال مرسى</v>
          </cell>
        </row>
        <row r="439">
          <cell r="B439" t="str">
            <v>محمد محمد حسن جاد</v>
          </cell>
        </row>
        <row r="440">
          <cell r="B440" t="str">
            <v>محمد محمد محمد سليمان</v>
          </cell>
        </row>
        <row r="441">
          <cell r="B441" t="str">
            <v>محمد محمد محمود سيد</v>
          </cell>
        </row>
        <row r="442">
          <cell r="B442" t="str">
            <v>محمد محمود عبد الله عبد الرحيم</v>
          </cell>
        </row>
        <row r="443">
          <cell r="B443" t="str">
            <v>محمد محمود علي محمود</v>
          </cell>
        </row>
        <row r="444">
          <cell r="B444" t="str">
            <v>محمد محمود محمد ابراهيم</v>
          </cell>
        </row>
        <row r="445">
          <cell r="B445" t="str">
            <v>محمد محمود محمد قاسم</v>
          </cell>
        </row>
        <row r="446">
          <cell r="B446" t="str">
            <v>محمد مسعود عبد الله مسعود</v>
          </cell>
        </row>
        <row r="447">
          <cell r="B447" t="str">
            <v>محمد مكي محمد عبداللة حسن</v>
          </cell>
        </row>
        <row r="448">
          <cell r="B448" t="str">
            <v>محمد يوسف عبد الحليم محمد</v>
          </cell>
        </row>
        <row r="449">
          <cell r="B449" t="str">
            <v>محمد يوسف محمد يوسف</v>
          </cell>
        </row>
        <row r="450">
          <cell r="B450" t="str">
            <v>محمدى محمد جابر حسانين</v>
          </cell>
        </row>
        <row r="451">
          <cell r="B451" t="str">
            <v>محمود محمد علي محمود</v>
          </cell>
        </row>
        <row r="452">
          <cell r="B452" t="str">
            <v>محمود إسماعيل سيد جاد</v>
          </cell>
        </row>
        <row r="453">
          <cell r="B453" t="str">
            <v>محمود ابو الغيط علي رسلان</v>
          </cell>
        </row>
        <row r="454">
          <cell r="B454" t="str">
            <v>محمود احمد جلال عبداللة</v>
          </cell>
        </row>
        <row r="455">
          <cell r="B455" t="str">
            <v>محمود احمد عبد الحافظ احمد</v>
          </cell>
        </row>
        <row r="456">
          <cell r="B456" t="str">
            <v>محمود احمد فرحان علي</v>
          </cell>
        </row>
        <row r="457">
          <cell r="B457" t="str">
            <v>محمود برعى سيد محمود</v>
          </cell>
        </row>
        <row r="458">
          <cell r="B458" t="str">
            <v>محمود جابر قرنى عطوان</v>
          </cell>
        </row>
        <row r="459">
          <cell r="B459" t="str">
            <v>محمود سيد زكي خليفه</v>
          </cell>
        </row>
        <row r="460">
          <cell r="B460" t="str">
            <v>محمود سيد توفيق سيد</v>
          </cell>
        </row>
        <row r="461">
          <cell r="B461" t="str">
            <v>محمود سيد محمد صديق</v>
          </cell>
        </row>
        <row r="462">
          <cell r="B462" t="str">
            <v>محمود عبده حمدان محمد</v>
          </cell>
        </row>
        <row r="463">
          <cell r="B463" t="str">
            <v>محمود على محمد سيد محمد</v>
          </cell>
        </row>
        <row r="464">
          <cell r="B464" t="str">
            <v>محمود فاوي مصطفي عليوة</v>
          </cell>
        </row>
        <row r="465">
          <cell r="B465" t="str">
            <v>محمود كامل محمد غزالى</v>
          </cell>
        </row>
        <row r="466">
          <cell r="B466" t="str">
            <v>محمود محمد عبد العال احمد</v>
          </cell>
        </row>
        <row r="467">
          <cell r="B467" t="str">
            <v>محمود محمد عبد المعطي عبد السميع</v>
          </cell>
        </row>
        <row r="468">
          <cell r="B468" t="str">
            <v>محمود محمد محفوظ شرف</v>
          </cell>
        </row>
        <row r="469">
          <cell r="B469" t="str">
            <v>محمود محمد محمد عبد المذكور</v>
          </cell>
        </row>
        <row r="470">
          <cell r="B470" t="str">
            <v>محمود محمود احمد حسين</v>
          </cell>
        </row>
        <row r="471">
          <cell r="B471" t="str">
            <v>محمود مصطفى محمد مصطفى</v>
          </cell>
        </row>
        <row r="472">
          <cell r="B472" t="str">
            <v>محمود مصطفي طنطاوي ابراهيم</v>
          </cell>
        </row>
        <row r="473">
          <cell r="B473" t="str">
            <v>محمود مصطفي عبد القادر محمد</v>
          </cell>
        </row>
        <row r="474">
          <cell r="B474" t="str">
            <v>مختار حسين حسن احمد</v>
          </cell>
        </row>
        <row r="475">
          <cell r="B475" t="str">
            <v>مختار على محمد سيد</v>
          </cell>
        </row>
        <row r="476">
          <cell r="B476" t="str">
            <v>مختار فتحى محمود محمد</v>
          </cell>
        </row>
        <row r="477">
          <cell r="B477" t="str">
            <v>مديحه اسماعيل مبروك مسعود</v>
          </cell>
        </row>
        <row r="478">
          <cell r="B478" t="str">
            <v>مديحه محمود احمد جاد الحق</v>
          </cell>
        </row>
        <row r="479">
          <cell r="B479" t="str">
            <v>مرسى سيد حسانين احمد</v>
          </cell>
        </row>
        <row r="480">
          <cell r="B480" t="str">
            <v>مرفت عبدالمحسن ابراهيم على</v>
          </cell>
        </row>
        <row r="481">
          <cell r="B481" t="str">
            <v>مرفت فؤاد حنين أرمانيوس</v>
          </cell>
        </row>
        <row r="482">
          <cell r="B482" t="str">
            <v>مرفت محمد مصطفى حماد</v>
          </cell>
        </row>
        <row r="483">
          <cell r="B483" t="str">
            <v>مروة سيد حسن سيد</v>
          </cell>
        </row>
        <row r="484">
          <cell r="B484" t="str">
            <v>مروة مجدى عبد الحافظ سيد</v>
          </cell>
        </row>
        <row r="485">
          <cell r="B485" t="str">
            <v>مروة محمد على محمد</v>
          </cell>
        </row>
        <row r="486">
          <cell r="B486" t="str">
            <v>مصطفى احمد محمود على</v>
          </cell>
        </row>
        <row r="487">
          <cell r="B487" t="str">
            <v>مصطفى حسن محمد على</v>
          </cell>
        </row>
        <row r="488">
          <cell r="B488" t="str">
            <v>مصطفى صلاح الدين سيد عبد الرحمن</v>
          </cell>
        </row>
        <row r="489">
          <cell r="B489" t="str">
            <v>مصطفى عبد اللاه علي احمد</v>
          </cell>
        </row>
        <row r="490">
          <cell r="B490" t="str">
            <v>مصطفى عيد سيد محمد</v>
          </cell>
        </row>
        <row r="491">
          <cell r="B491" t="str">
            <v>مصطفى فتحى محمد دسوقى</v>
          </cell>
        </row>
        <row r="492">
          <cell r="B492" t="str">
            <v>مصطفى كامل احمد عبده</v>
          </cell>
        </row>
        <row r="493">
          <cell r="B493" t="str">
            <v>مصطفى محمد احمد عمر طة</v>
          </cell>
        </row>
        <row r="494">
          <cell r="B494" t="str">
            <v>مصطفى محمد عبد العال أحمد</v>
          </cell>
        </row>
        <row r="495">
          <cell r="B495" t="str">
            <v>مصطفى محمد عبد العال محمد</v>
          </cell>
        </row>
        <row r="496">
          <cell r="B496" t="str">
            <v>مصطفى محمود علي عبد العزيز</v>
          </cell>
        </row>
        <row r="497">
          <cell r="B497" t="str">
            <v>مصطفى متولى محمد احمد</v>
          </cell>
        </row>
        <row r="498">
          <cell r="B498" t="str">
            <v>مصطفى موسى سيد ابوغدير</v>
          </cell>
        </row>
        <row r="499">
          <cell r="B499" t="str">
            <v>مصطفي طة سالم محمد</v>
          </cell>
        </row>
        <row r="500">
          <cell r="B500" t="str">
            <v>مصطفي عبدالرحمن احمد حسن</v>
          </cell>
        </row>
        <row r="501">
          <cell r="B501" t="str">
            <v>مصطفي عطيه محمود عبدالله</v>
          </cell>
        </row>
        <row r="502">
          <cell r="B502" t="str">
            <v>مصطفي فوزي محمد سيد</v>
          </cell>
        </row>
        <row r="503">
          <cell r="B503" t="str">
            <v>مصطفي محمد عبد الجيد عبد المجيد</v>
          </cell>
        </row>
        <row r="504">
          <cell r="B504" t="str">
            <v>معتز محمد درويش صالح</v>
          </cell>
        </row>
        <row r="505">
          <cell r="B505" t="str">
            <v>مغربي صديق طه صديق</v>
          </cell>
        </row>
        <row r="506">
          <cell r="B506" t="str">
            <v>ممدوح عبدالسلام حسن محمد</v>
          </cell>
        </row>
        <row r="507">
          <cell r="B507" t="str">
            <v>ممدوح كامل احمد عبده</v>
          </cell>
        </row>
        <row r="508">
          <cell r="B508" t="str">
            <v>منال حمدي احمد حسين</v>
          </cell>
        </row>
        <row r="509">
          <cell r="B509" t="str">
            <v>منال طة سالم احمد</v>
          </cell>
        </row>
        <row r="510">
          <cell r="B510" t="str">
            <v>منال محمد حسن سليمان</v>
          </cell>
        </row>
        <row r="511">
          <cell r="B511" t="str">
            <v>منال موسى على قوشتى</v>
          </cell>
        </row>
        <row r="512">
          <cell r="B512" t="str">
            <v>منتصر احمد جابر محمد</v>
          </cell>
        </row>
        <row r="513">
          <cell r="B513" t="str">
            <v>منى ابو العلا حسين محمد</v>
          </cell>
        </row>
        <row r="514">
          <cell r="B514" t="str">
            <v>منى حسن علي حسنين</v>
          </cell>
        </row>
        <row r="515">
          <cell r="B515" t="str">
            <v>منى على محمد عبد العاطى</v>
          </cell>
        </row>
        <row r="516">
          <cell r="B516" t="str">
            <v>منى قاسم أحمد على</v>
          </cell>
        </row>
        <row r="517">
          <cell r="B517" t="str">
            <v>منى منير حبيب أبو السعود</v>
          </cell>
        </row>
        <row r="518">
          <cell r="B518" t="str">
            <v>منى يوسف عبد المجيد فرغلي</v>
          </cell>
        </row>
        <row r="519">
          <cell r="B519" t="str">
            <v>منى يوسف كامل أبو طالب حسن</v>
          </cell>
        </row>
        <row r="520">
          <cell r="B520" t="str">
            <v>مها بدر محمد احمد</v>
          </cell>
        </row>
        <row r="521">
          <cell r="B521" t="str">
            <v>مها مراد احمد شوكت</v>
          </cell>
        </row>
        <row r="522">
          <cell r="B522" t="str">
            <v>مى عطا الله ذكى حسن عطا الله</v>
          </cell>
        </row>
        <row r="523">
          <cell r="B523" t="str">
            <v>مينا خليل عبدالله رزق</v>
          </cell>
        </row>
        <row r="524">
          <cell r="B524" t="str">
            <v>نادى كامل احمد عبدة</v>
          </cell>
        </row>
        <row r="525">
          <cell r="B525" t="str">
            <v>ناصر سيد احمد احمد</v>
          </cell>
        </row>
        <row r="526">
          <cell r="B526" t="str">
            <v>ناصر هاشم سيد مصطفي</v>
          </cell>
        </row>
        <row r="527">
          <cell r="B527" t="str">
            <v>ناهد احمد علي ابوالسعود</v>
          </cell>
        </row>
        <row r="528">
          <cell r="B528" t="str">
            <v>ناهد حبيب سمعان صليب</v>
          </cell>
        </row>
        <row r="529">
          <cell r="B529" t="str">
            <v>ناهد خليفه عبد النبي عمر</v>
          </cell>
        </row>
        <row r="530">
          <cell r="B530" t="str">
            <v>ناهد عبد الموجود محمود</v>
          </cell>
        </row>
        <row r="531">
          <cell r="B531" t="str">
            <v>ناهد عبده محمود حسن</v>
          </cell>
        </row>
        <row r="532">
          <cell r="B532" t="str">
            <v>نبوية رمضان محفوظ عيسي</v>
          </cell>
        </row>
        <row r="533">
          <cell r="B533" t="str">
            <v>نبيل احمد محمد علي</v>
          </cell>
        </row>
        <row r="534">
          <cell r="B534" t="str">
            <v>نبيله عبد العظيم شعرواي</v>
          </cell>
        </row>
        <row r="535">
          <cell r="B535" t="str">
            <v>نبيله عبدالكريم احمد محمد</v>
          </cell>
        </row>
        <row r="536">
          <cell r="B536" t="str">
            <v>نجاح خميس محمود علي</v>
          </cell>
        </row>
        <row r="537">
          <cell r="B537" t="str">
            <v>نجاح فتحي سيد رمضان</v>
          </cell>
        </row>
        <row r="538">
          <cell r="B538" t="str">
            <v>نجلاء احمد دياب سلامة</v>
          </cell>
        </row>
        <row r="539">
          <cell r="B539" t="str">
            <v>نجلاء السيد عبد الوهاب عبد ربه</v>
          </cell>
        </row>
        <row r="540">
          <cell r="B540" t="str">
            <v>نجلاء ربيع سيد محمد</v>
          </cell>
        </row>
        <row r="541">
          <cell r="B541" t="str">
            <v>نجلاء عبد المنعم حسن</v>
          </cell>
        </row>
        <row r="542">
          <cell r="B542" t="str">
            <v>نجوان رضا محمد عمر</v>
          </cell>
        </row>
        <row r="543">
          <cell r="B543" t="str">
            <v>نجوى إبراهيم عبد العال مهران</v>
          </cell>
        </row>
        <row r="544">
          <cell r="B544" t="str">
            <v>نجوى عزت عبد المجيد القرنى</v>
          </cell>
        </row>
        <row r="545">
          <cell r="B545" t="str">
            <v>نجوى مصطفى محمد حسانين</v>
          </cell>
        </row>
        <row r="546">
          <cell r="B546" t="str">
            <v>نرمين ثروت صليب اسكندر</v>
          </cell>
        </row>
        <row r="547">
          <cell r="B547" t="str">
            <v>نرمين عبد المحسن عباس أحمد</v>
          </cell>
        </row>
        <row r="548">
          <cell r="B548" t="str">
            <v>نسمة على محمد سيد</v>
          </cell>
        </row>
        <row r="549">
          <cell r="B549" t="str">
            <v>نعمة محمد سيد يونس</v>
          </cell>
        </row>
        <row r="550">
          <cell r="B550" t="str">
            <v>نعمه جاد الرب شعبان جاد الرب</v>
          </cell>
        </row>
        <row r="551">
          <cell r="B551" t="str">
            <v>نهال محمد عصمت محمد بيومى</v>
          </cell>
        </row>
        <row r="552">
          <cell r="B552" t="str">
            <v>نهله رضا محمد عمر</v>
          </cell>
        </row>
        <row r="553">
          <cell r="B553" t="str">
            <v>نهى سمير عبد الواحد خضر</v>
          </cell>
        </row>
        <row r="554">
          <cell r="B554" t="str">
            <v>نهى عثمان عبدالحافظ ابراهيم</v>
          </cell>
        </row>
        <row r="555">
          <cell r="B555" t="str">
            <v>م. نهى فتحى محمد الصغير</v>
          </cell>
        </row>
        <row r="556">
          <cell r="B556" t="str">
            <v>نهى محمد عفيفى محمود</v>
          </cell>
        </row>
        <row r="557">
          <cell r="B557" t="str">
            <v>نهى محمد نبيل كامل محمود</v>
          </cell>
        </row>
        <row r="558">
          <cell r="B558" t="str">
            <v>نوال عيد سيد جلال</v>
          </cell>
        </row>
        <row r="559">
          <cell r="B559" t="str">
            <v>نورة شعبان ثابت ابراهيم</v>
          </cell>
        </row>
        <row r="560">
          <cell r="B560" t="str">
            <v>نوره محمد محمود محمد</v>
          </cell>
        </row>
        <row r="561">
          <cell r="B561" t="str">
            <v>نون كمال محمد محمود</v>
          </cell>
        </row>
        <row r="562">
          <cell r="B562" t="str">
            <v>نيفين عبد اللاه محمد عبد الرحيم</v>
          </cell>
        </row>
        <row r="563">
          <cell r="B563" t="str">
            <v>هاجر احمد عبدالسلام ثابت</v>
          </cell>
        </row>
        <row r="564">
          <cell r="B564" t="str">
            <v>هاجر مختار محمود محمد</v>
          </cell>
        </row>
        <row r="565">
          <cell r="B565" t="str">
            <v>هالة مصطفى عبدالعزيز حسانين</v>
          </cell>
        </row>
        <row r="566">
          <cell r="B566" t="str">
            <v>هاله صلاح الدين عامر احمد</v>
          </cell>
        </row>
        <row r="567">
          <cell r="B567" t="str">
            <v>هاله علي الدين محمود سيد</v>
          </cell>
        </row>
        <row r="568">
          <cell r="B568" t="str">
            <v>هانى ايوب ابراهيم موسى</v>
          </cell>
        </row>
        <row r="569">
          <cell r="B569" t="str">
            <v>هانى قاسم فرغلى محمد</v>
          </cell>
        </row>
        <row r="570">
          <cell r="B570" t="str">
            <v>هاني احمد محمود احمد</v>
          </cell>
        </row>
        <row r="571">
          <cell r="B571" t="str">
            <v>هبة على حسين عبد العزيز</v>
          </cell>
        </row>
        <row r="572">
          <cell r="B572" t="str">
            <v>هبه إبراهيم عبد العال مهران</v>
          </cell>
        </row>
        <row r="573">
          <cell r="B573" t="str">
            <v>هبه حمزه احمد محمد</v>
          </cell>
        </row>
        <row r="574">
          <cell r="B574" t="str">
            <v>هبه محمد صلاح الدين أحمد محروس</v>
          </cell>
        </row>
        <row r="575">
          <cell r="B575" t="str">
            <v>هبه محمد عبد القادر محمد</v>
          </cell>
        </row>
        <row r="576">
          <cell r="B576" t="str">
            <v>هدى سعد احمد حمدان</v>
          </cell>
        </row>
        <row r="577">
          <cell r="B577" t="str">
            <v>هدى عبد اللاه احمد بهنساوى</v>
          </cell>
        </row>
        <row r="578">
          <cell r="B578" t="str">
            <v>هدي عباس قطب شحاتة</v>
          </cell>
        </row>
        <row r="579">
          <cell r="B579" t="str">
            <v>هشام جلال ثابت على</v>
          </cell>
        </row>
        <row r="580">
          <cell r="B580" t="str">
            <v>هشام عيد على مطاوع</v>
          </cell>
        </row>
        <row r="581">
          <cell r="B581" t="str">
            <v>هناء الصادق عبد الظاهر مصطفى</v>
          </cell>
        </row>
        <row r="582">
          <cell r="B582" t="str">
            <v>هناء جلال سيد مصطفى</v>
          </cell>
        </row>
        <row r="583">
          <cell r="B583" t="str">
            <v>هناء محمد عطيفه زنانه</v>
          </cell>
        </row>
        <row r="584">
          <cell r="B584" t="str">
            <v>هناء نصر عبد الملك حزين</v>
          </cell>
        </row>
        <row r="585">
          <cell r="B585" t="str">
            <v>هند سيد محمد مصطفى</v>
          </cell>
        </row>
        <row r="586">
          <cell r="B586" t="str">
            <v>هويدا احمد بداري علي</v>
          </cell>
        </row>
        <row r="587">
          <cell r="B587" t="str">
            <v>هيثم فرغلى عبد العال عبد الحافظ</v>
          </cell>
        </row>
        <row r="588">
          <cell r="B588" t="str">
            <v>هيثم محمد عبد اللاه عبد النبي</v>
          </cell>
        </row>
        <row r="589">
          <cell r="B589" t="str">
            <v>وائل محمد نور الدين كامل</v>
          </cell>
        </row>
        <row r="590">
          <cell r="B590" t="str">
            <v>وائل نور الدين عبدالفضيل عبدالمقصود</v>
          </cell>
        </row>
        <row r="591">
          <cell r="B591" t="str">
            <v>وردة جلال على عبدالحافظ</v>
          </cell>
        </row>
        <row r="592">
          <cell r="B592" t="str">
            <v>ورده حسن سليمان احمد</v>
          </cell>
        </row>
        <row r="593">
          <cell r="B593" t="str">
            <v>وفاء جميل بشاي صموئيل</v>
          </cell>
        </row>
        <row r="594">
          <cell r="B594" t="str">
            <v>وفاء حسين يونس بدوي</v>
          </cell>
        </row>
        <row r="595">
          <cell r="B595" t="str">
            <v>وفاء ربيع محمد أبو العلا</v>
          </cell>
        </row>
        <row r="596">
          <cell r="B596" t="str">
            <v>وفاء علي محمد المليجي</v>
          </cell>
        </row>
        <row r="597">
          <cell r="B597" t="str">
            <v>وفاء محمد عبدالظاهر رضوان</v>
          </cell>
        </row>
        <row r="598">
          <cell r="B598" t="str">
            <v>ولاء عبد الناصر حسين أحمد</v>
          </cell>
        </row>
        <row r="599">
          <cell r="B599" t="str">
            <v>ولاء محمد محمود محمد حزين</v>
          </cell>
        </row>
        <row r="600">
          <cell r="B600" t="str">
            <v>ولاء وحيد زكي عمار</v>
          </cell>
        </row>
        <row r="601">
          <cell r="B601" t="str">
            <v>وليد محمد كمال محمد</v>
          </cell>
        </row>
        <row r="602">
          <cell r="B602" t="str">
            <v>ياسر عبدالناصر حسن مرسى</v>
          </cell>
        </row>
        <row r="603">
          <cell r="B603" t="str">
            <v>ياسمين عبد القادر حسن محمد</v>
          </cell>
        </row>
        <row r="604">
          <cell r="B604" t="str">
            <v>ياسمين محمد رفعت محمد</v>
          </cell>
        </row>
        <row r="605">
          <cell r="B605" t="str">
            <v>يحيى حسن حسين حسن</v>
          </cell>
        </row>
        <row r="606">
          <cell r="B606" t="str">
            <v>يسري محمد محمود محمد</v>
          </cell>
        </row>
        <row r="607">
          <cell r="B607" t="str">
            <v>يمني محمد ممدوح محمود</v>
          </cell>
        </row>
        <row r="608">
          <cell r="B608" t="str">
            <v>يوسف عطية احمد محمود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>
        <row r="1">
          <cell r="C1">
            <v>31</v>
          </cell>
        </row>
      </sheetData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>
        <row r="4">
          <cell r="A4">
            <v>1</v>
          </cell>
          <cell r="CW4" t="str">
            <v>ابو بكر جلال علي عبد الحافظ</v>
          </cell>
        </row>
        <row r="5">
          <cell r="A5">
            <v>2</v>
          </cell>
          <cell r="CW5" t="str">
            <v>اسامة مصطفى محمد عبد الرحمن</v>
          </cell>
        </row>
        <row r="6">
          <cell r="A6">
            <v>3</v>
          </cell>
          <cell r="CW6" t="str">
            <v>اسامه عبد النعيم عاصم محمد</v>
          </cell>
        </row>
        <row r="7">
          <cell r="A7">
            <v>4</v>
          </cell>
          <cell r="CW7" t="str">
            <v>اسراء أسامة محمد طلبه</v>
          </cell>
        </row>
        <row r="8">
          <cell r="A8">
            <v>5</v>
          </cell>
          <cell r="CW8" t="str">
            <v>اسماء ابو زيد فؤاد ابو زيد</v>
          </cell>
        </row>
        <row r="9">
          <cell r="A9">
            <v>6</v>
          </cell>
          <cell r="CW9" t="str">
            <v>اسماء اسلام توفيق عبد المتجلى</v>
          </cell>
        </row>
        <row r="10">
          <cell r="A10">
            <v>7</v>
          </cell>
          <cell r="CW10" t="str">
            <v>الشيماء نور الدين مطاوع عبد الحافظ</v>
          </cell>
        </row>
        <row r="11">
          <cell r="A11">
            <v>8</v>
          </cell>
          <cell r="CW11" t="str">
            <v>امل محمد عبد المجيد تمام</v>
          </cell>
        </row>
        <row r="12">
          <cell r="A12">
            <v>9</v>
          </cell>
          <cell r="CW12" t="str">
            <v>اميرة إسماعيل تهامى إسماعيل</v>
          </cell>
        </row>
        <row r="13">
          <cell r="A13">
            <v>10</v>
          </cell>
          <cell r="CW13" t="str">
            <v>اميرة محمد عبد المعطى محمد</v>
          </cell>
        </row>
        <row r="14">
          <cell r="A14">
            <v>11</v>
          </cell>
          <cell r="CW14" t="str">
            <v>اميره بدر توفيق حسن</v>
          </cell>
        </row>
        <row r="15">
          <cell r="A15">
            <v>12</v>
          </cell>
          <cell r="CW15" t="str">
            <v>اميره محمد حنفي يوسف</v>
          </cell>
        </row>
        <row r="16">
          <cell r="A16">
            <v>13</v>
          </cell>
          <cell r="CW16" t="str">
            <v>انعام احمد ابراهيم مهران</v>
          </cell>
        </row>
        <row r="17">
          <cell r="A17">
            <v>14</v>
          </cell>
          <cell r="CW17" t="str">
            <v>اوميمه جمال حلمى حسن</v>
          </cell>
        </row>
        <row r="18">
          <cell r="A18">
            <v>15</v>
          </cell>
          <cell r="CW18" t="str">
            <v>ايفيلين ربيل بطرس اسكاروس</v>
          </cell>
        </row>
        <row r="19">
          <cell r="A19">
            <v>16</v>
          </cell>
          <cell r="CW19" t="str">
            <v>ايمان عبدالحميد عبد اللطيف</v>
          </cell>
        </row>
        <row r="20">
          <cell r="A20">
            <v>17</v>
          </cell>
          <cell r="CW20" t="str">
            <v>ايمان محمد عبد المعطي محمد</v>
          </cell>
        </row>
        <row r="21">
          <cell r="A21">
            <v>18</v>
          </cell>
          <cell r="CW21" t="str">
            <v>بسمة عبد العزيز ابو العلا</v>
          </cell>
        </row>
        <row r="22">
          <cell r="A22">
            <v>19</v>
          </cell>
          <cell r="CW22" t="str">
            <v>بيتر عاطف كمال متري</v>
          </cell>
        </row>
        <row r="23">
          <cell r="A23">
            <v>20</v>
          </cell>
          <cell r="CW23" t="str">
            <v>جرجس فيليب عزيز نخله</v>
          </cell>
        </row>
        <row r="24">
          <cell r="A24">
            <v>21</v>
          </cell>
          <cell r="CW24" t="str">
            <v>حسام جمال الدين محمد محمود</v>
          </cell>
        </row>
        <row r="25">
          <cell r="A25">
            <v>22</v>
          </cell>
          <cell r="CW25" t="str">
            <v>حنان فاروق محمد طلبه</v>
          </cell>
        </row>
        <row r="26">
          <cell r="A26">
            <v>23</v>
          </cell>
          <cell r="CW26" t="str">
            <v>حنان محمود محمد أحمد</v>
          </cell>
        </row>
        <row r="27">
          <cell r="A27">
            <v>24</v>
          </cell>
          <cell r="CW27" t="str">
            <v>خالد فتحي عبد العزيز اسماعيل</v>
          </cell>
        </row>
        <row r="28">
          <cell r="A28">
            <v>25</v>
          </cell>
          <cell r="CW28" t="str">
            <v>داليا محي عبد العليم عبد الحافظ</v>
          </cell>
        </row>
        <row r="29">
          <cell r="A29">
            <v>26</v>
          </cell>
          <cell r="CW29" t="str">
            <v>دعاء احمد جمال عبدالفتاح حسن</v>
          </cell>
        </row>
        <row r="30">
          <cell r="A30">
            <v>27</v>
          </cell>
          <cell r="CW30" t="str">
            <v>دعاء محمد عباس عامر</v>
          </cell>
        </row>
        <row r="31">
          <cell r="A31">
            <v>28</v>
          </cell>
          <cell r="CW31" t="str">
            <v>دينا حسين اسماعيل احمد</v>
          </cell>
        </row>
        <row r="32">
          <cell r="A32">
            <v>29</v>
          </cell>
          <cell r="CW32" t="str">
            <v>دينا مصطفى سيد محمد البهنساوى</v>
          </cell>
        </row>
        <row r="33">
          <cell r="A33">
            <v>30</v>
          </cell>
          <cell r="CW33" t="str">
            <v>رانيا محمود نشأت عباس محمد</v>
          </cell>
        </row>
        <row r="34">
          <cell r="A34">
            <v>31</v>
          </cell>
          <cell r="CW34" t="str">
            <v>رشا رفعت عبد العزيز عبد الرحيم</v>
          </cell>
        </row>
        <row r="35">
          <cell r="A35">
            <v>32</v>
          </cell>
          <cell r="CW35" t="str">
            <v>رشا طلعت صادق مقار</v>
          </cell>
        </row>
        <row r="36">
          <cell r="A36">
            <v>33</v>
          </cell>
          <cell r="CW36" t="str">
            <v>رشا محمد محمد احمد مصطفى</v>
          </cell>
        </row>
        <row r="37">
          <cell r="A37">
            <v>34</v>
          </cell>
          <cell r="CW37" t="str">
            <v>زينب شعبان عجمى يوسف</v>
          </cell>
        </row>
        <row r="38">
          <cell r="A38">
            <v>35</v>
          </cell>
          <cell r="CW38" t="str">
            <v>شيماء حسن زكى حسين</v>
          </cell>
        </row>
        <row r="39">
          <cell r="A39">
            <v>36</v>
          </cell>
          <cell r="CW39" t="str">
            <v>شيماء سيد علي حسن</v>
          </cell>
        </row>
        <row r="40">
          <cell r="A40">
            <v>37</v>
          </cell>
          <cell r="CW40" t="str">
            <v>شيماء فواز عبد الرحمن مهران</v>
          </cell>
        </row>
        <row r="41">
          <cell r="A41">
            <v>38</v>
          </cell>
          <cell r="CW41" t="str">
            <v>شيماء محسن محمد فرغلى</v>
          </cell>
        </row>
        <row r="42">
          <cell r="A42">
            <v>39</v>
          </cell>
          <cell r="CW42" t="str">
            <v>تهامي أنور تهامى محمد</v>
          </cell>
        </row>
        <row r="43">
          <cell r="A43">
            <v>40</v>
          </cell>
          <cell r="CW43" t="str">
            <v>عبد الحميد حسنين محمد حسنين</v>
          </cell>
        </row>
        <row r="44">
          <cell r="A44">
            <v>41</v>
          </cell>
          <cell r="CW44" t="str">
            <v>عبير فاروق مصطفي إسماعيل</v>
          </cell>
        </row>
        <row r="45">
          <cell r="A45">
            <v>42</v>
          </cell>
          <cell r="CW45" t="str">
            <v>عبير نصير كامل محمد</v>
          </cell>
        </row>
        <row r="46">
          <cell r="A46">
            <v>43</v>
          </cell>
          <cell r="CW46" t="str">
            <v>عثمان محمد عبده محمد</v>
          </cell>
        </row>
        <row r="47">
          <cell r="A47">
            <v>44</v>
          </cell>
          <cell r="CW47" t="str">
            <v>عزة سيد تمام مصطفى</v>
          </cell>
        </row>
        <row r="48">
          <cell r="A48">
            <v>45</v>
          </cell>
          <cell r="CW48" t="str">
            <v>عزت سيد حسن محمد</v>
          </cell>
        </row>
        <row r="49">
          <cell r="A49">
            <v>46</v>
          </cell>
          <cell r="CW49" t="str">
            <v>عزه عبد الحميد زكى محمد</v>
          </cell>
        </row>
        <row r="50">
          <cell r="A50">
            <v>47</v>
          </cell>
          <cell r="CW50" t="str">
            <v>علاء رمضان توفيق على</v>
          </cell>
        </row>
        <row r="51">
          <cell r="A51">
            <v>48</v>
          </cell>
          <cell r="CW51" t="str">
            <v>أ. عمر اسماعيل عمر اسماعيل</v>
          </cell>
        </row>
        <row r="52">
          <cell r="A52">
            <v>49</v>
          </cell>
          <cell r="CW52" t="str">
            <v>عمر عبد الرحمن دوينى عبدالرحمن</v>
          </cell>
        </row>
        <row r="53">
          <cell r="A53">
            <v>50</v>
          </cell>
          <cell r="CW53" t="str">
            <v>عمر محى عبد العليم عبد الحافظ</v>
          </cell>
        </row>
        <row r="54">
          <cell r="A54">
            <v>51</v>
          </cell>
          <cell r="CW54" t="str">
            <v>عمرو حامد حسن محمد</v>
          </cell>
        </row>
        <row r="55">
          <cell r="A55">
            <v>52</v>
          </cell>
          <cell r="CW55" t="str">
            <v>عمرو محمد محمد عبد المجيد</v>
          </cell>
        </row>
        <row r="56">
          <cell r="A56">
            <v>53</v>
          </cell>
          <cell r="CW56" t="str">
            <v>غادة أحمد سيد عبد العال</v>
          </cell>
        </row>
        <row r="57">
          <cell r="A57">
            <v>54</v>
          </cell>
          <cell r="CW57" t="str">
            <v>فاطمة أحمد فواز خلف الله عثمان علي</v>
          </cell>
        </row>
        <row r="58">
          <cell r="A58">
            <v>55</v>
          </cell>
          <cell r="CW58" t="str">
            <v>فاطمه حسانين احمد محمد</v>
          </cell>
        </row>
        <row r="59">
          <cell r="A59">
            <v>56</v>
          </cell>
          <cell r="CW59" t="str">
            <v>ليلى محمد فرحان أحمد</v>
          </cell>
        </row>
        <row r="60">
          <cell r="A60">
            <v>57</v>
          </cell>
          <cell r="CW60" t="str">
            <v>محمد احمد رضى محمود محمد</v>
          </cell>
        </row>
        <row r="61">
          <cell r="A61">
            <v>58</v>
          </cell>
          <cell r="CW61" t="str">
            <v>محمد احمد عبد العال عبد السلام</v>
          </cell>
        </row>
        <row r="62">
          <cell r="A62">
            <v>59</v>
          </cell>
          <cell r="CW62" t="str">
            <v>محمد حسنى نفادى أحمد</v>
          </cell>
        </row>
        <row r="63">
          <cell r="A63">
            <v>60</v>
          </cell>
          <cell r="CW63" t="str">
            <v>محمد فتحي محمود فرج</v>
          </cell>
        </row>
        <row r="64">
          <cell r="A64">
            <v>61</v>
          </cell>
          <cell r="CW64" t="str">
            <v>محمد كمال الدين عبد العال مرسى</v>
          </cell>
        </row>
        <row r="65">
          <cell r="A65">
            <v>62</v>
          </cell>
          <cell r="CW65" t="str">
            <v>محمد محمود محمد قاسم</v>
          </cell>
        </row>
        <row r="66">
          <cell r="A66">
            <v>63</v>
          </cell>
          <cell r="CW66" t="str">
            <v>محمود سيد توفيق سيد</v>
          </cell>
        </row>
        <row r="67">
          <cell r="A67">
            <v>64</v>
          </cell>
          <cell r="CW67" t="str">
            <v>محمود محمد عبد العال احمد</v>
          </cell>
        </row>
        <row r="68">
          <cell r="A68">
            <v>65</v>
          </cell>
          <cell r="CW68" t="str">
            <v>مرفت فؤاد حنين أرمانيوس</v>
          </cell>
        </row>
        <row r="69">
          <cell r="A69">
            <v>66</v>
          </cell>
          <cell r="CW69" t="str">
            <v>مروة مجدى عبد الحافظ سيد</v>
          </cell>
        </row>
        <row r="70">
          <cell r="A70">
            <v>67</v>
          </cell>
          <cell r="CW70" t="str">
            <v>مروة محمد على محمد</v>
          </cell>
        </row>
        <row r="71">
          <cell r="A71">
            <v>68</v>
          </cell>
          <cell r="CW71" t="str">
            <v>مصطفى صلاح الدين سيد عبد الرحمن</v>
          </cell>
        </row>
        <row r="72">
          <cell r="A72">
            <v>69</v>
          </cell>
          <cell r="CW72" t="str">
            <v>مصطفى عيد سيد محمد</v>
          </cell>
        </row>
        <row r="73">
          <cell r="A73">
            <v>70</v>
          </cell>
          <cell r="CW73" t="str">
            <v>منى قاسم أحمد على</v>
          </cell>
        </row>
        <row r="74">
          <cell r="A74">
            <v>71</v>
          </cell>
          <cell r="CW74" t="str">
            <v>مها مراد احمد شوكت</v>
          </cell>
        </row>
        <row r="75">
          <cell r="A75">
            <v>72</v>
          </cell>
          <cell r="CW75" t="str">
            <v>ناهد عبد الموجود محمود</v>
          </cell>
        </row>
        <row r="76">
          <cell r="A76">
            <v>73</v>
          </cell>
          <cell r="CW76" t="str">
            <v>نجلاء احمد دياب سلامة</v>
          </cell>
        </row>
        <row r="77">
          <cell r="A77">
            <v>74</v>
          </cell>
          <cell r="CW77" t="str">
            <v>نجوان رضا محمد عمر</v>
          </cell>
        </row>
        <row r="78">
          <cell r="A78">
            <v>75</v>
          </cell>
          <cell r="CW78" t="str">
            <v>نجوى إبراهيم عبد العال مهران</v>
          </cell>
        </row>
        <row r="79">
          <cell r="A79">
            <v>76</v>
          </cell>
          <cell r="CW79" t="str">
            <v>نجوى عزت عبد المجيد القرنى</v>
          </cell>
        </row>
        <row r="80">
          <cell r="A80">
            <v>77</v>
          </cell>
          <cell r="CW80" t="str">
            <v>نسمة على محمد سيد</v>
          </cell>
        </row>
        <row r="81">
          <cell r="A81">
            <v>78</v>
          </cell>
          <cell r="CW81" t="str">
            <v>نهال محمد عصمت محمد بيومى</v>
          </cell>
        </row>
        <row r="82">
          <cell r="A82">
            <v>79</v>
          </cell>
          <cell r="CW82" t="str">
            <v>نهى عثمان عبدالحافظ ابراهيم</v>
          </cell>
        </row>
        <row r="83">
          <cell r="A83">
            <v>80</v>
          </cell>
          <cell r="CW83" t="str">
            <v>م. نهى فتحى محمد الصغير</v>
          </cell>
        </row>
        <row r="84">
          <cell r="A84">
            <v>81</v>
          </cell>
          <cell r="CW84" t="str">
            <v>نهى محمد عفيفى محمود</v>
          </cell>
        </row>
        <row r="85">
          <cell r="A85">
            <v>82</v>
          </cell>
          <cell r="CW85" t="str">
            <v>نهى محمد نبيل كامل محمود</v>
          </cell>
        </row>
        <row r="86">
          <cell r="A86">
            <v>83</v>
          </cell>
          <cell r="CW86" t="str">
            <v>نيفين عبد اللاه محمد عبد الرحيم</v>
          </cell>
        </row>
        <row r="87">
          <cell r="A87">
            <v>84</v>
          </cell>
          <cell r="CW87" t="str">
            <v>هاله علي الدين محمود سيد</v>
          </cell>
        </row>
        <row r="88">
          <cell r="A88">
            <v>85</v>
          </cell>
          <cell r="CW88" t="str">
            <v>هند سيد محمد مصطفى</v>
          </cell>
        </row>
        <row r="89">
          <cell r="A89">
            <v>86</v>
          </cell>
          <cell r="CW89" t="str">
            <v>وسام محمد احمد عيسى</v>
          </cell>
        </row>
        <row r="90">
          <cell r="A90">
            <v>87</v>
          </cell>
          <cell r="CW90" t="str">
            <v>ولاء عبد الناصر حسين أحمد</v>
          </cell>
        </row>
        <row r="91">
          <cell r="A91">
            <v>88</v>
          </cell>
          <cell r="CW91" t="str">
            <v>ياسمين محمد رفعت محمد</v>
          </cell>
        </row>
        <row r="92">
          <cell r="CW92" t="str">
            <v>وسام محمد احمد عيسى</v>
          </cell>
        </row>
        <row r="93">
          <cell r="CW93" t="str">
            <v>ولاء عبد الناصر حسين أحمد</v>
          </cell>
        </row>
      </sheetData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>
        <row r="1">
          <cell r="B1">
            <v>40</v>
          </cell>
        </row>
      </sheetData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>
        <row r="4">
          <cell r="A4">
            <v>1</v>
          </cell>
        </row>
      </sheetData>
      <sheetData sheetId="127"/>
      <sheetData sheetId="128"/>
      <sheetData sheetId="129"/>
      <sheetData sheetId="130"/>
      <sheetData sheetId="131"/>
      <sheetData sheetId="132"/>
      <sheetData sheetId="133"/>
      <sheetData sheetId="134">
        <row r="2">
          <cell r="C2">
            <v>40</v>
          </cell>
        </row>
      </sheetData>
      <sheetData sheetId="135"/>
      <sheetData sheetId="136"/>
      <sheetData sheetId="137"/>
      <sheetData sheetId="138"/>
      <sheetData sheetId="139"/>
      <sheetData sheetId="140">
        <row r="3">
          <cell r="A3">
            <v>1</v>
          </cell>
          <cell r="AE3">
            <v>0</v>
          </cell>
        </row>
        <row r="4">
          <cell r="A4">
            <v>2</v>
          </cell>
          <cell r="AE4">
            <v>0</v>
          </cell>
        </row>
        <row r="5">
          <cell r="A5">
            <v>3</v>
          </cell>
          <cell r="AE5">
            <v>0</v>
          </cell>
        </row>
        <row r="6">
          <cell r="A6">
            <v>4</v>
          </cell>
          <cell r="AE6">
            <v>0</v>
          </cell>
        </row>
        <row r="7">
          <cell r="A7">
            <v>5</v>
          </cell>
          <cell r="AE7">
            <v>0</v>
          </cell>
        </row>
        <row r="8">
          <cell r="A8">
            <v>6</v>
          </cell>
          <cell r="AE8">
            <v>0</v>
          </cell>
        </row>
        <row r="9">
          <cell r="A9">
            <v>7</v>
          </cell>
          <cell r="AE9">
            <v>0</v>
          </cell>
        </row>
        <row r="10">
          <cell r="A10">
            <v>8</v>
          </cell>
          <cell r="AE10">
            <v>0</v>
          </cell>
        </row>
        <row r="11">
          <cell r="A11">
            <v>9</v>
          </cell>
          <cell r="AE11">
            <v>0</v>
          </cell>
        </row>
        <row r="12">
          <cell r="A12">
            <v>10</v>
          </cell>
          <cell r="AE12">
            <v>0</v>
          </cell>
        </row>
        <row r="13">
          <cell r="A13">
            <v>11</v>
          </cell>
          <cell r="AE13">
            <v>0</v>
          </cell>
        </row>
        <row r="14">
          <cell r="A14">
            <v>12</v>
          </cell>
          <cell r="AE14">
            <v>0</v>
          </cell>
        </row>
        <row r="15">
          <cell r="A15">
            <v>13</v>
          </cell>
          <cell r="AE15">
            <v>0</v>
          </cell>
        </row>
        <row r="16">
          <cell r="A16">
            <v>14</v>
          </cell>
          <cell r="AE16">
            <v>0</v>
          </cell>
        </row>
        <row r="17">
          <cell r="A17">
            <v>15</v>
          </cell>
          <cell r="AE17">
            <v>0</v>
          </cell>
        </row>
        <row r="18">
          <cell r="A18">
            <v>16</v>
          </cell>
          <cell r="AE18">
            <v>0</v>
          </cell>
        </row>
        <row r="19">
          <cell r="A19">
            <v>17</v>
          </cell>
          <cell r="AE19">
            <v>0</v>
          </cell>
        </row>
        <row r="20">
          <cell r="A20">
            <v>18</v>
          </cell>
          <cell r="AE20">
            <v>0</v>
          </cell>
        </row>
        <row r="21">
          <cell r="A21">
            <v>19</v>
          </cell>
          <cell r="AE21">
            <v>0</v>
          </cell>
        </row>
        <row r="22">
          <cell r="A22">
            <v>20</v>
          </cell>
          <cell r="AE22">
            <v>0</v>
          </cell>
        </row>
        <row r="23">
          <cell r="A23">
            <v>21</v>
          </cell>
          <cell r="AE23">
            <v>0</v>
          </cell>
        </row>
        <row r="24">
          <cell r="A24">
            <v>22</v>
          </cell>
          <cell r="AE24">
            <v>0</v>
          </cell>
        </row>
        <row r="25">
          <cell r="A25">
            <v>23</v>
          </cell>
          <cell r="AE25">
            <v>0</v>
          </cell>
        </row>
        <row r="26">
          <cell r="A26">
            <v>24</v>
          </cell>
          <cell r="AE26">
            <v>0</v>
          </cell>
        </row>
        <row r="27">
          <cell r="A27">
            <v>25</v>
          </cell>
          <cell r="AE27">
            <v>0</v>
          </cell>
        </row>
        <row r="28">
          <cell r="A28">
            <v>26</v>
          </cell>
          <cell r="AE28">
            <v>0</v>
          </cell>
        </row>
        <row r="29">
          <cell r="A29">
            <v>27</v>
          </cell>
          <cell r="AE29">
            <v>0</v>
          </cell>
        </row>
        <row r="30">
          <cell r="A30">
            <v>28</v>
          </cell>
          <cell r="AE30">
            <v>0</v>
          </cell>
        </row>
        <row r="31">
          <cell r="A31">
            <v>29</v>
          </cell>
          <cell r="AE31">
            <v>0</v>
          </cell>
        </row>
        <row r="32">
          <cell r="A32">
            <v>30</v>
          </cell>
          <cell r="AE32">
            <v>0</v>
          </cell>
        </row>
        <row r="33">
          <cell r="A33">
            <v>31</v>
          </cell>
          <cell r="AE33">
            <v>0</v>
          </cell>
        </row>
        <row r="34">
          <cell r="A34">
            <v>32</v>
          </cell>
          <cell r="AE34">
            <v>0</v>
          </cell>
        </row>
        <row r="35">
          <cell r="A35">
            <v>33</v>
          </cell>
          <cell r="AE35">
            <v>0</v>
          </cell>
        </row>
        <row r="36">
          <cell r="A36">
            <v>34</v>
          </cell>
          <cell r="AE36">
            <v>0</v>
          </cell>
        </row>
        <row r="37">
          <cell r="A37">
            <v>35</v>
          </cell>
          <cell r="AE37">
            <v>0</v>
          </cell>
        </row>
        <row r="38">
          <cell r="A38">
            <v>36</v>
          </cell>
          <cell r="AE38">
            <v>0</v>
          </cell>
        </row>
        <row r="39">
          <cell r="A39">
            <v>37</v>
          </cell>
          <cell r="AE39">
            <v>0</v>
          </cell>
        </row>
        <row r="40">
          <cell r="A40">
            <v>38</v>
          </cell>
          <cell r="AE40">
            <v>0</v>
          </cell>
        </row>
        <row r="41">
          <cell r="A41">
            <v>39</v>
          </cell>
          <cell r="AE41">
            <v>0</v>
          </cell>
        </row>
        <row r="42">
          <cell r="A42">
            <v>40</v>
          </cell>
          <cell r="AE42">
            <v>0</v>
          </cell>
        </row>
        <row r="43">
          <cell r="A43">
            <v>41</v>
          </cell>
          <cell r="AE43">
            <v>0</v>
          </cell>
        </row>
        <row r="44">
          <cell r="A44">
            <v>42</v>
          </cell>
          <cell r="AE44">
            <v>0</v>
          </cell>
        </row>
        <row r="45">
          <cell r="A45">
            <v>43</v>
          </cell>
          <cell r="AE45">
            <v>0</v>
          </cell>
        </row>
        <row r="46">
          <cell r="A46">
            <v>44</v>
          </cell>
          <cell r="AE46">
            <v>0</v>
          </cell>
        </row>
        <row r="47">
          <cell r="A47">
            <v>45</v>
          </cell>
          <cell r="AE47">
            <v>0</v>
          </cell>
        </row>
        <row r="48">
          <cell r="A48">
            <v>46</v>
          </cell>
          <cell r="AE48">
            <v>0</v>
          </cell>
        </row>
        <row r="49">
          <cell r="A49">
            <v>47</v>
          </cell>
          <cell r="AE49">
            <v>0</v>
          </cell>
        </row>
        <row r="50">
          <cell r="A50">
            <v>48</v>
          </cell>
          <cell r="AE50">
            <v>0</v>
          </cell>
        </row>
        <row r="51">
          <cell r="A51">
            <v>49</v>
          </cell>
          <cell r="AE51">
            <v>0</v>
          </cell>
        </row>
        <row r="52">
          <cell r="A52">
            <v>50</v>
          </cell>
          <cell r="AE52">
            <v>0</v>
          </cell>
        </row>
        <row r="53">
          <cell r="A53">
            <v>51</v>
          </cell>
          <cell r="AE53">
            <v>0</v>
          </cell>
        </row>
        <row r="54">
          <cell r="A54">
            <v>52</v>
          </cell>
          <cell r="AE54">
            <v>0</v>
          </cell>
        </row>
        <row r="55">
          <cell r="A55">
            <v>53</v>
          </cell>
          <cell r="AE55">
            <v>0</v>
          </cell>
        </row>
        <row r="56">
          <cell r="A56">
            <v>54</v>
          </cell>
          <cell r="AE56">
            <v>0</v>
          </cell>
        </row>
        <row r="57">
          <cell r="A57">
            <v>55</v>
          </cell>
          <cell r="AE57">
            <v>0</v>
          </cell>
        </row>
        <row r="58">
          <cell r="A58">
            <v>56</v>
          </cell>
          <cell r="AE58">
            <v>0</v>
          </cell>
        </row>
        <row r="59">
          <cell r="A59">
            <v>57</v>
          </cell>
          <cell r="AE59">
            <v>0</v>
          </cell>
        </row>
        <row r="60">
          <cell r="A60">
            <v>58</v>
          </cell>
          <cell r="AE60">
            <v>0</v>
          </cell>
        </row>
        <row r="61">
          <cell r="A61">
            <v>59</v>
          </cell>
          <cell r="AE61">
            <v>0</v>
          </cell>
        </row>
        <row r="62">
          <cell r="A62">
            <v>60</v>
          </cell>
          <cell r="AE62">
            <v>0</v>
          </cell>
        </row>
        <row r="63">
          <cell r="A63">
            <v>61</v>
          </cell>
          <cell r="AE63">
            <v>0</v>
          </cell>
        </row>
        <row r="64">
          <cell r="A64">
            <v>62</v>
          </cell>
          <cell r="AE64">
            <v>0</v>
          </cell>
        </row>
        <row r="65">
          <cell r="A65">
            <v>63</v>
          </cell>
          <cell r="AE65">
            <v>0</v>
          </cell>
        </row>
        <row r="66">
          <cell r="A66">
            <v>64</v>
          </cell>
          <cell r="AE66">
            <v>0</v>
          </cell>
        </row>
        <row r="67">
          <cell r="A67">
            <v>65</v>
          </cell>
          <cell r="AE67">
            <v>0</v>
          </cell>
        </row>
        <row r="68">
          <cell r="A68">
            <v>66</v>
          </cell>
          <cell r="AE68">
            <v>0</v>
          </cell>
        </row>
        <row r="69">
          <cell r="A69">
            <v>67</v>
          </cell>
          <cell r="AE69">
            <v>0</v>
          </cell>
        </row>
        <row r="70">
          <cell r="A70">
            <v>68</v>
          </cell>
          <cell r="AE70">
            <v>0</v>
          </cell>
        </row>
        <row r="71">
          <cell r="A71">
            <v>69</v>
          </cell>
          <cell r="AE71">
            <v>0</v>
          </cell>
        </row>
        <row r="72">
          <cell r="A72">
            <v>70</v>
          </cell>
          <cell r="AE72">
            <v>0</v>
          </cell>
        </row>
        <row r="73">
          <cell r="A73">
            <v>71</v>
          </cell>
          <cell r="AE73">
            <v>0</v>
          </cell>
        </row>
        <row r="74">
          <cell r="A74">
            <v>72</v>
          </cell>
          <cell r="AE74">
            <v>0</v>
          </cell>
        </row>
        <row r="75">
          <cell r="A75">
            <v>73</v>
          </cell>
          <cell r="AE75">
            <v>0</v>
          </cell>
        </row>
        <row r="76">
          <cell r="A76">
            <v>74</v>
          </cell>
          <cell r="AE76">
            <v>0</v>
          </cell>
        </row>
        <row r="77">
          <cell r="A77">
            <v>75</v>
          </cell>
          <cell r="AE77">
            <v>0</v>
          </cell>
        </row>
        <row r="78">
          <cell r="A78">
            <v>76</v>
          </cell>
          <cell r="AE78">
            <v>0</v>
          </cell>
        </row>
        <row r="79">
          <cell r="A79">
            <v>77</v>
          </cell>
          <cell r="AE79">
            <v>0</v>
          </cell>
        </row>
        <row r="80">
          <cell r="A80">
            <v>78</v>
          </cell>
          <cell r="AE80">
            <v>0</v>
          </cell>
        </row>
        <row r="81">
          <cell r="A81">
            <v>79</v>
          </cell>
          <cell r="AE81">
            <v>0</v>
          </cell>
        </row>
        <row r="82">
          <cell r="A82">
            <v>80</v>
          </cell>
          <cell r="AE82">
            <v>0</v>
          </cell>
        </row>
        <row r="83">
          <cell r="A83">
            <v>81</v>
          </cell>
          <cell r="AE83">
            <v>0</v>
          </cell>
        </row>
        <row r="84">
          <cell r="A84">
            <v>82</v>
          </cell>
          <cell r="AE84">
            <v>0</v>
          </cell>
        </row>
        <row r="85">
          <cell r="A85">
            <v>83</v>
          </cell>
          <cell r="AE85">
            <v>0</v>
          </cell>
        </row>
        <row r="86">
          <cell r="A86">
            <v>84</v>
          </cell>
          <cell r="AE86">
            <v>0</v>
          </cell>
        </row>
        <row r="87">
          <cell r="A87">
            <v>85</v>
          </cell>
          <cell r="AE87">
            <v>0</v>
          </cell>
        </row>
        <row r="88">
          <cell r="A88">
            <v>86</v>
          </cell>
          <cell r="AE88">
            <v>0</v>
          </cell>
        </row>
        <row r="89">
          <cell r="A89">
            <v>87</v>
          </cell>
          <cell r="AE89">
            <v>0</v>
          </cell>
        </row>
        <row r="90">
          <cell r="A90">
            <v>88</v>
          </cell>
          <cell r="AE90">
            <v>0</v>
          </cell>
        </row>
        <row r="91">
          <cell r="A91">
            <v>89</v>
          </cell>
          <cell r="AE91">
            <v>0</v>
          </cell>
        </row>
        <row r="92">
          <cell r="A92">
            <v>90</v>
          </cell>
          <cell r="AE92">
            <v>0</v>
          </cell>
        </row>
        <row r="93">
          <cell r="A93">
            <v>91</v>
          </cell>
          <cell r="AE93">
            <v>0</v>
          </cell>
        </row>
        <row r="94">
          <cell r="A94">
            <v>92</v>
          </cell>
          <cell r="AE94">
            <v>0</v>
          </cell>
        </row>
        <row r="95">
          <cell r="A95">
            <v>93</v>
          </cell>
          <cell r="AE95">
            <v>0</v>
          </cell>
        </row>
        <row r="96">
          <cell r="A96">
            <v>94</v>
          </cell>
          <cell r="AE96">
            <v>0</v>
          </cell>
        </row>
        <row r="97">
          <cell r="A97">
            <v>95</v>
          </cell>
          <cell r="AE97">
            <v>0</v>
          </cell>
        </row>
        <row r="98">
          <cell r="A98">
            <v>96</v>
          </cell>
          <cell r="AE98">
            <v>0</v>
          </cell>
        </row>
        <row r="99">
          <cell r="A99">
            <v>97</v>
          </cell>
          <cell r="AE99">
            <v>0</v>
          </cell>
        </row>
        <row r="100">
          <cell r="A100">
            <v>98</v>
          </cell>
          <cell r="AE100">
            <v>0</v>
          </cell>
        </row>
        <row r="101">
          <cell r="A101">
            <v>99</v>
          </cell>
          <cell r="AE101">
            <v>0</v>
          </cell>
        </row>
        <row r="102">
          <cell r="A102">
            <v>100</v>
          </cell>
          <cell r="AE102">
            <v>0</v>
          </cell>
        </row>
        <row r="103">
          <cell r="A103">
            <v>101</v>
          </cell>
          <cell r="AE103">
            <v>0</v>
          </cell>
        </row>
        <row r="104">
          <cell r="A104">
            <v>102</v>
          </cell>
          <cell r="AE104">
            <v>0</v>
          </cell>
        </row>
      </sheetData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>
        <row r="1">
          <cell r="C1">
            <v>89</v>
          </cell>
        </row>
      </sheetData>
      <sheetData sheetId="157"/>
      <sheetData sheetId="158"/>
      <sheetData sheetId="15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يناير 2018"/>
      <sheetName val="الصور"/>
      <sheetName val="ديسمبر 2018"/>
      <sheetName val="تسوية اولي"/>
    </sheetNames>
    <sheetDataSet>
      <sheetData sheetId="0">
        <row r="1">
          <cell r="B1">
            <v>1</v>
          </cell>
        </row>
      </sheetData>
      <sheetData sheetId="1">
        <row r="6">
          <cell r="A6">
            <v>1</v>
          </cell>
          <cell r="B6" t="str">
            <v>ابو بكر جلال علي عبد الحافظ</v>
          </cell>
          <cell r="C6">
            <v>2632.0099999999993</v>
          </cell>
          <cell r="D6"/>
          <cell r="E6">
            <v>28310092500254</v>
          </cell>
          <cell r="F6">
            <v>259</v>
          </cell>
          <cell r="G6">
            <v>16461.060000000001</v>
          </cell>
          <cell r="H6">
            <v>4224.8599999999997</v>
          </cell>
          <cell r="I6">
            <v>79.150000000000006</v>
          </cell>
          <cell r="J6">
            <v>9.4</v>
          </cell>
          <cell r="K6">
            <v>1592.8500000000001</v>
          </cell>
          <cell r="L6"/>
          <cell r="M6"/>
          <cell r="N6"/>
          <cell r="O6"/>
          <cell r="P6"/>
          <cell r="Q6">
            <v>335.41</v>
          </cell>
          <cell r="R6" t="str">
            <v xml:space="preserve"> </v>
          </cell>
          <cell r="S6">
            <v>48.43</v>
          </cell>
          <cell r="T6">
            <v>48.43</v>
          </cell>
          <cell r="U6"/>
          <cell r="V6">
            <v>788.6</v>
          </cell>
          <cell r="W6"/>
          <cell r="X6"/>
          <cell r="Y6">
            <v>9.36</v>
          </cell>
          <cell r="Z6">
            <v>145</v>
          </cell>
          <cell r="AA6"/>
          <cell r="AB6"/>
          <cell r="AC6"/>
          <cell r="AD6"/>
          <cell r="AE6">
            <v>0</v>
          </cell>
          <cell r="AF6"/>
          <cell r="AG6">
            <v>3.41</v>
          </cell>
          <cell r="AH6">
            <v>157.77000000000001</v>
          </cell>
          <cell r="AI6">
            <v>148.41000000000003</v>
          </cell>
          <cell r="AJ6">
            <v>139.05000000000001</v>
          </cell>
          <cell r="AK6">
            <v>897.45</v>
          </cell>
          <cell r="AL6">
            <v>897.45</v>
          </cell>
          <cell r="AM6">
            <v>33.54</v>
          </cell>
          <cell r="AN6">
            <v>3.35</v>
          </cell>
          <cell r="AO6">
            <v>10.06</v>
          </cell>
          <cell r="AP6">
            <v>46.95</v>
          </cell>
          <cell r="AQ6">
            <v>89.75</v>
          </cell>
          <cell r="AR6">
            <v>8.9700000000000006</v>
          </cell>
          <cell r="AS6">
            <v>98.72</v>
          </cell>
          <cell r="AT6"/>
          <cell r="AU6"/>
          <cell r="AV6">
            <v>116.7</v>
          </cell>
          <cell r="AW6"/>
          <cell r="AX6"/>
          <cell r="AY6">
            <v>5.2</v>
          </cell>
          <cell r="AZ6"/>
          <cell r="BA6">
            <v>678.8</v>
          </cell>
        </row>
        <row r="7">
          <cell r="A7">
            <v>2</v>
          </cell>
          <cell r="B7" t="str">
            <v>احمد إبراهيم جلال إبراهيم</v>
          </cell>
          <cell r="C7">
            <v>0</v>
          </cell>
          <cell r="D7"/>
          <cell r="E7"/>
          <cell r="F7"/>
          <cell r="G7"/>
          <cell r="H7"/>
          <cell r="I7"/>
          <cell r="J7"/>
          <cell r="K7">
            <v>0</v>
          </cell>
          <cell r="L7"/>
          <cell r="M7"/>
          <cell r="N7"/>
          <cell r="O7"/>
          <cell r="P7"/>
          <cell r="Q7"/>
          <cell r="R7"/>
          <cell r="S7"/>
          <cell r="T7"/>
          <cell r="U7"/>
          <cell r="V7"/>
          <cell r="W7"/>
          <cell r="X7"/>
          <cell r="Y7"/>
          <cell r="Z7"/>
          <cell r="AA7"/>
          <cell r="AB7"/>
          <cell r="AC7"/>
          <cell r="AD7"/>
          <cell r="AE7">
            <v>0</v>
          </cell>
          <cell r="AF7"/>
          <cell r="AG7"/>
          <cell r="AH7"/>
          <cell r="AI7">
            <v>0</v>
          </cell>
          <cell r="AJ7">
            <v>0</v>
          </cell>
          <cell r="AK7"/>
          <cell r="AL7"/>
          <cell r="AM7"/>
          <cell r="AN7"/>
          <cell r="AO7"/>
          <cell r="AP7">
            <v>0</v>
          </cell>
          <cell r="AQ7"/>
          <cell r="AR7"/>
          <cell r="AS7">
            <v>0</v>
          </cell>
          <cell r="AT7"/>
          <cell r="AU7"/>
          <cell r="AV7"/>
          <cell r="AW7"/>
          <cell r="AX7"/>
          <cell r="AY7"/>
          <cell r="AZ7"/>
          <cell r="BA7"/>
        </row>
        <row r="8">
          <cell r="A8">
            <v>3</v>
          </cell>
          <cell r="B8" t="str">
            <v>ازهار محمد خالد احمد</v>
          </cell>
          <cell r="C8">
            <v>-270.08000000000015</v>
          </cell>
          <cell r="D8"/>
          <cell r="E8">
            <v>28602012504786</v>
          </cell>
          <cell r="F8">
            <v>256</v>
          </cell>
          <cell r="G8">
            <v>7535.41</v>
          </cell>
          <cell r="H8">
            <v>1304.32</v>
          </cell>
          <cell r="I8">
            <v>38.96</v>
          </cell>
          <cell r="J8">
            <v>6.2</v>
          </cell>
          <cell r="K8">
            <v>1574.4</v>
          </cell>
          <cell r="L8"/>
          <cell r="M8"/>
          <cell r="N8"/>
          <cell r="O8"/>
          <cell r="P8"/>
          <cell r="Q8">
            <v>331.53</v>
          </cell>
          <cell r="R8">
            <v>1056.81</v>
          </cell>
          <cell r="S8">
            <v>73.98</v>
          </cell>
          <cell r="T8">
            <v>73.98</v>
          </cell>
          <cell r="U8"/>
          <cell r="V8">
            <v>1204.77</v>
          </cell>
          <cell r="W8"/>
          <cell r="X8"/>
          <cell r="Y8">
            <v>14.4</v>
          </cell>
          <cell r="Z8">
            <v>50</v>
          </cell>
          <cell r="AA8"/>
          <cell r="AB8"/>
          <cell r="AC8"/>
          <cell r="AD8"/>
          <cell r="AE8">
            <v>0</v>
          </cell>
          <cell r="AF8"/>
          <cell r="AG8">
            <v>5.26</v>
          </cell>
          <cell r="AH8">
            <v>69.66</v>
          </cell>
          <cell r="AI8">
            <v>55.26</v>
          </cell>
          <cell r="AJ8">
            <v>40.86</v>
          </cell>
          <cell r="AK8">
            <v>892.9</v>
          </cell>
          <cell r="AL8">
            <v>892.9</v>
          </cell>
          <cell r="AM8">
            <v>33.15</v>
          </cell>
          <cell r="AN8">
            <v>3.32</v>
          </cell>
          <cell r="AO8">
            <v>9.9499999999999993</v>
          </cell>
          <cell r="AP8">
            <v>46.42</v>
          </cell>
          <cell r="AQ8">
            <v>89.29</v>
          </cell>
          <cell r="AR8">
            <v>8.93</v>
          </cell>
          <cell r="AS8">
            <v>98.22</v>
          </cell>
          <cell r="AT8"/>
          <cell r="AU8"/>
          <cell r="AV8"/>
          <cell r="AW8"/>
          <cell r="AX8">
            <v>0.04</v>
          </cell>
          <cell r="AY8">
            <v>8</v>
          </cell>
          <cell r="AZ8"/>
          <cell r="BA8">
            <v>1115.75</v>
          </cell>
        </row>
        <row r="9">
          <cell r="A9">
            <v>4</v>
          </cell>
          <cell r="B9" t="str">
            <v>اسامة مصطفى محمد عبد الرحمن</v>
          </cell>
          <cell r="C9">
            <v>3271.16</v>
          </cell>
          <cell r="D9"/>
          <cell r="E9">
            <v>28301132500091</v>
          </cell>
          <cell r="F9">
            <v>260</v>
          </cell>
          <cell r="G9">
            <v>20918.150000000001</v>
          </cell>
          <cell r="H9">
            <v>4870.16</v>
          </cell>
          <cell r="I9">
            <v>89.74</v>
          </cell>
          <cell r="J9">
            <v>14.1</v>
          </cell>
          <cell r="K9">
            <v>1599</v>
          </cell>
          <cell r="L9"/>
          <cell r="M9"/>
          <cell r="N9">
            <v>219.37</v>
          </cell>
          <cell r="O9"/>
          <cell r="P9"/>
          <cell r="Q9">
            <v>336.71</v>
          </cell>
          <cell r="R9">
            <v>1096.17</v>
          </cell>
          <cell r="S9">
            <v>76.73</v>
          </cell>
          <cell r="T9">
            <v>76.73</v>
          </cell>
          <cell r="U9"/>
          <cell r="V9">
            <v>1249.6300000000001</v>
          </cell>
          <cell r="W9"/>
          <cell r="X9"/>
          <cell r="Y9">
            <v>14.4</v>
          </cell>
          <cell r="Z9">
            <v>50</v>
          </cell>
          <cell r="AA9"/>
          <cell r="AB9"/>
          <cell r="AC9"/>
          <cell r="AD9"/>
          <cell r="AE9">
            <v>0</v>
          </cell>
          <cell r="AF9"/>
          <cell r="AG9">
            <v>5.47</v>
          </cell>
          <cell r="AH9">
            <v>289.24</v>
          </cell>
          <cell r="AI9">
            <v>274.84000000000003</v>
          </cell>
          <cell r="AJ9">
            <v>260.44000000000005</v>
          </cell>
          <cell r="AK9">
            <v>1152.1600000000001</v>
          </cell>
          <cell r="AL9">
            <v>1152.1600000000001</v>
          </cell>
          <cell r="AM9">
            <v>33.67</v>
          </cell>
          <cell r="AN9">
            <v>3.37</v>
          </cell>
          <cell r="AO9">
            <v>10.1</v>
          </cell>
          <cell r="AP9">
            <v>47.14</v>
          </cell>
          <cell r="AQ9">
            <v>115.22</v>
          </cell>
          <cell r="AR9">
            <v>11.52</v>
          </cell>
          <cell r="AS9">
            <v>126.74</v>
          </cell>
          <cell r="AT9">
            <v>5.26</v>
          </cell>
          <cell r="AU9"/>
          <cell r="AV9"/>
          <cell r="AW9"/>
          <cell r="AX9">
            <v>0.04</v>
          </cell>
          <cell r="AY9">
            <v>9.75</v>
          </cell>
          <cell r="AZ9">
            <v>3.04</v>
          </cell>
          <cell r="BA9">
            <v>1346.9</v>
          </cell>
        </row>
        <row r="10">
          <cell r="A10">
            <v>5</v>
          </cell>
          <cell r="B10" t="str">
            <v>اسامه عبد النعيم عاصم محمد</v>
          </cell>
          <cell r="C10">
            <v>2415.6699999999996</v>
          </cell>
          <cell r="D10"/>
          <cell r="E10">
            <v>27511172502659</v>
          </cell>
          <cell r="F10">
            <v>276</v>
          </cell>
          <cell r="G10">
            <v>17659.310000000001</v>
          </cell>
          <cell r="H10">
            <v>4113.07</v>
          </cell>
          <cell r="I10">
            <v>219.84</v>
          </cell>
          <cell r="J10">
            <v>18.399999999999999</v>
          </cell>
          <cell r="K10">
            <v>1697.4</v>
          </cell>
          <cell r="L10"/>
          <cell r="M10"/>
          <cell r="N10"/>
          <cell r="O10"/>
          <cell r="P10"/>
          <cell r="Q10">
            <v>357.43</v>
          </cell>
          <cell r="R10">
            <v>1145.97</v>
          </cell>
          <cell r="S10">
            <v>80.22</v>
          </cell>
          <cell r="T10">
            <v>80.22</v>
          </cell>
          <cell r="U10"/>
          <cell r="V10">
            <v>1306.4100000000001</v>
          </cell>
          <cell r="W10"/>
          <cell r="X10"/>
          <cell r="Y10">
            <v>21</v>
          </cell>
          <cell r="Z10">
            <v>140</v>
          </cell>
          <cell r="AA10"/>
          <cell r="AB10"/>
          <cell r="AC10"/>
          <cell r="AD10"/>
          <cell r="AE10">
            <v>0</v>
          </cell>
          <cell r="AF10">
            <v>0.3</v>
          </cell>
          <cell r="AG10">
            <v>5.6</v>
          </cell>
          <cell r="AH10">
            <v>166.9</v>
          </cell>
          <cell r="AI10">
            <v>145.9</v>
          </cell>
          <cell r="AJ10">
            <v>124.9</v>
          </cell>
          <cell r="AK10">
            <v>975.88</v>
          </cell>
          <cell r="AL10">
            <v>975.88</v>
          </cell>
          <cell r="AM10">
            <v>35.74</v>
          </cell>
          <cell r="AN10">
            <v>3.57</v>
          </cell>
          <cell r="AO10">
            <v>10.72</v>
          </cell>
          <cell r="AP10">
            <v>50.03</v>
          </cell>
          <cell r="AQ10">
            <v>97.59</v>
          </cell>
          <cell r="AR10">
            <v>9.76</v>
          </cell>
          <cell r="AS10">
            <v>107.35000000000001</v>
          </cell>
          <cell r="AT10"/>
          <cell r="AU10"/>
          <cell r="AV10"/>
          <cell r="AW10"/>
          <cell r="AX10">
            <v>0.04</v>
          </cell>
          <cell r="AY10">
            <v>9.35</v>
          </cell>
          <cell r="AZ10">
            <v>2.04</v>
          </cell>
          <cell r="BA10">
            <v>1304.5</v>
          </cell>
        </row>
        <row r="11">
          <cell r="A11">
            <v>6</v>
          </cell>
          <cell r="B11" t="str">
            <v>اسراء أسامة محمد طلبه</v>
          </cell>
          <cell r="C11">
            <v>3727.4199999999996</v>
          </cell>
          <cell r="D11"/>
          <cell r="E11">
            <v>28606128800361</v>
          </cell>
          <cell r="F11">
            <v>266</v>
          </cell>
          <cell r="G11">
            <v>20500.189999999999</v>
          </cell>
          <cell r="H11">
            <v>5363.32</v>
          </cell>
          <cell r="I11">
            <v>97.74</v>
          </cell>
          <cell r="J11">
            <v>17.7</v>
          </cell>
          <cell r="K11">
            <v>1635.9</v>
          </cell>
          <cell r="L11"/>
          <cell r="M11"/>
          <cell r="N11"/>
          <cell r="O11">
            <v>97</v>
          </cell>
          <cell r="P11"/>
          <cell r="Q11">
            <v>344.48</v>
          </cell>
          <cell r="R11">
            <v>1117.3699999999999</v>
          </cell>
          <cell r="S11">
            <v>78.22</v>
          </cell>
          <cell r="T11">
            <v>78.22</v>
          </cell>
          <cell r="U11"/>
          <cell r="V11">
            <v>1273.81</v>
          </cell>
          <cell r="W11"/>
          <cell r="X11"/>
          <cell r="Y11">
            <v>21</v>
          </cell>
          <cell r="Z11">
            <v>50</v>
          </cell>
          <cell r="AA11"/>
          <cell r="AB11"/>
          <cell r="AC11"/>
          <cell r="AD11"/>
          <cell r="AE11">
            <v>0</v>
          </cell>
          <cell r="AF11"/>
          <cell r="AG11">
            <v>5.54</v>
          </cell>
          <cell r="AH11">
            <v>173.54</v>
          </cell>
          <cell r="AI11">
            <v>152.54</v>
          </cell>
          <cell r="AJ11">
            <v>131.54</v>
          </cell>
          <cell r="AK11">
            <v>1052.8699999999999</v>
          </cell>
          <cell r="AL11">
            <v>1052.8699999999999</v>
          </cell>
          <cell r="AM11">
            <v>34.450000000000003</v>
          </cell>
          <cell r="AN11">
            <v>3.44</v>
          </cell>
          <cell r="AO11">
            <v>10.33</v>
          </cell>
          <cell r="AP11">
            <v>48.22</v>
          </cell>
          <cell r="AQ11">
            <v>105.29</v>
          </cell>
          <cell r="AR11">
            <v>10.53</v>
          </cell>
          <cell r="AS11">
            <v>115.82000000000001</v>
          </cell>
          <cell r="AT11"/>
          <cell r="AU11"/>
          <cell r="AV11"/>
          <cell r="AW11"/>
          <cell r="AX11">
            <v>0.01</v>
          </cell>
          <cell r="AY11">
            <v>8.85</v>
          </cell>
          <cell r="AZ11">
            <v>0.7</v>
          </cell>
          <cell r="BA11">
            <v>1238.75</v>
          </cell>
        </row>
        <row r="12">
          <cell r="A12">
            <v>7</v>
          </cell>
          <cell r="B12" t="str">
            <v>اسماء ابو زيد فؤاد ابو زيد</v>
          </cell>
          <cell r="C12">
            <v>2920.16</v>
          </cell>
          <cell r="D12"/>
          <cell r="E12">
            <v>28312138800447</v>
          </cell>
          <cell r="F12">
            <v>268</v>
          </cell>
          <cell r="G12">
            <v>18755.61</v>
          </cell>
          <cell r="H12">
            <v>4568.3599999999997</v>
          </cell>
          <cell r="I12">
            <v>56.36</v>
          </cell>
          <cell r="J12">
            <v>13.2</v>
          </cell>
          <cell r="K12">
            <v>1648.2</v>
          </cell>
          <cell r="L12"/>
          <cell r="M12"/>
          <cell r="N12"/>
          <cell r="O12"/>
          <cell r="P12"/>
          <cell r="Q12">
            <v>347.07</v>
          </cell>
          <cell r="R12">
            <v>1144.27</v>
          </cell>
          <cell r="S12">
            <v>80.099999999999994</v>
          </cell>
          <cell r="T12">
            <v>80.099999999999994</v>
          </cell>
          <cell r="U12"/>
          <cell r="V12">
            <v>1304.47</v>
          </cell>
          <cell r="W12"/>
          <cell r="X12"/>
          <cell r="Y12">
            <v>21</v>
          </cell>
          <cell r="Z12">
            <v>50</v>
          </cell>
          <cell r="AA12">
            <v>19.2</v>
          </cell>
          <cell r="AB12"/>
          <cell r="AC12"/>
          <cell r="AD12"/>
          <cell r="AE12">
            <v>19.2</v>
          </cell>
          <cell r="AF12"/>
          <cell r="AG12">
            <v>5.68</v>
          </cell>
          <cell r="AH12">
            <v>95.88</v>
          </cell>
          <cell r="AI12">
            <v>74.88</v>
          </cell>
          <cell r="AJ12">
            <v>53.879999999999995</v>
          </cell>
          <cell r="AK12">
            <v>1003.28</v>
          </cell>
          <cell r="AL12">
            <v>1003.28</v>
          </cell>
          <cell r="AM12">
            <v>34.71</v>
          </cell>
          <cell r="AN12">
            <v>3.47</v>
          </cell>
          <cell r="AO12">
            <v>10.41</v>
          </cell>
          <cell r="AP12">
            <v>48.59</v>
          </cell>
          <cell r="AQ12">
            <v>100.33</v>
          </cell>
          <cell r="AR12">
            <v>10.029999999999999</v>
          </cell>
          <cell r="AS12">
            <v>110.36</v>
          </cell>
          <cell r="AT12">
            <v>2.44</v>
          </cell>
          <cell r="AU12"/>
          <cell r="AV12"/>
          <cell r="AW12"/>
          <cell r="AX12">
            <v>0.01</v>
          </cell>
          <cell r="AY12">
            <v>8.5</v>
          </cell>
          <cell r="AZ12"/>
          <cell r="BA12">
            <v>1194.45</v>
          </cell>
        </row>
        <row r="13">
          <cell r="A13">
            <v>8</v>
          </cell>
          <cell r="B13" t="str">
            <v>اسماء اسلام توفيق عبد المتجلى</v>
          </cell>
          <cell r="C13">
            <v>368.11999999999989</v>
          </cell>
          <cell r="D13"/>
          <cell r="E13">
            <v>28611162500168</v>
          </cell>
          <cell r="F13">
            <v>263</v>
          </cell>
          <cell r="G13">
            <v>15047.39</v>
          </cell>
          <cell r="H13">
            <v>1985.57</v>
          </cell>
          <cell r="I13">
            <v>26.32</v>
          </cell>
          <cell r="J13">
            <v>8.5</v>
          </cell>
          <cell r="K13">
            <v>1617.45</v>
          </cell>
          <cell r="L13"/>
          <cell r="M13"/>
          <cell r="N13"/>
          <cell r="O13"/>
          <cell r="P13"/>
          <cell r="Q13">
            <v>340.59</v>
          </cell>
          <cell r="R13">
            <v>1104.0999999999999</v>
          </cell>
          <cell r="S13">
            <v>77.290000000000006</v>
          </cell>
          <cell r="T13">
            <v>77.290000000000006</v>
          </cell>
          <cell r="U13"/>
          <cell r="V13">
            <v>1258.68</v>
          </cell>
          <cell r="W13"/>
          <cell r="X13"/>
          <cell r="Y13">
            <v>14.4</v>
          </cell>
          <cell r="Z13">
            <v>50</v>
          </cell>
          <cell r="AA13"/>
          <cell r="AB13"/>
          <cell r="AC13"/>
          <cell r="AD13"/>
          <cell r="AE13">
            <v>0</v>
          </cell>
          <cell r="AF13"/>
          <cell r="AG13">
            <v>5.51</v>
          </cell>
          <cell r="AH13">
            <v>69.91</v>
          </cell>
          <cell r="AI13">
            <v>55.51</v>
          </cell>
          <cell r="AJ13">
            <v>41.11</v>
          </cell>
          <cell r="AK13">
            <v>938</v>
          </cell>
          <cell r="AL13">
            <v>938</v>
          </cell>
          <cell r="AM13">
            <v>34.06</v>
          </cell>
          <cell r="AN13">
            <v>3.41</v>
          </cell>
          <cell r="AO13">
            <v>10.220000000000001</v>
          </cell>
          <cell r="AP13">
            <v>47.69</v>
          </cell>
          <cell r="AQ13">
            <v>93.8</v>
          </cell>
          <cell r="AR13">
            <v>9.3800000000000008</v>
          </cell>
          <cell r="AS13">
            <v>103.17999999999999</v>
          </cell>
          <cell r="AT13"/>
          <cell r="AU13"/>
          <cell r="AV13"/>
          <cell r="AW13"/>
          <cell r="AX13">
            <v>0.02</v>
          </cell>
          <cell r="AY13">
            <v>8.35</v>
          </cell>
          <cell r="AZ13"/>
          <cell r="BA13">
            <v>1164.3499999999999</v>
          </cell>
        </row>
        <row r="14">
          <cell r="A14">
            <v>9</v>
          </cell>
          <cell r="B14" t="str">
            <v>الشيماء نور الدين مطاوع عبد الحافظ</v>
          </cell>
          <cell r="C14">
            <v>3706.2000000000025</v>
          </cell>
          <cell r="D14">
            <v>12202.38</v>
          </cell>
          <cell r="E14">
            <v>28712162500142</v>
          </cell>
          <cell r="F14">
            <v>260</v>
          </cell>
          <cell r="G14">
            <v>21460.86</v>
          </cell>
          <cell r="H14">
            <v>17507.580000000002</v>
          </cell>
          <cell r="I14">
            <v>93.81</v>
          </cell>
          <cell r="J14">
            <v>16.399999999999999</v>
          </cell>
          <cell r="K14">
            <v>1599</v>
          </cell>
          <cell r="L14"/>
          <cell r="M14"/>
          <cell r="N14"/>
          <cell r="O14"/>
          <cell r="P14"/>
          <cell r="Q14">
            <v>336.71</v>
          </cell>
          <cell r="R14">
            <v>1096.17</v>
          </cell>
          <cell r="S14">
            <v>76.73</v>
          </cell>
          <cell r="T14">
            <v>76.73</v>
          </cell>
          <cell r="U14"/>
          <cell r="V14">
            <v>1249.6300000000001</v>
          </cell>
          <cell r="W14"/>
          <cell r="X14"/>
          <cell r="Y14">
            <v>14.4</v>
          </cell>
          <cell r="Z14">
            <v>50</v>
          </cell>
          <cell r="AA14"/>
          <cell r="AB14"/>
          <cell r="AC14"/>
          <cell r="AD14"/>
          <cell r="AE14">
            <v>0</v>
          </cell>
          <cell r="AF14"/>
          <cell r="AG14">
            <v>5.47</v>
          </cell>
          <cell r="AH14">
            <v>69.87</v>
          </cell>
          <cell r="AI14">
            <v>55.470000000000006</v>
          </cell>
          <cell r="AJ14">
            <v>41.070000000000007</v>
          </cell>
          <cell r="AK14">
            <v>932.79</v>
          </cell>
          <cell r="AL14">
            <v>932.79</v>
          </cell>
          <cell r="AM14">
            <v>33.67</v>
          </cell>
          <cell r="AN14">
            <v>3.37</v>
          </cell>
          <cell r="AO14">
            <v>10.1</v>
          </cell>
          <cell r="AP14">
            <v>47.14</v>
          </cell>
          <cell r="AQ14">
            <v>93.28</v>
          </cell>
          <cell r="AR14">
            <v>9.33</v>
          </cell>
          <cell r="AS14">
            <v>102.61</v>
          </cell>
          <cell r="AT14"/>
          <cell r="AU14"/>
          <cell r="AV14"/>
          <cell r="AW14"/>
          <cell r="AX14"/>
          <cell r="AY14">
            <v>8.3000000000000007</v>
          </cell>
          <cell r="AZ14"/>
          <cell r="BA14">
            <v>1158.45</v>
          </cell>
        </row>
        <row r="15">
          <cell r="A15">
            <v>10</v>
          </cell>
          <cell r="B15" t="str">
            <v>اماني يوسف عبد العال يوسف</v>
          </cell>
          <cell r="C15">
            <v>0</v>
          </cell>
          <cell r="D15"/>
          <cell r="E15"/>
          <cell r="F15"/>
          <cell r="G15"/>
          <cell r="H15"/>
          <cell r="I15"/>
          <cell r="J15"/>
          <cell r="K15">
            <v>0</v>
          </cell>
          <cell r="L15"/>
          <cell r="M15"/>
          <cell r="N15"/>
          <cell r="O15"/>
          <cell r="P15"/>
          <cell r="Q15"/>
          <cell r="R15"/>
          <cell r="S15"/>
          <cell r="T15"/>
          <cell r="U15"/>
          <cell r="V15"/>
          <cell r="W15"/>
          <cell r="X15"/>
          <cell r="Y15"/>
          <cell r="Z15"/>
          <cell r="AA15"/>
          <cell r="AB15"/>
          <cell r="AC15"/>
          <cell r="AD15"/>
          <cell r="AE15">
            <v>0</v>
          </cell>
          <cell r="AF15"/>
          <cell r="AG15"/>
          <cell r="AH15"/>
          <cell r="AI15">
            <v>0</v>
          </cell>
          <cell r="AJ15">
            <v>0</v>
          </cell>
          <cell r="AK15"/>
          <cell r="AL15"/>
          <cell r="AM15"/>
          <cell r="AN15"/>
          <cell r="AO15"/>
          <cell r="AP15">
            <v>0</v>
          </cell>
          <cell r="AQ15"/>
          <cell r="AR15"/>
          <cell r="AS15">
            <v>0</v>
          </cell>
          <cell r="AT15"/>
          <cell r="AU15"/>
          <cell r="AV15"/>
          <cell r="AW15"/>
          <cell r="AX15"/>
          <cell r="AY15"/>
          <cell r="AZ15"/>
          <cell r="BA15"/>
        </row>
        <row r="16">
          <cell r="A16">
            <v>11</v>
          </cell>
          <cell r="B16" t="str">
            <v>امل محمد عبد المجيد تمام</v>
          </cell>
          <cell r="C16">
            <v>3188.3100000000004</v>
          </cell>
          <cell r="D16"/>
          <cell r="E16">
            <v>28510032502061</v>
          </cell>
          <cell r="F16">
            <v>263</v>
          </cell>
          <cell r="G16">
            <v>18211.259999999998</v>
          </cell>
          <cell r="H16">
            <v>4805.76</v>
          </cell>
          <cell r="I16">
            <v>90.71</v>
          </cell>
          <cell r="J16">
            <v>14.25</v>
          </cell>
          <cell r="K16">
            <v>1617.45</v>
          </cell>
          <cell r="L16"/>
          <cell r="M16"/>
          <cell r="N16"/>
          <cell r="O16"/>
          <cell r="P16"/>
          <cell r="Q16">
            <v>340.59</v>
          </cell>
          <cell r="R16">
            <v>1109.45</v>
          </cell>
          <cell r="S16">
            <v>77.66</v>
          </cell>
          <cell r="T16">
            <v>77.66</v>
          </cell>
          <cell r="U16"/>
          <cell r="V16">
            <v>1264.77</v>
          </cell>
          <cell r="W16"/>
          <cell r="X16"/>
          <cell r="Y16">
            <v>21</v>
          </cell>
          <cell r="Z16">
            <v>95</v>
          </cell>
          <cell r="AA16"/>
          <cell r="AB16"/>
          <cell r="AC16"/>
          <cell r="AD16"/>
          <cell r="AE16">
            <v>0</v>
          </cell>
          <cell r="AF16"/>
          <cell r="AG16">
            <v>5.51</v>
          </cell>
          <cell r="AH16">
            <v>121.51</v>
          </cell>
          <cell r="AI16">
            <v>100.51</v>
          </cell>
          <cell r="AJ16">
            <v>79.510000000000005</v>
          </cell>
          <cell r="AK16">
            <v>950.69</v>
          </cell>
          <cell r="AL16">
            <v>950.69</v>
          </cell>
          <cell r="AM16">
            <v>34.06</v>
          </cell>
          <cell r="AN16">
            <v>3.41</v>
          </cell>
          <cell r="AO16">
            <v>10.220000000000001</v>
          </cell>
          <cell r="AP16">
            <v>47.69</v>
          </cell>
          <cell r="AQ16">
            <v>95.07</v>
          </cell>
          <cell r="AR16">
            <v>9.51</v>
          </cell>
          <cell r="AS16">
            <v>104.58</v>
          </cell>
          <cell r="AT16"/>
          <cell r="AU16"/>
          <cell r="AV16"/>
          <cell r="AW16"/>
          <cell r="AX16"/>
          <cell r="AY16">
            <v>8.75</v>
          </cell>
          <cell r="AZ16">
            <v>0.41</v>
          </cell>
          <cell r="BA16">
            <v>902.4</v>
          </cell>
        </row>
        <row r="17">
          <cell r="A17">
            <v>12</v>
          </cell>
          <cell r="B17" t="str">
            <v>اميرة إسماعيل تهامى إسماعيل</v>
          </cell>
          <cell r="C17">
            <v>-8248.7199999999993</v>
          </cell>
          <cell r="D17">
            <v>9324.57</v>
          </cell>
          <cell r="E17">
            <v>28806242500229</v>
          </cell>
          <cell r="F17">
            <v>260</v>
          </cell>
          <cell r="G17">
            <v>22264.25</v>
          </cell>
          <cell r="H17">
            <v>2674.85</v>
          </cell>
          <cell r="I17">
            <v>93.61</v>
          </cell>
          <cell r="J17">
            <v>15.7</v>
          </cell>
          <cell r="K17">
            <v>1599</v>
          </cell>
          <cell r="L17"/>
          <cell r="M17"/>
          <cell r="N17"/>
          <cell r="O17"/>
          <cell r="P17"/>
          <cell r="Q17">
            <v>336.71</v>
          </cell>
          <cell r="R17">
            <v>1096.17</v>
          </cell>
          <cell r="S17">
            <v>76.73</v>
          </cell>
          <cell r="T17">
            <v>76.73</v>
          </cell>
          <cell r="U17"/>
          <cell r="V17">
            <v>1249.6300000000001</v>
          </cell>
          <cell r="W17"/>
          <cell r="X17"/>
          <cell r="Y17">
            <v>14.4</v>
          </cell>
          <cell r="Z17">
            <v>50</v>
          </cell>
          <cell r="AA17"/>
          <cell r="AB17"/>
          <cell r="AC17"/>
          <cell r="AD17"/>
          <cell r="AE17">
            <v>0</v>
          </cell>
          <cell r="AF17"/>
          <cell r="AG17">
            <v>5.47</v>
          </cell>
          <cell r="AH17">
            <v>69.87</v>
          </cell>
          <cell r="AI17">
            <v>55.470000000000006</v>
          </cell>
          <cell r="AJ17">
            <v>41.070000000000007</v>
          </cell>
          <cell r="AK17">
            <v>932.79</v>
          </cell>
          <cell r="AL17">
            <v>932.79</v>
          </cell>
          <cell r="AM17">
            <v>33.67</v>
          </cell>
          <cell r="AN17">
            <v>3.37</v>
          </cell>
          <cell r="AO17">
            <v>10.1</v>
          </cell>
          <cell r="AP17">
            <v>47.14</v>
          </cell>
          <cell r="AQ17">
            <v>93.28</v>
          </cell>
          <cell r="AR17">
            <v>9.33</v>
          </cell>
          <cell r="AS17">
            <v>102.61</v>
          </cell>
          <cell r="AT17"/>
          <cell r="AU17"/>
          <cell r="AV17"/>
          <cell r="AW17"/>
          <cell r="AX17"/>
          <cell r="AY17">
            <v>8.3000000000000007</v>
          </cell>
          <cell r="AZ17"/>
          <cell r="BA17">
            <v>1161.45</v>
          </cell>
        </row>
        <row r="18">
          <cell r="A18">
            <v>13</v>
          </cell>
          <cell r="B18" t="str">
            <v>اميرة طلعت أنور علي</v>
          </cell>
          <cell r="C18">
            <v>0</v>
          </cell>
          <cell r="D18"/>
          <cell r="E18"/>
          <cell r="F18"/>
          <cell r="G18"/>
          <cell r="H18"/>
          <cell r="I18"/>
          <cell r="J18"/>
          <cell r="K18">
            <v>0</v>
          </cell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/>
          <cell r="Y18"/>
          <cell r="Z18"/>
          <cell r="AA18"/>
          <cell r="AB18"/>
          <cell r="AC18"/>
          <cell r="AD18"/>
          <cell r="AE18">
            <v>0</v>
          </cell>
          <cell r="AF18"/>
          <cell r="AG18"/>
          <cell r="AH18"/>
          <cell r="AI18">
            <v>0</v>
          </cell>
          <cell r="AJ18">
            <v>0</v>
          </cell>
          <cell r="AK18"/>
          <cell r="AL18"/>
          <cell r="AM18"/>
          <cell r="AN18"/>
          <cell r="AO18"/>
          <cell r="AP18">
            <v>0</v>
          </cell>
          <cell r="AQ18"/>
          <cell r="AR18"/>
          <cell r="AS18">
            <v>0</v>
          </cell>
          <cell r="AT18"/>
          <cell r="AU18"/>
          <cell r="AV18"/>
          <cell r="AW18"/>
          <cell r="AX18"/>
          <cell r="AY18"/>
          <cell r="AZ18"/>
          <cell r="BA18"/>
        </row>
        <row r="19">
          <cell r="A19">
            <v>14</v>
          </cell>
          <cell r="B19" t="str">
            <v>اميرة محمد عبد المعطى محمد</v>
          </cell>
          <cell r="C19">
            <v>3401.0349999999999</v>
          </cell>
          <cell r="D19"/>
          <cell r="E19">
            <v>28504252500204</v>
          </cell>
          <cell r="F19">
            <v>232.5</v>
          </cell>
          <cell r="G19">
            <v>19739.310000000001</v>
          </cell>
          <cell r="H19">
            <v>4830.91</v>
          </cell>
          <cell r="I19">
            <v>89.72</v>
          </cell>
          <cell r="J19">
            <v>14.35</v>
          </cell>
          <cell r="K19">
            <v>1429.875</v>
          </cell>
          <cell r="L19"/>
          <cell r="M19"/>
          <cell r="N19">
            <v>184.45</v>
          </cell>
          <cell r="O19"/>
          <cell r="P19"/>
          <cell r="Q19">
            <v>301.08999999999997</v>
          </cell>
          <cell r="R19">
            <v>1021.91</v>
          </cell>
          <cell r="S19">
            <v>71.53</v>
          </cell>
          <cell r="T19">
            <v>71.53</v>
          </cell>
          <cell r="U19"/>
          <cell r="V19">
            <v>1164.97</v>
          </cell>
          <cell r="W19"/>
          <cell r="X19"/>
          <cell r="Y19">
            <v>14.4</v>
          </cell>
          <cell r="Z19">
            <v>50</v>
          </cell>
          <cell r="AA19"/>
          <cell r="AB19"/>
          <cell r="AC19"/>
          <cell r="AD19"/>
          <cell r="AE19">
            <v>0</v>
          </cell>
          <cell r="AF19"/>
          <cell r="AG19">
            <v>5.13</v>
          </cell>
          <cell r="AH19">
            <v>253.98</v>
          </cell>
          <cell r="AI19">
            <v>239.57999999999998</v>
          </cell>
          <cell r="AJ19">
            <v>225.17999999999998</v>
          </cell>
          <cell r="AK19">
            <v>1067.8599999999999</v>
          </cell>
          <cell r="AL19">
            <v>1067.8599999999999</v>
          </cell>
          <cell r="AM19">
            <v>30.11</v>
          </cell>
          <cell r="AN19">
            <v>3.01</v>
          </cell>
          <cell r="AO19">
            <v>9.0299999999999994</v>
          </cell>
          <cell r="AP19">
            <v>42.15</v>
          </cell>
          <cell r="AQ19">
            <v>106.79</v>
          </cell>
          <cell r="AR19">
            <v>10.68</v>
          </cell>
          <cell r="AS19">
            <v>117.47</v>
          </cell>
          <cell r="AT19"/>
          <cell r="AU19"/>
          <cell r="AV19"/>
          <cell r="AW19"/>
          <cell r="AX19">
            <v>0.03</v>
          </cell>
          <cell r="AY19">
            <v>8.6999999999999993</v>
          </cell>
          <cell r="AZ19">
            <v>0.35</v>
          </cell>
          <cell r="BA19">
            <v>1211.25</v>
          </cell>
        </row>
        <row r="20">
          <cell r="A20">
            <v>15</v>
          </cell>
          <cell r="B20" t="str">
            <v>اميره بدر توفيق حسن</v>
          </cell>
          <cell r="C20">
            <v>6518.3</v>
          </cell>
          <cell r="D20"/>
          <cell r="E20">
            <v>28604152500066</v>
          </cell>
          <cell r="F20">
            <v>260</v>
          </cell>
          <cell r="G20">
            <v>21697.61</v>
          </cell>
          <cell r="H20">
            <v>8117.3</v>
          </cell>
          <cell r="I20">
            <v>126.07</v>
          </cell>
          <cell r="J20">
            <v>126.07</v>
          </cell>
          <cell r="K20">
            <v>1599</v>
          </cell>
          <cell r="L20"/>
          <cell r="M20"/>
          <cell r="N20"/>
          <cell r="O20"/>
          <cell r="P20"/>
          <cell r="Q20">
            <v>336.71</v>
          </cell>
          <cell r="R20">
            <v>1096.17</v>
          </cell>
          <cell r="S20">
            <v>76.73</v>
          </cell>
          <cell r="T20">
            <v>76.73</v>
          </cell>
          <cell r="U20"/>
          <cell r="V20">
            <v>1249.6300000000001</v>
          </cell>
          <cell r="W20"/>
          <cell r="X20"/>
          <cell r="Y20">
            <v>14.4</v>
          </cell>
          <cell r="Z20">
            <v>140</v>
          </cell>
          <cell r="AA20"/>
          <cell r="AB20"/>
          <cell r="AC20"/>
          <cell r="AD20"/>
          <cell r="AE20">
            <v>0</v>
          </cell>
          <cell r="AF20"/>
          <cell r="AG20">
            <v>5.47</v>
          </cell>
          <cell r="AH20">
            <v>159.87</v>
          </cell>
          <cell r="AI20">
            <v>145.47</v>
          </cell>
          <cell r="AJ20">
            <v>131.07</v>
          </cell>
          <cell r="AK20">
            <v>932.79</v>
          </cell>
          <cell r="AL20">
            <v>932.79</v>
          </cell>
          <cell r="AM20">
            <v>33.67</v>
          </cell>
          <cell r="AN20">
            <v>3.37</v>
          </cell>
          <cell r="AO20">
            <v>10.1</v>
          </cell>
          <cell r="AP20">
            <v>47.14</v>
          </cell>
          <cell r="AQ20">
            <v>93.28</v>
          </cell>
          <cell r="AR20">
            <v>9.33</v>
          </cell>
          <cell r="AS20">
            <v>102.61</v>
          </cell>
          <cell r="AT20"/>
          <cell r="AU20"/>
          <cell r="AV20"/>
          <cell r="AW20"/>
          <cell r="AX20">
            <v>0.04</v>
          </cell>
          <cell r="AY20">
            <v>9</v>
          </cell>
          <cell r="AZ20">
            <v>1.06</v>
          </cell>
          <cell r="BA20">
            <v>1212.2</v>
          </cell>
        </row>
        <row r="21">
          <cell r="A21">
            <v>16</v>
          </cell>
          <cell r="B21" t="str">
            <v>اميره محمد حنفي يوسف</v>
          </cell>
          <cell r="C21">
            <v>3637.1800000000003</v>
          </cell>
          <cell r="D21">
            <v>13580.24</v>
          </cell>
          <cell r="E21">
            <v>28109162500128</v>
          </cell>
          <cell r="F21">
            <v>274</v>
          </cell>
          <cell r="G21">
            <v>20940.68</v>
          </cell>
          <cell r="H21">
            <v>18902.52</v>
          </cell>
          <cell r="I21">
            <v>98.6</v>
          </cell>
          <cell r="J21">
            <v>16.649999999999999</v>
          </cell>
          <cell r="K21">
            <v>1685.1000000000001</v>
          </cell>
          <cell r="L21"/>
          <cell r="M21"/>
          <cell r="N21"/>
          <cell r="O21"/>
          <cell r="P21"/>
          <cell r="Q21">
            <v>354.84</v>
          </cell>
          <cell r="R21">
            <v>1145.97</v>
          </cell>
          <cell r="S21">
            <v>80.22</v>
          </cell>
          <cell r="T21">
            <v>80.22</v>
          </cell>
          <cell r="U21"/>
          <cell r="V21">
            <v>1306.4100000000001</v>
          </cell>
          <cell r="W21"/>
          <cell r="X21"/>
          <cell r="Y21">
            <v>21</v>
          </cell>
          <cell r="Z21">
            <v>50</v>
          </cell>
          <cell r="AA21"/>
          <cell r="AB21"/>
          <cell r="AC21"/>
          <cell r="AD21"/>
          <cell r="AE21">
            <v>0</v>
          </cell>
          <cell r="AF21"/>
          <cell r="AG21">
            <v>5.58</v>
          </cell>
          <cell r="AH21">
            <v>76.58</v>
          </cell>
          <cell r="AI21">
            <v>55.58</v>
          </cell>
          <cell r="AJ21">
            <v>34.58</v>
          </cell>
          <cell r="AK21">
            <v>978.15</v>
          </cell>
          <cell r="AL21">
            <v>978.15</v>
          </cell>
          <cell r="AM21">
            <v>35.479999999999997</v>
          </cell>
          <cell r="AN21">
            <v>3.55</v>
          </cell>
          <cell r="AO21">
            <v>10.65</v>
          </cell>
          <cell r="AP21">
            <v>49.679999999999993</v>
          </cell>
          <cell r="AQ21">
            <v>97.81</v>
          </cell>
          <cell r="AR21">
            <v>9.7799999999999994</v>
          </cell>
          <cell r="AS21">
            <v>107.59</v>
          </cell>
          <cell r="AT21">
            <v>3.04</v>
          </cell>
          <cell r="AU21"/>
          <cell r="AV21"/>
          <cell r="AW21"/>
          <cell r="AX21">
            <v>0.04</v>
          </cell>
          <cell r="AY21">
            <v>8.65</v>
          </cell>
          <cell r="AZ21">
            <v>0.19</v>
          </cell>
          <cell r="BA21">
            <v>1153.8</v>
          </cell>
        </row>
        <row r="22">
          <cell r="A22">
            <v>17</v>
          </cell>
          <cell r="B22" t="str">
            <v>انعام احمد ابراهيم مهران</v>
          </cell>
          <cell r="C22">
            <v>13126.503000000001</v>
          </cell>
          <cell r="D22">
            <v>13404.69</v>
          </cell>
          <cell r="E22">
            <v>27108062500783</v>
          </cell>
          <cell r="F22">
            <v>452.58</v>
          </cell>
          <cell r="G22">
            <v>32806.400000000001</v>
          </cell>
          <cell r="H22">
            <v>29314.560000000001</v>
          </cell>
          <cell r="I22">
            <v>730.81</v>
          </cell>
          <cell r="J22">
            <v>76.099999999999994</v>
          </cell>
          <cell r="K22">
            <v>2783.3670000000002</v>
          </cell>
          <cell r="L22"/>
          <cell r="M22"/>
          <cell r="N22"/>
          <cell r="O22"/>
          <cell r="P22"/>
          <cell r="Q22">
            <v>586.1</v>
          </cell>
          <cell r="R22">
            <v>1645.17</v>
          </cell>
          <cell r="S22">
            <v>115.16</v>
          </cell>
          <cell r="T22">
            <v>115.16</v>
          </cell>
          <cell r="U22"/>
          <cell r="V22">
            <v>1875.49</v>
          </cell>
          <cell r="W22"/>
          <cell r="X22"/>
          <cell r="Y22">
            <v>21</v>
          </cell>
          <cell r="Z22">
            <v>150</v>
          </cell>
          <cell r="AA22"/>
          <cell r="AB22"/>
          <cell r="AC22"/>
          <cell r="AD22"/>
          <cell r="AE22">
            <v>0</v>
          </cell>
          <cell r="AF22">
            <v>230.78</v>
          </cell>
          <cell r="AG22">
            <v>70.06</v>
          </cell>
          <cell r="AH22">
            <v>471.84</v>
          </cell>
          <cell r="AI22">
            <v>450.84</v>
          </cell>
          <cell r="AJ22">
            <v>429.84</v>
          </cell>
          <cell r="AK22">
            <v>1611.23</v>
          </cell>
          <cell r="AL22">
            <v>1611.23</v>
          </cell>
          <cell r="AM22">
            <v>58.61</v>
          </cell>
          <cell r="AN22">
            <v>5.86</v>
          </cell>
          <cell r="AO22">
            <v>17.579999999999998</v>
          </cell>
          <cell r="AP22">
            <v>82.05</v>
          </cell>
          <cell r="AQ22">
            <v>161.12</v>
          </cell>
          <cell r="AR22">
            <v>16.11</v>
          </cell>
          <cell r="AS22">
            <v>177.23000000000002</v>
          </cell>
          <cell r="AT22"/>
          <cell r="AU22"/>
          <cell r="AV22"/>
          <cell r="AW22"/>
          <cell r="AX22">
            <v>0.03</v>
          </cell>
          <cell r="AY22">
            <v>15.15</v>
          </cell>
          <cell r="AZ22">
            <v>17.37</v>
          </cell>
          <cell r="BA22">
            <v>1947.9</v>
          </cell>
        </row>
        <row r="23">
          <cell r="A23">
            <v>18</v>
          </cell>
          <cell r="B23" t="str">
            <v>اوميمه جمال حلمى حسن</v>
          </cell>
          <cell r="C23">
            <v>3844.16</v>
          </cell>
          <cell r="D23"/>
          <cell r="E23">
            <v>27412022500064</v>
          </cell>
          <cell r="F23">
            <v>283</v>
          </cell>
          <cell r="G23">
            <v>19333.04</v>
          </cell>
          <cell r="H23">
            <v>5584.61</v>
          </cell>
          <cell r="I23">
            <v>99.5</v>
          </cell>
          <cell r="J23">
            <v>17.850000000000001</v>
          </cell>
          <cell r="K23">
            <v>1740.45</v>
          </cell>
          <cell r="L23"/>
          <cell r="M23"/>
          <cell r="N23"/>
          <cell r="O23"/>
          <cell r="P23"/>
          <cell r="Q23">
            <v>366.49</v>
          </cell>
          <cell r="R23">
            <v>1145.97</v>
          </cell>
          <cell r="S23">
            <v>80.22</v>
          </cell>
          <cell r="T23">
            <v>80.22</v>
          </cell>
          <cell r="U23"/>
          <cell r="V23">
            <v>1306.4100000000001</v>
          </cell>
          <cell r="W23"/>
          <cell r="X23"/>
          <cell r="Y23">
            <v>21</v>
          </cell>
          <cell r="Z23">
            <v>145</v>
          </cell>
          <cell r="AA23"/>
          <cell r="AB23"/>
          <cell r="AC23"/>
          <cell r="AD23"/>
          <cell r="AE23">
            <v>0</v>
          </cell>
          <cell r="AF23">
            <v>21.74</v>
          </cell>
          <cell r="AG23">
            <v>5.69</v>
          </cell>
          <cell r="AH23">
            <v>193.43</v>
          </cell>
          <cell r="AI23">
            <v>172.43</v>
          </cell>
          <cell r="AJ23">
            <v>151.43</v>
          </cell>
          <cell r="AK23">
            <v>988.35</v>
          </cell>
          <cell r="AL23">
            <v>988.35</v>
          </cell>
          <cell r="AM23">
            <v>36.65</v>
          </cell>
          <cell r="AN23">
            <v>3.66</v>
          </cell>
          <cell r="AO23">
            <v>10.99</v>
          </cell>
          <cell r="AP23">
            <v>51.300000000000004</v>
          </cell>
          <cell r="AQ23">
            <v>98.84</v>
          </cell>
          <cell r="AR23">
            <v>9.8800000000000008</v>
          </cell>
          <cell r="AS23">
            <v>108.72</v>
          </cell>
          <cell r="AT23"/>
          <cell r="AU23"/>
          <cell r="AV23"/>
          <cell r="AW23"/>
          <cell r="AX23">
            <v>0.01</v>
          </cell>
          <cell r="AY23">
            <v>9.5500000000000007</v>
          </cell>
          <cell r="AZ23">
            <v>2.5099999999999998</v>
          </cell>
          <cell r="BA23">
            <v>1327.75</v>
          </cell>
        </row>
        <row r="24">
          <cell r="A24">
            <v>19</v>
          </cell>
          <cell r="B24" t="str">
            <v>ايفيلين ربيل بطرس اسكاروس</v>
          </cell>
          <cell r="C24">
            <v>3327.27</v>
          </cell>
          <cell r="D24">
            <v>11963.67</v>
          </cell>
          <cell r="E24">
            <v>27811202502229</v>
          </cell>
          <cell r="F24">
            <v>271</v>
          </cell>
          <cell r="G24">
            <v>22258.92</v>
          </cell>
          <cell r="H24">
            <v>16957.59</v>
          </cell>
          <cell r="I24">
            <v>91.81</v>
          </cell>
          <cell r="J24">
            <v>14.65</v>
          </cell>
          <cell r="K24">
            <v>1666.65</v>
          </cell>
          <cell r="L24"/>
          <cell r="M24"/>
          <cell r="N24"/>
          <cell r="O24"/>
          <cell r="P24"/>
          <cell r="Q24">
            <v>350.95</v>
          </cell>
          <cell r="R24">
            <v>1152.69</v>
          </cell>
          <cell r="S24">
            <v>80.69</v>
          </cell>
          <cell r="T24">
            <v>80.69</v>
          </cell>
          <cell r="U24"/>
          <cell r="V24">
            <v>1314.07</v>
          </cell>
          <cell r="W24"/>
          <cell r="X24"/>
          <cell r="Y24">
            <v>21</v>
          </cell>
          <cell r="Z24">
            <v>95</v>
          </cell>
          <cell r="AA24"/>
          <cell r="AB24"/>
          <cell r="AC24"/>
          <cell r="AD24"/>
          <cell r="AE24">
            <v>0</v>
          </cell>
          <cell r="AF24">
            <v>0.17</v>
          </cell>
          <cell r="AG24">
            <v>5.71</v>
          </cell>
          <cell r="AH24">
            <v>121.88</v>
          </cell>
          <cell r="AI24">
            <v>100.88</v>
          </cell>
          <cell r="AJ24">
            <v>79.88</v>
          </cell>
          <cell r="AK24">
            <v>990</v>
          </cell>
          <cell r="AL24">
            <v>990</v>
          </cell>
          <cell r="AM24">
            <v>35.1</v>
          </cell>
          <cell r="AN24">
            <v>3.51</v>
          </cell>
          <cell r="AO24">
            <v>10.53</v>
          </cell>
          <cell r="AP24">
            <v>49.14</v>
          </cell>
          <cell r="AQ24">
            <v>99</v>
          </cell>
          <cell r="AR24">
            <v>9.9</v>
          </cell>
          <cell r="AS24">
            <v>108.9</v>
          </cell>
          <cell r="AT24">
            <v>14.28</v>
          </cell>
          <cell r="AU24"/>
          <cell r="AV24"/>
          <cell r="AW24"/>
          <cell r="AX24">
            <v>0.02</v>
          </cell>
          <cell r="AY24">
            <v>8.6999999999999993</v>
          </cell>
          <cell r="AZ24">
            <v>0.31</v>
          </cell>
          <cell r="BA24">
            <v>1219.5999999999999</v>
          </cell>
        </row>
        <row r="25">
          <cell r="A25">
            <v>20</v>
          </cell>
          <cell r="B25" t="str">
            <v>ايمان أحمد بركات أحمد</v>
          </cell>
          <cell r="C25">
            <v>0</v>
          </cell>
          <cell r="D25"/>
          <cell r="E25"/>
          <cell r="F25"/>
          <cell r="G25"/>
          <cell r="H25"/>
          <cell r="I25"/>
          <cell r="J25"/>
          <cell r="K25">
            <v>0</v>
          </cell>
          <cell r="L25"/>
          <cell r="M25"/>
          <cell r="N25"/>
          <cell r="O25"/>
          <cell r="P25"/>
          <cell r="Q25"/>
          <cell r="R25"/>
          <cell r="S25"/>
          <cell r="T25"/>
          <cell r="U25"/>
          <cell r="V25"/>
          <cell r="W25"/>
          <cell r="X25"/>
          <cell r="Y25"/>
          <cell r="Z25"/>
          <cell r="AA25"/>
          <cell r="AB25"/>
          <cell r="AC25"/>
          <cell r="AD25"/>
          <cell r="AE25">
            <v>0</v>
          </cell>
          <cell r="AF25"/>
          <cell r="AG25"/>
          <cell r="AH25"/>
          <cell r="AI25">
            <v>0</v>
          </cell>
          <cell r="AJ25">
            <v>0</v>
          </cell>
          <cell r="AK25"/>
          <cell r="AL25"/>
          <cell r="AM25"/>
          <cell r="AN25"/>
          <cell r="AO25"/>
          <cell r="AP25">
            <v>0</v>
          </cell>
          <cell r="AQ25"/>
          <cell r="AR25"/>
          <cell r="AS25">
            <v>0</v>
          </cell>
          <cell r="AT25"/>
          <cell r="AU25"/>
          <cell r="AV25"/>
          <cell r="AW25"/>
          <cell r="AX25"/>
          <cell r="AY25"/>
          <cell r="AZ25"/>
          <cell r="BA25"/>
        </row>
        <row r="26">
          <cell r="A26">
            <v>21</v>
          </cell>
          <cell r="B26" t="str">
            <v>ايمان جمال محمد سيف خليل</v>
          </cell>
          <cell r="C26">
            <v>0</v>
          </cell>
          <cell r="D26"/>
          <cell r="E26"/>
          <cell r="F26"/>
          <cell r="G26"/>
          <cell r="H26"/>
          <cell r="I26"/>
          <cell r="J26"/>
          <cell r="K26">
            <v>0</v>
          </cell>
          <cell r="L26"/>
          <cell r="M26"/>
          <cell r="N26"/>
          <cell r="O26"/>
          <cell r="P26"/>
          <cell r="Q26"/>
          <cell r="R26"/>
          <cell r="S26"/>
          <cell r="T26"/>
          <cell r="U26"/>
          <cell r="V26"/>
          <cell r="W26"/>
          <cell r="X26"/>
          <cell r="Y26"/>
          <cell r="Z26"/>
          <cell r="AA26"/>
          <cell r="AB26"/>
          <cell r="AC26"/>
          <cell r="AD26"/>
          <cell r="AE26">
            <v>0</v>
          </cell>
          <cell r="AF26"/>
          <cell r="AG26"/>
          <cell r="AH26"/>
          <cell r="AI26">
            <v>0</v>
          </cell>
          <cell r="AJ26">
            <v>0</v>
          </cell>
          <cell r="AK26"/>
          <cell r="AL26"/>
          <cell r="AM26"/>
          <cell r="AN26"/>
          <cell r="AO26"/>
          <cell r="AP26">
            <v>0</v>
          </cell>
          <cell r="AQ26"/>
          <cell r="AR26"/>
          <cell r="AS26">
            <v>0</v>
          </cell>
          <cell r="AT26"/>
          <cell r="AU26"/>
          <cell r="AV26"/>
          <cell r="AW26"/>
          <cell r="AX26"/>
          <cell r="AY26"/>
          <cell r="AZ26"/>
          <cell r="BA26"/>
        </row>
        <row r="27">
          <cell r="A27">
            <v>22</v>
          </cell>
          <cell r="B27" t="str">
            <v>ايمان عبدالحميد عبد اللطيف</v>
          </cell>
          <cell r="C27">
            <v>3608.8600000000015</v>
          </cell>
          <cell r="D27">
            <v>17700</v>
          </cell>
          <cell r="E27">
            <v>28009172501861</v>
          </cell>
          <cell r="F27">
            <v>278</v>
          </cell>
          <cell r="G27">
            <v>21726.82</v>
          </cell>
          <cell r="H27">
            <v>23018.560000000001</v>
          </cell>
          <cell r="I27">
            <v>82.67</v>
          </cell>
          <cell r="J27">
            <v>14.35</v>
          </cell>
          <cell r="K27">
            <v>1709.7</v>
          </cell>
          <cell r="L27"/>
          <cell r="M27"/>
          <cell r="N27"/>
          <cell r="O27"/>
          <cell r="P27"/>
          <cell r="Q27">
            <v>360.02</v>
          </cell>
          <cell r="R27">
            <v>1203.27</v>
          </cell>
          <cell r="S27">
            <v>84.23</v>
          </cell>
          <cell r="T27">
            <v>84.23</v>
          </cell>
          <cell r="U27"/>
          <cell r="V27">
            <v>1371.73</v>
          </cell>
          <cell r="W27"/>
          <cell r="X27"/>
          <cell r="Y27">
            <v>21</v>
          </cell>
          <cell r="Z27">
            <v>50</v>
          </cell>
          <cell r="AA27"/>
          <cell r="AB27"/>
          <cell r="AC27"/>
          <cell r="AD27"/>
          <cell r="AE27">
            <v>0</v>
          </cell>
          <cell r="AF27">
            <v>2.69</v>
          </cell>
          <cell r="AG27">
            <v>5.63</v>
          </cell>
          <cell r="AH27">
            <v>79.319999999999993</v>
          </cell>
          <cell r="AI27">
            <v>58.319999999999993</v>
          </cell>
          <cell r="AJ27">
            <v>37.319999999999993</v>
          </cell>
          <cell r="AK27">
            <v>1041.03</v>
          </cell>
          <cell r="AL27">
            <v>1041.03</v>
          </cell>
          <cell r="AM27">
            <v>36</v>
          </cell>
          <cell r="AN27">
            <v>3.6</v>
          </cell>
          <cell r="AO27">
            <v>10.8</v>
          </cell>
          <cell r="AP27">
            <v>50.400000000000006</v>
          </cell>
          <cell r="AQ27">
            <v>104.1</v>
          </cell>
          <cell r="AR27">
            <v>10.41</v>
          </cell>
          <cell r="AS27">
            <v>114.50999999999999</v>
          </cell>
          <cell r="AT27"/>
          <cell r="AU27"/>
          <cell r="AV27"/>
          <cell r="AW27"/>
          <cell r="AX27">
            <v>0.04</v>
          </cell>
          <cell r="AY27">
            <v>8.85</v>
          </cell>
          <cell r="AZ27">
            <v>0.65</v>
          </cell>
          <cell r="BA27">
            <v>1236.5999999999999</v>
          </cell>
        </row>
        <row r="28">
          <cell r="A28">
            <v>23</v>
          </cell>
          <cell r="B28" t="str">
            <v>ايمان محمد عبد المعطي محمد</v>
          </cell>
          <cell r="C28">
            <v>3569.8099999999995</v>
          </cell>
          <cell r="D28"/>
          <cell r="E28">
            <v>28401292500181</v>
          </cell>
          <cell r="F28">
            <v>264</v>
          </cell>
          <cell r="G28">
            <v>19254.78</v>
          </cell>
          <cell r="H28">
            <v>5193.41</v>
          </cell>
          <cell r="I28">
            <v>95.73</v>
          </cell>
          <cell r="J28">
            <v>16.399999999999999</v>
          </cell>
          <cell r="K28">
            <v>1623.6000000000001</v>
          </cell>
          <cell r="L28"/>
          <cell r="M28"/>
          <cell r="N28"/>
          <cell r="O28"/>
          <cell r="P28"/>
          <cell r="Q28">
            <v>341.89</v>
          </cell>
          <cell r="R28">
            <v>1163.53</v>
          </cell>
          <cell r="S28">
            <v>81.45</v>
          </cell>
          <cell r="T28">
            <v>81.45</v>
          </cell>
          <cell r="U28"/>
          <cell r="V28">
            <v>1326.43</v>
          </cell>
          <cell r="W28"/>
          <cell r="X28"/>
          <cell r="Y28">
            <v>21</v>
          </cell>
          <cell r="Z28">
            <v>140</v>
          </cell>
          <cell r="AA28"/>
          <cell r="AB28"/>
          <cell r="AC28"/>
          <cell r="AD28"/>
          <cell r="AE28">
            <v>0</v>
          </cell>
          <cell r="AF28"/>
          <cell r="AG28">
            <v>5.69</v>
          </cell>
          <cell r="AH28">
            <v>166.69</v>
          </cell>
          <cell r="AI28">
            <v>145.69</v>
          </cell>
          <cell r="AJ28">
            <v>124.69</v>
          </cell>
          <cell r="AK28">
            <v>1011.23</v>
          </cell>
          <cell r="AL28">
            <v>1011.23</v>
          </cell>
          <cell r="AM28">
            <v>34.19</v>
          </cell>
          <cell r="AN28">
            <v>3.42</v>
          </cell>
          <cell r="AO28">
            <v>10.26</v>
          </cell>
          <cell r="AP28">
            <v>47.87</v>
          </cell>
          <cell r="AQ28">
            <v>101.12</v>
          </cell>
          <cell r="AR28">
            <v>10.11</v>
          </cell>
          <cell r="AS28">
            <v>111.23</v>
          </cell>
          <cell r="AT28"/>
          <cell r="AU28"/>
          <cell r="AV28"/>
          <cell r="AW28"/>
          <cell r="AX28">
            <v>0.02</v>
          </cell>
          <cell r="AY28">
            <v>9.25</v>
          </cell>
          <cell r="AZ28">
            <v>1.7</v>
          </cell>
          <cell r="BA28">
            <v>1284.05</v>
          </cell>
        </row>
        <row r="29">
          <cell r="A29">
            <v>24</v>
          </cell>
          <cell r="B29" t="str">
            <v>بسمة عبد العزيز ابو العلا</v>
          </cell>
          <cell r="C29">
            <v>2630.6000000000004</v>
          </cell>
          <cell r="D29">
            <v>8896.08</v>
          </cell>
          <cell r="E29">
            <v>28302182500226</v>
          </cell>
          <cell r="F29">
            <v>274</v>
          </cell>
          <cell r="G29">
            <v>19503.88</v>
          </cell>
          <cell r="H29">
            <v>13211.78</v>
          </cell>
          <cell r="I29">
            <v>47.8</v>
          </cell>
          <cell r="J29">
            <v>11.95</v>
          </cell>
          <cell r="K29">
            <v>1685.1000000000001</v>
          </cell>
          <cell r="L29"/>
          <cell r="M29"/>
          <cell r="N29"/>
          <cell r="O29"/>
          <cell r="P29"/>
          <cell r="Q29">
            <v>354.84</v>
          </cell>
          <cell r="R29">
            <v>1145.97</v>
          </cell>
          <cell r="S29">
            <v>80.22</v>
          </cell>
          <cell r="T29">
            <v>80.22</v>
          </cell>
          <cell r="U29"/>
          <cell r="V29">
            <v>1306.4100000000001</v>
          </cell>
          <cell r="W29"/>
          <cell r="X29"/>
          <cell r="Y29">
            <v>21</v>
          </cell>
          <cell r="Z29">
            <v>50</v>
          </cell>
          <cell r="AA29">
            <v>15</v>
          </cell>
          <cell r="AB29"/>
          <cell r="AC29"/>
          <cell r="AD29"/>
          <cell r="AE29">
            <v>15</v>
          </cell>
          <cell r="AF29"/>
          <cell r="AG29">
            <v>5.64</v>
          </cell>
          <cell r="AH29">
            <v>91.64</v>
          </cell>
          <cell r="AI29">
            <v>70.64</v>
          </cell>
          <cell r="AJ29">
            <v>49.64</v>
          </cell>
          <cell r="AK29">
            <v>993.21</v>
          </cell>
          <cell r="AL29">
            <v>993.21</v>
          </cell>
          <cell r="AM29">
            <v>35.479999999999997</v>
          </cell>
          <cell r="AN29">
            <v>3.55</v>
          </cell>
          <cell r="AO29">
            <v>10.65</v>
          </cell>
          <cell r="AP29">
            <v>49.679999999999993</v>
          </cell>
          <cell r="AQ29">
            <v>99.32</v>
          </cell>
          <cell r="AR29">
            <v>9.93</v>
          </cell>
          <cell r="AS29">
            <v>109.25</v>
          </cell>
          <cell r="AT29"/>
          <cell r="AU29"/>
          <cell r="AV29"/>
          <cell r="AW29"/>
          <cell r="AX29">
            <v>0.01</v>
          </cell>
          <cell r="AY29">
            <v>8.8000000000000007</v>
          </cell>
          <cell r="AZ29">
            <v>0.51</v>
          </cell>
          <cell r="BA29">
            <v>1229.8</v>
          </cell>
        </row>
        <row r="30">
          <cell r="A30">
            <v>25</v>
          </cell>
          <cell r="B30" t="str">
            <v>بيتر عاطف كمال متري</v>
          </cell>
          <cell r="C30">
            <v>3474.8999999999996</v>
          </cell>
          <cell r="D30"/>
          <cell r="E30">
            <v>28009152500311</v>
          </cell>
          <cell r="F30">
            <v>270</v>
          </cell>
          <cell r="G30">
            <v>18700.78</v>
          </cell>
          <cell r="H30">
            <v>5135.3999999999996</v>
          </cell>
          <cell r="I30">
            <v>94.95</v>
          </cell>
          <cell r="J30">
            <v>15.2</v>
          </cell>
          <cell r="K30">
            <v>1660.5</v>
          </cell>
          <cell r="L30"/>
          <cell r="M30"/>
          <cell r="N30"/>
          <cell r="O30"/>
          <cell r="P30"/>
          <cell r="Q30">
            <v>349.66</v>
          </cell>
          <cell r="R30">
            <v>1126.3599999999999</v>
          </cell>
          <cell r="S30">
            <v>78.849999999999994</v>
          </cell>
          <cell r="T30">
            <v>78.849999999999994</v>
          </cell>
          <cell r="U30"/>
          <cell r="V30">
            <v>1284.06</v>
          </cell>
          <cell r="W30"/>
          <cell r="X30"/>
          <cell r="Y30">
            <v>21</v>
          </cell>
          <cell r="Z30">
            <v>145</v>
          </cell>
          <cell r="AA30"/>
          <cell r="AB30"/>
          <cell r="AC30"/>
          <cell r="AD30"/>
          <cell r="AE30">
            <v>0</v>
          </cell>
          <cell r="AF30">
            <v>0.9</v>
          </cell>
          <cell r="AG30">
            <v>5.53</v>
          </cell>
          <cell r="AH30">
            <v>172.43</v>
          </cell>
          <cell r="AI30">
            <v>151.43</v>
          </cell>
          <cell r="AJ30">
            <v>130.43</v>
          </cell>
          <cell r="AK30">
            <v>961.83</v>
          </cell>
          <cell r="AL30">
            <v>961.83</v>
          </cell>
          <cell r="AM30">
            <v>34.97</v>
          </cell>
          <cell r="AN30">
            <v>3.5</v>
          </cell>
          <cell r="AO30">
            <v>10.49</v>
          </cell>
          <cell r="AP30">
            <v>48.96</v>
          </cell>
          <cell r="AQ30">
            <v>96.18</v>
          </cell>
          <cell r="AR30">
            <v>9.6199999999999992</v>
          </cell>
          <cell r="AS30">
            <v>105.80000000000001</v>
          </cell>
          <cell r="AT30"/>
          <cell r="AU30">
            <v>6.48</v>
          </cell>
          <cell r="AV30"/>
          <cell r="AW30"/>
          <cell r="AX30">
            <v>0.02</v>
          </cell>
          <cell r="AY30">
            <v>9.1999999999999993</v>
          </cell>
          <cell r="AZ30">
            <v>1.63</v>
          </cell>
          <cell r="BA30">
            <v>1284.4000000000001</v>
          </cell>
        </row>
        <row r="31">
          <cell r="A31">
            <v>26</v>
          </cell>
          <cell r="B31" t="str">
            <v>جرجس فيليب عزيز نخله</v>
          </cell>
          <cell r="C31">
            <v>3764.3100000000004</v>
          </cell>
          <cell r="D31"/>
          <cell r="E31">
            <v>28511172500374</v>
          </cell>
          <cell r="F31">
            <v>263</v>
          </cell>
          <cell r="G31">
            <v>19019.78</v>
          </cell>
          <cell r="H31">
            <v>5381.76</v>
          </cell>
          <cell r="I31">
            <v>96.42</v>
          </cell>
          <cell r="J31">
            <v>17.600000000000001</v>
          </cell>
          <cell r="K31">
            <v>1617.45</v>
          </cell>
          <cell r="L31"/>
          <cell r="M31"/>
          <cell r="N31"/>
          <cell r="O31"/>
          <cell r="P31"/>
          <cell r="Q31">
            <v>340.59</v>
          </cell>
          <cell r="R31">
            <v>1109.45</v>
          </cell>
          <cell r="S31">
            <v>77.66</v>
          </cell>
          <cell r="T31">
            <v>77.66</v>
          </cell>
          <cell r="U31"/>
          <cell r="V31">
            <v>1264.77</v>
          </cell>
          <cell r="W31"/>
          <cell r="X31"/>
          <cell r="Y31">
            <v>21</v>
          </cell>
          <cell r="Z31">
            <v>50</v>
          </cell>
          <cell r="AA31"/>
          <cell r="AB31"/>
          <cell r="AC31"/>
          <cell r="AD31"/>
          <cell r="AE31">
            <v>0</v>
          </cell>
          <cell r="AF31"/>
          <cell r="AG31">
            <v>5.51</v>
          </cell>
          <cell r="AH31">
            <v>76.510000000000005</v>
          </cell>
          <cell r="AI31">
            <v>55.510000000000005</v>
          </cell>
          <cell r="AJ31">
            <v>34.510000000000005</v>
          </cell>
          <cell r="AK31">
            <v>950.69</v>
          </cell>
          <cell r="AL31">
            <v>950.69</v>
          </cell>
          <cell r="AM31">
            <v>34.06</v>
          </cell>
          <cell r="AN31">
            <v>3.41</v>
          </cell>
          <cell r="AO31">
            <v>10.220000000000001</v>
          </cell>
          <cell r="AP31">
            <v>47.69</v>
          </cell>
          <cell r="AQ31">
            <v>95.07</v>
          </cell>
          <cell r="AR31">
            <v>9.51</v>
          </cell>
          <cell r="AS31">
            <v>104.58</v>
          </cell>
          <cell r="AT31"/>
          <cell r="AU31"/>
          <cell r="AV31"/>
          <cell r="AW31"/>
          <cell r="AX31">
            <v>0.01</v>
          </cell>
          <cell r="AY31">
            <v>8.4</v>
          </cell>
          <cell r="AZ31"/>
          <cell r="BA31">
            <v>1175.5999999999999</v>
          </cell>
        </row>
        <row r="32">
          <cell r="A32">
            <v>27</v>
          </cell>
          <cell r="B32" t="str">
            <v>حسام جمال الدين محمد محمود</v>
          </cell>
          <cell r="C32">
            <v>3919.8100000000004</v>
          </cell>
          <cell r="D32"/>
          <cell r="E32">
            <v>28710202500351</v>
          </cell>
          <cell r="F32">
            <v>263</v>
          </cell>
          <cell r="G32">
            <v>22114.85</v>
          </cell>
          <cell r="H32">
            <v>5537.26</v>
          </cell>
          <cell r="I32">
            <v>110.24</v>
          </cell>
          <cell r="J32">
            <v>17.5</v>
          </cell>
          <cell r="K32">
            <v>1617.45</v>
          </cell>
          <cell r="L32"/>
          <cell r="M32"/>
          <cell r="N32">
            <v>223.18</v>
          </cell>
          <cell r="O32"/>
          <cell r="P32"/>
          <cell r="Q32">
            <v>340.59</v>
          </cell>
          <cell r="R32">
            <v>1159.31</v>
          </cell>
          <cell r="S32">
            <v>81.150000000000006</v>
          </cell>
          <cell r="T32">
            <v>81.150000000000006</v>
          </cell>
          <cell r="U32"/>
          <cell r="V32">
            <v>1321.61</v>
          </cell>
          <cell r="W32"/>
          <cell r="X32"/>
          <cell r="Y32">
            <v>14.4</v>
          </cell>
          <cell r="Z32">
            <v>100</v>
          </cell>
          <cell r="AA32"/>
          <cell r="AB32"/>
          <cell r="AC32"/>
          <cell r="AD32"/>
          <cell r="AE32">
            <v>0</v>
          </cell>
          <cell r="AF32"/>
          <cell r="AG32">
            <v>5.51</v>
          </cell>
          <cell r="AH32">
            <v>343.09</v>
          </cell>
          <cell r="AI32">
            <v>328.69</v>
          </cell>
          <cell r="AJ32">
            <v>314.29000000000002</v>
          </cell>
          <cell r="AK32">
            <v>1224.1099999999999</v>
          </cell>
          <cell r="AL32">
            <v>1224.1099999999999</v>
          </cell>
          <cell r="AM32">
            <v>34.06</v>
          </cell>
          <cell r="AN32">
            <v>3.41</v>
          </cell>
          <cell r="AO32">
            <v>10.220000000000001</v>
          </cell>
          <cell r="AP32">
            <v>47.69</v>
          </cell>
          <cell r="AQ32">
            <v>122.41</v>
          </cell>
          <cell r="AR32">
            <v>12.24</v>
          </cell>
          <cell r="AS32">
            <v>134.65</v>
          </cell>
          <cell r="AT32"/>
          <cell r="AU32"/>
          <cell r="AV32"/>
          <cell r="AW32"/>
          <cell r="AX32">
            <v>0.04</v>
          </cell>
          <cell r="AY32">
            <v>10.65</v>
          </cell>
          <cell r="AZ32">
            <v>5.47</v>
          </cell>
          <cell r="BA32">
            <v>1465.2</v>
          </cell>
        </row>
        <row r="33">
          <cell r="A33">
            <v>28</v>
          </cell>
          <cell r="B33" t="str">
            <v>جيهان محمد حسن بدري</v>
          </cell>
          <cell r="C33">
            <v>0</v>
          </cell>
          <cell r="D33"/>
          <cell r="E33"/>
          <cell r="F33"/>
          <cell r="G33"/>
          <cell r="H33"/>
          <cell r="I33"/>
          <cell r="J33"/>
          <cell r="K33">
            <v>0</v>
          </cell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>
            <v>0</v>
          </cell>
          <cell r="AF33"/>
          <cell r="AG33"/>
          <cell r="AH33"/>
          <cell r="AI33">
            <v>0</v>
          </cell>
          <cell r="AJ33">
            <v>0</v>
          </cell>
          <cell r="AK33"/>
          <cell r="AL33"/>
          <cell r="AM33"/>
          <cell r="AN33"/>
          <cell r="AO33"/>
          <cell r="AP33">
            <v>0</v>
          </cell>
          <cell r="AQ33"/>
          <cell r="AR33"/>
          <cell r="AS33">
            <v>0</v>
          </cell>
          <cell r="AT33"/>
          <cell r="AU33"/>
          <cell r="AV33"/>
          <cell r="AW33"/>
          <cell r="AX33"/>
          <cell r="AY33"/>
          <cell r="AZ33"/>
          <cell r="BA33"/>
        </row>
        <row r="34">
          <cell r="A34">
            <v>29</v>
          </cell>
          <cell r="B34" t="str">
            <v>حازم عبد الرحمن دوينى عبدالرحمن</v>
          </cell>
          <cell r="C34">
            <v>977.47000000000116</v>
          </cell>
          <cell r="D34">
            <v>11252.9</v>
          </cell>
          <cell r="E34"/>
          <cell r="F34"/>
          <cell r="G34"/>
          <cell r="H34">
            <v>12230.37</v>
          </cell>
          <cell r="I34">
            <v>42.88</v>
          </cell>
          <cell r="J34">
            <v>4.6500000000000004</v>
          </cell>
          <cell r="K34">
            <v>0</v>
          </cell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>
            <v>0</v>
          </cell>
          <cell r="AF34"/>
          <cell r="AG34"/>
          <cell r="AH34"/>
          <cell r="AI34">
            <v>0</v>
          </cell>
          <cell r="AJ34">
            <v>0</v>
          </cell>
          <cell r="AK34"/>
          <cell r="AL34"/>
          <cell r="AM34"/>
          <cell r="AN34"/>
          <cell r="AO34"/>
          <cell r="AP34">
            <v>0</v>
          </cell>
          <cell r="AQ34"/>
          <cell r="AR34"/>
          <cell r="AS34">
            <v>0</v>
          </cell>
          <cell r="AT34"/>
          <cell r="AU34"/>
          <cell r="AV34"/>
          <cell r="AW34"/>
          <cell r="AX34"/>
          <cell r="AY34"/>
          <cell r="AZ34"/>
          <cell r="BA34"/>
        </row>
        <row r="35">
          <cell r="A35">
            <v>30</v>
          </cell>
          <cell r="B35" t="str">
            <v>حنان حسن عبد العزيز النوبى</v>
          </cell>
          <cell r="C35">
            <v>0</v>
          </cell>
          <cell r="D35"/>
          <cell r="E35"/>
          <cell r="F35"/>
          <cell r="G35"/>
          <cell r="H35"/>
          <cell r="I35"/>
          <cell r="J35"/>
          <cell r="K35">
            <v>0</v>
          </cell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>
            <v>0</v>
          </cell>
          <cell r="AF35"/>
          <cell r="AG35"/>
          <cell r="AH35"/>
          <cell r="AI35">
            <v>0</v>
          </cell>
          <cell r="AJ35">
            <v>0</v>
          </cell>
          <cell r="AK35"/>
          <cell r="AL35"/>
          <cell r="AM35"/>
          <cell r="AN35"/>
          <cell r="AO35"/>
          <cell r="AP35">
            <v>0</v>
          </cell>
          <cell r="AQ35"/>
          <cell r="AR35"/>
          <cell r="AS35">
            <v>0</v>
          </cell>
          <cell r="AT35"/>
          <cell r="AU35"/>
          <cell r="AV35"/>
          <cell r="AW35"/>
          <cell r="AX35"/>
          <cell r="AY35"/>
          <cell r="AZ35"/>
          <cell r="BA35"/>
        </row>
        <row r="36">
          <cell r="A36">
            <v>31</v>
          </cell>
          <cell r="B36" t="str">
            <v>حنان فاروق محمد طلبه</v>
          </cell>
          <cell r="C36">
            <v>3564.5</v>
          </cell>
          <cell r="D36"/>
          <cell r="E36">
            <v>28102032500229</v>
          </cell>
          <cell r="F36">
            <v>278</v>
          </cell>
          <cell r="G36">
            <v>19666.509999999998</v>
          </cell>
          <cell r="H36">
            <v>5274.2</v>
          </cell>
          <cell r="I36">
            <v>111.06</v>
          </cell>
          <cell r="J36">
            <v>15.7</v>
          </cell>
          <cell r="K36">
            <v>1709.7</v>
          </cell>
          <cell r="L36"/>
          <cell r="M36"/>
          <cell r="N36"/>
          <cell r="O36"/>
          <cell r="P36"/>
          <cell r="Q36">
            <v>360.02</v>
          </cell>
          <cell r="R36">
            <v>1145.97</v>
          </cell>
          <cell r="S36">
            <v>80.22</v>
          </cell>
          <cell r="T36">
            <v>80.22</v>
          </cell>
          <cell r="U36"/>
          <cell r="V36">
            <v>1306.4100000000001</v>
          </cell>
          <cell r="W36"/>
          <cell r="X36"/>
          <cell r="Y36">
            <v>21</v>
          </cell>
          <cell r="Z36">
            <v>50</v>
          </cell>
          <cell r="AA36"/>
          <cell r="AB36"/>
          <cell r="AC36"/>
          <cell r="AD36"/>
          <cell r="AE36">
            <v>0</v>
          </cell>
          <cell r="AF36">
            <v>4.6900000000000004</v>
          </cell>
          <cell r="AG36">
            <v>5.63</v>
          </cell>
          <cell r="AH36">
            <v>81.319999999999993</v>
          </cell>
          <cell r="AI36">
            <v>60.319999999999993</v>
          </cell>
          <cell r="AJ36">
            <v>39.319999999999993</v>
          </cell>
          <cell r="AK36">
            <v>977.71</v>
          </cell>
          <cell r="AL36">
            <v>977.71</v>
          </cell>
          <cell r="AM36">
            <v>36</v>
          </cell>
          <cell r="AN36">
            <v>3.6</v>
          </cell>
          <cell r="AO36">
            <v>10.8</v>
          </cell>
          <cell r="AP36">
            <v>50.400000000000006</v>
          </cell>
          <cell r="AQ36">
            <v>97.77</v>
          </cell>
          <cell r="AR36">
            <v>9.7799999999999994</v>
          </cell>
          <cell r="AS36">
            <v>107.55</v>
          </cell>
          <cell r="AT36"/>
          <cell r="AU36"/>
          <cell r="AV36"/>
          <cell r="AW36"/>
          <cell r="AX36"/>
          <cell r="AY36">
            <v>8.6999999999999993</v>
          </cell>
          <cell r="AZ36">
            <v>0.33</v>
          </cell>
          <cell r="BA36">
            <v>1220.75</v>
          </cell>
        </row>
        <row r="37">
          <cell r="A37">
            <v>32</v>
          </cell>
          <cell r="B37" t="str">
            <v>حنان محمود محمد أحمد</v>
          </cell>
          <cell r="C37">
            <v>3183.02</v>
          </cell>
          <cell r="D37"/>
          <cell r="E37">
            <v>29208022500243</v>
          </cell>
          <cell r="F37">
            <v>246</v>
          </cell>
          <cell r="G37">
            <v>16058.76</v>
          </cell>
          <cell r="H37">
            <v>4695.92</v>
          </cell>
          <cell r="I37">
            <v>61.14</v>
          </cell>
          <cell r="J37">
            <v>14.15</v>
          </cell>
          <cell r="K37">
            <v>1512.9</v>
          </cell>
          <cell r="L37"/>
          <cell r="M37"/>
          <cell r="N37"/>
          <cell r="O37"/>
          <cell r="P37"/>
          <cell r="Q37">
            <v>318.58</v>
          </cell>
          <cell r="R37">
            <v>942.46</v>
          </cell>
          <cell r="S37">
            <v>65.97</v>
          </cell>
          <cell r="T37">
            <v>65.97</v>
          </cell>
          <cell r="U37"/>
          <cell r="V37">
            <v>1074.4000000000001</v>
          </cell>
          <cell r="W37"/>
          <cell r="X37"/>
          <cell r="Y37">
            <v>14.4</v>
          </cell>
          <cell r="Z37">
            <v>50</v>
          </cell>
          <cell r="AA37"/>
          <cell r="AB37"/>
          <cell r="AC37"/>
          <cell r="AD37"/>
          <cell r="AE37">
            <v>0</v>
          </cell>
          <cell r="AF37"/>
          <cell r="AG37">
            <v>5.08</v>
          </cell>
          <cell r="AH37">
            <v>69.48</v>
          </cell>
          <cell r="AI37">
            <v>55.080000000000005</v>
          </cell>
          <cell r="AJ37">
            <v>40.680000000000007</v>
          </cell>
          <cell r="AK37">
            <v>775.3</v>
          </cell>
          <cell r="AL37">
            <v>775.3</v>
          </cell>
          <cell r="AM37">
            <v>31.86</v>
          </cell>
          <cell r="AN37">
            <v>3.19</v>
          </cell>
          <cell r="AO37">
            <v>9.56</v>
          </cell>
          <cell r="AP37">
            <v>44.61</v>
          </cell>
          <cell r="AQ37">
            <v>77.53</v>
          </cell>
          <cell r="AR37">
            <v>7.75</v>
          </cell>
          <cell r="AS37">
            <v>85.28</v>
          </cell>
          <cell r="AT37"/>
          <cell r="AU37"/>
          <cell r="AV37"/>
          <cell r="AW37"/>
          <cell r="AX37">
            <v>0.04</v>
          </cell>
          <cell r="AY37">
            <v>6.65</v>
          </cell>
          <cell r="AZ37"/>
          <cell r="BA37">
            <v>1007.3</v>
          </cell>
        </row>
        <row r="38">
          <cell r="A38">
            <v>33</v>
          </cell>
          <cell r="B38" t="str">
            <v>خالد فتحي عبد العزيز اسماعيل</v>
          </cell>
          <cell r="C38">
            <v>3359.17</v>
          </cell>
          <cell r="D38"/>
          <cell r="E38">
            <v>28606212500276</v>
          </cell>
          <cell r="F38">
            <v>263</v>
          </cell>
          <cell r="G38">
            <v>18742.53</v>
          </cell>
          <cell r="H38">
            <v>4976.62</v>
          </cell>
          <cell r="I38">
            <v>88.58</v>
          </cell>
          <cell r="J38">
            <v>88.58</v>
          </cell>
          <cell r="K38">
            <v>1617.45</v>
          </cell>
          <cell r="L38"/>
          <cell r="M38"/>
          <cell r="N38"/>
          <cell r="O38"/>
          <cell r="P38"/>
          <cell r="Q38">
            <v>340.59</v>
          </cell>
          <cell r="R38">
            <v>1104.0999999999999</v>
          </cell>
          <cell r="S38">
            <v>77.290000000000006</v>
          </cell>
          <cell r="T38">
            <v>77.290000000000006</v>
          </cell>
          <cell r="U38"/>
          <cell r="V38">
            <v>1258.68</v>
          </cell>
          <cell r="W38"/>
          <cell r="X38"/>
          <cell r="Y38">
            <v>14.4</v>
          </cell>
          <cell r="Z38">
            <v>50</v>
          </cell>
          <cell r="AA38"/>
          <cell r="AB38"/>
          <cell r="AC38"/>
          <cell r="AD38"/>
          <cell r="AE38">
            <v>0</v>
          </cell>
          <cell r="AF38"/>
          <cell r="AG38">
            <v>5.51</v>
          </cell>
          <cell r="AH38">
            <v>69.91</v>
          </cell>
          <cell r="AI38">
            <v>55.51</v>
          </cell>
          <cell r="AJ38">
            <v>41.11</v>
          </cell>
          <cell r="AK38">
            <v>938</v>
          </cell>
          <cell r="AL38">
            <v>938</v>
          </cell>
          <cell r="AM38">
            <v>34.06</v>
          </cell>
          <cell r="AN38">
            <v>3.41</v>
          </cell>
          <cell r="AO38">
            <v>10.220000000000001</v>
          </cell>
          <cell r="AP38">
            <v>47.69</v>
          </cell>
          <cell r="AQ38">
            <v>93.8</v>
          </cell>
          <cell r="AR38">
            <v>9.3800000000000008</v>
          </cell>
          <cell r="AS38">
            <v>103.17999999999999</v>
          </cell>
          <cell r="AT38"/>
          <cell r="AU38"/>
          <cell r="AV38"/>
          <cell r="AW38"/>
          <cell r="AX38">
            <v>0.02</v>
          </cell>
          <cell r="AY38">
            <v>8.35</v>
          </cell>
          <cell r="AZ38"/>
          <cell r="BA38">
            <v>1169.3499999999999</v>
          </cell>
        </row>
        <row r="39">
          <cell r="A39">
            <v>34</v>
          </cell>
          <cell r="B39" t="str">
            <v>داليا محي عبد العليم عبد الحافظ</v>
          </cell>
          <cell r="C39">
            <v>3857.04</v>
          </cell>
          <cell r="D39"/>
          <cell r="E39"/>
          <cell r="F39"/>
          <cell r="G39">
            <v>15144.64</v>
          </cell>
          <cell r="H39">
            <v>3857.04</v>
          </cell>
          <cell r="I39">
            <v>22.42</v>
          </cell>
          <cell r="J39">
            <v>10.4</v>
          </cell>
          <cell r="K39">
            <v>0</v>
          </cell>
          <cell r="L39"/>
          <cell r="M39"/>
          <cell r="N39"/>
          <cell r="O39"/>
          <cell r="P39"/>
          <cell r="Q39"/>
          <cell r="R39"/>
          <cell r="S39"/>
          <cell r="T39"/>
          <cell r="U39"/>
          <cell r="V39"/>
          <cell r="W39"/>
          <cell r="X39"/>
          <cell r="Y39"/>
          <cell r="Z39"/>
          <cell r="AA39"/>
          <cell r="AB39"/>
          <cell r="AC39"/>
          <cell r="AD39"/>
          <cell r="AE39">
            <v>0</v>
          </cell>
          <cell r="AF39"/>
          <cell r="AG39"/>
          <cell r="AH39"/>
          <cell r="AI39">
            <v>0</v>
          </cell>
          <cell r="AJ39">
            <v>0</v>
          </cell>
          <cell r="AK39"/>
          <cell r="AL39"/>
          <cell r="AM39"/>
          <cell r="AN39"/>
          <cell r="AO39"/>
          <cell r="AP39">
            <v>0</v>
          </cell>
          <cell r="AQ39"/>
          <cell r="AR39"/>
          <cell r="AS39">
            <v>0</v>
          </cell>
          <cell r="AT39"/>
          <cell r="AU39"/>
          <cell r="AV39"/>
          <cell r="AW39"/>
          <cell r="AX39"/>
          <cell r="AY39"/>
          <cell r="AZ39"/>
          <cell r="BA39"/>
        </row>
        <row r="40">
          <cell r="A40">
            <v>35</v>
          </cell>
          <cell r="B40" t="str">
            <v>دعاء احمد جمال عبدالفتاح حسن</v>
          </cell>
          <cell r="C40">
            <v>4289.8600000000006</v>
          </cell>
          <cell r="D40"/>
          <cell r="E40">
            <v>27808192500183</v>
          </cell>
          <cell r="F40">
            <v>278</v>
          </cell>
          <cell r="G40">
            <v>19956.45</v>
          </cell>
          <cell r="H40">
            <v>5999.56</v>
          </cell>
          <cell r="I40">
            <v>107.26</v>
          </cell>
          <cell r="J40">
            <v>19.899999999999999</v>
          </cell>
          <cell r="K40">
            <v>1709.7</v>
          </cell>
          <cell r="L40"/>
          <cell r="M40"/>
          <cell r="N40"/>
          <cell r="O40"/>
          <cell r="P40"/>
          <cell r="Q40">
            <v>360.02</v>
          </cell>
          <cell r="R40">
            <v>1174.6199999999999</v>
          </cell>
          <cell r="S40">
            <v>82.22</v>
          </cell>
          <cell r="T40">
            <v>82.22</v>
          </cell>
          <cell r="U40"/>
          <cell r="V40">
            <v>1339.06</v>
          </cell>
          <cell r="W40"/>
          <cell r="X40"/>
          <cell r="Y40">
            <v>21</v>
          </cell>
          <cell r="Z40">
            <v>95</v>
          </cell>
          <cell r="AA40"/>
          <cell r="AB40"/>
          <cell r="AC40"/>
          <cell r="AD40"/>
          <cell r="AE40">
            <v>0</v>
          </cell>
          <cell r="AF40">
            <v>5.39</v>
          </cell>
          <cell r="AG40">
            <v>5.63</v>
          </cell>
          <cell r="AH40">
            <v>127.02</v>
          </cell>
          <cell r="AI40">
            <v>106.02</v>
          </cell>
          <cell r="AJ40">
            <v>85.02</v>
          </cell>
          <cell r="AK40">
            <v>1011.06</v>
          </cell>
          <cell r="AL40">
            <v>1011.06</v>
          </cell>
          <cell r="AM40">
            <v>36</v>
          </cell>
          <cell r="AN40">
            <v>3.6</v>
          </cell>
          <cell r="AO40">
            <v>10.8</v>
          </cell>
          <cell r="AP40">
            <v>50.400000000000006</v>
          </cell>
          <cell r="AQ40">
            <v>101.11</v>
          </cell>
          <cell r="AR40">
            <v>10.11</v>
          </cell>
          <cell r="AS40">
            <v>111.22</v>
          </cell>
          <cell r="AT40"/>
          <cell r="AU40"/>
          <cell r="AV40">
            <v>116.7</v>
          </cell>
          <cell r="AW40"/>
          <cell r="AX40"/>
          <cell r="AY40">
            <v>9.25</v>
          </cell>
          <cell r="AZ40">
            <v>1.81</v>
          </cell>
          <cell r="BA40">
            <v>1175.7</v>
          </cell>
        </row>
        <row r="41">
          <cell r="A41">
            <v>36</v>
          </cell>
          <cell r="B41" t="str">
            <v>دعاء محمد عباس عامر</v>
          </cell>
          <cell r="C41">
            <v>2989.170000000001</v>
          </cell>
          <cell r="D41">
            <v>11374.82</v>
          </cell>
          <cell r="E41">
            <v>28110182500181</v>
          </cell>
          <cell r="F41">
            <v>263</v>
          </cell>
          <cell r="G41">
            <v>21923.15</v>
          </cell>
          <cell r="H41">
            <v>15981.44</v>
          </cell>
          <cell r="I41">
            <v>71.150000000000006</v>
          </cell>
          <cell r="J41">
            <v>13.2</v>
          </cell>
          <cell r="K41">
            <v>1617.45</v>
          </cell>
          <cell r="L41"/>
          <cell r="M41"/>
          <cell r="N41"/>
          <cell r="O41"/>
          <cell r="P41"/>
          <cell r="Q41">
            <v>340.59</v>
          </cell>
          <cell r="R41">
            <v>1104.0999999999999</v>
          </cell>
          <cell r="S41">
            <v>77.290000000000006</v>
          </cell>
          <cell r="T41">
            <v>77.290000000000006</v>
          </cell>
          <cell r="U41"/>
          <cell r="V41">
            <v>1258.68</v>
          </cell>
          <cell r="W41"/>
          <cell r="X41"/>
          <cell r="Y41">
            <v>14.4</v>
          </cell>
          <cell r="Z41">
            <v>50</v>
          </cell>
          <cell r="AA41"/>
          <cell r="AB41"/>
          <cell r="AC41"/>
          <cell r="AD41"/>
          <cell r="AE41">
            <v>0</v>
          </cell>
          <cell r="AF41"/>
          <cell r="AG41">
            <v>5.51</v>
          </cell>
          <cell r="AH41">
            <v>69.91</v>
          </cell>
          <cell r="AI41">
            <v>55.51</v>
          </cell>
          <cell r="AJ41">
            <v>41.11</v>
          </cell>
          <cell r="AK41">
            <v>938</v>
          </cell>
          <cell r="AL41">
            <v>938</v>
          </cell>
          <cell r="AM41">
            <v>34.06</v>
          </cell>
          <cell r="AN41">
            <v>3.41</v>
          </cell>
          <cell r="AO41">
            <v>10.220000000000001</v>
          </cell>
          <cell r="AP41">
            <v>47.69</v>
          </cell>
          <cell r="AQ41">
            <v>93.8</v>
          </cell>
          <cell r="AR41">
            <v>9.3800000000000008</v>
          </cell>
          <cell r="AS41">
            <v>103.17999999999999</v>
          </cell>
          <cell r="AT41"/>
          <cell r="AU41"/>
          <cell r="AV41"/>
          <cell r="AW41"/>
          <cell r="AX41">
            <v>0.02</v>
          </cell>
          <cell r="AY41">
            <v>8.35</v>
          </cell>
          <cell r="AZ41"/>
          <cell r="BA41">
            <v>1131.9000000000001</v>
          </cell>
        </row>
        <row r="42">
          <cell r="A42">
            <v>37</v>
          </cell>
          <cell r="B42" t="str">
            <v>دينا حسين اسماعيل احمد</v>
          </cell>
          <cell r="C42">
            <v>2266.5</v>
          </cell>
          <cell r="D42"/>
          <cell r="E42">
            <v>28209102500301</v>
          </cell>
          <cell r="F42">
            <v>267</v>
          </cell>
          <cell r="G42">
            <v>18306.759999999998</v>
          </cell>
          <cell r="H42">
            <v>3908.55</v>
          </cell>
          <cell r="I42">
            <v>29.67</v>
          </cell>
          <cell r="J42">
            <v>9.5</v>
          </cell>
          <cell r="K42">
            <v>1642.0500000000002</v>
          </cell>
          <cell r="L42"/>
          <cell r="M42"/>
          <cell r="N42"/>
          <cell r="O42">
            <v>63.05</v>
          </cell>
          <cell r="P42"/>
          <cell r="Q42">
            <v>345.77</v>
          </cell>
          <cell r="R42">
            <v>745.08</v>
          </cell>
          <cell r="S42">
            <v>52.16</v>
          </cell>
          <cell r="T42">
            <v>52.16</v>
          </cell>
          <cell r="U42"/>
          <cell r="V42">
            <v>849.4</v>
          </cell>
          <cell r="W42"/>
          <cell r="X42"/>
          <cell r="Y42">
            <v>13.65</v>
          </cell>
          <cell r="Z42">
            <v>95</v>
          </cell>
          <cell r="AA42"/>
          <cell r="AB42"/>
          <cell r="AC42"/>
          <cell r="AD42"/>
          <cell r="AE42">
            <v>0</v>
          </cell>
          <cell r="AF42"/>
          <cell r="AG42">
            <v>3.57</v>
          </cell>
          <cell r="AH42">
            <v>175.27</v>
          </cell>
          <cell r="AI42">
            <v>161.62</v>
          </cell>
          <cell r="AJ42">
            <v>147.97</v>
          </cell>
          <cell r="AK42">
            <v>1050.52</v>
          </cell>
          <cell r="AL42">
            <v>1050.52</v>
          </cell>
          <cell r="AM42">
            <v>34.58</v>
          </cell>
          <cell r="AN42">
            <v>3.46</v>
          </cell>
          <cell r="AO42">
            <v>10.37</v>
          </cell>
          <cell r="AP42">
            <v>48.41</v>
          </cell>
          <cell r="AQ42">
            <v>105.05</v>
          </cell>
          <cell r="AR42">
            <v>10.51</v>
          </cell>
          <cell r="AS42">
            <v>115.56</v>
          </cell>
          <cell r="AT42"/>
          <cell r="AU42"/>
          <cell r="AV42"/>
          <cell r="AW42"/>
          <cell r="AX42"/>
          <cell r="AY42">
            <v>5.6</v>
          </cell>
          <cell r="AZ42"/>
          <cell r="BA42">
            <v>855.1</v>
          </cell>
        </row>
        <row r="43">
          <cell r="A43">
            <v>38</v>
          </cell>
          <cell r="B43" t="str">
            <v>دينا مصطفى سيد محمد البهنساوى</v>
          </cell>
          <cell r="C43">
            <v>6112.21</v>
          </cell>
          <cell r="D43"/>
          <cell r="E43">
            <v>28412312500207</v>
          </cell>
          <cell r="F43">
            <v>270</v>
          </cell>
          <cell r="G43">
            <v>20778.03</v>
          </cell>
          <cell r="H43">
            <v>7772.71</v>
          </cell>
          <cell r="I43">
            <v>129.47</v>
          </cell>
          <cell r="J43">
            <v>30.5</v>
          </cell>
          <cell r="K43">
            <v>1660.5</v>
          </cell>
          <cell r="L43"/>
          <cell r="M43"/>
          <cell r="N43"/>
          <cell r="O43"/>
          <cell r="P43"/>
          <cell r="Q43">
            <v>349.66</v>
          </cell>
          <cell r="R43">
            <v>1126.3599999999999</v>
          </cell>
          <cell r="S43">
            <v>78.849999999999994</v>
          </cell>
          <cell r="T43">
            <v>78.849999999999994</v>
          </cell>
          <cell r="U43"/>
          <cell r="V43">
            <v>1284.06</v>
          </cell>
          <cell r="W43"/>
          <cell r="X43"/>
          <cell r="Y43">
            <v>21</v>
          </cell>
          <cell r="Z43">
            <v>95</v>
          </cell>
          <cell r="AA43"/>
          <cell r="AB43"/>
          <cell r="AC43"/>
          <cell r="AD43"/>
          <cell r="AE43">
            <v>0</v>
          </cell>
          <cell r="AF43"/>
          <cell r="AG43">
            <v>5.53</v>
          </cell>
          <cell r="AH43">
            <v>121.53</v>
          </cell>
          <cell r="AI43">
            <v>100.53</v>
          </cell>
          <cell r="AJ43">
            <v>79.53</v>
          </cell>
          <cell r="AK43">
            <v>960.93</v>
          </cell>
          <cell r="AL43">
            <v>960.93</v>
          </cell>
          <cell r="AM43">
            <v>34.97</v>
          </cell>
          <cell r="AN43">
            <v>3.5</v>
          </cell>
          <cell r="AO43">
            <v>10.49</v>
          </cell>
          <cell r="AP43">
            <v>48.96</v>
          </cell>
          <cell r="AQ43">
            <v>96.09</v>
          </cell>
          <cell r="AR43">
            <v>9.61</v>
          </cell>
          <cell r="AS43">
            <v>105.7</v>
          </cell>
          <cell r="AT43"/>
          <cell r="AU43"/>
          <cell r="AV43"/>
          <cell r="AW43"/>
          <cell r="AX43">
            <v>0.03</v>
          </cell>
          <cell r="AY43">
            <v>8.85</v>
          </cell>
          <cell r="AZ43">
            <v>0.75</v>
          </cell>
          <cell r="BA43">
            <v>1241.3</v>
          </cell>
        </row>
        <row r="44">
          <cell r="A44">
            <v>39</v>
          </cell>
          <cell r="B44" t="str">
            <v>رانيا محمود نشأت عباس محمد</v>
          </cell>
          <cell r="C44">
            <v>4597.99</v>
          </cell>
          <cell r="D44"/>
          <cell r="E44">
            <v>28110092500107</v>
          </cell>
          <cell r="F44">
            <v>263</v>
          </cell>
          <cell r="G44">
            <v>23021.38</v>
          </cell>
          <cell r="H44">
            <v>6215.44</v>
          </cell>
          <cell r="I44">
            <v>110.35</v>
          </cell>
          <cell r="J44">
            <v>21.35</v>
          </cell>
          <cell r="K44">
            <v>1617.45</v>
          </cell>
          <cell r="L44"/>
          <cell r="M44"/>
          <cell r="N44">
            <v>225.18</v>
          </cell>
          <cell r="O44"/>
          <cell r="P44"/>
          <cell r="Q44">
            <v>340.59</v>
          </cell>
          <cell r="R44">
            <v>1159.31</v>
          </cell>
          <cell r="S44">
            <v>81.150000000000006</v>
          </cell>
          <cell r="T44">
            <v>81.150000000000006</v>
          </cell>
          <cell r="U44"/>
          <cell r="V44">
            <v>1321.61</v>
          </cell>
          <cell r="W44"/>
          <cell r="X44"/>
          <cell r="Y44">
            <v>14.4</v>
          </cell>
          <cell r="Z44">
            <v>50</v>
          </cell>
          <cell r="AA44"/>
          <cell r="AB44">
            <v>14.4</v>
          </cell>
          <cell r="AC44"/>
          <cell r="AD44"/>
          <cell r="AE44">
            <v>14.4</v>
          </cell>
          <cell r="AF44"/>
          <cell r="AG44">
            <v>5.51</v>
          </cell>
          <cell r="AH44">
            <v>309.49</v>
          </cell>
          <cell r="AI44">
            <v>295.09000000000003</v>
          </cell>
          <cell r="AJ44">
            <v>280.69000000000005</v>
          </cell>
          <cell r="AK44">
            <v>1240.51</v>
          </cell>
          <cell r="AL44">
            <v>1240.51</v>
          </cell>
          <cell r="AM44">
            <v>34.06</v>
          </cell>
          <cell r="AN44">
            <v>3.41</v>
          </cell>
          <cell r="AO44">
            <v>10.220000000000001</v>
          </cell>
          <cell r="AP44">
            <v>47.69</v>
          </cell>
          <cell r="AQ44">
            <v>124.05</v>
          </cell>
          <cell r="AR44">
            <v>12.41</v>
          </cell>
          <cell r="AS44">
            <v>136.46</v>
          </cell>
          <cell r="AT44">
            <v>7.54</v>
          </cell>
          <cell r="AU44"/>
          <cell r="AV44"/>
          <cell r="AW44"/>
          <cell r="AX44">
            <v>0.03</v>
          </cell>
          <cell r="AY44">
            <v>10.050000000000001</v>
          </cell>
          <cell r="AZ44">
            <v>3.93</v>
          </cell>
          <cell r="BA44">
            <v>1390.4</v>
          </cell>
        </row>
        <row r="45">
          <cell r="A45">
            <v>40</v>
          </cell>
          <cell r="B45" t="str">
            <v>رشا رفعت عبد العزيز عبد الرحيم</v>
          </cell>
          <cell r="C45">
            <v>3666.2000000000007</v>
          </cell>
          <cell r="D45">
            <v>12176.8</v>
          </cell>
          <cell r="E45">
            <v>28303132500264</v>
          </cell>
          <cell r="F45">
            <v>260</v>
          </cell>
          <cell r="G45">
            <v>20654.66</v>
          </cell>
          <cell r="H45">
            <v>17442</v>
          </cell>
          <cell r="I45">
            <v>88.56</v>
          </cell>
          <cell r="J45">
            <v>16.149999999999999</v>
          </cell>
          <cell r="K45">
            <v>1599</v>
          </cell>
          <cell r="L45"/>
          <cell r="M45"/>
          <cell r="N45"/>
          <cell r="O45"/>
          <cell r="P45"/>
          <cell r="Q45">
            <v>336.71</v>
          </cell>
          <cell r="R45">
            <v>1096.17</v>
          </cell>
          <cell r="S45">
            <v>76.73</v>
          </cell>
          <cell r="T45">
            <v>76.73</v>
          </cell>
          <cell r="U45"/>
          <cell r="V45">
            <v>1249.6300000000001</v>
          </cell>
          <cell r="W45"/>
          <cell r="X45"/>
          <cell r="Y45">
            <v>14.4</v>
          </cell>
          <cell r="Z45">
            <v>50</v>
          </cell>
          <cell r="AA45"/>
          <cell r="AB45"/>
          <cell r="AC45"/>
          <cell r="AD45"/>
          <cell r="AE45">
            <v>0</v>
          </cell>
          <cell r="AF45"/>
          <cell r="AG45">
            <v>5.47</v>
          </cell>
          <cell r="AH45">
            <v>69.87</v>
          </cell>
          <cell r="AI45">
            <v>55.470000000000006</v>
          </cell>
          <cell r="AJ45">
            <v>41.070000000000007</v>
          </cell>
          <cell r="AK45">
            <v>932.79</v>
          </cell>
          <cell r="AL45">
            <v>932.79</v>
          </cell>
          <cell r="AM45">
            <v>33.67</v>
          </cell>
          <cell r="AN45">
            <v>3.37</v>
          </cell>
          <cell r="AO45">
            <v>10.1</v>
          </cell>
          <cell r="AP45">
            <v>47.14</v>
          </cell>
          <cell r="AQ45">
            <v>93.28</v>
          </cell>
          <cell r="AR45">
            <v>9.33</v>
          </cell>
          <cell r="AS45">
            <v>102.61</v>
          </cell>
          <cell r="AT45"/>
          <cell r="AU45"/>
          <cell r="AV45"/>
          <cell r="AW45"/>
          <cell r="AX45"/>
          <cell r="AY45">
            <v>8.0500000000000007</v>
          </cell>
          <cell r="AZ45"/>
          <cell r="BA45">
            <v>1126.7</v>
          </cell>
        </row>
        <row r="46">
          <cell r="A46">
            <v>41</v>
          </cell>
          <cell r="B46" t="str">
            <v>رشا طلعت صادق مقار</v>
          </cell>
          <cell r="C46">
            <v>3115.6800000000003</v>
          </cell>
          <cell r="D46">
            <v>11235.01</v>
          </cell>
          <cell r="E46">
            <v>28309012505066</v>
          </cell>
          <cell r="F46">
            <v>264</v>
          </cell>
          <cell r="G46">
            <v>22817.47</v>
          </cell>
          <cell r="H46">
            <v>15974.29</v>
          </cell>
          <cell r="I46">
            <v>87.05</v>
          </cell>
          <cell r="J46">
            <v>13.65</v>
          </cell>
          <cell r="K46">
            <v>1623.6000000000001</v>
          </cell>
          <cell r="L46"/>
          <cell r="M46"/>
          <cell r="N46"/>
          <cell r="O46"/>
          <cell r="P46"/>
          <cell r="Q46">
            <v>341.89</v>
          </cell>
          <cell r="R46">
            <v>1161.3599999999999</v>
          </cell>
          <cell r="S46">
            <v>81.3</v>
          </cell>
          <cell r="T46">
            <v>81.3</v>
          </cell>
          <cell r="U46"/>
          <cell r="V46">
            <v>1323.96</v>
          </cell>
          <cell r="W46"/>
          <cell r="X46"/>
          <cell r="Y46">
            <v>14.4</v>
          </cell>
          <cell r="Z46">
            <v>145</v>
          </cell>
          <cell r="AA46"/>
          <cell r="AB46"/>
          <cell r="AC46"/>
          <cell r="AD46"/>
          <cell r="AE46">
            <v>0</v>
          </cell>
          <cell r="AF46"/>
          <cell r="AG46">
            <v>5.52</v>
          </cell>
          <cell r="AH46">
            <v>164.92</v>
          </cell>
          <cell r="AI46">
            <v>150.51999999999998</v>
          </cell>
          <cell r="AJ46">
            <v>136.11999999999998</v>
          </cell>
          <cell r="AK46">
            <v>1001.99</v>
          </cell>
          <cell r="AL46">
            <v>1001.99</v>
          </cell>
          <cell r="AM46">
            <v>34.19</v>
          </cell>
          <cell r="AN46">
            <v>3.42</v>
          </cell>
          <cell r="AO46">
            <v>10.26</v>
          </cell>
          <cell r="AP46">
            <v>47.87</v>
          </cell>
          <cell r="AQ46">
            <v>100.2</v>
          </cell>
          <cell r="AR46">
            <v>10.02</v>
          </cell>
          <cell r="AS46">
            <v>110.22</v>
          </cell>
          <cell r="AT46">
            <v>9.06</v>
          </cell>
          <cell r="AU46"/>
          <cell r="AV46"/>
          <cell r="AW46"/>
          <cell r="AX46">
            <v>0.04</v>
          </cell>
          <cell r="AY46">
            <v>9.1999999999999993</v>
          </cell>
          <cell r="AZ46">
            <v>1.59</v>
          </cell>
          <cell r="BA46">
            <v>1275.9000000000001</v>
          </cell>
        </row>
        <row r="47">
          <cell r="A47">
            <v>42</v>
          </cell>
          <cell r="B47" t="str">
            <v>رشا محمد محمد احمد مصطفى</v>
          </cell>
          <cell r="C47">
            <v>3899.1999999999989</v>
          </cell>
          <cell r="D47">
            <v>9180.61</v>
          </cell>
          <cell r="E47"/>
          <cell r="F47"/>
          <cell r="G47">
            <v>20181.86</v>
          </cell>
          <cell r="H47">
            <v>13079.81</v>
          </cell>
          <cell r="I47">
            <v>31.34</v>
          </cell>
          <cell r="J47">
            <v>9.6</v>
          </cell>
          <cell r="K47">
            <v>0</v>
          </cell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>
            <v>0</v>
          </cell>
          <cell r="AF47"/>
          <cell r="AG47"/>
          <cell r="AH47"/>
          <cell r="AI47">
            <v>0</v>
          </cell>
          <cell r="AJ47">
            <v>0</v>
          </cell>
          <cell r="AK47"/>
          <cell r="AL47"/>
          <cell r="AM47"/>
          <cell r="AN47"/>
          <cell r="AO47"/>
          <cell r="AP47">
            <v>0</v>
          </cell>
          <cell r="AQ47"/>
          <cell r="AR47"/>
          <cell r="AS47">
            <v>0</v>
          </cell>
          <cell r="AT47"/>
          <cell r="AU47"/>
          <cell r="AV47"/>
          <cell r="AW47"/>
          <cell r="AX47"/>
          <cell r="AY47"/>
          <cell r="AZ47"/>
          <cell r="BA47"/>
        </row>
        <row r="48">
          <cell r="A48">
            <v>43</v>
          </cell>
          <cell r="B48" t="str">
            <v>زينب شعبان عجمى يوسف</v>
          </cell>
          <cell r="C48">
            <v>13373.803</v>
          </cell>
          <cell r="D48">
            <v>14280</v>
          </cell>
          <cell r="E48">
            <v>26804232500107</v>
          </cell>
          <cell r="F48">
            <v>462.98</v>
          </cell>
          <cell r="G48">
            <v>33333.71</v>
          </cell>
          <cell r="H48">
            <v>30501.13</v>
          </cell>
          <cell r="I48">
            <v>761.27</v>
          </cell>
          <cell r="J48">
            <v>74.650000000000006</v>
          </cell>
          <cell r="K48">
            <v>2847.3270000000002</v>
          </cell>
          <cell r="L48"/>
          <cell r="M48"/>
          <cell r="N48"/>
          <cell r="O48"/>
          <cell r="P48"/>
          <cell r="Q48">
            <v>599.57000000000005</v>
          </cell>
          <cell r="R48">
            <v>1625.85</v>
          </cell>
          <cell r="S48">
            <v>113.81</v>
          </cell>
          <cell r="T48">
            <v>113.81</v>
          </cell>
          <cell r="U48"/>
          <cell r="V48">
            <v>1853.47</v>
          </cell>
          <cell r="W48"/>
          <cell r="X48"/>
          <cell r="Y48">
            <v>28.5</v>
          </cell>
          <cell r="Z48">
            <v>150</v>
          </cell>
          <cell r="AA48"/>
          <cell r="AB48"/>
          <cell r="AC48"/>
          <cell r="AD48"/>
          <cell r="AE48">
            <v>0</v>
          </cell>
          <cell r="AF48">
            <v>284.01</v>
          </cell>
          <cell r="AG48">
            <v>71.849999999999994</v>
          </cell>
          <cell r="AH48">
            <v>534.36</v>
          </cell>
          <cell r="AI48">
            <v>505.86</v>
          </cell>
          <cell r="AJ48">
            <v>477.36</v>
          </cell>
          <cell r="AK48">
            <v>1638.26</v>
          </cell>
          <cell r="AL48">
            <v>1638.26</v>
          </cell>
          <cell r="AM48">
            <v>59.96</v>
          </cell>
          <cell r="AN48">
            <v>6</v>
          </cell>
          <cell r="AO48">
            <v>17.989999999999998</v>
          </cell>
          <cell r="AP48">
            <v>83.95</v>
          </cell>
          <cell r="AQ48">
            <v>163.83000000000001</v>
          </cell>
          <cell r="AR48">
            <v>16.38</v>
          </cell>
          <cell r="AS48">
            <v>180.21</v>
          </cell>
          <cell r="AT48"/>
          <cell r="AU48"/>
          <cell r="AV48">
            <v>344.45</v>
          </cell>
          <cell r="AW48">
            <v>33.270000000000003</v>
          </cell>
          <cell r="AX48">
            <v>0.01</v>
          </cell>
          <cell r="AY48">
            <v>15.35</v>
          </cell>
          <cell r="AZ48">
            <v>17.93</v>
          </cell>
          <cell r="BA48">
            <v>1519.4</v>
          </cell>
        </row>
        <row r="49">
          <cell r="A49">
            <v>44</v>
          </cell>
          <cell r="B49" t="str">
            <v>سحر عبد الجابر عمر أحمد</v>
          </cell>
          <cell r="C49">
            <v>0</v>
          </cell>
          <cell r="D49"/>
          <cell r="E49"/>
          <cell r="F49"/>
          <cell r="G49"/>
          <cell r="H49"/>
          <cell r="I49"/>
          <cell r="J49"/>
          <cell r="K49">
            <v>0</v>
          </cell>
          <cell r="L49"/>
          <cell r="M49"/>
          <cell r="N49"/>
          <cell r="O49"/>
          <cell r="P49"/>
          <cell r="Q49"/>
          <cell r="R49"/>
          <cell r="S49"/>
          <cell r="T49"/>
          <cell r="U49"/>
          <cell r="V49"/>
          <cell r="W49"/>
          <cell r="X49"/>
          <cell r="Y49"/>
          <cell r="Z49"/>
          <cell r="AA49"/>
          <cell r="AB49"/>
          <cell r="AC49"/>
          <cell r="AD49"/>
          <cell r="AE49">
            <v>0</v>
          </cell>
          <cell r="AF49"/>
          <cell r="AG49"/>
          <cell r="AH49"/>
          <cell r="AI49">
            <v>0</v>
          </cell>
          <cell r="AJ49">
            <v>0</v>
          </cell>
          <cell r="AK49"/>
          <cell r="AL49"/>
          <cell r="AM49"/>
          <cell r="AN49"/>
          <cell r="AO49"/>
          <cell r="AP49">
            <v>0</v>
          </cell>
          <cell r="AQ49"/>
          <cell r="AR49"/>
          <cell r="AS49">
            <v>0</v>
          </cell>
          <cell r="AT49"/>
          <cell r="AU49"/>
          <cell r="AV49"/>
          <cell r="AW49"/>
          <cell r="AX49"/>
          <cell r="AY49"/>
          <cell r="AZ49"/>
          <cell r="BA49"/>
        </row>
        <row r="50">
          <cell r="A50">
            <v>45</v>
          </cell>
          <cell r="B50" t="str">
            <v>سها شحاته حامد عبد الرحمن</v>
          </cell>
          <cell r="C50">
            <v>180</v>
          </cell>
          <cell r="D50"/>
          <cell r="E50"/>
          <cell r="F50"/>
          <cell r="G50">
            <v>12494.1</v>
          </cell>
          <cell r="H50">
            <v>180</v>
          </cell>
          <cell r="I50">
            <v>0.22</v>
          </cell>
          <cell r="J50">
            <v>0.8</v>
          </cell>
          <cell r="K50">
            <v>0</v>
          </cell>
          <cell r="L50"/>
          <cell r="M50"/>
          <cell r="N50"/>
          <cell r="O50"/>
          <cell r="P50"/>
          <cell r="Q50"/>
          <cell r="R50"/>
          <cell r="S50"/>
          <cell r="T50"/>
          <cell r="U50"/>
          <cell r="V50"/>
          <cell r="W50"/>
          <cell r="X50"/>
          <cell r="Y50"/>
          <cell r="Z50"/>
          <cell r="AA50"/>
          <cell r="AB50"/>
          <cell r="AC50"/>
          <cell r="AD50"/>
          <cell r="AE50">
            <v>0</v>
          </cell>
          <cell r="AF50"/>
          <cell r="AG50"/>
          <cell r="AH50"/>
          <cell r="AI50">
            <v>0</v>
          </cell>
          <cell r="AJ50">
            <v>0</v>
          </cell>
          <cell r="AK50"/>
          <cell r="AL50"/>
          <cell r="AM50"/>
          <cell r="AN50"/>
          <cell r="AO50"/>
          <cell r="AP50">
            <v>0</v>
          </cell>
          <cell r="AQ50"/>
          <cell r="AR50"/>
          <cell r="AS50">
            <v>0</v>
          </cell>
          <cell r="AT50"/>
          <cell r="AU50"/>
          <cell r="AV50"/>
          <cell r="AW50"/>
          <cell r="AX50"/>
          <cell r="AY50"/>
          <cell r="AZ50"/>
          <cell r="BA50"/>
        </row>
        <row r="51">
          <cell r="A51">
            <v>46</v>
          </cell>
          <cell r="B51" t="str">
            <v>سومية أحمد عبد العال أحمد</v>
          </cell>
          <cell r="C51">
            <v>-1562.1000000000001</v>
          </cell>
          <cell r="D51"/>
          <cell r="E51">
            <v>28807202501628</v>
          </cell>
          <cell r="F51">
            <v>254</v>
          </cell>
          <cell r="G51"/>
          <cell r="H51"/>
          <cell r="I51"/>
          <cell r="J51"/>
          <cell r="K51">
            <v>1562.1000000000001</v>
          </cell>
          <cell r="L51"/>
          <cell r="M51"/>
          <cell r="N51"/>
          <cell r="O51"/>
          <cell r="P51"/>
          <cell r="Q51">
            <v>328.94</v>
          </cell>
          <cell r="R51">
            <v>1080.3399999999999</v>
          </cell>
          <cell r="S51">
            <v>75.62</v>
          </cell>
          <cell r="T51">
            <v>75.62</v>
          </cell>
          <cell r="U51"/>
          <cell r="V51">
            <v>1231.58</v>
          </cell>
          <cell r="W51"/>
          <cell r="X51"/>
          <cell r="Y51">
            <v>14.4</v>
          </cell>
          <cell r="Z51"/>
          <cell r="AA51">
            <v>19.2</v>
          </cell>
          <cell r="AB51"/>
          <cell r="AC51"/>
          <cell r="AD51"/>
          <cell r="AE51">
            <v>19.2</v>
          </cell>
          <cell r="AF51"/>
          <cell r="AG51">
            <v>5.45</v>
          </cell>
          <cell r="AH51">
            <v>39.049999999999997</v>
          </cell>
          <cell r="AI51">
            <v>24.65</v>
          </cell>
          <cell r="AJ51">
            <v>10.249999999999998</v>
          </cell>
          <cell r="AK51">
            <v>941.69</v>
          </cell>
          <cell r="AL51">
            <v>941.69</v>
          </cell>
          <cell r="AM51">
            <v>32.89</v>
          </cell>
          <cell r="AN51">
            <v>3.29</v>
          </cell>
          <cell r="AO51">
            <v>9.8699999999999992</v>
          </cell>
          <cell r="AP51">
            <v>46.05</v>
          </cell>
          <cell r="AQ51">
            <v>94.17</v>
          </cell>
          <cell r="AR51">
            <v>9.42</v>
          </cell>
          <cell r="AS51">
            <v>103.59</v>
          </cell>
          <cell r="AT51"/>
          <cell r="AU51"/>
          <cell r="AV51"/>
          <cell r="AW51"/>
          <cell r="AX51">
            <v>0.04</v>
          </cell>
          <cell r="AY51">
            <v>7.95</v>
          </cell>
          <cell r="AZ51"/>
          <cell r="BA51">
            <v>1113</v>
          </cell>
        </row>
        <row r="52">
          <cell r="A52">
            <v>47</v>
          </cell>
          <cell r="B52" t="str">
            <v>شيماء حسن زكى حسين</v>
          </cell>
          <cell r="C52">
            <v>3363.67</v>
          </cell>
          <cell r="D52"/>
          <cell r="E52">
            <v>28008042500107</v>
          </cell>
          <cell r="F52">
            <v>263</v>
          </cell>
          <cell r="G52">
            <v>21412.19</v>
          </cell>
          <cell r="H52">
            <v>4981.12</v>
          </cell>
          <cell r="I52">
            <v>90.92</v>
          </cell>
          <cell r="J52">
            <v>15.8</v>
          </cell>
          <cell r="K52">
            <v>1617.45</v>
          </cell>
          <cell r="L52"/>
          <cell r="M52"/>
          <cell r="N52">
            <v>223.18</v>
          </cell>
          <cell r="O52"/>
          <cell r="P52"/>
          <cell r="Q52">
            <v>340.59</v>
          </cell>
          <cell r="R52">
            <v>1104.0999999999999</v>
          </cell>
          <cell r="S52">
            <v>77.290000000000006</v>
          </cell>
          <cell r="T52">
            <v>77.290000000000006</v>
          </cell>
          <cell r="U52"/>
          <cell r="V52">
            <v>1258.68</v>
          </cell>
          <cell r="W52"/>
          <cell r="X52"/>
          <cell r="Y52">
            <v>14.4</v>
          </cell>
          <cell r="Z52">
            <v>50</v>
          </cell>
          <cell r="AA52"/>
          <cell r="AB52"/>
          <cell r="AC52"/>
          <cell r="AD52"/>
          <cell r="AE52">
            <v>0</v>
          </cell>
          <cell r="AF52"/>
          <cell r="AG52">
            <v>5.51</v>
          </cell>
          <cell r="AH52">
            <v>293.08999999999997</v>
          </cell>
          <cell r="AI52">
            <v>278.69</v>
          </cell>
          <cell r="AJ52">
            <v>264.29000000000002</v>
          </cell>
          <cell r="AK52">
            <v>1161.18</v>
          </cell>
          <cell r="AL52">
            <v>1161.18</v>
          </cell>
          <cell r="AM52">
            <v>34.06</v>
          </cell>
          <cell r="AN52">
            <v>3.41</v>
          </cell>
          <cell r="AO52">
            <v>10.220000000000001</v>
          </cell>
          <cell r="AP52">
            <v>47.69</v>
          </cell>
          <cell r="AQ52">
            <v>116.12</v>
          </cell>
          <cell r="AR52">
            <v>11.61</v>
          </cell>
          <cell r="AS52">
            <v>127.73</v>
          </cell>
          <cell r="AT52">
            <v>10.69</v>
          </cell>
          <cell r="AU52"/>
          <cell r="AV52"/>
          <cell r="AW52"/>
          <cell r="AX52"/>
          <cell r="AY52">
            <v>9.8000000000000007</v>
          </cell>
          <cell r="AZ52">
            <v>3.16</v>
          </cell>
          <cell r="BA52">
            <v>1245.25</v>
          </cell>
        </row>
        <row r="53">
          <cell r="A53">
            <v>48</v>
          </cell>
          <cell r="B53" t="str">
            <v>شيماء سيد علي حسن</v>
          </cell>
          <cell r="C53">
            <v>5920.09</v>
          </cell>
          <cell r="D53"/>
          <cell r="E53">
            <v>28308012503041</v>
          </cell>
          <cell r="F53">
            <v>270</v>
          </cell>
          <cell r="G53">
            <v>20850.990000000002</v>
          </cell>
          <cell r="H53">
            <v>7580.59</v>
          </cell>
          <cell r="I53">
            <v>124.03</v>
          </cell>
          <cell r="J53">
            <v>25.9</v>
          </cell>
          <cell r="K53">
            <v>1660.5</v>
          </cell>
          <cell r="L53"/>
          <cell r="M53"/>
          <cell r="N53"/>
          <cell r="O53"/>
          <cell r="P53"/>
          <cell r="Q53">
            <v>349.66</v>
          </cell>
          <cell r="R53">
            <v>1126.3599999999999</v>
          </cell>
          <cell r="S53">
            <v>78.849999999999994</v>
          </cell>
          <cell r="T53">
            <v>78.849999999999994</v>
          </cell>
          <cell r="U53"/>
          <cell r="V53">
            <v>1284.06</v>
          </cell>
          <cell r="W53"/>
          <cell r="X53"/>
          <cell r="Y53">
            <v>21</v>
          </cell>
          <cell r="Z53">
            <v>50</v>
          </cell>
          <cell r="AA53"/>
          <cell r="AB53"/>
          <cell r="AC53"/>
          <cell r="AD53"/>
          <cell r="AE53">
            <v>0</v>
          </cell>
          <cell r="AF53"/>
          <cell r="AG53">
            <v>5.53</v>
          </cell>
          <cell r="AH53">
            <v>76.53</v>
          </cell>
          <cell r="AI53">
            <v>55.53</v>
          </cell>
          <cell r="AJ53">
            <v>34.53</v>
          </cell>
          <cell r="AK53">
            <v>960.93</v>
          </cell>
          <cell r="AL53">
            <v>960.93</v>
          </cell>
          <cell r="AM53">
            <v>34.97</v>
          </cell>
          <cell r="AN53">
            <v>3.5</v>
          </cell>
          <cell r="AO53">
            <v>10.49</v>
          </cell>
          <cell r="AP53">
            <v>48.96</v>
          </cell>
          <cell r="AQ53">
            <v>96.09</v>
          </cell>
          <cell r="AR53">
            <v>9.61</v>
          </cell>
          <cell r="AS53">
            <v>105.7</v>
          </cell>
          <cell r="AT53"/>
          <cell r="AU53"/>
          <cell r="AV53">
            <v>116.7</v>
          </cell>
          <cell r="AW53"/>
          <cell r="AX53">
            <v>0.03</v>
          </cell>
          <cell r="AY53">
            <v>8.25</v>
          </cell>
          <cell r="AZ53"/>
          <cell r="BA53">
            <v>664.4</v>
          </cell>
        </row>
        <row r="54">
          <cell r="A54">
            <v>49</v>
          </cell>
          <cell r="B54" t="str">
            <v>شيماء فواز عبد الرحمن مهران</v>
          </cell>
          <cell r="C54">
            <v>4599.2700000000004</v>
          </cell>
          <cell r="D54"/>
          <cell r="E54">
            <v>28402062500227</v>
          </cell>
          <cell r="F54">
            <v>271</v>
          </cell>
          <cell r="G54">
            <v>20195.45</v>
          </cell>
          <cell r="H54">
            <v>6265.92</v>
          </cell>
          <cell r="I54">
            <v>111.82</v>
          </cell>
          <cell r="J54">
            <v>21.3</v>
          </cell>
          <cell r="K54">
            <v>1666.65</v>
          </cell>
          <cell r="L54"/>
          <cell r="M54"/>
          <cell r="N54"/>
          <cell r="O54"/>
          <cell r="P54"/>
          <cell r="Q54">
            <v>350.95</v>
          </cell>
          <cell r="R54">
            <v>1145.97</v>
          </cell>
          <cell r="S54">
            <v>80.22</v>
          </cell>
          <cell r="T54">
            <v>80.22</v>
          </cell>
          <cell r="U54"/>
          <cell r="V54">
            <v>1306.4100000000001</v>
          </cell>
          <cell r="W54"/>
          <cell r="X54"/>
          <cell r="Y54">
            <v>21</v>
          </cell>
          <cell r="Z54">
            <v>95</v>
          </cell>
          <cell r="AA54"/>
          <cell r="AB54"/>
          <cell r="AC54"/>
          <cell r="AD54"/>
          <cell r="AE54">
            <v>0</v>
          </cell>
          <cell r="AF54"/>
          <cell r="AG54">
            <v>5.71</v>
          </cell>
          <cell r="AH54">
            <v>121.71</v>
          </cell>
          <cell r="AI54">
            <v>100.71</v>
          </cell>
          <cell r="AJ54">
            <v>79.709999999999994</v>
          </cell>
          <cell r="AK54">
            <v>982.17</v>
          </cell>
          <cell r="AL54">
            <v>982.17</v>
          </cell>
          <cell r="AM54">
            <v>35.1</v>
          </cell>
          <cell r="AN54">
            <v>3.51</v>
          </cell>
          <cell r="AO54">
            <v>10.53</v>
          </cell>
          <cell r="AP54">
            <v>49.14</v>
          </cell>
          <cell r="AQ54">
            <v>98.22</v>
          </cell>
          <cell r="AR54">
            <v>9.82</v>
          </cell>
          <cell r="AS54">
            <v>108.03999999999999</v>
          </cell>
          <cell r="AT54"/>
          <cell r="AU54"/>
          <cell r="AV54"/>
          <cell r="AW54"/>
          <cell r="AX54">
            <v>0.04</v>
          </cell>
          <cell r="AY54">
            <v>8.75</v>
          </cell>
          <cell r="AZ54">
            <v>0.45</v>
          </cell>
          <cell r="BA54">
            <v>1226.7</v>
          </cell>
        </row>
        <row r="55">
          <cell r="A55">
            <v>50</v>
          </cell>
          <cell r="B55" t="str">
            <v>شيماء محسن محمد فرغلى</v>
          </cell>
          <cell r="C55">
            <v>3334.02</v>
          </cell>
          <cell r="D55"/>
          <cell r="E55">
            <v>28311190104789</v>
          </cell>
          <cell r="F55">
            <v>246</v>
          </cell>
          <cell r="G55">
            <v>15424.72</v>
          </cell>
          <cell r="H55">
            <v>4846.92</v>
          </cell>
          <cell r="I55">
            <v>83.19</v>
          </cell>
          <cell r="J55">
            <v>14.8</v>
          </cell>
          <cell r="K55">
            <v>1512.9</v>
          </cell>
          <cell r="L55"/>
          <cell r="M55"/>
          <cell r="N55"/>
          <cell r="O55"/>
          <cell r="P55"/>
          <cell r="Q55">
            <v>318.58</v>
          </cell>
          <cell r="R55">
            <v>880</v>
          </cell>
          <cell r="S55">
            <v>65</v>
          </cell>
          <cell r="T55">
            <v>65</v>
          </cell>
          <cell r="U55"/>
          <cell r="V55">
            <v>1010</v>
          </cell>
          <cell r="W55"/>
          <cell r="X55"/>
          <cell r="Y55">
            <v>14.4</v>
          </cell>
          <cell r="Z55">
            <v>145</v>
          </cell>
          <cell r="AA55"/>
          <cell r="AB55"/>
          <cell r="AC55"/>
          <cell r="AD55"/>
          <cell r="AE55">
            <v>0</v>
          </cell>
          <cell r="AF55"/>
          <cell r="AG55"/>
          <cell r="AH55">
            <v>159.4</v>
          </cell>
          <cell r="AI55">
            <v>145</v>
          </cell>
          <cell r="AJ55">
            <v>130.6</v>
          </cell>
          <cell r="AK55">
            <v>705.82</v>
          </cell>
          <cell r="AL55">
            <v>705.82</v>
          </cell>
          <cell r="AM55">
            <v>31.86</v>
          </cell>
          <cell r="AN55">
            <v>3.19</v>
          </cell>
          <cell r="AO55">
            <v>9.56</v>
          </cell>
          <cell r="AP55">
            <v>44.61</v>
          </cell>
          <cell r="AQ55">
            <v>70.58</v>
          </cell>
          <cell r="AR55">
            <v>7.06</v>
          </cell>
          <cell r="AS55">
            <v>77.64</v>
          </cell>
          <cell r="AT55"/>
          <cell r="AU55"/>
          <cell r="AV55"/>
          <cell r="AW55"/>
          <cell r="AX55"/>
          <cell r="AY55">
            <v>7.4</v>
          </cell>
          <cell r="AZ55"/>
          <cell r="BA55">
            <v>1039.75</v>
          </cell>
        </row>
        <row r="56">
          <cell r="A56">
            <v>51</v>
          </cell>
          <cell r="B56" t="str">
            <v>تهامي أنور تهامى محمد</v>
          </cell>
          <cell r="C56">
            <v>3082.5</v>
          </cell>
          <cell r="D56"/>
          <cell r="E56">
            <v>29005272502634</v>
          </cell>
          <cell r="F56">
            <v>250</v>
          </cell>
          <cell r="G56">
            <v>17088.77</v>
          </cell>
          <cell r="H56">
            <v>4620</v>
          </cell>
          <cell r="I56">
            <v>74.72</v>
          </cell>
          <cell r="J56">
            <v>13.45</v>
          </cell>
          <cell r="K56">
            <v>1537.5</v>
          </cell>
          <cell r="L56"/>
          <cell r="M56"/>
          <cell r="N56"/>
          <cell r="O56"/>
          <cell r="P56"/>
          <cell r="Q56">
            <v>323.76</v>
          </cell>
          <cell r="R56">
            <v>1041.98</v>
          </cell>
          <cell r="S56">
            <v>72.94</v>
          </cell>
          <cell r="T56">
            <v>72.94</v>
          </cell>
          <cell r="U56"/>
          <cell r="V56">
            <v>1187.8599999999999</v>
          </cell>
          <cell r="W56"/>
          <cell r="X56"/>
          <cell r="Y56">
            <v>14.4</v>
          </cell>
          <cell r="Z56">
            <v>50</v>
          </cell>
          <cell r="AA56"/>
          <cell r="AB56"/>
          <cell r="AC56"/>
          <cell r="AD56"/>
          <cell r="AE56">
            <v>0</v>
          </cell>
          <cell r="AF56"/>
          <cell r="AG56">
            <v>5.24</v>
          </cell>
          <cell r="AH56">
            <v>69.64</v>
          </cell>
          <cell r="AI56">
            <v>55.24</v>
          </cell>
          <cell r="AJ56">
            <v>40.840000000000003</v>
          </cell>
          <cell r="AK56">
            <v>883.74</v>
          </cell>
          <cell r="AL56">
            <v>883.74</v>
          </cell>
          <cell r="AM56">
            <v>32.380000000000003</v>
          </cell>
          <cell r="AN56">
            <v>3.24</v>
          </cell>
          <cell r="AO56">
            <v>9.7100000000000009</v>
          </cell>
          <cell r="AP56">
            <v>45.330000000000005</v>
          </cell>
          <cell r="AQ56">
            <v>88.37</v>
          </cell>
          <cell r="AR56">
            <v>8.84</v>
          </cell>
          <cell r="AS56">
            <v>97.210000000000008</v>
          </cell>
          <cell r="AT56"/>
          <cell r="AU56"/>
          <cell r="AV56"/>
          <cell r="AW56"/>
          <cell r="AX56">
            <v>0.01</v>
          </cell>
          <cell r="AY56">
            <v>7.9</v>
          </cell>
          <cell r="AZ56"/>
          <cell r="BA56">
            <v>1107.05</v>
          </cell>
        </row>
        <row r="57">
          <cell r="A57">
            <v>52</v>
          </cell>
          <cell r="B57" t="str">
            <v>عبد الحميد حسنين محمد حسنين</v>
          </cell>
          <cell r="C57">
            <v>3101.46</v>
          </cell>
          <cell r="D57"/>
          <cell r="E57">
            <v>27706242500131</v>
          </cell>
          <cell r="F57">
            <v>258</v>
          </cell>
          <cell r="G57">
            <v>17391.86</v>
          </cell>
          <cell r="H57">
            <v>4688.16</v>
          </cell>
          <cell r="I57">
            <v>86.82</v>
          </cell>
          <cell r="J57">
            <v>13.6</v>
          </cell>
          <cell r="K57">
            <v>1586.7</v>
          </cell>
          <cell r="L57"/>
          <cell r="M57"/>
          <cell r="N57"/>
          <cell r="O57"/>
          <cell r="P57"/>
          <cell r="Q57">
            <v>334.12</v>
          </cell>
          <cell r="R57">
            <v>1039.5999999999999</v>
          </cell>
          <cell r="S57">
            <v>72.77</v>
          </cell>
          <cell r="T57">
            <v>72.77</v>
          </cell>
          <cell r="U57"/>
          <cell r="V57">
            <v>1185.1400000000001</v>
          </cell>
          <cell r="W57"/>
          <cell r="X57"/>
          <cell r="Y57">
            <v>14.4</v>
          </cell>
          <cell r="Z57">
            <v>145</v>
          </cell>
          <cell r="AA57"/>
          <cell r="AB57"/>
          <cell r="AC57"/>
          <cell r="AD57"/>
          <cell r="AE57">
            <v>0</v>
          </cell>
          <cell r="AF57"/>
          <cell r="AG57">
            <v>5.1100000000000003</v>
          </cell>
          <cell r="AH57">
            <v>164.51</v>
          </cell>
          <cell r="AI57">
            <v>150.10999999999999</v>
          </cell>
          <cell r="AJ57">
            <v>135.70999999999998</v>
          </cell>
          <cell r="AK57">
            <v>870.53</v>
          </cell>
          <cell r="AL57">
            <v>870.53</v>
          </cell>
          <cell r="AM57">
            <v>33.409999999999997</v>
          </cell>
          <cell r="AN57">
            <v>3.34</v>
          </cell>
          <cell r="AO57">
            <v>10.02</v>
          </cell>
          <cell r="AP57">
            <v>46.769999999999996</v>
          </cell>
          <cell r="AQ57">
            <v>87.05</v>
          </cell>
          <cell r="AR57">
            <v>8.7100000000000009</v>
          </cell>
          <cell r="AS57">
            <v>95.759999999999991</v>
          </cell>
          <cell r="AT57"/>
          <cell r="AU57"/>
          <cell r="AV57"/>
          <cell r="AW57"/>
          <cell r="AX57">
            <v>0.01</v>
          </cell>
          <cell r="AY57">
            <v>8.6</v>
          </cell>
          <cell r="AZ57">
            <v>0.01</v>
          </cell>
          <cell r="BA57">
            <v>1198.5</v>
          </cell>
        </row>
        <row r="58">
          <cell r="A58">
            <v>53</v>
          </cell>
          <cell r="B58" t="str">
            <v>عبير عبد الفتاح جابر محمد</v>
          </cell>
          <cell r="C58">
            <v>0</v>
          </cell>
          <cell r="D58"/>
          <cell r="E58"/>
          <cell r="F58"/>
          <cell r="G58"/>
          <cell r="H58"/>
          <cell r="I58"/>
          <cell r="J58"/>
          <cell r="K58">
            <v>0</v>
          </cell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>
            <v>0</v>
          </cell>
          <cell r="AF58"/>
          <cell r="AG58"/>
          <cell r="AH58"/>
          <cell r="AI58">
            <v>0</v>
          </cell>
          <cell r="AJ58">
            <v>0</v>
          </cell>
          <cell r="AK58"/>
          <cell r="AL58"/>
          <cell r="AM58"/>
          <cell r="AN58"/>
          <cell r="AO58"/>
          <cell r="AP58">
            <v>0</v>
          </cell>
          <cell r="AQ58"/>
          <cell r="AR58"/>
          <cell r="AS58">
            <v>0</v>
          </cell>
          <cell r="AT58"/>
          <cell r="AU58"/>
          <cell r="AV58"/>
          <cell r="AW58"/>
          <cell r="AX58"/>
          <cell r="AY58"/>
          <cell r="AZ58"/>
          <cell r="BA58"/>
        </row>
        <row r="59">
          <cell r="A59">
            <v>54</v>
          </cell>
          <cell r="B59" t="str">
            <v>عبير فاروق مصطفي إسماعيل</v>
          </cell>
          <cell r="C59">
            <v>4178.26</v>
          </cell>
          <cell r="D59"/>
          <cell r="E59">
            <v>28410222500183</v>
          </cell>
          <cell r="F59">
            <v>263</v>
          </cell>
          <cell r="G59">
            <v>19541.36</v>
          </cell>
          <cell r="H59">
            <v>5795.71</v>
          </cell>
          <cell r="I59">
            <v>105.18</v>
          </cell>
          <cell r="J59">
            <v>18.600000000000001</v>
          </cell>
          <cell r="K59">
            <v>1617.45</v>
          </cell>
          <cell r="L59"/>
          <cell r="M59"/>
          <cell r="N59"/>
          <cell r="O59"/>
          <cell r="P59"/>
          <cell r="Q59">
            <v>340.59</v>
          </cell>
          <cell r="R59">
            <v>1137.19</v>
          </cell>
          <cell r="S59">
            <v>79.599999999999994</v>
          </cell>
          <cell r="T59">
            <v>79.599999999999994</v>
          </cell>
          <cell r="U59"/>
          <cell r="V59">
            <v>1296.3900000000001</v>
          </cell>
          <cell r="W59"/>
          <cell r="X59"/>
          <cell r="Y59">
            <v>21</v>
          </cell>
          <cell r="Z59">
            <v>95</v>
          </cell>
          <cell r="AA59"/>
          <cell r="AB59"/>
          <cell r="AC59"/>
          <cell r="AD59"/>
          <cell r="AE59">
            <v>0</v>
          </cell>
          <cell r="AF59"/>
          <cell r="AG59">
            <v>5.51</v>
          </cell>
          <cell r="AH59">
            <v>121.51</v>
          </cell>
          <cell r="AI59">
            <v>100.51</v>
          </cell>
          <cell r="AJ59">
            <v>79.510000000000005</v>
          </cell>
          <cell r="AK59">
            <v>982.31</v>
          </cell>
          <cell r="AL59">
            <v>982.31</v>
          </cell>
          <cell r="AM59">
            <v>34.06</v>
          </cell>
          <cell r="AN59">
            <v>3.41</v>
          </cell>
          <cell r="AO59">
            <v>10.220000000000001</v>
          </cell>
          <cell r="AP59">
            <v>47.69</v>
          </cell>
          <cell r="AQ59">
            <v>98.23</v>
          </cell>
          <cell r="AR59">
            <v>9.82</v>
          </cell>
          <cell r="AS59">
            <v>108.05000000000001</v>
          </cell>
          <cell r="AT59"/>
          <cell r="AU59"/>
          <cell r="AV59"/>
          <cell r="AW59"/>
          <cell r="AX59">
            <v>0.04</v>
          </cell>
          <cell r="AY59">
            <v>8.9499999999999993</v>
          </cell>
          <cell r="AZ59">
            <v>0.97</v>
          </cell>
          <cell r="BA59">
            <v>1249.2</v>
          </cell>
        </row>
        <row r="60">
          <cell r="A60">
            <v>55</v>
          </cell>
          <cell r="B60" t="str">
            <v>عبير نصير كامل محمد</v>
          </cell>
          <cell r="C60">
            <v>3189.0899999999992</v>
          </cell>
          <cell r="D60">
            <v>12500.34</v>
          </cell>
          <cell r="E60">
            <v>28607031900244</v>
          </cell>
          <cell r="F60">
            <v>257</v>
          </cell>
          <cell r="G60">
            <v>20438.16</v>
          </cell>
          <cell r="H60">
            <v>17269.98</v>
          </cell>
          <cell r="I60">
            <v>88.39</v>
          </cell>
          <cell r="J60">
            <v>13.85</v>
          </cell>
          <cell r="K60">
            <v>1580.5500000000002</v>
          </cell>
          <cell r="L60"/>
          <cell r="M60"/>
          <cell r="N60"/>
          <cell r="O60"/>
          <cell r="P60"/>
          <cell r="Q60">
            <v>332.82</v>
          </cell>
          <cell r="R60">
            <v>1088.25</v>
          </cell>
          <cell r="S60">
            <v>76.180000000000007</v>
          </cell>
          <cell r="T60">
            <v>76.180000000000007</v>
          </cell>
          <cell r="U60"/>
          <cell r="V60">
            <v>1240.6099999999999</v>
          </cell>
          <cell r="W60"/>
          <cell r="X60"/>
          <cell r="Y60">
            <v>14.4</v>
          </cell>
          <cell r="Z60">
            <v>140</v>
          </cell>
          <cell r="AA60"/>
          <cell r="AB60"/>
          <cell r="AC60"/>
          <cell r="AD60"/>
          <cell r="AE60">
            <v>0</v>
          </cell>
          <cell r="AF60"/>
          <cell r="AG60">
            <v>5.43</v>
          </cell>
          <cell r="AH60">
            <v>159.83000000000001</v>
          </cell>
          <cell r="AI60">
            <v>145.43</v>
          </cell>
          <cell r="AJ60">
            <v>131.03</v>
          </cell>
          <cell r="AK60">
            <v>927.62</v>
          </cell>
          <cell r="AL60">
            <v>927.62</v>
          </cell>
          <cell r="AM60">
            <v>33.28</v>
          </cell>
          <cell r="AN60">
            <v>3.33</v>
          </cell>
          <cell r="AO60">
            <v>9.98</v>
          </cell>
          <cell r="AP60">
            <v>46.59</v>
          </cell>
          <cell r="AQ60">
            <v>92.76</v>
          </cell>
          <cell r="AR60">
            <v>9.2799999999999994</v>
          </cell>
          <cell r="AS60">
            <v>102.04</v>
          </cell>
          <cell r="AT60"/>
          <cell r="AU60"/>
          <cell r="AV60"/>
          <cell r="AW60"/>
          <cell r="AX60">
            <v>0.01</v>
          </cell>
          <cell r="AY60">
            <v>8.9499999999999993</v>
          </cell>
          <cell r="AZ60">
            <v>0.9</v>
          </cell>
          <cell r="BA60">
            <v>1241.95</v>
          </cell>
        </row>
        <row r="61">
          <cell r="A61">
            <v>56</v>
          </cell>
          <cell r="B61" t="str">
            <v>عثمان محمد عبده محمد</v>
          </cell>
          <cell r="C61">
            <v>4549.8999999999996</v>
          </cell>
          <cell r="D61"/>
          <cell r="E61">
            <v>26712062501837</v>
          </cell>
          <cell r="F61">
            <v>257</v>
          </cell>
          <cell r="G61">
            <v>22106.35</v>
          </cell>
          <cell r="H61">
            <v>6130.45</v>
          </cell>
          <cell r="I61">
            <v>109.58</v>
          </cell>
          <cell r="J61">
            <v>21.1</v>
          </cell>
          <cell r="K61">
            <v>1580.5500000000002</v>
          </cell>
          <cell r="L61"/>
          <cell r="M61"/>
          <cell r="N61">
            <v>221.56</v>
          </cell>
          <cell r="O61"/>
          <cell r="P61"/>
          <cell r="Q61">
            <v>332.82</v>
          </cell>
          <cell r="R61">
            <v>1088.25</v>
          </cell>
          <cell r="S61">
            <v>76.180000000000007</v>
          </cell>
          <cell r="T61">
            <v>76.180000000000007</v>
          </cell>
          <cell r="U61"/>
          <cell r="V61">
            <v>1240.6099999999999</v>
          </cell>
          <cell r="W61"/>
          <cell r="X61"/>
          <cell r="Y61">
            <v>14.4</v>
          </cell>
          <cell r="Z61">
            <v>145</v>
          </cell>
          <cell r="AA61"/>
          <cell r="AB61">
            <v>14.4</v>
          </cell>
          <cell r="AC61"/>
          <cell r="AD61"/>
          <cell r="AE61">
            <v>14.4</v>
          </cell>
          <cell r="AF61"/>
          <cell r="AG61">
            <v>5.43</v>
          </cell>
          <cell r="AH61">
            <v>400.79</v>
          </cell>
          <cell r="AI61">
            <v>386.39000000000004</v>
          </cell>
          <cell r="AJ61">
            <v>371.99000000000007</v>
          </cell>
          <cell r="AK61">
            <v>1163.58</v>
          </cell>
          <cell r="AL61">
            <v>1163.58</v>
          </cell>
          <cell r="AM61">
            <v>33.28</v>
          </cell>
          <cell r="AN61">
            <v>3.33</v>
          </cell>
          <cell r="AO61">
            <v>9.98</v>
          </cell>
          <cell r="AP61">
            <v>46.59</v>
          </cell>
          <cell r="AQ61">
            <v>116.36</v>
          </cell>
          <cell r="AR61">
            <v>11.64</v>
          </cell>
          <cell r="AS61">
            <v>128</v>
          </cell>
          <cell r="AT61">
            <v>34.03</v>
          </cell>
          <cell r="AU61"/>
          <cell r="AV61"/>
          <cell r="AW61"/>
          <cell r="AX61">
            <v>0.04</v>
          </cell>
          <cell r="AY61">
            <v>10.3</v>
          </cell>
          <cell r="AZ61">
            <v>4.49</v>
          </cell>
          <cell r="BA61">
            <v>1417.95</v>
          </cell>
        </row>
        <row r="62">
          <cell r="A62">
            <v>57</v>
          </cell>
          <cell r="B62" t="str">
            <v>عزة سيد تمام مصطفى</v>
          </cell>
          <cell r="C62">
            <v>3171.9799999999996</v>
          </cell>
          <cell r="D62">
            <v>12491.31</v>
          </cell>
          <cell r="E62">
            <v>28707062500061</v>
          </cell>
          <cell r="F62">
            <v>254</v>
          </cell>
          <cell r="G62">
            <v>20441.560000000001</v>
          </cell>
          <cell r="H62">
            <v>17225.39</v>
          </cell>
          <cell r="I62">
            <v>83.57</v>
          </cell>
          <cell r="J62">
            <v>13.65</v>
          </cell>
          <cell r="K62">
            <v>1562.1000000000001</v>
          </cell>
          <cell r="L62"/>
          <cell r="M62"/>
          <cell r="N62"/>
          <cell r="O62"/>
          <cell r="P62"/>
          <cell r="Q62">
            <v>328.94</v>
          </cell>
          <cell r="R62">
            <v>1080.3399999999999</v>
          </cell>
          <cell r="S62">
            <v>75.62</v>
          </cell>
          <cell r="T62">
            <v>75.62</v>
          </cell>
          <cell r="U62"/>
          <cell r="V62">
            <v>1231.58</v>
          </cell>
          <cell r="W62"/>
          <cell r="X62"/>
          <cell r="Y62">
            <v>14.4</v>
          </cell>
          <cell r="Z62">
            <v>50</v>
          </cell>
          <cell r="AA62"/>
          <cell r="AB62"/>
          <cell r="AC62"/>
          <cell r="AD62"/>
          <cell r="AE62">
            <v>0</v>
          </cell>
          <cell r="AF62"/>
          <cell r="AG62">
            <v>5.45</v>
          </cell>
          <cell r="AH62">
            <v>69.849999999999994</v>
          </cell>
          <cell r="AI62">
            <v>55.449999999999996</v>
          </cell>
          <cell r="AJ62">
            <v>41.05</v>
          </cell>
          <cell r="AK62">
            <v>922.49</v>
          </cell>
          <cell r="AL62">
            <v>922.49</v>
          </cell>
          <cell r="AM62">
            <v>32.89</v>
          </cell>
          <cell r="AN62">
            <v>3.29</v>
          </cell>
          <cell r="AO62">
            <v>9.8699999999999992</v>
          </cell>
          <cell r="AP62">
            <v>46.05</v>
          </cell>
          <cell r="AQ62">
            <v>92.25</v>
          </cell>
          <cell r="AR62">
            <v>9.2200000000000006</v>
          </cell>
          <cell r="AS62">
            <v>101.47</v>
          </cell>
          <cell r="AT62"/>
          <cell r="AU62"/>
          <cell r="AV62"/>
          <cell r="AW62"/>
          <cell r="AX62">
            <v>0.01</v>
          </cell>
          <cell r="AY62">
            <v>8.1999999999999993</v>
          </cell>
          <cell r="AZ62"/>
          <cell r="BA62">
            <v>1145.7</v>
          </cell>
        </row>
        <row r="63">
          <cell r="A63">
            <v>58</v>
          </cell>
          <cell r="B63" t="str">
            <v>عزت سيد حسن محمد</v>
          </cell>
          <cell r="C63">
            <v>5034.96</v>
          </cell>
          <cell r="D63"/>
          <cell r="E63">
            <v>26106032500111</v>
          </cell>
          <cell r="F63">
            <v>288</v>
          </cell>
          <cell r="G63">
            <v>21390.74</v>
          </cell>
          <cell r="H63">
            <v>6806.16</v>
          </cell>
          <cell r="I63">
            <v>119.16</v>
          </cell>
          <cell r="J63">
            <v>23.65</v>
          </cell>
          <cell r="K63">
            <v>1771.2</v>
          </cell>
          <cell r="L63"/>
          <cell r="M63"/>
          <cell r="N63"/>
          <cell r="O63"/>
          <cell r="P63"/>
          <cell r="Q63">
            <v>372.97</v>
          </cell>
          <cell r="R63">
            <v>1145.97</v>
          </cell>
          <cell r="S63">
            <v>80.22</v>
          </cell>
          <cell r="T63">
            <v>80.22</v>
          </cell>
          <cell r="U63"/>
          <cell r="V63">
            <v>1306.4100000000001</v>
          </cell>
          <cell r="W63"/>
          <cell r="X63"/>
          <cell r="Y63">
            <v>21</v>
          </cell>
          <cell r="Z63">
            <v>150</v>
          </cell>
          <cell r="AA63"/>
          <cell r="AB63"/>
          <cell r="AC63"/>
          <cell r="AD63"/>
          <cell r="AE63">
            <v>0</v>
          </cell>
          <cell r="AF63">
            <v>65.680000000000007</v>
          </cell>
          <cell r="AG63">
            <v>5.98</v>
          </cell>
          <cell r="AH63">
            <v>242.66</v>
          </cell>
          <cell r="AI63">
            <v>221.66</v>
          </cell>
          <cell r="AJ63">
            <v>200.66</v>
          </cell>
          <cell r="AK63">
            <v>1026.0999999999999</v>
          </cell>
          <cell r="AL63">
            <v>1026.0999999999999</v>
          </cell>
          <cell r="AM63">
            <v>37.299999999999997</v>
          </cell>
          <cell r="AN63">
            <v>3.73</v>
          </cell>
          <cell r="AO63">
            <v>11.19</v>
          </cell>
          <cell r="AP63">
            <v>52.219999999999992</v>
          </cell>
          <cell r="AQ63">
            <v>102.61</v>
          </cell>
          <cell r="AR63">
            <v>10.26</v>
          </cell>
          <cell r="AS63">
            <v>112.87</v>
          </cell>
          <cell r="AT63"/>
          <cell r="AU63"/>
          <cell r="AV63">
            <v>93.35</v>
          </cell>
          <cell r="AW63"/>
          <cell r="AX63">
            <v>0.04</v>
          </cell>
          <cell r="AY63">
            <v>9.85</v>
          </cell>
          <cell r="AZ63">
            <v>3.39</v>
          </cell>
          <cell r="BA63">
            <v>928.2</v>
          </cell>
        </row>
        <row r="64">
          <cell r="A64">
            <v>59</v>
          </cell>
          <cell r="B64" t="str">
            <v>عزه عبد الحميد زكى محمد</v>
          </cell>
          <cell r="C64">
            <v>3535.0199999999986</v>
          </cell>
          <cell r="D64">
            <v>13416.25</v>
          </cell>
          <cell r="E64">
            <v>27203062500221</v>
          </cell>
          <cell r="F64">
            <v>274</v>
          </cell>
          <cell r="G64">
            <v>21224</v>
          </cell>
          <cell r="H64">
            <v>18636.37</v>
          </cell>
          <cell r="I64">
            <v>106.98</v>
          </cell>
          <cell r="J64">
            <v>14.3</v>
          </cell>
          <cell r="K64">
            <v>1685.1000000000001</v>
          </cell>
          <cell r="L64"/>
          <cell r="M64"/>
          <cell r="N64"/>
          <cell r="O64"/>
          <cell r="P64"/>
          <cell r="Q64">
            <v>354.84</v>
          </cell>
          <cell r="R64">
            <v>1145.97</v>
          </cell>
          <cell r="S64">
            <v>80.22</v>
          </cell>
          <cell r="T64">
            <v>80.22</v>
          </cell>
          <cell r="U64"/>
          <cell r="V64">
            <v>1306.4100000000001</v>
          </cell>
          <cell r="W64"/>
          <cell r="X64"/>
          <cell r="Y64">
            <v>21</v>
          </cell>
          <cell r="Z64">
            <v>50</v>
          </cell>
          <cell r="AA64"/>
          <cell r="AB64"/>
          <cell r="AC64"/>
          <cell r="AD64"/>
          <cell r="AE64">
            <v>0</v>
          </cell>
          <cell r="AF64"/>
          <cell r="AG64">
            <v>5.64</v>
          </cell>
          <cell r="AH64">
            <v>76.64</v>
          </cell>
          <cell r="AI64">
            <v>55.64</v>
          </cell>
          <cell r="AJ64">
            <v>34.64</v>
          </cell>
          <cell r="AK64">
            <v>978.21</v>
          </cell>
          <cell r="AL64">
            <v>978.21</v>
          </cell>
          <cell r="AM64">
            <v>35.479999999999997</v>
          </cell>
          <cell r="AN64">
            <v>3.55</v>
          </cell>
          <cell r="AO64">
            <v>10.65</v>
          </cell>
          <cell r="AP64">
            <v>49.679999999999993</v>
          </cell>
          <cell r="AQ64">
            <v>97.82</v>
          </cell>
          <cell r="AR64">
            <v>9.7799999999999994</v>
          </cell>
          <cell r="AS64">
            <v>107.6</v>
          </cell>
          <cell r="AT64">
            <v>49.96</v>
          </cell>
          <cell r="AU64"/>
          <cell r="AV64"/>
          <cell r="AW64"/>
          <cell r="AX64">
            <v>0.01</v>
          </cell>
          <cell r="AY64">
            <v>8.0500000000000007</v>
          </cell>
          <cell r="AZ64"/>
          <cell r="BA64">
            <v>1132.75</v>
          </cell>
        </row>
        <row r="65">
          <cell r="A65">
            <v>60</v>
          </cell>
          <cell r="B65" t="str">
            <v>علاء رمضان توفيق على</v>
          </cell>
          <cell r="C65">
            <v>5674.02</v>
          </cell>
          <cell r="D65"/>
          <cell r="E65">
            <v>28505012500157</v>
          </cell>
          <cell r="F65">
            <v>278</v>
          </cell>
          <cell r="G65">
            <v>20645.490000000002</v>
          </cell>
          <cell r="H65">
            <v>7383.72</v>
          </cell>
          <cell r="I65" t="str">
            <v>١٢٩.٤.</v>
          </cell>
          <cell r="J65">
            <v>26.15</v>
          </cell>
          <cell r="K65">
            <v>1709.7</v>
          </cell>
          <cell r="L65"/>
          <cell r="M65"/>
          <cell r="N65"/>
          <cell r="O65"/>
          <cell r="P65"/>
          <cell r="Q65">
            <v>360.02</v>
          </cell>
          <cell r="R65">
            <v>1174.6199999999999</v>
          </cell>
          <cell r="S65">
            <v>82.22</v>
          </cell>
          <cell r="T65">
            <v>82.22</v>
          </cell>
          <cell r="U65"/>
          <cell r="V65">
            <v>1339.06</v>
          </cell>
          <cell r="W65"/>
          <cell r="X65"/>
          <cell r="Y65">
            <v>21</v>
          </cell>
          <cell r="Z65">
            <v>95</v>
          </cell>
          <cell r="AA65"/>
          <cell r="AB65"/>
          <cell r="AC65"/>
          <cell r="AD65"/>
          <cell r="AE65">
            <v>0</v>
          </cell>
          <cell r="AF65">
            <v>7.39</v>
          </cell>
          <cell r="AG65">
            <v>5.63</v>
          </cell>
          <cell r="AH65">
            <v>129.02000000000001</v>
          </cell>
          <cell r="AI65">
            <v>108.02000000000001</v>
          </cell>
          <cell r="AJ65">
            <v>87.02000000000001</v>
          </cell>
          <cell r="AK65">
            <v>1013.06</v>
          </cell>
          <cell r="AL65">
            <v>1013.06</v>
          </cell>
          <cell r="AM65">
            <v>36</v>
          </cell>
          <cell r="AN65">
            <v>3.6</v>
          </cell>
          <cell r="AO65">
            <v>10.8</v>
          </cell>
          <cell r="AP65">
            <v>50.400000000000006</v>
          </cell>
          <cell r="AQ65">
            <v>101.31</v>
          </cell>
          <cell r="AR65">
            <v>10.130000000000001</v>
          </cell>
          <cell r="AS65">
            <v>111.44</v>
          </cell>
          <cell r="AT65"/>
          <cell r="AU65"/>
          <cell r="AV65"/>
          <cell r="AW65"/>
          <cell r="AX65">
            <v>0.04</v>
          </cell>
          <cell r="AY65">
            <v>9.3000000000000007</v>
          </cell>
          <cell r="AZ65">
            <v>1.85</v>
          </cell>
          <cell r="BA65">
            <v>1295.05</v>
          </cell>
        </row>
        <row r="66">
          <cell r="A66">
            <v>61</v>
          </cell>
          <cell r="B66" t="str">
            <v>أ. عمر اسماعيل عمر اسماعيل</v>
          </cell>
          <cell r="C66">
            <v>4400.239999999998</v>
          </cell>
          <cell r="D66">
            <v>13875.03</v>
          </cell>
          <cell r="E66">
            <v>28206262500473</v>
          </cell>
          <cell r="F66">
            <v>274</v>
          </cell>
          <cell r="G66">
            <v>21970.94</v>
          </cell>
          <cell r="H66">
            <v>19960.37</v>
          </cell>
          <cell r="I66">
            <v>95.49</v>
          </cell>
          <cell r="J66">
            <v>21.3</v>
          </cell>
          <cell r="K66">
            <v>1685.1000000000001</v>
          </cell>
          <cell r="L66"/>
          <cell r="M66"/>
          <cell r="N66"/>
          <cell r="O66"/>
          <cell r="P66"/>
          <cell r="Q66">
            <v>354.84</v>
          </cell>
          <cell r="R66">
            <v>1145.97</v>
          </cell>
          <cell r="S66">
            <v>80.22</v>
          </cell>
          <cell r="T66">
            <v>80.22</v>
          </cell>
          <cell r="U66"/>
          <cell r="V66">
            <v>1306.4100000000001</v>
          </cell>
          <cell r="W66"/>
          <cell r="X66"/>
          <cell r="Y66">
            <v>21</v>
          </cell>
          <cell r="Z66">
            <v>95</v>
          </cell>
          <cell r="AA66"/>
          <cell r="AB66">
            <v>21</v>
          </cell>
          <cell r="AC66"/>
          <cell r="AD66"/>
          <cell r="AE66">
            <v>21</v>
          </cell>
          <cell r="AF66"/>
          <cell r="AG66">
            <v>5.58</v>
          </cell>
          <cell r="AH66">
            <v>142.58000000000001</v>
          </cell>
          <cell r="AI66">
            <v>121.58000000000001</v>
          </cell>
          <cell r="AJ66">
            <v>100.58000000000001</v>
          </cell>
          <cell r="AK66">
            <v>999.15</v>
          </cell>
          <cell r="AL66">
            <v>999.15</v>
          </cell>
          <cell r="AM66">
            <v>35.479999999999997</v>
          </cell>
          <cell r="AN66">
            <v>3.55</v>
          </cell>
          <cell r="AO66">
            <v>10.65</v>
          </cell>
          <cell r="AP66">
            <v>49.679999999999993</v>
          </cell>
          <cell r="AQ66">
            <v>99.92</v>
          </cell>
          <cell r="AR66">
            <v>9.99</v>
          </cell>
          <cell r="AS66">
            <v>109.91</v>
          </cell>
          <cell r="AT66"/>
          <cell r="AU66"/>
          <cell r="AV66">
            <v>56.25</v>
          </cell>
          <cell r="AW66"/>
          <cell r="AX66">
            <v>0.04</v>
          </cell>
          <cell r="AY66">
            <v>9.15</v>
          </cell>
          <cell r="AZ66">
            <v>1.51</v>
          </cell>
          <cell r="BA66">
            <v>1222.45</v>
          </cell>
        </row>
        <row r="67">
          <cell r="A67">
            <v>62</v>
          </cell>
          <cell r="B67" t="str">
            <v>عمر عبد الرحمن دوينى عبدالرحمن</v>
          </cell>
          <cell r="C67">
            <v>3216.2</v>
          </cell>
          <cell r="D67"/>
          <cell r="E67">
            <v>28307182502212</v>
          </cell>
          <cell r="F67">
            <v>260</v>
          </cell>
          <cell r="G67">
            <v>20588.41</v>
          </cell>
          <cell r="H67">
            <v>4815.2</v>
          </cell>
          <cell r="I67">
            <v>88.44</v>
          </cell>
          <cell r="J67">
            <v>13.85</v>
          </cell>
          <cell r="K67">
            <v>1599</v>
          </cell>
          <cell r="L67"/>
          <cell r="M67"/>
          <cell r="N67">
            <v>221.37</v>
          </cell>
          <cell r="O67"/>
          <cell r="P67"/>
          <cell r="Q67">
            <v>336.71</v>
          </cell>
          <cell r="R67">
            <v>1096.17</v>
          </cell>
          <cell r="S67">
            <v>76.73</v>
          </cell>
          <cell r="T67">
            <v>76.73</v>
          </cell>
          <cell r="U67"/>
          <cell r="V67">
            <v>1249.6300000000001</v>
          </cell>
          <cell r="W67"/>
          <cell r="X67"/>
          <cell r="Y67">
            <v>14.4</v>
          </cell>
          <cell r="Z67">
            <v>50</v>
          </cell>
          <cell r="AA67"/>
          <cell r="AB67"/>
          <cell r="AC67"/>
          <cell r="AD67"/>
          <cell r="AE67">
            <v>0</v>
          </cell>
          <cell r="AF67"/>
          <cell r="AG67">
            <v>5.47</v>
          </cell>
          <cell r="AH67">
            <v>291.24</v>
          </cell>
          <cell r="AI67">
            <v>276.84000000000003</v>
          </cell>
          <cell r="AJ67">
            <v>262.44000000000005</v>
          </cell>
          <cell r="AK67">
            <v>1154.1600000000001</v>
          </cell>
          <cell r="AL67">
            <v>1154.1600000000001</v>
          </cell>
          <cell r="AM67">
            <v>33.67</v>
          </cell>
          <cell r="AN67">
            <v>3.37</v>
          </cell>
          <cell r="AO67">
            <v>10.1</v>
          </cell>
          <cell r="AP67">
            <v>47.14</v>
          </cell>
          <cell r="AQ67">
            <v>115.42</v>
          </cell>
          <cell r="AR67">
            <v>11.54</v>
          </cell>
          <cell r="AS67">
            <v>126.96000000000001</v>
          </cell>
          <cell r="AT67">
            <v>16</v>
          </cell>
          <cell r="AU67"/>
          <cell r="AV67"/>
          <cell r="AW67"/>
          <cell r="AX67">
            <v>0.01</v>
          </cell>
          <cell r="AY67">
            <v>9.65</v>
          </cell>
          <cell r="AZ67">
            <v>2.86</v>
          </cell>
          <cell r="BA67">
            <v>1338.25</v>
          </cell>
        </row>
        <row r="68">
          <cell r="A68">
            <v>63</v>
          </cell>
          <cell r="B68" t="str">
            <v>عمر محى عبد العليم عبد الحافظ</v>
          </cell>
          <cell r="C68">
            <v>4652.8</v>
          </cell>
          <cell r="D68"/>
          <cell r="E68">
            <v>28507012500494</v>
          </cell>
          <cell r="F68">
            <v>257</v>
          </cell>
          <cell r="G68">
            <v>23072.25</v>
          </cell>
          <cell r="H68">
            <v>6233.35</v>
          </cell>
          <cell r="I68">
            <v>125.69</v>
          </cell>
          <cell r="J68">
            <v>22.05</v>
          </cell>
          <cell r="K68">
            <v>1580.5500000000002</v>
          </cell>
          <cell r="L68"/>
          <cell r="M68"/>
          <cell r="N68">
            <v>217.56</v>
          </cell>
          <cell r="O68">
            <v>97</v>
          </cell>
          <cell r="P68"/>
          <cell r="Q68">
            <v>332.82</v>
          </cell>
          <cell r="R68">
            <v>1088.25</v>
          </cell>
          <cell r="S68">
            <v>76.180000000000007</v>
          </cell>
          <cell r="T68">
            <v>76.180000000000007</v>
          </cell>
          <cell r="U68"/>
          <cell r="V68">
            <v>1240.6099999999999</v>
          </cell>
          <cell r="W68"/>
          <cell r="X68"/>
          <cell r="Y68">
            <v>14.4</v>
          </cell>
          <cell r="Z68">
            <v>100</v>
          </cell>
          <cell r="AA68"/>
          <cell r="AB68">
            <v>14.4</v>
          </cell>
          <cell r="AC68"/>
          <cell r="AD68"/>
          <cell r="AE68">
            <v>14.4</v>
          </cell>
          <cell r="AF68"/>
          <cell r="AG68">
            <v>5.43</v>
          </cell>
          <cell r="AH68">
            <v>448.79</v>
          </cell>
          <cell r="AI68">
            <v>434.39000000000004</v>
          </cell>
          <cell r="AJ68">
            <v>419.99000000000007</v>
          </cell>
          <cell r="AK68">
            <v>1256.58</v>
          </cell>
          <cell r="AL68">
            <v>1256.58</v>
          </cell>
          <cell r="AM68">
            <v>33.28</v>
          </cell>
          <cell r="AN68">
            <v>3.33</v>
          </cell>
          <cell r="AO68">
            <v>9.98</v>
          </cell>
          <cell r="AP68">
            <v>46.59</v>
          </cell>
          <cell r="AQ68">
            <v>125.66</v>
          </cell>
          <cell r="AR68">
            <v>12.57</v>
          </cell>
          <cell r="AS68">
            <v>138.22999999999999</v>
          </cell>
          <cell r="AT68"/>
          <cell r="AU68"/>
          <cell r="AV68"/>
          <cell r="AW68"/>
          <cell r="AX68">
            <v>0.01</v>
          </cell>
          <cell r="AY68">
            <v>10.8</v>
          </cell>
          <cell r="AZ68">
            <v>5.92</v>
          </cell>
          <cell r="BA68">
            <v>1487.85</v>
          </cell>
        </row>
        <row r="69">
          <cell r="A69">
            <v>64</v>
          </cell>
          <cell r="B69" t="str">
            <v>عمرو حامد حسن محمد</v>
          </cell>
          <cell r="C69">
            <v>2310.64</v>
          </cell>
          <cell r="D69"/>
          <cell r="E69">
            <v>28112020101791</v>
          </cell>
          <cell r="F69">
            <v>255</v>
          </cell>
          <cell r="G69">
            <v>19678.8</v>
          </cell>
          <cell r="H69">
            <v>3878.89</v>
          </cell>
          <cell r="I69">
            <v>33.75</v>
          </cell>
          <cell r="J69">
            <v>9</v>
          </cell>
          <cell r="K69">
            <v>1568.25</v>
          </cell>
          <cell r="L69"/>
          <cell r="M69"/>
          <cell r="N69">
            <v>215.21</v>
          </cell>
          <cell r="O69">
            <v>63.05</v>
          </cell>
          <cell r="P69"/>
          <cell r="Q69">
            <v>330.23</v>
          </cell>
          <cell r="R69">
            <v>671.14</v>
          </cell>
          <cell r="S69">
            <v>46.98</v>
          </cell>
          <cell r="T69">
            <v>46.98</v>
          </cell>
          <cell r="U69"/>
          <cell r="V69">
            <v>765.1</v>
          </cell>
          <cell r="W69"/>
          <cell r="X69"/>
          <cell r="Y69">
            <v>9.36</v>
          </cell>
          <cell r="Z69">
            <v>150</v>
          </cell>
          <cell r="AA69"/>
          <cell r="AB69">
            <v>9.36</v>
          </cell>
          <cell r="AC69"/>
          <cell r="AD69"/>
          <cell r="AE69">
            <v>9.36</v>
          </cell>
          <cell r="AF69"/>
          <cell r="AG69">
            <v>3.34</v>
          </cell>
          <cell r="AH69">
            <v>450.32</v>
          </cell>
          <cell r="AI69">
            <v>440.96</v>
          </cell>
          <cell r="AJ69">
            <v>431.59999999999997</v>
          </cell>
          <cell r="AK69">
            <v>1159.05</v>
          </cell>
          <cell r="AL69">
            <v>1159.05</v>
          </cell>
          <cell r="AM69">
            <v>33.020000000000003</v>
          </cell>
          <cell r="AN69">
            <v>3.3</v>
          </cell>
          <cell r="AO69">
            <v>9.91</v>
          </cell>
          <cell r="AP69">
            <v>46.230000000000004</v>
          </cell>
          <cell r="AQ69">
            <v>115.91</v>
          </cell>
          <cell r="AR69">
            <v>11.59</v>
          </cell>
          <cell r="AS69">
            <v>127.5</v>
          </cell>
          <cell r="AT69"/>
          <cell r="AU69"/>
          <cell r="AV69"/>
          <cell r="AW69"/>
          <cell r="AX69">
            <v>0.04</v>
          </cell>
          <cell r="AY69">
            <v>7.4</v>
          </cell>
          <cell r="AZ69"/>
          <cell r="BA69">
            <v>1034.25</v>
          </cell>
        </row>
        <row r="70">
          <cell r="A70">
            <v>65</v>
          </cell>
          <cell r="B70" t="str">
            <v>عمرو محمد محمد عبد المجيد</v>
          </cell>
          <cell r="C70">
            <v>3940.9299999999994</v>
          </cell>
          <cell r="D70"/>
          <cell r="E70">
            <v>27912222500339</v>
          </cell>
          <cell r="F70">
            <v>284</v>
          </cell>
          <cell r="G70">
            <v>23809.279999999999</v>
          </cell>
          <cell r="H70">
            <v>5687.53</v>
          </cell>
          <cell r="I70">
            <v>104.05</v>
          </cell>
          <cell r="J70">
            <v>18.149999999999999</v>
          </cell>
          <cell r="K70">
            <v>1746.6000000000001</v>
          </cell>
          <cell r="L70"/>
          <cell r="M70"/>
          <cell r="N70"/>
          <cell r="O70">
            <v>97</v>
          </cell>
          <cell r="P70">
            <v>200</v>
          </cell>
          <cell r="Q70">
            <v>367.79</v>
          </cell>
          <cell r="R70">
            <v>1145.97</v>
          </cell>
          <cell r="S70">
            <v>80.22</v>
          </cell>
          <cell r="T70">
            <v>80.22</v>
          </cell>
          <cell r="U70"/>
          <cell r="V70">
            <v>1306.4100000000001</v>
          </cell>
          <cell r="W70"/>
          <cell r="X70"/>
          <cell r="Y70">
            <v>21</v>
          </cell>
          <cell r="Z70">
            <v>145</v>
          </cell>
          <cell r="AA70"/>
          <cell r="AB70"/>
          <cell r="AC70"/>
          <cell r="AD70"/>
          <cell r="AE70">
            <v>0</v>
          </cell>
          <cell r="AF70">
            <v>29.66</v>
          </cell>
          <cell r="AG70">
            <v>5.7</v>
          </cell>
          <cell r="AH70">
            <v>498.36</v>
          </cell>
          <cell r="AI70">
            <v>477.36</v>
          </cell>
          <cell r="AJ70">
            <v>456.36</v>
          </cell>
          <cell r="AK70">
            <v>1291.98</v>
          </cell>
          <cell r="AL70">
            <v>1291.98</v>
          </cell>
          <cell r="AM70">
            <v>36.78</v>
          </cell>
          <cell r="AN70">
            <v>3.68</v>
          </cell>
          <cell r="AO70">
            <v>11.03</v>
          </cell>
          <cell r="AP70">
            <v>51.49</v>
          </cell>
          <cell r="AQ70">
            <v>129.19999999999999</v>
          </cell>
          <cell r="AR70">
            <v>12.92</v>
          </cell>
          <cell r="AS70">
            <v>142.11999999999998</v>
          </cell>
          <cell r="AT70"/>
          <cell r="AU70"/>
          <cell r="AV70"/>
          <cell r="AW70"/>
          <cell r="AX70">
            <v>0.01</v>
          </cell>
          <cell r="AY70">
            <v>11.55</v>
          </cell>
          <cell r="AZ70">
            <v>7.9</v>
          </cell>
          <cell r="BA70">
            <v>1544.1</v>
          </cell>
        </row>
        <row r="71">
          <cell r="A71">
            <v>66</v>
          </cell>
          <cell r="B71" t="str">
            <v>عمرو محمود أحمد حسان</v>
          </cell>
          <cell r="C71">
            <v>-966.7600000000001</v>
          </cell>
          <cell r="D71"/>
          <cell r="E71">
            <v>28109012500413</v>
          </cell>
          <cell r="F71">
            <v>264</v>
          </cell>
          <cell r="G71"/>
          <cell r="H71">
            <v>656.84</v>
          </cell>
          <cell r="I71">
            <v>16.14</v>
          </cell>
          <cell r="J71">
            <v>2.95</v>
          </cell>
          <cell r="K71">
            <v>1623.6000000000001</v>
          </cell>
          <cell r="L71"/>
          <cell r="M71"/>
          <cell r="N71">
            <v>226.45</v>
          </cell>
          <cell r="O71"/>
          <cell r="P71"/>
          <cell r="Q71">
            <v>341.89</v>
          </cell>
          <cell r="R71">
            <v>752.82</v>
          </cell>
          <cell r="S71">
            <v>52.7</v>
          </cell>
          <cell r="T71">
            <v>52.7</v>
          </cell>
          <cell r="U71"/>
          <cell r="V71">
            <v>858.22</v>
          </cell>
          <cell r="W71"/>
          <cell r="X71"/>
          <cell r="Y71">
            <v>9.36</v>
          </cell>
          <cell r="Z71">
            <v>100</v>
          </cell>
          <cell r="AA71"/>
          <cell r="AB71">
            <v>9.36</v>
          </cell>
          <cell r="AC71"/>
          <cell r="AD71"/>
          <cell r="AE71">
            <v>9.36</v>
          </cell>
          <cell r="AF71"/>
          <cell r="AG71">
            <v>3.7</v>
          </cell>
          <cell r="AH71">
            <v>348.87</v>
          </cell>
          <cell r="AI71">
            <v>339.51</v>
          </cell>
          <cell r="AJ71">
            <v>330.15</v>
          </cell>
          <cell r="AK71">
            <v>1239.3699999999999</v>
          </cell>
          <cell r="AL71">
            <v>1239.3699999999999</v>
          </cell>
          <cell r="AM71">
            <v>34.19</v>
          </cell>
          <cell r="AN71">
            <v>3.42</v>
          </cell>
          <cell r="AO71">
            <v>10.26</v>
          </cell>
          <cell r="AP71">
            <v>47.87</v>
          </cell>
          <cell r="AQ71">
            <v>123.94</v>
          </cell>
          <cell r="AR71">
            <v>12.39</v>
          </cell>
          <cell r="AS71">
            <v>136.32999999999998</v>
          </cell>
          <cell r="AT71"/>
          <cell r="AU71"/>
          <cell r="AV71"/>
          <cell r="AW71"/>
          <cell r="AX71">
            <v>0.04</v>
          </cell>
          <cell r="AY71">
            <v>7.25</v>
          </cell>
          <cell r="AZ71"/>
          <cell r="BA71">
            <v>833.6</v>
          </cell>
        </row>
        <row r="72">
          <cell r="A72">
            <v>67</v>
          </cell>
          <cell r="B72" t="str">
            <v>عوني اشرف بشرى ميخائيل</v>
          </cell>
          <cell r="C72">
            <v>0</v>
          </cell>
          <cell r="D72"/>
          <cell r="E72"/>
          <cell r="F72"/>
          <cell r="G72"/>
          <cell r="H72"/>
          <cell r="I72"/>
          <cell r="J72"/>
          <cell r="K72">
            <v>0</v>
          </cell>
          <cell r="L72"/>
          <cell r="M72"/>
          <cell r="N72"/>
          <cell r="O72"/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/>
          <cell r="AE72">
            <v>0</v>
          </cell>
          <cell r="AF72"/>
          <cell r="AG72"/>
          <cell r="AH72"/>
          <cell r="AI72">
            <v>0</v>
          </cell>
          <cell r="AJ72">
            <v>0</v>
          </cell>
          <cell r="AK72"/>
          <cell r="AL72"/>
          <cell r="AM72"/>
          <cell r="AN72"/>
          <cell r="AO72"/>
          <cell r="AP72">
            <v>0</v>
          </cell>
          <cell r="AQ72"/>
          <cell r="AR72"/>
          <cell r="AS72">
            <v>0</v>
          </cell>
          <cell r="AT72"/>
          <cell r="AU72"/>
          <cell r="AV72"/>
          <cell r="AW72"/>
          <cell r="AX72"/>
          <cell r="AY72"/>
          <cell r="AZ72"/>
          <cell r="BA72"/>
        </row>
        <row r="73">
          <cell r="A73">
            <v>68</v>
          </cell>
          <cell r="B73" t="str">
            <v>غادة أحمد سيد عبد العال</v>
          </cell>
          <cell r="C73">
            <v>6041.34</v>
          </cell>
          <cell r="D73">
            <v>14064</v>
          </cell>
          <cell r="E73">
            <v>27909242500041</v>
          </cell>
          <cell r="F73">
            <v>270</v>
          </cell>
          <cell r="G73">
            <v>22875.7</v>
          </cell>
          <cell r="H73">
            <v>21765.84</v>
          </cell>
          <cell r="I73">
            <v>133.18</v>
          </cell>
          <cell r="J73">
            <v>26.8</v>
          </cell>
          <cell r="K73">
            <v>1660.5</v>
          </cell>
          <cell r="L73"/>
          <cell r="M73"/>
          <cell r="N73"/>
          <cell r="O73"/>
          <cell r="P73"/>
          <cell r="Q73">
            <v>349.66</v>
          </cell>
          <cell r="R73">
            <v>1126.3599999999999</v>
          </cell>
          <cell r="S73">
            <v>78.849999999999994</v>
          </cell>
          <cell r="T73">
            <v>78.849999999999994</v>
          </cell>
          <cell r="U73"/>
          <cell r="V73">
            <v>1284.06</v>
          </cell>
          <cell r="W73"/>
          <cell r="X73"/>
          <cell r="Y73">
            <v>21</v>
          </cell>
          <cell r="Z73">
            <v>145</v>
          </cell>
          <cell r="AA73"/>
          <cell r="AB73"/>
          <cell r="AC73"/>
          <cell r="AD73"/>
          <cell r="AE73">
            <v>0</v>
          </cell>
          <cell r="AF73"/>
          <cell r="AG73">
            <v>5.53</v>
          </cell>
          <cell r="AH73">
            <v>171.53</v>
          </cell>
          <cell r="AI73">
            <v>150.53</v>
          </cell>
          <cell r="AJ73">
            <v>129.53</v>
          </cell>
          <cell r="AK73">
            <v>960.93</v>
          </cell>
          <cell r="AL73">
            <v>960.93</v>
          </cell>
          <cell r="AM73">
            <v>34.97</v>
          </cell>
          <cell r="AN73">
            <v>3.5</v>
          </cell>
          <cell r="AO73">
            <v>10.49</v>
          </cell>
          <cell r="AP73">
            <v>48.96</v>
          </cell>
          <cell r="AQ73">
            <v>96.09</v>
          </cell>
          <cell r="AR73">
            <v>9.61</v>
          </cell>
          <cell r="AS73">
            <v>105.7</v>
          </cell>
          <cell r="AT73"/>
          <cell r="AU73"/>
          <cell r="AV73"/>
          <cell r="AW73"/>
          <cell r="AX73">
            <v>0.02</v>
          </cell>
          <cell r="AY73">
            <v>9</v>
          </cell>
          <cell r="AZ73">
            <v>1.05</v>
          </cell>
          <cell r="BA73">
            <v>950.2</v>
          </cell>
        </row>
        <row r="74">
          <cell r="A74">
            <v>69</v>
          </cell>
          <cell r="B74" t="str">
            <v>فاطمة أحمد فواز خلف الله عثمان علي</v>
          </cell>
          <cell r="C74">
            <v>7465.77</v>
          </cell>
          <cell r="D74">
            <v>13416.24</v>
          </cell>
          <cell r="E74">
            <v>28004262500242</v>
          </cell>
          <cell r="F74">
            <v>274</v>
          </cell>
          <cell r="G74">
            <v>24496.58</v>
          </cell>
          <cell r="H74">
            <v>22567.11</v>
          </cell>
          <cell r="I74">
            <v>157.87</v>
          </cell>
          <cell r="J74">
            <v>35.049999999999997</v>
          </cell>
          <cell r="K74">
            <v>1685.1000000000001</v>
          </cell>
          <cell r="L74"/>
          <cell r="M74"/>
          <cell r="N74"/>
          <cell r="O74"/>
          <cell r="P74"/>
          <cell r="Q74">
            <v>354.84</v>
          </cell>
          <cell r="R74">
            <v>1145.97</v>
          </cell>
          <cell r="S74">
            <v>80.22</v>
          </cell>
          <cell r="T74">
            <v>80.22</v>
          </cell>
          <cell r="U74"/>
          <cell r="V74">
            <v>1306.4100000000001</v>
          </cell>
          <cell r="W74"/>
          <cell r="X74"/>
          <cell r="Y74">
            <v>21</v>
          </cell>
          <cell r="Z74">
            <v>100</v>
          </cell>
          <cell r="AA74"/>
          <cell r="AB74"/>
          <cell r="AC74">
            <v>11</v>
          </cell>
          <cell r="AD74"/>
          <cell r="AE74">
            <v>11</v>
          </cell>
          <cell r="AF74"/>
          <cell r="AG74">
            <v>5.58</v>
          </cell>
          <cell r="AH74">
            <v>137.58000000000001</v>
          </cell>
          <cell r="AI74">
            <v>116.58000000000001</v>
          </cell>
          <cell r="AJ74">
            <v>95.580000000000013</v>
          </cell>
          <cell r="AK74">
            <v>989.15</v>
          </cell>
          <cell r="AL74">
            <v>989.15</v>
          </cell>
          <cell r="AM74">
            <v>35.479999999999997</v>
          </cell>
          <cell r="AN74">
            <v>3.55</v>
          </cell>
          <cell r="AO74">
            <v>10.65</v>
          </cell>
          <cell r="AP74">
            <v>49.679999999999993</v>
          </cell>
          <cell r="AQ74">
            <v>98.92</v>
          </cell>
          <cell r="AR74">
            <v>9.89</v>
          </cell>
          <cell r="AS74">
            <v>108.81</v>
          </cell>
          <cell r="AT74">
            <v>5.19</v>
          </cell>
          <cell r="AU74"/>
          <cell r="AV74">
            <v>116.6</v>
          </cell>
          <cell r="AW74"/>
          <cell r="AX74">
            <v>0.02</v>
          </cell>
          <cell r="AY74">
            <v>8.85</v>
          </cell>
          <cell r="AZ74">
            <v>0.64</v>
          </cell>
          <cell r="BA74">
            <v>1055.5999999999999</v>
          </cell>
        </row>
        <row r="75">
          <cell r="A75">
            <v>70</v>
          </cell>
          <cell r="B75" t="str">
            <v>فاطمة سيد أبوضيف محمد</v>
          </cell>
          <cell r="C75">
            <v>0</v>
          </cell>
          <cell r="D75"/>
          <cell r="E75"/>
          <cell r="F75"/>
          <cell r="G75"/>
          <cell r="H75"/>
          <cell r="I75"/>
          <cell r="J75"/>
          <cell r="K75">
            <v>0</v>
          </cell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>
            <v>0</v>
          </cell>
          <cell r="AF75"/>
          <cell r="AG75"/>
          <cell r="AH75"/>
          <cell r="AI75">
            <v>0</v>
          </cell>
          <cell r="AJ75">
            <v>0</v>
          </cell>
          <cell r="AK75"/>
          <cell r="AL75"/>
          <cell r="AM75"/>
          <cell r="AN75"/>
          <cell r="AO75"/>
          <cell r="AP75">
            <v>0</v>
          </cell>
          <cell r="AQ75"/>
          <cell r="AR75"/>
          <cell r="AS75">
            <v>0</v>
          </cell>
          <cell r="AT75"/>
          <cell r="AU75"/>
          <cell r="AV75"/>
          <cell r="AW75"/>
          <cell r="AX75"/>
          <cell r="AY75"/>
          <cell r="AZ75"/>
          <cell r="BA75"/>
        </row>
        <row r="76">
          <cell r="A76">
            <v>71</v>
          </cell>
          <cell r="B76" t="str">
            <v>فاطمه حسانين احمد محمد</v>
          </cell>
          <cell r="C76">
            <v>3475.4199999999996</v>
          </cell>
          <cell r="D76">
            <v>12247.71</v>
          </cell>
          <cell r="E76">
            <v>28603178800223</v>
          </cell>
          <cell r="F76">
            <v>266</v>
          </cell>
          <cell r="G76">
            <v>21101.33</v>
          </cell>
          <cell r="H76">
            <v>17359.03</v>
          </cell>
          <cell r="I76">
            <v>94.53</v>
          </cell>
          <cell r="J76">
            <v>15.3</v>
          </cell>
          <cell r="K76">
            <v>1635.9</v>
          </cell>
          <cell r="L76"/>
          <cell r="M76"/>
          <cell r="N76"/>
          <cell r="O76"/>
          <cell r="P76"/>
          <cell r="Q76">
            <v>344.48</v>
          </cell>
          <cell r="R76">
            <v>1145.17</v>
          </cell>
          <cell r="S76">
            <v>80.16</v>
          </cell>
          <cell r="T76">
            <v>80.16</v>
          </cell>
          <cell r="U76"/>
          <cell r="V76">
            <v>1305.49</v>
          </cell>
          <cell r="W76"/>
          <cell r="X76"/>
          <cell r="Y76">
            <v>21</v>
          </cell>
          <cell r="Z76">
            <v>50</v>
          </cell>
          <cell r="AA76"/>
          <cell r="AB76"/>
          <cell r="AC76"/>
          <cell r="AD76"/>
          <cell r="AE76">
            <v>0</v>
          </cell>
          <cell r="AF76"/>
          <cell r="AG76">
            <v>5.54</v>
          </cell>
          <cell r="AH76">
            <v>76.540000000000006</v>
          </cell>
          <cell r="AI76">
            <v>55.540000000000006</v>
          </cell>
          <cell r="AJ76">
            <v>34.540000000000006</v>
          </cell>
          <cell r="AK76">
            <v>987.55</v>
          </cell>
          <cell r="AL76">
            <v>987.55</v>
          </cell>
          <cell r="AM76">
            <v>34.450000000000003</v>
          </cell>
          <cell r="AN76">
            <v>3.44</v>
          </cell>
          <cell r="AO76">
            <v>10.33</v>
          </cell>
          <cell r="AP76">
            <v>48.22</v>
          </cell>
          <cell r="AQ76">
            <v>98.75</v>
          </cell>
          <cell r="AR76">
            <v>9.8800000000000008</v>
          </cell>
          <cell r="AS76">
            <v>108.63</v>
          </cell>
          <cell r="AT76"/>
          <cell r="AU76"/>
          <cell r="AV76"/>
          <cell r="AW76"/>
          <cell r="AX76">
            <v>0.04</v>
          </cell>
          <cell r="AY76">
            <v>8.6999999999999993</v>
          </cell>
          <cell r="AZ76">
            <v>0.24</v>
          </cell>
          <cell r="BA76">
            <v>1166.2</v>
          </cell>
        </row>
        <row r="77">
          <cell r="A77">
            <v>72</v>
          </cell>
          <cell r="B77" t="str">
            <v>ليلى محمد فرحان أحمد</v>
          </cell>
          <cell r="C77">
            <v>1859.0299999999988</v>
          </cell>
          <cell r="D77">
            <v>10373.950000000001</v>
          </cell>
          <cell r="E77">
            <v>28612082503685</v>
          </cell>
          <cell r="F77">
            <v>260</v>
          </cell>
          <cell r="G77">
            <v>17997.87</v>
          </cell>
          <cell r="H77">
            <v>13831.98</v>
          </cell>
          <cell r="I77">
            <v>28.28</v>
          </cell>
          <cell r="J77">
            <v>8.9</v>
          </cell>
          <cell r="K77">
            <v>1599</v>
          </cell>
          <cell r="L77"/>
          <cell r="M77"/>
          <cell r="N77"/>
          <cell r="O77"/>
          <cell r="P77"/>
          <cell r="Q77">
            <v>336.71</v>
          </cell>
          <cell r="R77">
            <v>1096.17</v>
          </cell>
          <cell r="S77">
            <v>76.73</v>
          </cell>
          <cell r="T77">
            <v>76.73</v>
          </cell>
          <cell r="U77"/>
          <cell r="V77">
            <v>1249.6300000000001</v>
          </cell>
          <cell r="W77"/>
          <cell r="X77"/>
          <cell r="Y77">
            <v>14.4</v>
          </cell>
          <cell r="Z77">
            <v>50</v>
          </cell>
          <cell r="AA77">
            <v>19.2</v>
          </cell>
          <cell r="AB77"/>
          <cell r="AC77"/>
          <cell r="AD77"/>
          <cell r="AE77">
            <v>19.2</v>
          </cell>
          <cell r="AF77"/>
          <cell r="AG77">
            <v>5.47</v>
          </cell>
          <cell r="AH77">
            <v>89.07</v>
          </cell>
          <cell r="AI77">
            <v>74.669999999999987</v>
          </cell>
          <cell r="AJ77">
            <v>60.269999999999989</v>
          </cell>
          <cell r="AK77">
            <v>951.99</v>
          </cell>
          <cell r="AL77">
            <v>951.99</v>
          </cell>
          <cell r="AM77">
            <v>33.67</v>
          </cell>
          <cell r="AN77">
            <v>3.37</v>
          </cell>
          <cell r="AO77">
            <v>10.1</v>
          </cell>
          <cell r="AP77">
            <v>47.14</v>
          </cell>
          <cell r="AQ77">
            <v>95.2</v>
          </cell>
          <cell r="AR77">
            <v>9.52</v>
          </cell>
          <cell r="AS77">
            <v>104.72</v>
          </cell>
          <cell r="AT77"/>
          <cell r="AU77"/>
          <cell r="AV77"/>
          <cell r="AW77"/>
          <cell r="AX77">
            <v>0.04</v>
          </cell>
          <cell r="AY77">
            <v>8.4499999999999993</v>
          </cell>
          <cell r="AZ77"/>
          <cell r="BA77">
            <v>1177.3499999999999</v>
          </cell>
        </row>
        <row r="78">
          <cell r="A78">
            <v>73</v>
          </cell>
          <cell r="B78" t="str">
            <v>محمد احمد رضى محمود محمد</v>
          </cell>
          <cell r="C78">
            <v>4005.8199999999997</v>
          </cell>
          <cell r="D78"/>
          <cell r="E78">
            <v>28508292500032</v>
          </cell>
          <cell r="F78">
            <v>252</v>
          </cell>
          <cell r="G78">
            <v>20686.39</v>
          </cell>
          <cell r="H78">
            <v>5555.62</v>
          </cell>
          <cell r="I78">
            <v>99.95</v>
          </cell>
          <cell r="J78">
            <v>17.600000000000001</v>
          </cell>
          <cell r="K78">
            <v>1549.8000000000002</v>
          </cell>
          <cell r="L78"/>
          <cell r="M78"/>
          <cell r="N78">
            <v>209.09</v>
          </cell>
          <cell r="O78"/>
          <cell r="P78"/>
          <cell r="Q78">
            <v>326.35000000000002</v>
          </cell>
          <cell r="R78">
            <v>1025.45</v>
          </cell>
          <cell r="S78">
            <v>71.78</v>
          </cell>
          <cell r="T78">
            <v>71.78</v>
          </cell>
          <cell r="U78"/>
          <cell r="V78">
            <v>1169.01</v>
          </cell>
          <cell r="W78"/>
          <cell r="X78"/>
          <cell r="Y78">
            <v>14.4</v>
          </cell>
          <cell r="Z78">
            <v>50</v>
          </cell>
          <cell r="AA78"/>
          <cell r="AB78">
            <v>14.4</v>
          </cell>
          <cell r="AC78"/>
          <cell r="AD78"/>
          <cell r="AE78">
            <v>14.4</v>
          </cell>
          <cell r="AF78"/>
          <cell r="AG78">
            <v>5.0999999999999996</v>
          </cell>
          <cell r="AH78">
            <v>292.99</v>
          </cell>
          <cell r="AI78">
            <v>278.59000000000003</v>
          </cell>
          <cell r="AJ78">
            <v>264.19000000000005</v>
          </cell>
          <cell r="AK78">
            <v>1085.6500000000001</v>
          </cell>
          <cell r="AL78">
            <v>1085.6500000000001</v>
          </cell>
          <cell r="AM78">
            <v>32.630000000000003</v>
          </cell>
          <cell r="AN78">
            <v>3.26</v>
          </cell>
          <cell r="AO78">
            <v>9.7899999999999991</v>
          </cell>
          <cell r="AP78">
            <v>45.68</v>
          </cell>
          <cell r="AQ78">
            <v>108.57</v>
          </cell>
          <cell r="AR78">
            <v>10.86</v>
          </cell>
          <cell r="AS78">
            <v>119.42999999999999</v>
          </cell>
          <cell r="AT78"/>
          <cell r="AU78"/>
          <cell r="AV78"/>
          <cell r="AW78"/>
          <cell r="AX78"/>
          <cell r="AY78">
            <v>9.25</v>
          </cell>
          <cell r="AZ78">
            <v>1.79</v>
          </cell>
          <cell r="BA78">
            <v>1247.3499999999999</v>
          </cell>
        </row>
        <row r="79">
          <cell r="A79">
            <v>74</v>
          </cell>
          <cell r="B79" t="str">
            <v>محمد احمد عبد العال عبد السلام</v>
          </cell>
          <cell r="C79">
            <v>3526.2</v>
          </cell>
          <cell r="D79"/>
          <cell r="E79">
            <v>28109172500291</v>
          </cell>
          <cell r="F79">
            <v>260</v>
          </cell>
          <cell r="G79">
            <v>20536.41</v>
          </cell>
          <cell r="H79">
            <v>5125.2</v>
          </cell>
          <cell r="I79">
            <v>106.26</v>
          </cell>
          <cell r="J79">
            <v>15.75</v>
          </cell>
          <cell r="K79">
            <v>1599</v>
          </cell>
          <cell r="L79"/>
          <cell r="M79"/>
          <cell r="N79">
            <v>219.37</v>
          </cell>
          <cell r="O79"/>
          <cell r="P79"/>
          <cell r="Q79">
            <v>336.71</v>
          </cell>
          <cell r="R79">
            <v>1096.17</v>
          </cell>
          <cell r="S79">
            <v>76.73</v>
          </cell>
          <cell r="T79">
            <v>76.73</v>
          </cell>
          <cell r="U79"/>
          <cell r="V79">
            <v>1249.6300000000001</v>
          </cell>
          <cell r="W79"/>
          <cell r="X79"/>
          <cell r="Y79">
            <v>14.4</v>
          </cell>
          <cell r="Z79">
            <v>50</v>
          </cell>
          <cell r="AA79"/>
          <cell r="AB79"/>
          <cell r="AC79"/>
          <cell r="AD79"/>
          <cell r="AE79">
            <v>0</v>
          </cell>
          <cell r="AF79"/>
          <cell r="AG79">
            <v>5.47</v>
          </cell>
          <cell r="AH79">
            <v>289.24</v>
          </cell>
          <cell r="AI79">
            <v>274.84000000000003</v>
          </cell>
          <cell r="AJ79">
            <v>260.44000000000005</v>
          </cell>
          <cell r="AK79">
            <v>1152.1600000000001</v>
          </cell>
          <cell r="AL79">
            <v>1152.1600000000001</v>
          </cell>
          <cell r="AM79">
            <v>33.67</v>
          </cell>
          <cell r="AN79">
            <v>3.37</v>
          </cell>
          <cell r="AO79">
            <v>10.1</v>
          </cell>
          <cell r="AP79">
            <v>47.14</v>
          </cell>
          <cell r="AQ79">
            <v>115.22</v>
          </cell>
          <cell r="AR79">
            <v>11.52</v>
          </cell>
          <cell r="AS79">
            <v>126.74</v>
          </cell>
          <cell r="AT79"/>
          <cell r="AU79"/>
          <cell r="AV79"/>
          <cell r="AW79"/>
          <cell r="AX79">
            <v>0.04</v>
          </cell>
          <cell r="AY79">
            <v>9.75</v>
          </cell>
          <cell r="AZ79">
            <v>3.15</v>
          </cell>
          <cell r="BA79">
            <v>1352.05</v>
          </cell>
        </row>
        <row r="80">
          <cell r="A80">
            <v>75</v>
          </cell>
          <cell r="B80" t="str">
            <v>محمد أحمد كامل مصطفى</v>
          </cell>
          <cell r="C80">
            <v>246.45000000000005</v>
          </cell>
          <cell r="D80"/>
          <cell r="E80">
            <v>28502188800298</v>
          </cell>
          <cell r="F80">
            <v>255</v>
          </cell>
          <cell r="G80">
            <v>11528.37</v>
          </cell>
          <cell r="H80">
            <v>1814.7</v>
          </cell>
          <cell r="I80">
            <v>25.35</v>
          </cell>
          <cell r="J80">
            <v>7.85</v>
          </cell>
          <cell r="K80">
            <v>1568.25</v>
          </cell>
          <cell r="L80"/>
          <cell r="M80"/>
          <cell r="N80"/>
          <cell r="O80"/>
          <cell r="P80"/>
          <cell r="Q80">
            <v>330.23</v>
          </cell>
          <cell r="R80">
            <v>1032.52</v>
          </cell>
          <cell r="S80">
            <v>72.28</v>
          </cell>
          <cell r="T80">
            <v>72.28</v>
          </cell>
          <cell r="U80"/>
          <cell r="V80">
            <v>1177.08</v>
          </cell>
          <cell r="W80"/>
          <cell r="X80"/>
          <cell r="Y80">
            <v>14.4</v>
          </cell>
          <cell r="Z80">
            <v>100</v>
          </cell>
          <cell r="AA80"/>
          <cell r="AB80"/>
          <cell r="AC80"/>
          <cell r="AD80"/>
          <cell r="AE80">
            <v>0</v>
          </cell>
          <cell r="AF80"/>
          <cell r="AG80">
            <v>5.14</v>
          </cell>
          <cell r="AH80">
            <v>119.54</v>
          </cell>
          <cell r="AI80">
            <v>105.14</v>
          </cell>
          <cell r="AJ80">
            <v>90.74</v>
          </cell>
          <cell r="AK80">
            <v>866.39</v>
          </cell>
          <cell r="AL80">
            <v>866.39</v>
          </cell>
          <cell r="AM80">
            <v>33.020000000000003</v>
          </cell>
          <cell r="AN80">
            <v>3.3</v>
          </cell>
          <cell r="AO80">
            <v>9.91</v>
          </cell>
          <cell r="AP80">
            <v>46.230000000000004</v>
          </cell>
          <cell r="AQ80">
            <v>86.64</v>
          </cell>
          <cell r="AR80">
            <v>8.66</v>
          </cell>
          <cell r="AS80">
            <v>95.3</v>
          </cell>
          <cell r="AT80">
            <v>32</v>
          </cell>
          <cell r="AU80"/>
          <cell r="AV80"/>
          <cell r="AW80"/>
          <cell r="AX80">
            <v>0.04</v>
          </cell>
          <cell r="AY80">
            <v>7.95</v>
          </cell>
          <cell r="AZ80"/>
          <cell r="BA80">
            <v>1040.2</v>
          </cell>
        </row>
        <row r="81">
          <cell r="A81">
            <v>76</v>
          </cell>
          <cell r="B81" t="str">
            <v>محمد حسنى نفادى أحمد</v>
          </cell>
          <cell r="C81">
            <v>3001.9799999999996</v>
          </cell>
          <cell r="D81"/>
          <cell r="E81">
            <v>28801012517392</v>
          </cell>
          <cell r="F81">
            <v>254</v>
          </cell>
          <cell r="G81">
            <v>20098.41</v>
          </cell>
          <cell r="H81">
            <v>4564.08</v>
          </cell>
          <cell r="I81">
            <v>85.48</v>
          </cell>
          <cell r="J81">
            <v>13.25</v>
          </cell>
          <cell r="K81">
            <v>1562.1000000000001</v>
          </cell>
          <cell r="L81"/>
          <cell r="M81"/>
          <cell r="N81">
            <v>213.75</v>
          </cell>
          <cell r="O81"/>
          <cell r="P81"/>
          <cell r="Q81">
            <v>328.94</v>
          </cell>
          <cell r="R81">
            <v>1080.3399999999999</v>
          </cell>
          <cell r="S81">
            <v>75.62</v>
          </cell>
          <cell r="T81">
            <v>75.62</v>
          </cell>
          <cell r="U81"/>
          <cell r="V81">
            <v>1231.58</v>
          </cell>
          <cell r="W81"/>
          <cell r="X81"/>
          <cell r="Y81">
            <v>14.4</v>
          </cell>
          <cell r="Z81">
            <v>100</v>
          </cell>
          <cell r="AA81"/>
          <cell r="AB81"/>
          <cell r="AC81"/>
          <cell r="AD81"/>
          <cell r="AE81">
            <v>0</v>
          </cell>
          <cell r="AF81"/>
          <cell r="AG81">
            <v>5.45</v>
          </cell>
          <cell r="AH81">
            <v>333.6</v>
          </cell>
          <cell r="AI81">
            <v>319.20000000000005</v>
          </cell>
          <cell r="AJ81">
            <v>304.80000000000007</v>
          </cell>
          <cell r="AK81">
            <v>1136.24</v>
          </cell>
          <cell r="AL81">
            <v>1136.24</v>
          </cell>
          <cell r="AM81">
            <v>32.89</v>
          </cell>
          <cell r="AN81">
            <v>3.29</v>
          </cell>
          <cell r="AO81">
            <v>9.8699999999999992</v>
          </cell>
          <cell r="AP81">
            <v>46.05</v>
          </cell>
          <cell r="AQ81">
            <v>113.62</v>
          </cell>
          <cell r="AR81">
            <v>11.36</v>
          </cell>
          <cell r="AS81">
            <v>124.98</v>
          </cell>
          <cell r="AT81"/>
          <cell r="AU81"/>
          <cell r="AV81"/>
          <cell r="AW81"/>
          <cell r="AX81">
            <v>0.03</v>
          </cell>
          <cell r="AY81">
            <v>10</v>
          </cell>
          <cell r="AZ81">
            <v>3.72</v>
          </cell>
          <cell r="BA81">
            <v>1380.4</v>
          </cell>
        </row>
        <row r="82">
          <cell r="A82">
            <v>77</v>
          </cell>
          <cell r="B82" t="str">
            <v>محمد فتحي محمود فرج</v>
          </cell>
          <cell r="C82">
            <v>7280.9400000000005</v>
          </cell>
          <cell r="D82">
            <v>11380.9</v>
          </cell>
          <cell r="E82">
            <v>28301222500171</v>
          </cell>
          <cell r="F82">
            <v>260</v>
          </cell>
          <cell r="G82">
            <v>25536.46</v>
          </cell>
          <cell r="H82">
            <v>20260.84</v>
          </cell>
          <cell r="I82">
            <v>161.41999999999999</v>
          </cell>
          <cell r="J82">
            <v>34.65</v>
          </cell>
          <cell r="K82">
            <v>1599</v>
          </cell>
          <cell r="L82"/>
          <cell r="M82"/>
          <cell r="N82"/>
          <cell r="O82"/>
          <cell r="P82"/>
          <cell r="Q82">
            <v>336.71</v>
          </cell>
          <cell r="R82">
            <v>1096.17</v>
          </cell>
          <cell r="S82">
            <v>76.73</v>
          </cell>
          <cell r="T82">
            <v>76.73</v>
          </cell>
          <cell r="U82"/>
          <cell r="V82">
            <v>1249.6300000000001</v>
          </cell>
          <cell r="W82"/>
          <cell r="X82"/>
          <cell r="Y82">
            <v>14.4</v>
          </cell>
          <cell r="Z82">
            <v>50</v>
          </cell>
          <cell r="AA82"/>
          <cell r="AB82"/>
          <cell r="AC82"/>
          <cell r="AD82"/>
          <cell r="AE82">
            <v>0</v>
          </cell>
          <cell r="AF82"/>
          <cell r="AG82">
            <v>5.47</v>
          </cell>
          <cell r="AH82">
            <v>69.87</v>
          </cell>
          <cell r="AI82">
            <v>55.470000000000006</v>
          </cell>
          <cell r="AJ82">
            <v>41.070000000000007</v>
          </cell>
          <cell r="AK82">
            <v>932.79</v>
          </cell>
          <cell r="AL82">
            <v>932.79</v>
          </cell>
          <cell r="AM82">
            <v>33.67</v>
          </cell>
          <cell r="AN82">
            <v>3.37</v>
          </cell>
          <cell r="AO82">
            <v>10.1</v>
          </cell>
          <cell r="AP82">
            <v>47.14</v>
          </cell>
          <cell r="AQ82">
            <v>93.28</v>
          </cell>
          <cell r="AR82">
            <v>9.33</v>
          </cell>
          <cell r="AS82">
            <v>102.61</v>
          </cell>
          <cell r="AT82">
            <v>5.1100000000000003</v>
          </cell>
          <cell r="AU82"/>
          <cell r="AV82">
            <v>116.7</v>
          </cell>
          <cell r="AW82"/>
          <cell r="AX82">
            <v>0.04</v>
          </cell>
          <cell r="AY82">
            <v>8.25</v>
          </cell>
          <cell r="AZ82"/>
          <cell r="BA82">
            <v>975.65</v>
          </cell>
        </row>
        <row r="83">
          <cell r="A83">
            <v>78</v>
          </cell>
          <cell r="B83" t="str">
            <v>محمد كمال الدين عبد العال مرسى</v>
          </cell>
          <cell r="C83">
            <v>2924.3500000000004</v>
          </cell>
          <cell r="D83">
            <v>6166.84</v>
          </cell>
          <cell r="E83">
            <v>28309102500411</v>
          </cell>
          <cell r="F83">
            <v>255</v>
          </cell>
          <cell r="G83">
            <v>20895.8</v>
          </cell>
          <cell r="H83">
            <v>10659.44</v>
          </cell>
          <cell r="I83">
            <v>70.69</v>
          </cell>
          <cell r="J83">
            <v>12.8</v>
          </cell>
          <cell r="K83">
            <v>1568.25</v>
          </cell>
          <cell r="L83"/>
          <cell r="M83"/>
          <cell r="N83">
            <v>203.59</v>
          </cell>
          <cell r="O83"/>
          <cell r="P83"/>
          <cell r="Q83">
            <v>330.23</v>
          </cell>
          <cell r="R83">
            <v>1032.52</v>
          </cell>
          <cell r="S83">
            <v>72.28</v>
          </cell>
          <cell r="T83">
            <v>72.28</v>
          </cell>
          <cell r="U83"/>
          <cell r="V83">
            <v>1177.08</v>
          </cell>
          <cell r="W83"/>
          <cell r="X83"/>
          <cell r="Y83">
            <v>14.4</v>
          </cell>
          <cell r="Z83">
            <v>145</v>
          </cell>
          <cell r="AA83"/>
          <cell r="AB83"/>
          <cell r="AC83"/>
          <cell r="AD83"/>
          <cell r="AE83">
            <v>0</v>
          </cell>
          <cell r="AF83"/>
          <cell r="AG83">
            <v>5.14</v>
          </cell>
          <cell r="AH83">
            <v>368.13</v>
          </cell>
          <cell r="AI83">
            <v>353.73</v>
          </cell>
          <cell r="AJ83">
            <v>339.33000000000004</v>
          </cell>
          <cell r="AK83">
            <v>1069.98</v>
          </cell>
          <cell r="AL83">
            <v>1069.98</v>
          </cell>
          <cell r="AM83">
            <v>33.020000000000003</v>
          </cell>
          <cell r="AN83">
            <v>3.3</v>
          </cell>
          <cell r="AO83">
            <v>9.91</v>
          </cell>
          <cell r="AP83">
            <v>46.230000000000004</v>
          </cell>
          <cell r="AQ83">
            <v>107</v>
          </cell>
          <cell r="AR83">
            <v>10.7</v>
          </cell>
          <cell r="AS83">
            <v>117.7</v>
          </cell>
          <cell r="AT83"/>
          <cell r="AU83"/>
          <cell r="AV83"/>
          <cell r="AW83"/>
          <cell r="AX83">
            <v>0.01</v>
          </cell>
          <cell r="AY83">
            <v>9.9</v>
          </cell>
          <cell r="AZ83">
            <v>3.47</v>
          </cell>
          <cell r="BA83">
            <v>1367.9</v>
          </cell>
        </row>
        <row r="84">
          <cell r="A84">
            <v>79</v>
          </cell>
          <cell r="B84" t="str">
            <v>محمد محمود محمد قاسم</v>
          </cell>
          <cell r="C84">
            <v>3176.2</v>
          </cell>
          <cell r="D84"/>
          <cell r="E84">
            <v>28409242500254</v>
          </cell>
          <cell r="F84">
            <v>260</v>
          </cell>
          <cell r="G84">
            <v>18033.34</v>
          </cell>
          <cell r="H84">
            <v>4775.2</v>
          </cell>
          <cell r="I84">
            <v>98.71</v>
          </cell>
          <cell r="J84">
            <v>14.15</v>
          </cell>
          <cell r="K84">
            <v>1599</v>
          </cell>
          <cell r="L84"/>
          <cell r="M84"/>
          <cell r="N84"/>
          <cell r="O84"/>
          <cell r="P84"/>
          <cell r="Q84">
            <v>336.71</v>
          </cell>
          <cell r="R84">
            <v>1096.17</v>
          </cell>
          <cell r="S84">
            <v>76.73</v>
          </cell>
          <cell r="T84">
            <v>76.73</v>
          </cell>
          <cell r="U84"/>
          <cell r="V84">
            <v>1249.6300000000001</v>
          </cell>
          <cell r="W84"/>
          <cell r="X84"/>
          <cell r="Y84">
            <v>14.4</v>
          </cell>
          <cell r="Z84">
            <v>50</v>
          </cell>
          <cell r="AA84"/>
          <cell r="AB84"/>
          <cell r="AC84"/>
          <cell r="AD84"/>
          <cell r="AE84">
            <v>0</v>
          </cell>
          <cell r="AF84"/>
          <cell r="AG84">
            <v>5.47</v>
          </cell>
          <cell r="AH84">
            <v>69.87</v>
          </cell>
          <cell r="AI84">
            <v>55.470000000000006</v>
          </cell>
          <cell r="AJ84">
            <v>41.070000000000007</v>
          </cell>
          <cell r="AK84">
            <v>932.79</v>
          </cell>
          <cell r="AL84">
            <v>932.79</v>
          </cell>
          <cell r="AM84">
            <v>33.67</v>
          </cell>
          <cell r="AN84">
            <v>3.37</v>
          </cell>
          <cell r="AO84">
            <v>10.1</v>
          </cell>
          <cell r="AP84">
            <v>47.14</v>
          </cell>
          <cell r="AQ84">
            <v>93.28</v>
          </cell>
          <cell r="AR84">
            <v>9.33</v>
          </cell>
          <cell r="AS84">
            <v>102.61</v>
          </cell>
          <cell r="AT84"/>
          <cell r="AU84"/>
          <cell r="AV84"/>
          <cell r="AW84"/>
          <cell r="AX84"/>
          <cell r="AY84">
            <v>8.3000000000000007</v>
          </cell>
          <cell r="AZ84"/>
          <cell r="BA84">
            <v>1161.45</v>
          </cell>
        </row>
        <row r="85">
          <cell r="A85">
            <v>80</v>
          </cell>
          <cell r="B85" t="str">
            <v>محمود سيد توفيق سيد</v>
          </cell>
          <cell r="C85">
            <v>4675.0200000000004</v>
          </cell>
          <cell r="D85"/>
          <cell r="E85">
            <v>28604012504878</v>
          </cell>
          <cell r="F85">
            <v>260</v>
          </cell>
          <cell r="G85">
            <v>20034.009999999998</v>
          </cell>
          <cell r="H85">
            <v>6274.02</v>
          </cell>
          <cell r="I85">
            <v>243.33</v>
          </cell>
          <cell r="J85">
            <v>20.350000000000001</v>
          </cell>
          <cell r="K85">
            <v>1599</v>
          </cell>
          <cell r="L85"/>
          <cell r="M85"/>
          <cell r="N85"/>
          <cell r="O85"/>
          <cell r="P85"/>
          <cell r="Q85">
            <v>336.71</v>
          </cell>
          <cell r="R85">
            <v>1096.17</v>
          </cell>
          <cell r="S85">
            <v>76.73</v>
          </cell>
          <cell r="T85">
            <v>76.73</v>
          </cell>
          <cell r="U85"/>
          <cell r="V85">
            <v>1249.6300000000001</v>
          </cell>
          <cell r="W85"/>
          <cell r="X85"/>
          <cell r="Y85">
            <v>14.4</v>
          </cell>
          <cell r="Z85">
            <v>145</v>
          </cell>
          <cell r="AA85"/>
          <cell r="AB85"/>
          <cell r="AC85"/>
          <cell r="AD85"/>
          <cell r="AE85">
            <v>0</v>
          </cell>
          <cell r="AF85"/>
          <cell r="AG85">
            <v>5.47</v>
          </cell>
          <cell r="AH85">
            <v>164.87</v>
          </cell>
          <cell r="AI85">
            <v>150.47</v>
          </cell>
          <cell r="AJ85">
            <v>136.07</v>
          </cell>
          <cell r="AK85">
            <v>932.79</v>
          </cell>
          <cell r="AL85">
            <v>932.79</v>
          </cell>
          <cell r="AM85">
            <v>33.67</v>
          </cell>
          <cell r="AN85">
            <v>3.37</v>
          </cell>
          <cell r="AO85">
            <v>10.1</v>
          </cell>
          <cell r="AP85">
            <v>47.14</v>
          </cell>
          <cell r="AQ85">
            <v>93.28</v>
          </cell>
          <cell r="AR85">
            <v>9.33</v>
          </cell>
          <cell r="AS85">
            <v>102.61</v>
          </cell>
          <cell r="AT85"/>
          <cell r="AU85"/>
          <cell r="AV85">
            <v>81.7</v>
          </cell>
          <cell r="AW85"/>
          <cell r="AX85">
            <v>0.04</v>
          </cell>
          <cell r="AY85">
            <v>9</v>
          </cell>
          <cell r="AZ85">
            <v>1.1599999999999999</v>
          </cell>
          <cell r="BA85">
            <v>1172.8499999999999</v>
          </cell>
        </row>
        <row r="86">
          <cell r="A86">
            <v>81</v>
          </cell>
          <cell r="B86" t="str">
            <v>محمود محمد عبد العال احمد</v>
          </cell>
          <cell r="C86">
            <v>3196.72</v>
          </cell>
          <cell r="D86"/>
          <cell r="E86">
            <v>28602042500319</v>
          </cell>
          <cell r="F86">
            <v>256</v>
          </cell>
          <cell r="G86">
            <v>17514.48</v>
          </cell>
          <cell r="H86">
            <v>4771.12</v>
          </cell>
          <cell r="I86">
            <v>83.46</v>
          </cell>
          <cell r="J86">
            <v>14.5</v>
          </cell>
          <cell r="K86">
            <v>1574.4</v>
          </cell>
          <cell r="L86"/>
          <cell r="M86"/>
          <cell r="N86"/>
          <cell r="O86"/>
          <cell r="P86"/>
          <cell r="Q86">
            <v>331.53</v>
          </cell>
          <cell r="R86">
            <v>1056.81</v>
          </cell>
          <cell r="S86">
            <v>73.98</v>
          </cell>
          <cell r="T86">
            <v>73.98</v>
          </cell>
          <cell r="U86"/>
          <cell r="V86">
            <v>1204.77</v>
          </cell>
          <cell r="W86"/>
          <cell r="X86"/>
          <cell r="Y86">
            <v>14.4</v>
          </cell>
          <cell r="Z86">
            <v>50</v>
          </cell>
          <cell r="AA86"/>
          <cell r="AB86"/>
          <cell r="AC86"/>
          <cell r="AD86"/>
          <cell r="AE86">
            <v>0</v>
          </cell>
          <cell r="AF86"/>
          <cell r="AG86">
            <v>5.26</v>
          </cell>
          <cell r="AH86">
            <v>69.66</v>
          </cell>
          <cell r="AI86">
            <v>55.26</v>
          </cell>
          <cell r="AJ86">
            <v>40.86</v>
          </cell>
          <cell r="AK86">
            <v>892.9</v>
          </cell>
          <cell r="AL86">
            <v>892.9</v>
          </cell>
          <cell r="AM86">
            <v>33.15</v>
          </cell>
          <cell r="AN86">
            <v>3.32</v>
          </cell>
          <cell r="AO86">
            <v>9.9499999999999993</v>
          </cell>
          <cell r="AP86">
            <v>46.42</v>
          </cell>
          <cell r="AQ86">
            <v>89.29</v>
          </cell>
          <cell r="AR86">
            <v>8.93</v>
          </cell>
          <cell r="AS86">
            <v>98.22</v>
          </cell>
          <cell r="AT86"/>
          <cell r="AU86"/>
          <cell r="AV86"/>
          <cell r="AW86"/>
          <cell r="AX86">
            <v>0.04</v>
          </cell>
          <cell r="AY86">
            <v>8</v>
          </cell>
          <cell r="AZ86"/>
          <cell r="BA86">
            <v>1121.75</v>
          </cell>
        </row>
        <row r="87">
          <cell r="A87">
            <v>82</v>
          </cell>
          <cell r="B87" t="str">
            <v>مرفت فؤاد حنين أرمانيوس</v>
          </cell>
          <cell r="C87">
            <v>4242.0195000000003</v>
          </cell>
          <cell r="D87">
            <v>13875.03</v>
          </cell>
          <cell r="E87">
            <v>27804112500107</v>
          </cell>
          <cell r="F87">
            <v>419.47</v>
          </cell>
          <cell r="G87">
            <v>26465.49</v>
          </cell>
          <cell r="H87">
            <v>20696.79</v>
          </cell>
          <cell r="I87">
            <v>107.91</v>
          </cell>
          <cell r="J87">
            <v>21.35</v>
          </cell>
          <cell r="K87">
            <v>2579.7405000000003</v>
          </cell>
          <cell r="L87"/>
          <cell r="M87"/>
          <cell r="N87"/>
          <cell r="O87"/>
          <cell r="P87"/>
          <cell r="Q87">
            <v>543.23</v>
          </cell>
          <cell r="R87">
            <v>1559.79</v>
          </cell>
          <cell r="S87">
            <v>109.19</v>
          </cell>
          <cell r="T87">
            <v>109.19</v>
          </cell>
          <cell r="U87"/>
          <cell r="V87">
            <v>1778.17</v>
          </cell>
          <cell r="W87"/>
          <cell r="X87"/>
          <cell r="Y87">
            <v>21</v>
          </cell>
          <cell r="Z87">
            <v>50</v>
          </cell>
          <cell r="AA87"/>
          <cell r="AB87"/>
          <cell r="AC87"/>
          <cell r="AD87"/>
          <cell r="AE87">
            <v>0</v>
          </cell>
          <cell r="AF87">
            <v>188.74</v>
          </cell>
          <cell r="AG87">
            <v>56.73</v>
          </cell>
          <cell r="AH87">
            <v>316.47000000000003</v>
          </cell>
          <cell r="AI87">
            <v>295.47000000000003</v>
          </cell>
          <cell r="AJ87">
            <v>274.47000000000003</v>
          </cell>
          <cell r="AK87">
            <v>1501.41</v>
          </cell>
          <cell r="AL87">
            <v>1501.41</v>
          </cell>
          <cell r="AM87">
            <v>54.32</v>
          </cell>
          <cell r="AN87">
            <v>5.43</v>
          </cell>
          <cell r="AO87">
            <v>16.3</v>
          </cell>
          <cell r="AP87">
            <v>76.05</v>
          </cell>
          <cell r="AQ87">
            <v>150.13999999999999</v>
          </cell>
          <cell r="AR87">
            <v>15.01</v>
          </cell>
          <cell r="AS87">
            <v>165.14999999999998</v>
          </cell>
          <cell r="AT87"/>
          <cell r="AU87"/>
          <cell r="AV87"/>
          <cell r="AW87"/>
          <cell r="AX87">
            <v>0.02</v>
          </cell>
          <cell r="AY87">
            <v>13.4</v>
          </cell>
          <cell r="AZ87">
            <v>12.71</v>
          </cell>
          <cell r="BA87">
            <v>1746.85</v>
          </cell>
        </row>
        <row r="88">
          <cell r="A88">
            <v>83</v>
          </cell>
          <cell r="B88" t="str">
            <v>مروة مجدى عبد الحافظ سيد</v>
          </cell>
          <cell r="C88">
            <v>3283.0599999999995</v>
          </cell>
          <cell r="D88">
            <v>12569.12</v>
          </cell>
          <cell r="E88">
            <v>28607162500063</v>
          </cell>
          <cell r="F88">
            <v>260</v>
          </cell>
          <cell r="G88">
            <v>20509.349999999999</v>
          </cell>
          <cell r="H88">
            <v>17451.18</v>
          </cell>
          <cell r="I88">
            <v>55.62</v>
          </cell>
          <cell r="J88">
            <v>14.55</v>
          </cell>
          <cell r="K88">
            <v>1599</v>
          </cell>
          <cell r="L88"/>
          <cell r="M88"/>
          <cell r="N88"/>
          <cell r="O88"/>
          <cell r="P88"/>
          <cell r="Q88">
            <v>336.71</v>
          </cell>
          <cell r="R88">
            <v>1096.17</v>
          </cell>
          <cell r="S88">
            <v>76.73</v>
          </cell>
          <cell r="T88">
            <v>76.73</v>
          </cell>
          <cell r="U88"/>
          <cell r="V88">
            <v>1249.6300000000001</v>
          </cell>
          <cell r="W88"/>
          <cell r="X88"/>
          <cell r="Y88">
            <v>14.4</v>
          </cell>
          <cell r="Z88">
            <v>50</v>
          </cell>
          <cell r="AA88"/>
          <cell r="AB88"/>
          <cell r="AC88"/>
          <cell r="AD88"/>
          <cell r="AE88">
            <v>0</v>
          </cell>
          <cell r="AF88"/>
          <cell r="AG88">
            <v>5.47</v>
          </cell>
          <cell r="AH88">
            <v>69.87</v>
          </cell>
          <cell r="AI88">
            <v>55.470000000000006</v>
          </cell>
          <cell r="AJ88">
            <v>41.070000000000007</v>
          </cell>
          <cell r="AK88">
            <v>932.79</v>
          </cell>
          <cell r="AL88">
            <v>932.79</v>
          </cell>
          <cell r="AM88">
            <v>33.67</v>
          </cell>
          <cell r="AN88">
            <v>3.37</v>
          </cell>
          <cell r="AO88">
            <v>10.1</v>
          </cell>
          <cell r="AP88">
            <v>47.14</v>
          </cell>
          <cell r="AQ88">
            <v>93.28</v>
          </cell>
          <cell r="AR88">
            <v>9.33</v>
          </cell>
          <cell r="AS88">
            <v>102.61</v>
          </cell>
          <cell r="AT88"/>
          <cell r="AU88"/>
          <cell r="AV88"/>
          <cell r="AW88"/>
          <cell r="AX88"/>
          <cell r="AY88">
            <v>8.0500000000000007</v>
          </cell>
          <cell r="AZ88"/>
          <cell r="BA88">
            <v>1126.7</v>
          </cell>
        </row>
        <row r="89">
          <cell r="A89">
            <v>84</v>
          </cell>
          <cell r="B89" t="str">
            <v>مروة محمد على محمد</v>
          </cell>
          <cell r="C89">
            <v>3146.1999999999989</v>
          </cell>
          <cell r="D89">
            <v>12645.12</v>
          </cell>
          <cell r="E89">
            <v>28501142500382</v>
          </cell>
          <cell r="F89">
            <v>260</v>
          </cell>
          <cell r="G89">
            <v>20467.490000000002</v>
          </cell>
          <cell r="H89">
            <v>17390.32</v>
          </cell>
          <cell r="I89">
            <v>80.23</v>
          </cell>
          <cell r="J89">
            <v>13.6</v>
          </cell>
          <cell r="K89">
            <v>1599</v>
          </cell>
          <cell r="L89"/>
          <cell r="M89"/>
          <cell r="N89"/>
          <cell r="O89"/>
          <cell r="P89"/>
          <cell r="Q89">
            <v>336.71</v>
          </cell>
          <cell r="R89">
            <v>1096.17</v>
          </cell>
          <cell r="S89">
            <v>76.73</v>
          </cell>
          <cell r="T89">
            <v>76.73</v>
          </cell>
          <cell r="U89"/>
          <cell r="V89">
            <v>1249.6300000000001</v>
          </cell>
          <cell r="W89"/>
          <cell r="X89"/>
          <cell r="Y89">
            <v>14.4</v>
          </cell>
          <cell r="Z89">
            <v>50</v>
          </cell>
          <cell r="AA89"/>
          <cell r="AB89"/>
          <cell r="AC89"/>
          <cell r="AD89"/>
          <cell r="AE89">
            <v>0</v>
          </cell>
          <cell r="AF89"/>
          <cell r="AG89">
            <v>5.47</v>
          </cell>
          <cell r="AH89">
            <v>69.87</v>
          </cell>
          <cell r="AI89">
            <v>55.470000000000006</v>
          </cell>
          <cell r="AJ89">
            <v>41.070000000000007</v>
          </cell>
          <cell r="AK89">
            <v>932.79</v>
          </cell>
          <cell r="AL89">
            <v>932.79</v>
          </cell>
          <cell r="AM89">
            <v>33.67</v>
          </cell>
          <cell r="AN89">
            <v>3.37</v>
          </cell>
          <cell r="AO89">
            <v>10.1</v>
          </cell>
          <cell r="AP89">
            <v>47.14</v>
          </cell>
          <cell r="AQ89">
            <v>93.28</v>
          </cell>
          <cell r="AR89">
            <v>9.33</v>
          </cell>
          <cell r="AS89">
            <v>102.61</v>
          </cell>
          <cell r="AT89"/>
          <cell r="AU89"/>
          <cell r="AV89">
            <v>56.25</v>
          </cell>
          <cell r="AW89"/>
          <cell r="AX89"/>
          <cell r="AY89">
            <v>8.0500000000000007</v>
          </cell>
          <cell r="AZ89"/>
          <cell r="BA89">
            <v>1070.45</v>
          </cell>
        </row>
        <row r="90">
          <cell r="A90">
            <v>85</v>
          </cell>
          <cell r="B90" t="str">
            <v>مصطفى صلاح الدين سيد عبد الرحمن</v>
          </cell>
          <cell r="C90">
            <v>3651.7699999999995</v>
          </cell>
          <cell r="D90"/>
          <cell r="E90">
            <v>28201032504214</v>
          </cell>
          <cell r="F90">
            <v>274</v>
          </cell>
          <cell r="G90">
            <v>19624.73</v>
          </cell>
          <cell r="H90">
            <v>5336.87</v>
          </cell>
          <cell r="I90">
            <v>68.25</v>
          </cell>
          <cell r="J90">
            <v>17.399999999999999</v>
          </cell>
          <cell r="K90">
            <v>1685.1000000000001</v>
          </cell>
          <cell r="L90"/>
          <cell r="M90"/>
          <cell r="N90"/>
          <cell r="O90"/>
          <cell r="P90"/>
          <cell r="Q90">
            <v>354.84</v>
          </cell>
          <cell r="R90">
            <v>1145.97</v>
          </cell>
          <cell r="S90">
            <v>80.22</v>
          </cell>
          <cell r="T90">
            <v>80.22</v>
          </cell>
          <cell r="U90"/>
          <cell r="V90">
            <v>1306.4100000000001</v>
          </cell>
          <cell r="W90"/>
          <cell r="X90"/>
          <cell r="Y90">
            <v>21</v>
          </cell>
          <cell r="Z90">
            <v>100</v>
          </cell>
          <cell r="AA90"/>
          <cell r="AB90"/>
          <cell r="AC90"/>
          <cell r="AD90"/>
          <cell r="AE90">
            <v>0</v>
          </cell>
          <cell r="AF90"/>
          <cell r="AG90">
            <v>5.58</v>
          </cell>
          <cell r="AH90">
            <v>126.58</v>
          </cell>
          <cell r="AI90">
            <v>105.58</v>
          </cell>
          <cell r="AJ90">
            <v>84.58</v>
          </cell>
          <cell r="AK90">
            <v>978.15</v>
          </cell>
          <cell r="AL90">
            <v>978.15</v>
          </cell>
          <cell r="AM90">
            <v>35.479999999999997</v>
          </cell>
          <cell r="AN90">
            <v>3.55</v>
          </cell>
          <cell r="AO90">
            <v>10.65</v>
          </cell>
          <cell r="AP90">
            <v>49.679999999999993</v>
          </cell>
          <cell r="AQ90">
            <v>97.81</v>
          </cell>
          <cell r="AR90">
            <v>9.7799999999999994</v>
          </cell>
          <cell r="AS90">
            <v>107.59</v>
          </cell>
          <cell r="AT90"/>
          <cell r="AU90"/>
          <cell r="AV90"/>
          <cell r="AW90"/>
          <cell r="AX90">
            <v>0.03</v>
          </cell>
          <cell r="AY90">
            <v>9.0500000000000007</v>
          </cell>
          <cell r="AZ90">
            <v>1.24</v>
          </cell>
          <cell r="BA90">
            <v>1262.4000000000001</v>
          </cell>
        </row>
        <row r="91">
          <cell r="A91">
            <v>86</v>
          </cell>
          <cell r="B91" t="str">
            <v>مصطفى عيد سيد محمد</v>
          </cell>
          <cell r="C91">
            <v>3999.1699999999992</v>
          </cell>
          <cell r="D91">
            <v>11151.64</v>
          </cell>
          <cell r="E91">
            <v>28403242500051</v>
          </cell>
          <cell r="F91">
            <v>263</v>
          </cell>
          <cell r="G91">
            <v>22933.15</v>
          </cell>
          <cell r="H91">
            <v>16768.259999999998</v>
          </cell>
          <cell r="I91">
            <v>115.04</v>
          </cell>
          <cell r="J91">
            <v>17.600000000000001</v>
          </cell>
          <cell r="K91">
            <v>1617.45</v>
          </cell>
          <cell r="L91"/>
          <cell r="M91"/>
          <cell r="N91"/>
          <cell r="O91"/>
          <cell r="P91"/>
          <cell r="Q91">
            <v>340.59</v>
          </cell>
          <cell r="R91">
            <v>1104.0999999999999</v>
          </cell>
          <cell r="S91">
            <v>77.290000000000006</v>
          </cell>
          <cell r="T91">
            <v>77.290000000000006</v>
          </cell>
          <cell r="U91"/>
          <cell r="V91">
            <v>1258.68</v>
          </cell>
          <cell r="W91"/>
          <cell r="X91"/>
          <cell r="Y91">
            <v>14.4</v>
          </cell>
          <cell r="Z91">
            <v>50</v>
          </cell>
          <cell r="AA91"/>
          <cell r="AB91"/>
          <cell r="AC91"/>
          <cell r="AD91"/>
          <cell r="AE91">
            <v>0</v>
          </cell>
          <cell r="AF91"/>
          <cell r="AG91">
            <v>5.51</v>
          </cell>
          <cell r="AH91">
            <v>69.91</v>
          </cell>
          <cell r="AI91">
            <v>55.51</v>
          </cell>
          <cell r="AJ91">
            <v>41.11</v>
          </cell>
          <cell r="AK91">
            <v>938</v>
          </cell>
          <cell r="AL91">
            <v>938</v>
          </cell>
          <cell r="AM91">
            <v>34.06</v>
          </cell>
          <cell r="AN91">
            <v>3.41</v>
          </cell>
          <cell r="AO91">
            <v>10.220000000000001</v>
          </cell>
          <cell r="AP91">
            <v>47.69</v>
          </cell>
          <cell r="AQ91">
            <v>93.8</v>
          </cell>
          <cell r="AR91">
            <v>9.3800000000000008</v>
          </cell>
          <cell r="AS91">
            <v>103.17999999999999</v>
          </cell>
          <cell r="AT91"/>
          <cell r="AU91"/>
          <cell r="AV91"/>
          <cell r="AW91"/>
          <cell r="AX91">
            <v>0.02</v>
          </cell>
          <cell r="AY91">
            <v>8.35</v>
          </cell>
          <cell r="AZ91"/>
          <cell r="BA91">
            <v>1169.3499999999999</v>
          </cell>
        </row>
        <row r="92">
          <cell r="A92">
            <v>87</v>
          </cell>
          <cell r="B92" t="str">
            <v>منى قاسم أحمد على</v>
          </cell>
          <cell r="C92">
            <v>3768.5999999999985</v>
          </cell>
          <cell r="D92">
            <v>18000</v>
          </cell>
          <cell r="E92">
            <v>27807022501821</v>
          </cell>
          <cell r="F92">
            <v>280</v>
          </cell>
          <cell r="G92">
            <v>22297.56</v>
          </cell>
          <cell r="H92">
            <v>23490.6</v>
          </cell>
          <cell r="I92">
            <v>100.25</v>
          </cell>
          <cell r="J92">
            <v>16.8</v>
          </cell>
          <cell r="K92">
            <v>1722</v>
          </cell>
          <cell r="L92"/>
          <cell r="M92"/>
          <cell r="N92"/>
          <cell r="O92"/>
          <cell r="P92"/>
          <cell r="Q92">
            <v>362.61</v>
          </cell>
          <cell r="R92">
            <v>1203.27</v>
          </cell>
          <cell r="S92">
            <v>84.23</v>
          </cell>
          <cell r="T92">
            <v>84.23</v>
          </cell>
          <cell r="U92"/>
          <cell r="V92">
            <v>1371.73</v>
          </cell>
          <cell r="W92"/>
          <cell r="X92"/>
          <cell r="Y92">
            <v>21</v>
          </cell>
          <cell r="Z92">
            <v>95</v>
          </cell>
          <cell r="AA92"/>
          <cell r="AB92"/>
          <cell r="AC92"/>
          <cell r="AD92"/>
          <cell r="AE92">
            <v>0</v>
          </cell>
          <cell r="AF92">
            <v>34.42</v>
          </cell>
          <cell r="AG92">
            <v>5.82</v>
          </cell>
          <cell r="AH92">
            <v>156.24</v>
          </cell>
          <cell r="AI92">
            <v>135.24</v>
          </cell>
          <cell r="AJ92">
            <v>114.24000000000001</v>
          </cell>
          <cell r="AK92">
            <v>1070.3599999999999</v>
          </cell>
          <cell r="AL92">
            <v>1070.3599999999999</v>
          </cell>
          <cell r="AM92">
            <v>36.26</v>
          </cell>
          <cell r="AN92">
            <v>3.63</v>
          </cell>
          <cell r="AO92">
            <v>10.88</v>
          </cell>
          <cell r="AP92">
            <v>50.77</v>
          </cell>
          <cell r="AQ92">
            <v>107.04</v>
          </cell>
          <cell r="AR92">
            <v>10.7</v>
          </cell>
          <cell r="AS92">
            <v>117.74000000000001</v>
          </cell>
          <cell r="AT92">
            <v>8.44</v>
          </cell>
          <cell r="AU92"/>
          <cell r="AV92"/>
          <cell r="AW92"/>
          <cell r="AX92"/>
          <cell r="AY92">
            <v>9.6</v>
          </cell>
          <cell r="AZ92">
            <v>2.74</v>
          </cell>
          <cell r="BA92">
            <v>1223.6500000000001</v>
          </cell>
        </row>
        <row r="93">
          <cell r="A93">
            <v>88</v>
          </cell>
          <cell r="B93" t="str">
            <v>مها مراد احمد شوكت</v>
          </cell>
          <cell r="C93">
            <v>2483.12</v>
          </cell>
          <cell r="D93"/>
          <cell r="E93">
            <v>28409202500227</v>
          </cell>
          <cell r="F93">
            <v>260</v>
          </cell>
          <cell r="G93">
            <v>17224.439999999999</v>
          </cell>
          <cell r="H93">
            <v>4082.12</v>
          </cell>
          <cell r="I93">
            <v>51.86</v>
          </cell>
          <cell r="J93">
            <v>9.8000000000000007</v>
          </cell>
          <cell r="K93">
            <v>1599</v>
          </cell>
          <cell r="L93"/>
          <cell r="M93"/>
          <cell r="N93"/>
          <cell r="O93"/>
          <cell r="P93"/>
          <cell r="Q93">
            <v>336.71</v>
          </cell>
          <cell r="R93">
            <v>712.51</v>
          </cell>
          <cell r="S93">
            <v>49.87</v>
          </cell>
          <cell r="T93">
            <v>49.87</v>
          </cell>
          <cell r="U93"/>
          <cell r="V93">
            <v>812.25</v>
          </cell>
          <cell r="W93"/>
          <cell r="X93"/>
          <cell r="Y93">
            <v>9.36</v>
          </cell>
          <cell r="Z93">
            <v>50</v>
          </cell>
          <cell r="AA93"/>
          <cell r="AB93"/>
          <cell r="AC93"/>
          <cell r="AD93"/>
          <cell r="AE93">
            <v>0</v>
          </cell>
          <cell r="AF93"/>
          <cell r="AG93">
            <v>3.56</v>
          </cell>
          <cell r="AH93">
            <v>62.92</v>
          </cell>
          <cell r="AI93">
            <v>53.56</v>
          </cell>
          <cell r="AJ93">
            <v>44.2</v>
          </cell>
          <cell r="AK93">
            <v>932.79</v>
          </cell>
          <cell r="AL93">
            <v>932.79</v>
          </cell>
          <cell r="AM93">
            <v>33.67</v>
          </cell>
          <cell r="AN93">
            <v>3.37</v>
          </cell>
          <cell r="AO93">
            <v>10.1</v>
          </cell>
          <cell r="AP93">
            <v>47.14</v>
          </cell>
          <cell r="AQ93">
            <v>93.28</v>
          </cell>
          <cell r="AR93">
            <v>9.33</v>
          </cell>
          <cell r="AS93">
            <v>102.61</v>
          </cell>
          <cell r="AT93"/>
          <cell r="AU93"/>
          <cell r="AV93"/>
          <cell r="AW93"/>
          <cell r="AX93">
            <v>0.02</v>
          </cell>
          <cell r="AY93">
            <v>4.7</v>
          </cell>
          <cell r="AZ93"/>
          <cell r="BA93">
            <v>669.7</v>
          </cell>
        </row>
        <row r="94">
          <cell r="A94">
            <v>89</v>
          </cell>
          <cell r="B94" t="str">
            <v>ناهد عبد الموجود محمود</v>
          </cell>
          <cell r="C94">
            <v>3254.3500000000004</v>
          </cell>
          <cell r="D94">
            <v>6235.58</v>
          </cell>
          <cell r="E94">
            <v>28003102503168</v>
          </cell>
          <cell r="F94">
            <v>255</v>
          </cell>
          <cell r="G94">
            <v>21285.9</v>
          </cell>
          <cell r="H94">
            <v>11058.18</v>
          </cell>
          <cell r="I94">
            <v>102.63</v>
          </cell>
          <cell r="J94">
            <v>14.3</v>
          </cell>
          <cell r="K94">
            <v>1568.25</v>
          </cell>
          <cell r="L94"/>
          <cell r="M94"/>
          <cell r="N94"/>
          <cell r="O94"/>
          <cell r="P94"/>
          <cell r="Q94">
            <v>330.23</v>
          </cell>
          <cell r="R94">
            <v>1032.52</v>
          </cell>
          <cell r="S94">
            <v>72.28</v>
          </cell>
          <cell r="T94">
            <v>72.28</v>
          </cell>
          <cell r="U94"/>
          <cell r="V94">
            <v>1177.08</v>
          </cell>
          <cell r="W94"/>
          <cell r="X94"/>
          <cell r="Y94">
            <v>14.4</v>
          </cell>
          <cell r="Z94">
            <v>50</v>
          </cell>
          <cell r="AA94"/>
          <cell r="AB94"/>
          <cell r="AC94"/>
          <cell r="AD94"/>
          <cell r="AE94">
            <v>0</v>
          </cell>
          <cell r="AF94"/>
          <cell r="AG94">
            <v>5.14</v>
          </cell>
          <cell r="AH94">
            <v>69.540000000000006</v>
          </cell>
          <cell r="AI94">
            <v>55.140000000000008</v>
          </cell>
          <cell r="AJ94">
            <v>40.740000000000009</v>
          </cell>
          <cell r="AK94">
            <v>866.39</v>
          </cell>
          <cell r="AL94">
            <v>866.39</v>
          </cell>
          <cell r="AM94">
            <v>33.020000000000003</v>
          </cell>
          <cell r="AN94">
            <v>3.3</v>
          </cell>
          <cell r="AO94">
            <v>9.91</v>
          </cell>
          <cell r="AP94">
            <v>46.230000000000004</v>
          </cell>
          <cell r="AQ94">
            <v>86.64</v>
          </cell>
          <cell r="AR94">
            <v>8.66</v>
          </cell>
          <cell r="AS94">
            <v>95.3</v>
          </cell>
          <cell r="AT94">
            <v>60</v>
          </cell>
          <cell r="AU94"/>
          <cell r="AV94"/>
          <cell r="AW94"/>
          <cell r="AX94">
            <v>0.04</v>
          </cell>
          <cell r="AY94">
            <v>7.4</v>
          </cell>
          <cell r="AZ94"/>
          <cell r="BA94">
            <v>1037.6500000000001</v>
          </cell>
        </row>
        <row r="95">
          <cell r="A95">
            <v>90</v>
          </cell>
          <cell r="B95" t="str">
            <v>نجلاء احمد دياب سلامة</v>
          </cell>
          <cell r="C95">
            <v>3235.71</v>
          </cell>
          <cell r="D95"/>
          <cell r="E95">
            <v>27806222500083</v>
          </cell>
          <cell r="F95">
            <v>283</v>
          </cell>
          <cell r="G95">
            <v>18872.59</v>
          </cell>
          <cell r="H95">
            <v>4976.16</v>
          </cell>
          <cell r="I95">
            <v>88.28</v>
          </cell>
          <cell r="J95">
            <v>14.6</v>
          </cell>
          <cell r="K95">
            <v>1740.45</v>
          </cell>
          <cell r="L95"/>
          <cell r="M95"/>
          <cell r="N95"/>
          <cell r="O95"/>
          <cell r="P95"/>
          <cell r="Q95">
            <v>366.49</v>
          </cell>
          <cell r="R95">
            <v>1145.97</v>
          </cell>
          <cell r="S95">
            <v>80.22</v>
          </cell>
          <cell r="T95">
            <v>80.22</v>
          </cell>
          <cell r="U95"/>
          <cell r="V95">
            <v>1306.4100000000001</v>
          </cell>
          <cell r="W95"/>
          <cell r="X95"/>
          <cell r="Y95">
            <v>21</v>
          </cell>
          <cell r="Z95">
            <v>50</v>
          </cell>
          <cell r="AA95"/>
          <cell r="AB95"/>
          <cell r="AC95"/>
          <cell r="AD95"/>
          <cell r="AE95">
            <v>0</v>
          </cell>
          <cell r="AF95">
            <v>19.739999999999998</v>
          </cell>
          <cell r="AG95">
            <v>5.69</v>
          </cell>
          <cell r="AH95">
            <v>96.43</v>
          </cell>
          <cell r="AI95">
            <v>75.430000000000007</v>
          </cell>
          <cell r="AJ95">
            <v>54.430000000000007</v>
          </cell>
          <cell r="AK95">
            <v>986.35</v>
          </cell>
          <cell r="AL95">
            <v>986.35</v>
          </cell>
          <cell r="AM95">
            <v>36.65</v>
          </cell>
          <cell r="AN95">
            <v>3.66</v>
          </cell>
          <cell r="AO95">
            <v>10.99</v>
          </cell>
          <cell r="AP95">
            <v>51.300000000000004</v>
          </cell>
          <cell r="AQ95">
            <v>98.64</v>
          </cell>
          <cell r="AR95">
            <v>9.86</v>
          </cell>
          <cell r="AS95">
            <v>108.5</v>
          </cell>
          <cell r="AT95"/>
          <cell r="AU95"/>
          <cell r="AV95"/>
          <cell r="AW95"/>
          <cell r="AX95">
            <v>0.04</v>
          </cell>
          <cell r="AY95">
            <v>8.5500000000000007</v>
          </cell>
          <cell r="AZ95"/>
          <cell r="BA95">
            <v>1199.45</v>
          </cell>
        </row>
        <row r="96">
          <cell r="A96">
            <v>91</v>
          </cell>
          <cell r="B96" t="str">
            <v>نجوان رضا محمد عمر</v>
          </cell>
          <cell r="C96">
            <v>3277.5599999999986</v>
          </cell>
          <cell r="D96">
            <v>17580</v>
          </cell>
          <cell r="E96">
            <v>27512112500165</v>
          </cell>
          <cell r="F96">
            <v>288</v>
          </cell>
          <cell r="G96">
            <v>21269.759999999998</v>
          </cell>
          <cell r="H96">
            <v>22628.76</v>
          </cell>
          <cell r="I96">
            <v>92.04</v>
          </cell>
          <cell r="J96">
            <v>14.65</v>
          </cell>
          <cell r="K96">
            <v>1771.2</v>
          </cell>
          <cell r="L96"/>
          <cell r="M96"/>
          <cell r="N96"/>
          <cell r="O96"/>
          <cell r="P96"/>
          <cell r="Q96">
            <v>372.97</v>
          </cell>
          <cell r="R96">
            <v>1145.97</v>
          </cell>
          <cell r="S96">
            <v>80.22</v>
          </cell>
          <cell r="T96">
            <v>80.22</v>
          </cell>
          <cell r="U96"/>
          <cell r="V96">
            <v>1306.4100000000001</v>
          </cell>
          <cell r="W96"/>
          <cell r="X96"/>
          <cell r="Y96">
            <v>21</v>
          </cell>
          <cell r="Z96">
            <v>150</v>
          </cell>
          <cell r="AA96"/>
          <cell r="AB96"/>
          <cell r="AC96"/>
          <cell r="AD96"/>
          <cell r="AE96">
            <v>0</v>
          </cell>
          <cell r="AF96">
            <v>61.68</v>
          </cell>
          <cell r="AG96">
            <v>5.92</v>
          </cell>
          <cell r="AH96">
            <v>238.6</v>
          </cell>
          <cell r="AI96">
            <v>217.6</v>
          </cell>
          <cell r="AJ96">
            <v>196.6</v>
          </cell>
          <cell r="AK96">
            <v>1022.04</v>
          </cell>
          <cell r="AL96">
            <v>1022.04</v>
          </cell>
          <cell r="AM96">
            <v>37.299999999999997</v>
          </cell>
          <cell r="AN96">
            <v>3.73</v>
          </cell>
          <cell r="AO96">
            <v>11.19</v>
          </cell>
          <cell r="AP96">
            <v>52.219999999999992</v>
          </cell>
          <cell r="AQ96">
            <v>102.2</v>
          </cell>
          <cell r="AR96">
            <v>10.220000000000001</v>
          </cell>
          <cell r="AS96">
            <v>112.42</v>
          </cell>
          <cell r="AT96">
            <v>5.52</v>
          </cell>
          <cell r="AU96"/>
          <cell r="AV96"/>
          <cell r="AW96"/>
          <cell r="AX96">
            <v>0.04</v>
          </cell>
          <cell r="AY96">
            <v>9.8000000000000007</v>
          </cell>
          <cell r="AZ96">
            <v>3.21</v>
          </cell>
          <cell r="BA96">
            <v>1361.8</v>
          </cell>
        </row>
        <row r="97">
          <cell r="A97">
            <v>92</v>
          </cell>
          <cell r="B97" t="str">
            <v>نجوى إبراهيم عبد العال مهران</v>
          </cell>
          <cell r="C97">
            <v>3378.7700000000004</v>
          </cell>
          <cell r="D97"/>
          <cell r="E97">
            <v>28108052500126</v>
          </cell>
          <cell r="F97">
            <v>275</v>
          </cell>
          <cell r="G97">
            <v>19545.54</v>
          </cell>
          <cell r="H97">
            <v>5070.0200000000004</v>
          </cell>
          <cell r="I97">
            <v>93.99</v>
          </cell>
          <cell r="J97">
            <v>14.9</v>
          </cell>
          <cell r="K97">
            <v>1691.25</v>
          </cell>
          <cell r="L97"/>
          <cell r="M97"/>
          <cell r="N97"/>
          <cell r="O97"/>
          <cell r="P97"/>
          <cell r="Q97">
            <v>356.13</v>
          </cell>
          <cell r="R97">
            <v>1158.02</v>
          </cell>
          <cell r="S97">
            <v>81.06</v>
          </cell>
          <cell r="T97">
            <v>81.06</v>
          </cell>
          <cell r="U97"/>
          <cell r="V97">
            <v>1320.14</v>
          </cell>
          <cell r="W97"/>
          <cell r="X97"/>
          <cell r="Y97">
            <v>21</v>
          </cell>
          <cell r="Z97">
            <v>50</v>
          </cell>
          <cell r="AA97"/>
          <cell r="AB97"/>
          <cell r="AC97"/>
          <cell r="AD97"/>
          <cell r="AE97">
            <v>0</v>
          </cell>
          <cell r="AF97">
            <v>5.25</v>
          </cell>
          <cell r="AG97">
            <v>5.7</v>
          </cell>
          <cell r="AH97">
            <v>81.95</v>
          </cell>
          <cell r="AI97">
            <v>60.95</v>
          </cell>
          <cell r="AJ97">
            <v>39.950000000000003</v>
          </cell>
          <cell r="AK97">
            <v>995.96</v>
          </cell>
          <cell r="AL97">
            <v>995.96</v>
          </cell>
          <cell r="AM97">
            <v>35.61</v>
          </cell>
          <cell r="AN97">
            <v>3.56</v>
          </cell>
          <cell r="AO97">
            <v>10.68</v>
          </cell>
          <cell r="AP97">
            <v>49.85</v>
          </cell>
          <cell r="AQ97">
            <v>99.6</v>
          </cell>
          <cell r="AR97">
            <v>9.9600000000000009</v>
          </cell>
          <cell r="AS97">
            <v>109.56</v>
          </cell>
          <cell r="AT97">
            <v>2.5299999999999998</v>
          </cell>
          <cell r="AU97"/>
          <cell r="AV97"/>
          <cell r="AW97"/>
          <cell r="AX97">
            <v>0.01</v>
          </cell>
          <cell r="AY97">
            <v>8.8000000000000007</v>
          </cell>
          <cell r="AZ97">
            <v>0.54</v>
          </cell>
          <cell r="BA97">
            <v>1143.3499999999999</v>
          </cell>
        </row>
        <row r="98">
          <cell r="A98">
            <v>93</v>
          </cell>
          <cell r="B98" t="str">
            <v>نجوى عزت عبد المجيد القرنى</v>
          </cell>
          <cell r="C98">
            <v>9412.4599999999991</v>
          </cell>
          <cell r="D98"/>
          <cell r="E98">
            <v>26701012500404</v>
          </cell>
          <cell r="F98">
            <v>278</v>
          </cell>
          <cell r="G98">
            <v>24550.7</v>
          </cell>
          <cell r="H98">
            <v>11122.16</v>
          </cell>
          <cell r="I98">
            <v>269.95999999999998</v>
          </cell>
          <cell r="J98">
            <v>49.7</v>
          </cell>
          <cell r="K98">
            <v>1709.7</v>
          </cell>
          <cell r="L98"/>
          <cell r="M98"/>
          <cell r="N98"/>
          <cell r="O98"/>
          <cell r="P98"/>
          <cell r="Q98">
            <v>360.02</v>
          </cell>
          <cell r="R98">
            <v>1203.27</v>
          </cell>
          <cell r="S98">
            <v>84.23</v>
          </cell>
          <cell r="T98">
            <v>84.23</v>
          </cell>
          <cell r="U98"/>
          <cell r="V98">
            <v>1371.73</v>
          </cell>
          <cell r="W98"/>
          <cell r="X98"/>
          <cell r="Y98">
            <v>21</v>
          </cell>
          <cell r="Z98">
            <v>50</v>
          </cell>
          <cell r="AA98"/>
          <cell r="AB98"/>
          <cell r="AC98"/>
          <cell r="AD98"/>
          <cell r="AE98">
            <v>0</v>
          </cell>
          <cell r="AF98">
            <v>2.69</v>
          </cell>
          <cell r="AG98">
            <v>5.63</v>
          </cell>
          <cell r="AH98">
            <v>79.319999999999993</v>
          </cell>
          <cell r="AI98">
            <v>58.319999999999993</v>
          </cell>
          <cell r="AJ98">
            <v>37.319999999999993</v>
          </cell>
          <cell r="AK98">
            <v>1041.03</v>
          </cell>
          <cell r="AL98">
            <v>1041.03</v>
          </cell>
          <cell r="AM98">
            <v>36</v>
          </cell>
          <cell r="AN98">
            <v>3.6</v>
          </cell>
          <cell r="AO98">
            <v>10.8</v>
          </cell>
          <cell r="AP98">
            <v>50.400000000000006</v>
          </cell>
          <cell r="AQ98">
            <v>104.1</v>
          </cell>
          <cell r="AR98">
            <v>10.41</v>
          </cell>
          <cell r="AS98">
            <v>114.50999999999999</v>
          </cell>
          <cell r="AT98">
            <v>29.76</v>
          </cell>
          <cell r="AU98"/>
          <cell r="AV98"/>
          <cell r="AW98"/>
          <cell r="AX98">
            <v>0.02</v>
          </cell>
          <cell r="AY98">
            <v>8.9</v>
          </cell>
          <cell r="AZ98">
            <v>0.86</v>
          </cell>
          <cell r="BA98">
            <v>1243.5999999999999</v>
          </cell>
        </row>
        <row r="99">
          <cell r="A99">
            <v>94</v>
          </cell>
          <cell r="B99" t="str">
            <v>نسمة على محمد سيد</v>
          </cell>
          <cell r="C99">
            <v>3020.7000000000007</v>
          </cell>
          <cell r="D99">
            <v>6399.32</v>
          </cell>
          <cell r="E99"/>
          <cell r="F99"/>
          <cell r="G99">
            <v>3394.67</v>
          </cell>
          <cell r="H99">
            <v>9420.02</v>
          </cell>
          <cell r="I99">
            <v>18.96</v>
          </cell>
          <cell r="J99">
            <v>6.35</v>
          </cell>
          <cell r="K99">
            <v>0</v>
          </cell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>
            <v>0</v>
          </cell>
          <cell r="AF99"/>
          <cell r="AG99"/>
          <cell r="AH99"/>
          <cell r="AI99">
            <v>0</v>
          </cell>
          <cell r="AJ99">
            <v>0</v>
          </cell>
          <cell r="AK99"/>
          <cell r="AL99"/>
          <cell r="AM99"/>
          <cell r="AN99"/>
          <cell r="AO99"/>
          <cell r="AP99">
            <v>0</v>
          </cell>
          <cell r="AQ99"/>
          <cell r="AR99"/>
          <cell r="AS99">
            <v>0</v>
          </cell>
          <cell r="AT99"/>
          <cell r="AU99"/>
          <cell r="AV99"/>
          <cell r="AW99"/>
          <cell r="AX99"/>
          <cell r="AY99"/>
          <cell r="AZ99"/>
          <cell r="BA99"/>
        </row>
        <row r="100">
          <cell r="A100">
            <v>95</v>
          </cell>
          <cell r="B100" t="str">
            <v>نعمة محمد سيد يونس</v>
          </cell>
          <cell r="C100">
            <v>0</v>
          </cell>
          <cell r="D100"/>
          <cell r="E100"/>
          <cell r="F100"/>
          <cell r="G100"/>
          <cell r="H100"/>
          <cell r="I100"/>
          <cell r="J100"/>
          <cell r="K100">
            <v>0</v>
          </cell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>
            <v>0</v>
          </cell>
          <cell r="AF100"/>
          <cell r="AG100"/>
          <cell r="AH100"/>
          <cell r="AI100">
            <v>0</v>
          </cell>
          <cell r="AJ100">
            <v>0</v>
          </cell>
          <cell r="AK100"/>
          <cell r="AL100"/>
          <cell r="AM100"/>
          <cell r="AN100"/>
          <cell r="AO100"/>
          <cell r="AP100">
            <v>0</v>
          </cell>
          <cell r="AQ100"/>
          <cell r="AR100"/>
          <cell r="AS100">
            <v>0</v>
          </cell>
          <cell r="AT100"/>
          <cell r="AU100"/>
          <cell r="AV100"/>
          <cell r="AW100"/>
          <cell r="AX100"/>
          <cell r="AY100"/>
          <cell r="AZ100"/>
          <cell r="BA100"/>
        </row>
        <row r="101">
          <cell r="A101">
            <v>96</v>
          </cell>
          <cell r="B101" t="str">
            <v>نهال محمد عصمت محمد بيومى</v>
          </cell>
          <cell r="C101">
            <v>2946.6299999999992</v>
          </cell>
          <cell r="D101"/>
          <cell r="E101">
            <v>28409082500082</v>
          </cell>
          <cell r="F101">
            <v>274</v>
          </cell>
          <cell r="G101">
            <v>18441.419999999998</v>
          </cell>
          <cell r="H101">
            <v>4631.7299999999996</v>
          </cell>
          <cell r="I101">
            <v>50.63</v>
          </cell>
          <cell r="J101">
            <v>13.45</v>
          </cell>
          <cell r="K101">
            <v>1685.1000000000001</v>
          </cell>
          <cell r="L101"/>
          <cell r="M101"/>
          <cell r="N101"/>
          <cell r="O101"/>
          <cell r="P101"/>
          <cell r="Q101">
            <v>354.84</v>
          </cell>
          <cell r="R101">
            <v>744.88</v>
          </cell>
          <cell r="S101">
            <v>52.14</v>
          </cell>
          <cell r="T101">
            <v>52.14</v>
          </cell>
          <cell r="U101"/>
          <cell r="V101">
            <v>849.16</v>
          </cell>
          <cell r="W101"/>
          <cell r="X101"/>
          <cell r="Y101">
            <v>13.65</v>
          </cell>
          <cell r="Z101">
            <v>95</v>
          </cell>
          <cell r="AA101"/>
          <cell r="AB101"/>
          <cell r="AC101"/>
          <cell r="AD101"/>
          <cell r="AE101">
            <v>0</v>
          </cell>
          <cell r="AF101"/>
          <cell r="AG101">
            <v>3.63</v>
          </cell>
          <cell r="AH101">
            <v>112.28</v>
          </cell>
          <cell r="AI101">
            <v>98.63</v>
          </cell>
          <cell r="AJ101">
            <v>84.97999999999999</v>
          </cell>
          <cell r="AK101">
            <v>978.15</v>
          </cell>
          <cell r="AL101">
            <v>978.15</v>
          </cell>
          <cell r="AM101">
            <v>35.479999999999997</v>
          </cell>
          <cell r="AN101">
            <v>3.55</v>
          </cell>
          <cell r="AO101">
            <v>10.65</v>
          </cell>
          <cell r="AP101">
            <v>49.679999999999993</v>
          </cell>
          <cell r="AQ101">
            <v>97.81</v>
          </cell>
          <cell r="AR101">
            <v>9.7799999999999994</v>
          </cell>
          <cell r="AS101">
            <v>107.59</v>
          </cell>
          <cell r="AT101"/>
          <cell r="AU101"/>
          <cell r="AV101"/>
          <cell r="AW101"/>
          <cell r="AX101">
            <v>0.02</v>
          </cell>
          <cell r="AY101">
            <v>4.95</v>
          </cell>
          <cell r="AZ101"/>
          <cell r="BA101">
            <v>761.2</v>
          </cell>
        </row>
        <row r="102">
          <cell r="A102">
            <v>97</v>
          </cell>
          <cell r="B102" t="str">
            <v>نهى عثمان عبدالحافظ ابراهيم</v>
          </cell>
          <cell r="C102">
            <v>3558.5799999999995</v>
          </cell>
          <cell r="D102">
            <v>7111.91</v>
          </cell>
          <cell r="E102">
            <v>28310112500426</v>
          </cell>
          <cell r="F102">
            <v>246</v>
          </cell>
          <cell r="G102">
            <v>21683.14</v>
          </cell>
          <cell r="H102">
            <v>12183.39</v>
          </cell>
          <cell r="I102">
            <v>103.36</v>
          </cell>
          <cell r="J102">
            <v>15.8</v>
          </cell>
          <cell r="K102">
            <v>1512.9</v>
          </cell>
          <cell r="L102"/>
          <cell r="M102"/>
          <cell r="N102"/>
          <cell r="O102">
            <v>100</v>
          </cell>
          <cell r="P102"/>
          <cell r="Q102">
            <v>318.58</v>
          </cell>
          <cell r="R102">
            <v>1011.29</v>
          </cell>
          <cell r="S102">
            <v>70.790000000000006</v>
          </cell>
          <cell r="T102">
            <v>70.790000000000006</v>
          </cell>
          <cell r="U102"/>
          <cell r="V102">
            <v>1152.8699999999999</v>
          </cell>
          <cell r="W102"/>
          <cell r="X102"/>
          <cell r="Y102">
            <v>14.4</v>
          </cell>
          <cell r="Z102">
            <v>50</v>
          </cell>
          <cell r="AA102"/>
          <cell r="AB102"/>
          <cell r="AC102"/>
          <cell r="AD102"/>
          <cell r="AE102">
            <v>0</v>
          </cell>
          <cell r="AF102"/>
          <cell r="AG102">
            <v>5.08</v>
          </cell>
          <cell r="AH102">
            <v>169.48</v>
          </cell>
          <cell r="AI102">
            <v>155.07999999999998</v>
          </cell>
          <cell r="AJ102">
            <v>140.67999999999998</v>
          </cell>
          <cell r="AK102">
            <v>953.77</v>
          </cell>
          <cell r="AL102">
            <v>953.77</v>
          </cell>
          <cell r="AM102">
            <v>31.86</v>
          </cell>
          <cell r="AN102">
            <v>3.19</v>
          </cell>
          <cell r="AO102">
            <v>9.56</v>
          </cell>
          <cell r="AP102">
            <v>44.61</v>
          </cell>
          <cell r="AQ102">
            <v>95.38</v>
          </cell>
          <cell r="AR102">
            <v>9.5399999999999991</v>
          </cell>
          <cell r="AS102">
            <v>104.91999999999999</v>
          </cell>
          <cell r="AT102"/>
          <cell r="AU102"/>
          <cell r="AV102"/>
          <cell r="AW102"/>
          <cell r="AX102"/>
          <cell r="AY102">
            <v>6.25</v>
          </cell>
          <cell r="AZ102"/>
          <cell r="BA102">
            <v>895.15</v>
          </cell>
        </row>
        <row r="103">
          <cell r="A103">
            <v>98</v>
          </cell>
          <cell r="B103" t="str">
            <v>م. نهى فتحى محمد الصغير</v>
          </cell>
          <cell r="C103">
            <v>2834.3500000000004</v>
          </cell>
          <cell r="D103"/>
          <cell r="E103">
            <v>28712152500268</v>
          </cell>
          <cell r="F103">
            <v>255</v>
          </cell>
          <cell r="G103">
            <v>15745.62</v>
          </cell>
          <cell r="H103">
            <v>4402.6000000000004</v>
          </cell>
          <cell r="I103">
            <v>62.09</v>
          </cell>
          <cell r="J103">
            <v>12.4</v>
          </cell>
          <cell r="K103">
            <v>1568.25</v>
          </cell>
          <cell r="L103"/>
          <cell r="M103"/>
          <cell r="N103"/>
          <cell r="O103"/>
          <cell r="P103"/>
          <cell r="Q103">
            <v>330.23</v>
          </cell>
          <cell r="R103">
            <v>961.72</v>
          </cell>
          <cell r="S103">
            <v>67.319999999999993</v>
          </cell>
          <cell r="T103">
            <v>67.319999999999993</v>
          </cell>
          <cell r="U103"/>
          <cell r="V103">
            <v>1096.3599999999999</v>
          </cell>
          <cell r="W103"/>
          <cell r="X103"/>
          <cell r="Y103">
            <v>14.4</v>
          </cell>
          <cell r="Z103">
            <v>50</v>
          </cell>
          <cell r="AA103"/>
          <cell r="AB103"/>
          <cell r="AC103"/>
          <cell r="AD103">
            <v>14.4</v>
          </cell>
          <cell r="AE103">
            <v>14.4</v>
          </cell>
          <cell r="AF103"/>
          <cell r="AG103">
            <v>5.14</v>
          </cell>
          <cell r="AH103">
            <v>83.94</v>
          </cell>
          <cell r="AI103">
            <v>69.539999999999992</v>
          </cell>
          <cell r="AJ103">
            <v>55.139999999999993</v>
          </cell>
          <cell r="AK103">
            <v>800.07</v>
          </cell>
          <cell r="AL103">
            <v>800.07</v>
          </cell>
          <cell r="AM103">
            <v>33.020000000000003</v>
          </cell>
          <cell r="AN103">
            <v>3.3</v>
          </cell>
          <cell r="AO103">
            <v>9.91</v>
          </cell>
          <cell r="AP103">
            <v>46.230000000000004</v>
          </cell>
          <cell r="AQ103">
            <v>80.010000000000005</v>
          </cell>
          <cell r="AR103">
            <v>8</v>
          </cell>
          <cell r="AS103">
            <v>88.01</v>
          </cell>
          <cell r="AT103"/>
          <cell r="AU103"/>
          <cell r="AV103"/>
          <cell r="AW103"/>
          <cell r="AX103">
            <v>0.01</v>
          </cell>
          <cell r="AY103">
            <v>7.4</v>
          </cell>
          <cell r="AZ103"/>
          <cell r="BA103">
            <v>1038.6500000000001</v>
          </cell>
        </row>
        <row r="104">
          <cell r="A104">
            <v>99</v>
          </cell>
          <cell r="B104" t="str">
            <v>نهى محمد عفيفى محمود</v>
          </cell>
          <cell r="C104">
            <v>3614.3500000000004</v>
          </cell>
          <cell r="D104"/>
          <cell r="E104">
            <v>28708232500181</v>
          </cell>
          <cell r="F104">
            <v>255</v>
          </cell>
          <cell r="G104">
            <v>19905.310000000001</v>
          </cell>
          <cell r="H104">
            <v>5182.6000000000004</v>
          </cell>
          <cell r="I104">
            <v>107.96</v>
          </cell>
          <cell r="J104">
            <v>15.4</v>
          </cell>
          <cell r="K104">
            <v>1568.25</v>
          </cell>
          <cell r="L104"/>
          <cell r="M104"/>
          <cell r="N104">
            <v>213.02</v>
          </cell>
          <cell r="O104"/>
          <cell r="P104"/>
          <cell r="Q104">
            <v>330.23</v>
          </cell>
          <cell r="R104">
            <v>1032.52</v>
          </cell>
          <cell r="S104">
            <v>72.28</v>
          </cell>
          <cell r="T104">
            <v>72.28</v>
          </cell>
          <cell r="U104"/>
          <cell r="V104">
            <v>1177.08</v>
          </cell>
          <cell r="W104"/>
          <cell r="X104"/>
          <cell r="Y104">
            <v>14.4</v>
          </cell>
          <cell r="Z104">
            <v>50</v>
          </cell>
          <cell r="AA104"/>
          <cell r="AB104"/>
          <cell r="AC104"/>
          <cell r="AD104"/>
          <cell r="AE104">
            <v>0</v>
          </cell>
          <cell r="AF104"/>
          <cell r="AG104">
            <v>5.14</v>
          </cell>
          <cell r="AH104">
            <v>282.56</v>
          </cell>
          <cell r="AI104">
            <v>268.16000000000003</v>
          </cell>
          <cell r="AJ104">
            <v>253.76000000000002</v>
          </cell>
          <cell r="AK104">
            <v>1079.4100000000001</v>
          </cell>
          <cell r="AL104">
            <v>1079.4100000000001</v>
          </cell>
          <cell r="AM104">
            <v>33.020000000000003</v>
          </cell>
          <cell r="AN104">
            <v>3.3</v>
          </cell>
          <cell r="AO104">
            <v>9.91</v>
          </cell>
          <cell r="AP104">
            <v>46.230000000000004</v>
          </cell>
          <cell r="AQ104">
            <v>107.94</v>
          </cell>
          <cell r="AR104">
            <v>10.79</v>
          </cell>
          <cell r="AS104">
            <v>118.72999999999999</v>
          </cell>
          <cell r="AT104"/>
          <cell r="AU104"/>
          <cell r="AV104"/>
          <cell r="AW104"/>
          <cell r="AX104">
            <v>0.03</v>
          </cell>
          <cell r="AY104">
            <v>9</v>
          </cell>
          <cell r="AZ104">
            <v>1.05</v>
          </cell>
          <cell r="BA104">
            <v>1245.5999999999999</v>
          </cell>
        </row>
        <row r="105">
          <cell r="A105">
            <v>100</v>
          </cell>
          <cell r="B105" t="str">
            <v>نهى محمد نبيل كامل محمود</v>
          </cell>
          <cell r="C105">
            <v>2931.75</v>
          </cell>
          <cell r="D105"/>
          <cell r="E105">
            <v>28309202500125</v>
          </cell>
          <cell r="F105">
            <v>275</v>
          </cell>
          <cell r="G105">
            <v>18519.36</v>
          </cell>
          <cell r="H105">
            <v>4623</v>
          </cell>
          <cell r="I105">
            <v>87.37</v>
          </cell>
          <cell r="J105">
            <v>13.6</v>
          </cell>
          <cell r="K105">
            <v>1691.25</v>
          </cell>
          <cell r="L105"/>
          <cell r="M105"/>
          <cell r="N105"/>
          <cell r="O105"/>
          <cell r="P105"/>
          <cell r="Q105">
            <v>356.13</v>
          </cell>
          <cell r="R105">
            <v>1158.02</v>
          </cell>
          <cell r="S105">
            <v>81.06</v>
          </cell>
          <cell r="T105">
            <v>81.06</v>
          </cell>
          <cell r="U105"/>
          <cell r="V105">
            <v>1320.14</v>
          </cell>
          <cell r="W105"/>
          <cell r="X105"/>
          <cell r="Y105">
            <v>21</v>
          </cell>
          <cell r="Z105">
            <v>140</v>
          </cell>
          <cell r="AA105"/>
          <cell r="AB105"/>
          <cell r="AC105"/>
          <cell r="AD105"/>
          <cell r="AE105">
            <v>0</v>
          </cell>
          <cell r="AF105">
            <v>5.25</v>
          </cell>
          <cell r="AG105">
            <v>5.7</v>
          </cell>
          <cell r="AH105">
            <v>171.95</v>
          </cell>
          <cell r="AI105">
            <v>150.94999999999999</v>
          </cell>
          <cell r="AJ105">
            <v>129.94999999999999</v>
          </cell>
          <cell r="AK105">
            <v>995.96</v>
          </cell>
          <cell r="AL105">
            <v>995.96</v>
          </cell>
          <cell r="AM105">
            <v>35.61</v>
          </cell>
          <cell r="AN105">
            <v>3.56</v>
          </cell>
          <cell r="AO105">
            <v>10.68</v>
          </cell>
          <cell r="AP105">
            <v>49.85</v>
          </cell>
          <cell r="AQ105">
            <v>99.6</v>
          </cell>
          <cell r="AR105">
            <v>9.9600000000000009</v>
          </cell>
          <cell r="AS105">
            <v>109.56</v>
          </cell>
          <cell r="AT105"/>
          <cell r="AU105"/>
          <cell r="AV105"/>
          <cell r="AW105"/>
          <cell r="AX105">
            <v>0.01</v>
          </cell>
          <cell r="AY105">
            <v>9.5</v>
          </cell>
          <cell r="AZ105">
            <v>2.37</v>
          </cell>
          <cell r="BA105">
            <v>1320.8</v>
          </cell>
        </row>
        <row r="106">
          <cell r="A106">
            <v>101</v>
          </cell>
          <cell r="B106" t="str">
            <v>نيفين عبد اللاه محمد عبد الرحيم</v>
          </cell>
          <cell r="C106">
            <v>2933.3100000000004</v>
          </cell>
          <cell r="D106">
            <v>10928.46</v>
          </cell>
          <cell r="E106">
            <v>28204210100288</v>
          </cell>
          <cell r="F106">
            <v>263</v>
          </cell>
          <cell r="G106">
            <v>20926.080000000002</v>
          </cell>
          <cell r="H106">
            <v>15479.22</v>
          </cell>
          <cell r="I106">
            <v>77.94</v>
          </cell>
          <cell r="J106">
            <v>13.15</v>
          </cell>
          <cell r="K106">
            <v>1617.45</v>
          </cell>
          <cell r="L106"/>
          <cell r="M106"/>
          <cell r="N106"/>
          <cell r="O106"/>
          <cell r="P106"/>
          <cell r="Q106">
            <v>340.59</v>
          </cell>
          <cell r="R106">
            <v>1159.31</v>
          </cell>
          <cell r="S106">
            <v>81.150000000000006</v>
          </cell>
          <cell r="T106">
            <v>81.150000000000006</v>
          </cell>
          <cell r="U106"/>
          <cell r="V106">
            <v>1321.61</v>
          </cell>
          <cell r="W106"/>
          <cell r="X106"/>
          <cell r="Y106">
            <v>19.2</v>
          </cell>
          <cell r="Z106"/>
          <cell r="AA106"/>
          <cell r="AB106"/>
          <cell r="AC106"/>
          <cell r="AD106"/>
          <cell r="AE106">
            <v>0</v>
          </cell>
          <cell r="AF106"/>
          <cell r="AG106">
            <v>5.51</v>
          </cell>
          <cell r="AH106">
            <v>24.71</v>
          </cell>
          <cell r="AI106">
            <v>5.5100000000000016</v>
          </cell>
          <cell r="AJ106">
            <v>-13.689999999999998</v>
          </cell>
          <cell r="AK106">
            <v>1005.73</v>
          </cell>
          <cell r="AL106">
            <v>1005.73</v>
          </cell>
          <cell r="AM106">
            <v>34.06</v>
          </cell>
          <cell r="AN106">
            <v>3.41</v>
          </cell>
          <cell r="AO106">
            <v>10.220000000000001</v>
          </cell>
          <cell r="AP106">
            <v>47.69</v>
          </cell>
          <cell r="AQ106">
            <v>100.57</v>
          </cell>
          <cell r="AR106">
            <v>10.06</v>
          </cell>
          <cell r="AS106">
            <v>110.63</v>
          </cell>
          <cell r="AT106"/>
          <cell r="AU106"/>
          <cell r="AV106"/>
          <cell r="AW106"/>
          <cell r="AX106"/>
          <cell r="AY106">
            <v>8.15</v>
          </cell>
          <cell r="AZ106"/>
          <cell r="BA106">
            <v>1144.8499999999999</v>
          </cell>
        </row>
        <row r="107">
          <cell r="A107">
            <v>102</v>
          </cell>
          <cell r="B107" t="str">
            <v>هاله علي الدين محمود سيد</v>
          </cell>
          <cell r="C107">
            <v>3076.2999999999993</v>
          </cell>
          <cell r="D107">
            <v>11095.53</v>
          </cell>
          <cell r="E107">
            <v>28707172500121</v>
          </cell>
          <cell r="F107">
            <v>260</v>
          </cell>
          <cell r="G107">
            <v>21277.53</v>
          </cell>
          <cell r="H107">
            <v>15770.83</v>
          </cell>
          <cell r="I107">
            <v>102.18</v>
          </cell>
          <cell r="J107">
            <v>13.95</v>
          </cell>
          <cell r="K107">
            <v>1599</v>
          </cell>
          <cell r="L107"/>
          <cell r="M107"/>
          <cell r="N107"/>
          <cell r="O107"/>
          <cell r="P107"/>
          <cell r="Q107">
            <v>336.71</v>
          </cell>
          <cell r="R107">
            <v>1096.17</v>
          </cell>
          <cell r="S107">
            <v>76.73</v>
          </cell>
          <cell r="T107">
            <v>76.73</v>
          </cell>
          <cell r="U107"/>
          <cell r="V107">
            <v>1249.6300000000001</v>
          </cell>
          <cell r="W107"/>
          <cell r="X107"/>
          <cell r="Y107">
            <v>14.4</v>
          </cell>
          <cell r="Z107">
            <v>50</v>
          </cell>
          <cell r="AA107"/>
          <cell r="AB107"/>
          <cell r="AC107"/>
          <cell r="AD107"/>
          <cell r="AE107">
            <v>0</v>
          </cell>
          <cell r="AF107"/>
          <cell r="AG107">
            <v>5.47</v>
          </cell>
          <cell r="AH107">
            <v>69.87</v>
          </cell>
          <cell r="AI107">
            <v>55.470000000000006</v>
          </cell>
          <cell r="AJ107">
            <v>41.070000000000007</v>
          </cell>
          <cell r="AK107">
            <v>932.79</v>
          </cell>
          <cell r="AL107">
            <v>932.79</v>
          </cell>
          <cell r="AM107">
            <v>33.67</v>
          </cell>
          <cell r="AN107">
            <v>3.37</v>
          </cell>
          <cell r="AO107">
            <v>10.1</v>
          </cell>
          <cell r="AP107">
            <v>47.14</v>
          </cell>
          <cell r="AQ107">
            <v>93.28</v>
          </cell>
          <cell r="AR107">
            <v>9.33</v>
          </cell>
          <cell r="AS107">
            <v>102.61</v>
          </cell>
          <cell r="AT107"/>
          <cell r="AU107"/>
          <cell r="AV107"/>
          <cell r="AW107"/>
          <cell r="AX107"/>
          <cell r="AY107">
            <v>8.3000000000000007</v>
          </cell>
          <cell r="AZ107"/>
          <cell r="BA107">
            <v>1101.45</v>
          </cell>
        </row>
        <row r="108">
          <cell r="A108">
            <v>103</v>
          </cell>
          <cell r="B108" t="str">
            <v>هناء بيومى على بيومى</v>
          </cell>
          <cell r="C108">
            <v>1901.76</v>
          </cell>
          <cell r="D108"/>
          <cell r="E108"/>
          <cell r="F108"/>
          <cell r="G108">
            <v>9927.7999999999993</v>
          </cell>
          <cell r="H108">
            <v>1901.76</v>
          </cell>
          <cell r="I108">
            <v>58.93</v>
          </cell>
          <cell r="J108">
            <v>9.1</v>
          </cell>
          <cell r="K108">
            <v>0</v>
          </cell>
          <cell r="L108"/>
          <cell r="M108"/>
          <cell r="N108"/>
          <cell r="O108"/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/>
          <cell r="AE108">
            <v>0</v>
          </cell>
          <cell r="AF108"/>
          <cell r="AG108"/>
          <cell r="AH108"/>
          <cell r="AI108">
            <v>0</v>
          </cell>
          <cell r="AJ108">
            <v>0</v>
          </cell>
          <cell r="AK108"/>
          <cell r="AL108"/>
          <cell r="AM108"/>
          <cell r="AN108"/>
          <cell r="AO108"/>
          <cell r="AP108">
            <v>0</v>
          </cell>
          <cell r="AQ108"/>
          <cell r="AR108"/>
          <cell r="AS108">
            <v>0</v>
          </cell>
          <cell r="AT108"/>
          <cell r="AU108"/>
          <cell r="AV108"/>
          <cell r="AW108"/>
          <cell r="AX108"/>
          <cell r="AY108"/>
          <cell r="AZ108"/>
          <cell r="BA108"/>
        </row>
        <row r="109">
          <cell r="A109">
            <v>104</v>
          </cell>
          <cell r="B109" t="str">
            <v>هند سيد محمد مصطفى</v>
          </cell>
          <cell r="C109">
            <v>394.55999999999995</v>
          </cell>
          <cell r="D109"/>
          <cell r="E109">
            <v>28609262500322</v>
          </cell>
          <cell r="F109">
            <v>263</v>
          </cell>
          <cell r="G109">
            <v>14862.65</v>
          </cell>
          <cell r="H109">
            <v>2012.01</v>
          </cell>
          <cell r="I109">
            <v>29.33</v>
          </cell>
          <cell r="J109">
            <v>9.1999999999999993</v>
          </cell>
          <cell r="K109">
            <v>1617.45</v>
          </cell>
          <cell r="L109"/>
          <cell r="M109"/>
          <cell r="N109"/>
          <cell r="O109"/>
          <cell r="P109"/>
          <cell r="Q109">
            <v>340.59</v>
          </cell>
          <cell r="R109">
            <v>1104.0999999999999</v>
          </cell>
          <cell r="S109">
            <v>77.290000000000006</v>
          </cell>
          <cell r="T109">
            <v>77.290000000000006</v>
          </cell>
          <cell r="U109"/>
          <cell r="V109">
            <v>1258.68</v>
          </cell>
          <cell r="W109"/>
          <cell r="X109"/>
          <cell r="Y109">
            <v>14.4</v>
          </cell>
          <cell r="Z109">
            <v>50</v>
          </cell>
          <cell r="AA109"/>
          <cell r="AB109"/>
          <cell r="AC109"/>
          <cell r="AD109"/>
          <cell r="AE109">
            <v>0</v>
          </cell>
          <cell r="AF109"/>
          <cell r="AG109">
            <v>5.45</v>
          </cell>
          <cell r="AH109">
            <v>69.849999999999994</v>
          </cell>
          <cell r="AI109">
            <v>55.449999999999996</v>
          </cell>
          <cell r="AJ109">
            <v>41.05</v>
          </cell>
          <cell r="AK109">
            <v>937.94</v>
          </cell>
          <cell r="AL109">
            <v>937.94</v>
          </cell>
          <cell r="AM109">
            <v>34.06</v>
          </cell>
          <cell r="AN109">
            <v>3.41</v>
          </cell>
          <cell r="AO109">
            <v>10.220000000000001</v>
          </cell>
          <cell r="AP109">
            <v>47.69</v>
          </cell>
          <cell r="AQ109">
            <v>93.79</v>
          </cell>
          <cell r="AR109">
            <v>9.3800000000000008</v>
          </cell>
          <cell r="AS109">
            <v>103.17</v>
          </cell>
          <cell r="AT109"/>
          <cell r="AU109"/>
          <cell r="AV109"/>
          <cell r="AW109"/>
          <cell r="AX109">
            <v>0.02</v>
          </cell>
          <cell r="AY109">
            <v>8.35</v>
          </cell>
          <cell r="AZ109"/>
          <cell r="BA109">
            <v>1163.3</v>
          </cell>
        </row>
        <row r="110">
          <cell r="A110">
            <v>105</v>
          </cell>
          <cell r="B110" t="str">
            <v>هند مسعود عبد الله مسعود</v>
          </cell>
          <cell r="C110">
            <v>0</v>
          </cell>
          <cell r="D110"/>
          <cell r="E110"/>
          <cell r="F110"/>
          <cell r="G110"/>
          <cell r="H110"/>
          <cell r="I110"/>
          <cell r="J110"/>
          <cell r="K110">
            <v>0</v>
          </cell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>
            <v>0</v>
          </cell>
          <cell r="AF110"/>
          <cell r="AG110"/>
          <cell r="AH110"/>
          <cell r="AI110">
            <v>0</v>
          </cell>
          <cell r="AJ110">
            <v>0</v>
          </cell>
          <cell r="AK110"/>
          <cell r="AL110"/>
          <cell r="AM110"/>
          <cell r="AN110"/>
          <cell r="AO110"/>
          <cell r="AP110">
            <v>0</v>
          </cell>
          <cell r="AQ110"/>
          <cell r="AR110"/>
          <cell r="AS110">
            <v>0</v>
          </cell>
          <cell r="AT110"/>
          <cell r="AU110"/>
          <cell r="AV110"/>
          <cell r="AW110"/>
          <cell r="AX110"/>
          <cell r="AY110"/>
          <cell r="AZ110"/>
          <cell r="BA110"/>
        </row>
        <row r="111">
          <cell r="A111">
            <v>106</v>
          </cell>
          <cell r="B111" t="str">
            <v>هناء عبد الحميد زكى حماده</v>
          </cell>
          <cell r="C111">
            <v>0</v>
          </cell>
          <cell r="D111"/>
          <cell r="E111"/>
          <cell r="F111"/>
          <cell r="G111"/>
          <cell r="H111"/>
          <cell r="I111"/>
          <cell r="J111"/>
          <cell r="K111">
            <v>0</v>
          </cell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>
            <v>0</v>
          </cell>
          <cell r="AF111"/>
          <cell r="AG111"/>
          <cell r="AH111"/>
          <cell r="AI111">
            <v>0</v>
          </cell>
          <cell r="AJ111">
            <v>0</v>
          </cell>
          <cell r="AK111"/>
          <cell r="AL111"/>
          <cell r="AM111"/>
          <cell r="AN111"/>
          <cell r="AO111"/>
          <cell r="AP111">
            <v>0</v>
          </cell>
          <cell r="AQ111"/>
          <cell r="AR111"/>
          <cell r="AS111">
            <v>0</v>
          </cell>
          <cell r="AT111"/>
          <cell r="AU111"/>
          <cell r="AV111"/>
          <cell r="AW111"/>
          <cell r="AX111"/>
          <cell r="AY111"/>
          <cell r="AZ111"/>
          <cell r="BA111"/>
        </row>
        <row r="112">
          <cell r="A112">
            <v>107</v>
          </cell>
          <cell r="B112" t="str">
            <v>وسام محمد احمد عيسى</v>
          </cell>
          <cell r="C112">
            <v>2146.4799999999996</v>
          </cell>
          <cell r="D112">
            <v>4591.42</v>
          </cell>
          <cell r="E112"/>
          <cell r="F112"/>
          <cell r="G112">
            <v>17930.37</v>
          </cell>
          <cell r="H112">
            <v>6737.9</v>
          </cell>
          <cell r="I112">
            <v>45.61</v>
          </cell>
          <cell r="J112">
            <v>10.050000000000001</v>
          </cell>
          <cell r="K112">
            <v>0</v>
          </cell>
          <cell r="L112"/>
          <cell r="M112"/>
          <cell r="N112"/>
          <cell r="O112"/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>
            <v>0</v>
          </cell>
          <cell r="AF112"/>
          <cell r="AG112"/>
          <cell r="AH112"/>
          <cell r="AI112">
            <v>0</v>
          </cell>
          <cell r="AJ112">
            <v>0</v>
          </cell>
          <cell r="AK112"/>
          <cell r="AL112"/>
          <cell r="AM112"/>
          <cell r="AN112"/>
          <cell r="AO112"/>
          <cell r="AP112">
            <v>0</v>
          </cell>
          <cell r="AQ112"/>
          <cell r="AR112"/>
          <cell r="AS112">
            <v>0</v>
          </cell>
          <cell r="AT112"/>
          <cell r="AU112"/>
          <cell r="AV112"/>
          <cell r="AW112"/>
          <cell r="AX112"/>
          <cell r="AY112"/>
          <cell r="AZ112"/>
          <cell r="BA112"/>
        </row>
        <row r="113">
          <cell r="A113">
            <v>108</v>
          </cell>
          <cell r="B113" t="str">
            <v>ولاء عبد الناصر حسين أحمد</v>
          </cell>
          <cell r="C113">
            <v>3591.16</v>
          </cell>
          <cell r="D113">
            <v>11095.53</v>
          </cell>
          <cell r="E113">
            <v>28703202500168</v>
          </cell>
          <cell r="F113">
            <v>260</v>
          </cell>
          <cell r="G113">
            <v>22765.99</v>
          </cell>
          <cell r="H113">
            <v>16285.69</v>
          </cell>
          <cell r="I113">
            <v>108.64</v>
          </cell>
          <cell r="J113">
            <v>15.7</v>
          </cell>
          <cell r="K113">
            <v>1599</v>
          </cell>
          <cell r="L113"/>
          <cell r="M113"/>
          <cell r="N113"/>
          <cell r="O113"/>
          <cell r="P113"/>
          <cell r="Q113">
            <v>336.71</v>
          </cell>
          <cell r="R113">
            <v>1096.17</v>
          </cell>
          <cell r="S113">
            <v>76.73</v>
          </cell>
          <cell r="T113">
            <v>76.73</v>
          </cell>
          <cell r="U113"/>
          <cell r="V113">
            <v>1249.6300000000001</v>
          </cell>
          <cell r="W113"/>
          <cell r="X113"/>
          <cell r="Y113">
            <v>14.4</v>
          </cell>
          <cell r="Z113">
            <v>50</v>
          </cell>
          <cell r="AA113"/>
          <cell r="AB113"/>
          <cell r="AC113"/>
          <cell r="AD113"/>
          <cell r="AE113">
            <v>0</v>
          </cell>
          <cell r="AF113"/>
          <cell r="AG113">
            <v>5.47</v>
          </cell>
          <cell r="AH113">
            <v>69.87</v>
          </cell>
          <cell r="AI113">
            <v>55.470000000000006</v>
          </cell>
          <cell r="AJ113">
            <v>41.070000000000007</v>
          </cell>
          <cell r="AK113">
            <v>932.79</v>
          </cell>
          <cell r="AL113">
            <v>932.79</v>
          </cell>
          <cell r="AM113">
            <v>33.67</v>
          </cell>
          <cell r="AN113">
            <v>3.37</v>
          </cell>
          <cell r="AO113">
            <v>10.1</v>
          </cell>
          <cell r="AP113">
            <v>47.14</v>
          </cell>
          <cell r="AQ113">
            <v>93.28</v>
          </cell>
          <cell r="AR113">
            <v>9.33</v>
          </cell>
          <cell r="AS113">
            <v>102.61</v>
          </cell>
          <cell r="AT113"/>
          <cell r="AU113"/>
          <cell r="AV113"/>
          <cell r="AW113"/>
          <cell r="AX113"/>
          <cell r="AY113">
            <v>8.3000000000000007</v>
          </cell>
          <cell r="AZ113"/>
          <cell r="BA113">
            <v>1161.45</v>
          </cell>
        </row>
        <row r="114">
          <cell r="A114">
            <v>109</v>
          </cell>
          <cell r="B114" t="str">
            <v>ياسمين محمد رفعت محمد</v>
          </cell>
          <cell r="C114">
            <v>3801.159999999998</v>
          </cell>
          <cell r="D114">
            <v>11095.53</v>
          </cell>
          <cell r="E114">
            <v>28607202503745</v>
          </cell>
          <cell r="F114">
            <v>260</v>
          </cell>
          <cell r="G114">
            <v>22981.33</v>
          </cell>
          <cell r="H114">
            <v>16495.689999999999</v>
          </cell>
          <cell r="I114">
            <v>85.35</v>
          </cell>
          <cell r="J114">
            <v>16.899999999999999</v>
          </cell>
          <cell r="K114">
            <v>1599</v>
          </cell>
          <cell r="L114"/>
          <cell r="M114"/>
          <cell r="N114"/>
          <cell r="O114"/>
          <cell r="P114"/>
          <cell r="Q114">
            <v>336.71</v>
          </cell>
          <cell r="R114">
            <v>1096.17</v>
          </cell>
          <cell r="S114">
            <v>76.73</v>
          </cell>
          <cell r="T114">
            <v>76.73</v>
          </cell>
          <cell r="U114"/>
          <cell r="V114">
            <v>1249.6300000000001</v>
          </cell>
          <cell r="W114"/>
          <cell r="X114"/>
          <cell r="Y114">
            <v>14.4</v>
          </cell>
          <cell r="Z114">
            <v>50</v>
          </cell>
          <cell r="AA114"/>
          <cell r="AB114"/>
          <cell r="AC114"/>
          <cell r="AD114"/>
          <cell r="AE114"/>
          <cell r="AF114"/>
          <cell r="AG114">
            <v>5.47</v>
          </cell>
          <cell r="AH114">
            <v>69.87</v>
          </cell>
          <cell r="AI114">
            <v>55.470000000000006</v>
          </cell>
          <cell r="AJ114">
            <v>41.070000000000007</v>
          </cell>
          <cell r="AK114">
            <v>932.79</v>
          </cell>
          <cell r="AL114">
            <v>932.79</v>
          </cell>
          <cell r="AM114">
            <v>33.67</v>
          </cell>
          <cell r="AN114">
            <v>3.37</v>
          </cell>
          <cell r="AO114">
            <v>10.1</v>
          </cell>
          <cell r="AP114">
            <v>47.14</v>
          </cell>
          <cell r="AQ114">
            <v>93.28</v>
          </cell>
          <cell r="AR114">
            <v>9.33</v>
          </cell>
          <cell r="AS114">
            <v>102.61</v>
          </cell>
          <cell r="AT114"/>
          <cell r="AU114"/>
          <cell r="AV114"/>
          <cell r="AW114"/>
          <cell r="AX114"/>
          <cell r="AY114">
            <v>8.0500000000000007</v>
          </cell>
          <cell r="AZ114"/>
          <cell r="BA114">
            <v>1126.7</v>
          </cell>
        </row>
      </sheetData>
      <sheetData sheetId="2">
        <row r="3">
          <cell r="A3">
            <v>1</v>
          </cell>
          <cell r="B3" t="str">
            <v>ابو بكر جلال علي عبد الحافظ</v>
          </cell>
          <cell r="C3">
            <v>28310092500254</v>
          </cell>
          <cell r="D3" t="str">
            <v>يونية 2018.xlsx</v>
          </cell>
          <cell r="E3">
            <v>22704464</v>
          </cell>
          <cell r="F3" t="str">
            <v>الثالثة</v>
          </cell>
          <cell r="G3" t="str">
            <v>متزوج</v>
          </cell>
          <cell r="H3">
            <v>88</v>
          </cell>
          <cell r="I3">
            <v>41349</v>
          </cell>
          <cell r="J3">
            <v>335.41</v>
          </cell>
          <cell r="K3">
            <v>259</v>
          </cell>
          <cell r="L3">
            <v>61</v>
          </cell>
          <cell r="M3">
            <v>259</v>
          </cell>
          <cell r="N3">
            <v>205</v>
          </cell>
          <cell r="O3">
            <v>1592.85</v>
          </cell>
        </row>
        <row r="4">
          <cell r="A4">
            <v>2</v>
          </cell>
          <cell r="B4" t="str">
            <v>احمد إبراهيم جلال إبراهيم</v>
          </cell>
          <cell r="C4">
            <v>29109012503131</v>
          </cell>
          <cell r="D4"/>
          <cell r="E4"/>
          <cell r="F4" t="str">
            <v>الثالثة</v>
          </cell>
          <cell r="G4" t="str">
            <v>أعزب</v>
          </cell>
          <cell r="H4">
            <v>108</v>
          </cell>
          <cell r="I4">
            <v>41791</v>
          </cell>
          <cell r="J4">
            <v>323.76</v>
          </cell>
          <cell r="K4">
            <v>250</v>
          </cell>
          <cell r="L4">
            <v>52</v>
          </cell>
          <cell r="M4">
            <v>250</v>
          </cell>
          <cell r="N4">
            <v>205</v>
          </cell>
          <cell r="O4">
            <v>1537.5</v>
          </cell>
        </row>
        <row r="5">
          <cell r="A5">
            <v>3</v>
          </cell>
          <cell r="B5" t="str">
            <v>ازهار محمد خالد احمد</v>
          </cell>
          <cell r="C5"/>
          <cell r="D5"/>
          <cell r="E5"/>
          <cell r="F5"/>
          <cell r="G5"/>
          <cell r="H5"/>
          <cell r="I5"/>
          <cell r="J5"/>
          <cell r="K5"/>
          <cell r="L5"/>
          <cell r="M5"/>
          <cell r="N5"/>
          <cell r="O5"/>
        </row>
        <row r="6">
          <cell r="A6">
            <v>4</v>
          </cell>
          <cell r="B6" t="str">
            <v>اسامة مصطفى محمد عبد الرحمن</v>
          </cell>
          <cell r="C6">
            <v>28301132500091</v>
          </cell>
          <cell r="D6"/>
          <cell r="E6"/>
          <cell r="F6" t="str">
            <v>الثانية</v>
          </cell>
          <cell r="G6" t="str">
            <v>أعزب</v>
          </cell>
          <cell r="H6">
            <v>5</v>
          </cell>
          <cell r="I6">
            <v>40792</v>
          </cell>
          <cell r="J6">
            <v>336.71</v>
          </cell>
          <cell r="K6">
            <v>260</v>
          </cell>
          <cell r="L6">
            <v>62</v>
          </cell>
          <cell r="M6">
            <v>260</v>
          </cell>
          <cell r="N6">
            <v>205</v>
          </cell>
          <cell r="O6">
            <v>1599</v>
          </cell>
        </row>
        <row r="7">
          <cell r="A7">
            <v>5</v>
          </cell>
          <cell r="B7" t="str">
            <v>اسامه عبد النعيم عاصم محمد</v>
          </cell>
          <cell r="C7"/>
          <cell r="D7"/>
          <cell r="E7"/>
          <cell r="F7"/>
          <cell r="G7"/>
          <cell r="H7"/>
          <cell r="I7"/>
          <cell r="J7"/>
          <cell r="K7"/>
          <cell r="L7"/>
          <cell r="M7"/>
          <cell r="N7"/>
          <cell r="O7"/>
        </row>
        <row r="8">
          <cell r="A8">
            <v>6</v>
          </cell>
          <cell r="B8" t="str">
            <v>اسراء أسامة محمد طلبه</v>
          </cell>
          <cell r="C8">
            <v>28606128800361</v>
          </cell>
          <cell r="D8"/>
          <cell r="E8">
            <v>61469510</v>
          </cell>
          <cell r="F8" t="str">
            <v>الثانية</v>
          </cell>
          <cell r="G8" t="str">
            <v>أعزب</v>
          </cell>
          <cell r="H8">
            <v>7</v>
          </cell>
          <cell r="I8">
            <v>40950</v>
          </cell>
          <cell r="J8">
            <v>344.48</v>
          </cell>
          <cell r="K8">
            <v>266</v>
          </cell>
          <cell r="L8">
            <v>68</v>
          </cell>
          <cell r="M8">
            <v>266</v>
          </cell>
          <cell r="N8">
            <v>205</v>
          </cell>
          <cell r="O8">
            <v>1635.9</v>
          </cell>
        </row>
        <row r="9">
          <cell r="A9">
            <v>7</v>
          </cell>
          <cell r="B9" t="str">
            <v>اسماء ابو زيد فؤاد ابو زيد</v>
          </cell>
          <cell r="C9">
            <v>28312138800447</v>
          </cell>
          <cell r="D9"/>
          <cell r="E9">
            <v>61782019</v>
          </cell>
          <cell r="F9" t="str">
            <v>الثانية</v>
          </cell>
          <cell r="G9" t="str">
            <v>متزوج</v>
          </cell>
          <cell r="H9">
            <v>8</v>
          </cell>
          <cell r="I9">
            <v>40792</v>
          </cell>
          <cell r="J9">
            <v>347.07</v>
          </cell>
          <cell r="K9">
            <v>268</v>
          </cell>
          <cell r="L9">
            <v>70</v>
          </cell>
          <cell r="M9">
            <v>268</v>
          </cell>
          <cell r="N9">
            <v>205</v>
          </cell>
          <cell r="O9">
            <v>1648.2</v>
          </cell>
        </row>
        <row r="10">
          <cell r="A10">
            <v>8</v>
          </cell>
          <cell r="B10" t="str">
            <v>اسماء اسلام توفيق عبد المتجلى</v>
          </cell>
          <cell r="C10"/>
          <cell r="D10"/>
          <cell r="E10"/>
          <cell r="F10"/>
          <cell r="G10"/>
          <cell r="H10"/>
          <cell r="I10"/>
          <cell r="J10"/>
          <cell r="K10"/>
          <cell r="L10"/>
          <cell r="M10"/>
          <cell r="N10"/>
          <cell r="O10"/>
        </row>
        <row r="11">
          <cell r="A11">
            <v>9</v>
          </cell>
          <cell r="B11" t="str">
            <v>الشيماء نور الدين مطاوع عبد الحافظ</v>
          </cell>
          <cell r="C11">
            <v>28712162500142</v>
          </cell>
          <cell r="D11"/>
          <cell r="E11">
            <v>54110337</v>
          </cell>
          <cell r="F11" t="str">
            <v>الثالثة</v>
          </cell>
          <cell r="G11" t="str">
            <v>متزوج</v>
          </cell>
          <cell r="H11">
            <v>10</v>
          </cell>
          <cell r="I11">
            <v>41048</v>
          </cell>
          <cell r="J11">
            <v>336.71</v>
          </cell>
          <cell r="K11">
            <v>260</v>
          </cell>
          <cell r="L11">
            <v>62</v>
          </cell>
          <cell r="M11">
            <v>260</v>
          </cell>
          <cell r="N11">
            <v>205</v>
          </cell>
          <cell r="O11">
            <v>1599</v>
          </cell>
        </row>
        <row r="12">
          <cell r="A12">
            <v>10</v>
          </cell>
          <cell r="B12" t="str">
            <v>اماني يوسف عبد العال يوسف</v>
          </cell>
          <cell r="C12">
            <v>28803202503668</v>
          </cell>
          <cell r="D12"/>
          <cell r="E12">
            <v>62487791</v>
          </cell>
          <cell r="F12" t="str">
            <v>الثالثة</v>
          </cell>
          <cell r="G12" t="str">
            <v>متزوج</v>
          </cell>
          <cell r="H12">
            <v>110</v>
          </cell>
          <cell r="I12">
            <v>41048</v>
          </cell>
          <cell r="J12">
            <v>336.71</v>
          </cell>
          <cell r="K12">
            <v>260</v>
          </cell>
          <cell r="L12">
            <v>62</v>
          </cell>
          <cell r="M12">
            <v>260</v>
          </cell>
          <cell r="N12">
            <v>205</v>
          </cell>
          <cell r="O12">
            <v>1599</v>
          </cell>
        </row>
        <row r="13">
          <cell r="A13">
            <v>11</v>
          </cell>
          <cell r="B13" t="str">
            <v>امل محمد عبد المجيد تمام</v>
          </cell>
          <cell r="C13">
            <v>28510032502061</v>
          </cell>
          <cell r="D13"/>
          <cell r="E13"/>
          <cell r="F13" t="str">
            <v>الثانية</v>
          </cell>
          <cell r="G13" t="str">
            <v>متزوج</v>
          </cell>
          <cell r="H13">
            <v>151</v>
          </cell>
          <cell r="I13">
            <v>40792</v>
          </cell>
          <cell r="J13">
            <v>340.59</v>
          </cell>
          <cell r="K13">
            <v>263</v>
          </cell>
          <cell r="L13">
            <v>65</v>
          </cell>
          <cell r="M13">
            <v>263</v>
          </cell>
          <cell r="N13">
            <v>205</v>
          </cell>
          <cell r="O13">
            <v>1617.45</v>
          </cell>
        </row>
        <row r="14">
          <cell r="A14">
            <v>12</v>
          </cell>
          <cell r="B14" t="str">
            <v>اميرة إسماعيل تهامى إسماعيل</v>
          </cell>
          <cell r="C14">
            <v>28806242500229</v>
          </cell>
          <cell r="D14"/>
          <cell r="E14"/>
          <cell r="F14" t="str">
            <v>الثالثة</v>
          </cell>
          <cell r="G14" t="str">
            <v>متزوج</v>
          </cell>
          <cell r="H14">
            <v>87</v>
          </cell>
          <cell r="I14">
            <v>41047</v>
          </cell>
          <cell r="J14">
            <v>336.71</v>
          </cell>
          <cell r="K14">
            <v>260</v>
          </cell>
          <cell r="L14">
            <v>62</v>
          </cell>
          <cell r="M14">
            <v>260</v>
          </cell>
          <cell r="N14">
            <v>205</v>
          </cell>
          <cell r="O14">
            <v>1599</v>
          </cell>
        </row>
        <row r="15">
          <cell r="A15">
            <v>13</v>
          </cell>
          <cell r="B15" t="str">
            <v>اميرة طلعت أنور علي</v>
          </cell>
          <cell r="C15">
            <v>28207272500907</v>
          </cell>
          <cell r="D15"/>
          <cell r="E15"/>
          <cell r="F15" t="str">
            <v>الثالثة</v>
          </cell>
          <cell r="G15" t="str">
            <v>متزوج</v>
          </cell>
          <cell r="H15">
            <v>14</v>
          </cell>
          <cell r="I15">
            <v>40936</v>
          </cell>
          <cell r="J15">
            <v>328.94</v>
          </cell>
          <cell r="K15">
            <v>254</v>
          </cell>
          <cell r="L15">
            <v>56</v>
          </cell>
          <cell r="M15">
            <v>254</v>
          </cell>
          <cell r="N15">
            <v>205</v>
          </cell>
          <cell r="O15">
            <v>1562.1</v>
          </cell>
        </row>
        <row r="16">
          <cell r="A16">
            <v>14</v>
          </cell>
          <cell r="B16" t="str">
            <v>اميرة محمد عبد المعطى محمد</v>
          </cell>
          <cell r="C16">
            <v>28504252500204</v>
          </cell>
          <cell r="D16"/>
          <cell r="E16">
            <v>25997708</v>
          </cell>
          <cell r="F16" t="str">
            <v>الثالثة</v>
          </cell>
          <cell r="G16" t="str">
            <v>أعزب</v>
          </cell>
          <cell r="H16">
            <v>16</v>
          </cell>
          <cell r="I16">
            <v>40792</v>
          </cell>
          <cell r="J16">
            <v>301.08999999999997</v>
          </cell>
          <cell r="K16">
            <v>232.5</v>
          </cell>
          <cell r="L16">
            <v>62</v>
          </cell>
          <cell r="M16">
            <v>232.5</v>
          </cell>
          <cell r="N16">
            <v>205</v>
          </cell>
          <cell r="O16">
            <v>1429.875</v>
          </cell>
        </row>
        <row r="17">
          <cell r="A17">
            <v>15</v>
          </cell>
          <cell r="B17" t="str">
            <v>اميره بدر توفيق حسن</v>
          </cell>
          <cell r="C17">
            <v>28604152500066</v>
          </cell>
          <cell r="D17"/>
          <cell r="E17"/>
          <cell r="F17" t="str">
            <v>الثالثة</v>
          </cell>
          <cell r="G17" t="str">
            <v>متزوج</v>
          </cell>
          <cell r="H17">
            <v>14</v>
          </cell>
          <cell r="I17">
            <v>40950</v>
          </cell>
          <cell r="J17">
            <v>336.71</v>
          </cell>
          <cell r="K17">
            <v>260</v>
          </cell>
          <cell r="L17">
            <v>62</v>
          </cell>
          <cell r="M17">
            <v>260</v>
          </cell>
          <cell r="N17">
            <v>205</v>
          </cell>
          <cell r="O17">
            <v>1599</v>
          </cell>
        </row>
        <row r="18">
          <cell r="A18">
            <v>16</v>
          </cell>
          <cell r="B18" t="str">
            <v>اميره محمد حنفي يوسف</v>
          </cell>
          <cell r="C18">
            <v>28109162500128</v>
          </cell>
          <cell r="D18"/>
          <cell r="E18">
            <v>2965912</v>
          </cell>
          <cell r="F18" t="str">
            <v>الثانية</v>
          </cell>
          <cell r="G18" t="str">
            <v>متزوج</v>
          </cell>
          <cell r="H18">
            <v>15</v>
          </cell>
          <cell r="I18">
            <v>40792</v>
          </cell>
          <cell r="J18">
            <v>354.84</v>
          </cell>
          <cell r="K18">
            <v>274</v>
          </cell>
          <cell r="L18">
            <v>76</v>
          </cell>
          <cell r="M18">
            <v>274</v>
          </cell>
          <cell r="N18">
            <v>205</v>
          </cell>
          <cell r="O18">
            <v>1685.1</v>
          </cell>
        </row>
        <row r="19">
          <cell r="A19">
            <v>17</v>
          </cell>
          <cell r="B19" t="str">
            <v>انعام احمد ابراهيم مهران</v>
          </cell>
          <cell r="C19">
            <v>27108062500783</v>
          </cell>
          <cell r="D19"/>
          <cell r="E19">
            <v>11841848</v>
          </cell>
          <cell r="F19" t="str">
            <v>الثانية</v>
          </cell>
          <cell r="G19" t="str">
            <v>متزوج ويعول أكثر من واحد</v>
          </cell>
          <cell r="H19">
            <v>93</v>
          </cell>
          <cell r="I19">
            <v>35196</v>
          </cell>
          <cell r="J19">
            <v>586.1</v>
          </cell>
          <cell r="K19">
            <v>452.58</v>
          </cell>
          <cell r="L19">
            <v>127</v>
          </cell>
          <cell r="M19">
            <v>452.58</v>
          </cell>
          <cell r="N19">
            <v>205</v>
          </cell>
          <cell r="O19">
            <v>2783.3669999999997</v>
          </cell>
        </row>
        <row r="20">
          <cell r="A20">
            <v>18</v>
          </cell>
          <cell r="B20" t="str">
            <v>اوميمه جمال حلمى حسن</v>
          </cell>
          <cell r="C20">
            <v>27412022500064</v>
          </cell>
          <cell r="D20"/>
          <cell r="E20"/>
          <cell r="F20" t="str">
            <v>الثانية</v>
          </cell>
          <cell r="G20" t="str">
            <v>متزوج</v>
          </cell>
          <cell r="H20">
            <v>17</v>
          </cell>
          <cell r="I20">
            <v>40792</v>
          </cell>
          <cell r="J20">
            <v>366.49</v>
          </cell>
          <cell r="K20">
            <v>283</v>
          </cell>
          <cell r="L20">
            <v>85</v>
          </cell>
          <cell r="M20">
            <v>283</v>
          </cell>
          <cell r="N20">
            <v>205</v>
          </cell>
          <cell r="O20">
            <v>1740.45</v>
          </cell>
        </row>
        <row r="21">
          <cell r="A21">
            <v>19</v>
          </cell>
          <cell r="B21" t="str">
            <v>ايفيلين ربيل بطرس اسكاروس</v>
          </cell>
          <cell r="C21">
            <v>27811202502229</v>
          </cell>
          <cell r="D21"/>
          <cell r="E21">
            <v>15479909</v>
          </cell>
          <cell r="F21" t="str">
            <v>الثانية</v>
          </cell>
          <cell r="G21" t="str">
            <v>متزوج</v>
          </cell>
          <cell r="H21">
            <v>18</v>
          </cell>
          <cell r="I21">
            <v>40792</v>
          </cell>
          <cell r="J21">
            <v>350.95</v>
          </cell>
          <cell r="K21">
            <v>271</v>
          </cell>
          <cell r="L21">
            <v>73</v>
          </cell>
          <cell r="M21">
            <v>271</v>
          </cell>
          <cell r="N21">
            <v>205</v>
          </cell>
          <cell r="O21">
            <v>1666.65</v>
          </cell>
        </row>
        <row r="22">
          <cell r="A22">
            <v>20</v>
          </cell>
          <cell r="B22" t="str">
            <v>ايمان أحمد بركات أحمد</v>
          </cell>
          <cell r="C22">
            <v>28703152500285</v>
          </cell>
          <cell r="D22"/>
          <cell r="E22">
            <v>60087040</v>
          </cell>
          <cell r="F22" t="str">
            <v>الثالثة</v>
          </cell>
          <cell r="G22" t="str">
            <v>متزوج</v>
          </cell>
          <cell r="H22">
            <v>19</v>
          </cell>
          <cell r="I22">
            <v>41048</v>
          </cell>
          <cell r="J22">
            <v>336.71</v>
          </cell>
          <cell r="K22">
            <v>260</v>
          </cell>
          <cell r="L22">
            <v>62</v>
          </cell>
          <cell r="M22">
            <v>260</v>
          </cell>
          <cell r="N22">
            <v>205</v>
          </cell>
          <cell r="O22">
            <v>1599</v>
          </cell>
        </row>
        <row r="23">
          <cell r="A23">
            <v>21</v>
          </cell>
          <cell r="B23" t="str">
            <v>ايمان جمال محمد سيف خليل</v>
          </cell>
          <cell r="C23">
            <v>28405132500181</v>
          </cell>
          <cell r="D23"/>
          <cell r="E23"/>
          <cell r="F23" t="str">
            <v>الثالثة</v>
          </cell>
          <cell r="G23" t="str">
            <v>متزوج</v>
          </cell>
          <cell r="H23">
            <v>20</v>
          </cell>
          <cell r="I23">
            <v>40792</v>
          </cell>
          <cell r="J23">
            <v>340.59</v>
          </cell>
          <cell r="K23">
            <v>263</v>
          </cell>
          <cell r="L23">
            <v>65</v>
          </cell>
          <cell r="M23">
            <v>263</v>
          </cell>
          <cell r="N23">
            <v>205</v>
          </cell>
          <cell r="O23">
            <v>1617.45</v>
          </cell>
        </row>
        <row r="24">
          <cell r="A24">
            <v>22</v>
          </cell>
          <cell r="B24" t="str">
            <v>ايمان عبدالحميد عبد اللطيف</v>
          </cell>
          <cell r="C24">
            <v>28009172501861</v>
          </cell>
          <cell r="D24"/>
          <cell r="E24"/>
          <cell r="F24" t="str">
            <v>الثانية</v>
          </cell>
          <cell r="G24" t="str">
            <v>أعزب</v>
          </cell>
          <cell r="H24">
            <v>92</v>
          </cell>
          <cell r="I24">
            <v>40792</v>
          </cell>
          <cell r="J24">
            <v>360.02</v>
          </cell>
          <cell r="K24">
            <v>278</v>
          </cell>
          <cell r="L24">
            <v>80</v>
          </cell>
          <cell r="M24">
            <v>278</v>
          </cell>
          <cell r="N24">
            <v>205</v>
          </cell>
          <cell r="O24">
            <v>1709.7</v>
          </cell>
        </row>
        <row r="25">
          <cell r="A25">
            <v>23</v>
          </cell>
          <cell r="B25" t="str">
            <v>ايمان محمد عبد المعطي محمد</v>
          </cell>
          <cell r="C25">
            <v>28401292500181</v>
          </cell>
          <cell r="D25"/>
          <cell r="E25">
            <v>216997434</v>
          </cell>
          <cell r="F25" t="str">
            <v>الثانية</v>
          </cell>
          <cell r="G25" t="str">
            <v>متزوج</v>
          </cell>
          <cell r="H25">
            <v>21</v>
          </cell>
          <cell r="I25">
            <v>40792</v>
          </cell>
          <cell r="J25">
            <v>341.89</v>
          </cell>
          <cell r="K25">
            <v>264</v>
          </cell>
          <cell r="L25">
            <v>66</v>
          </cell>
          <cell r="M25">
            <v>264</v>
          </cell>
          <cell r="N25">
            <v>205</v>
          </cell>
          <cell r="O25">
            <v>1623.6</v>
          </cell>
        </row>
        <row r="26">
          <cell r="A26">
            <v>24</v>
          </cell>
          <cell r="B26" t="str">
            <v>بسمة عبد العزيز ابو العلا</v>
          </cell>
          <cell r="C26">
            <v>28302182500226</v>
          </cell>
          <cell r="D26"/>
          <cell r="E26"/>
          <cell r="F26" t="str">
            <v>الثانية</v>
          </cell>
          <cell r="G26" t="str">
            <v>أعزب</v>
          </cell>
          <cell r="H26">
            <v>107</v>
          </cell>
          <cell r="I26">
            <v>40792</v>
          </cell>
          <cell r="J26">
            <v>354.84</v>
          </cell>
          <cell r="K26">
            <v>274</v>
          </cell>
          <cell r="L26">
            <v>76</v>
          </cell>
          <cell r="M26">
            <v>274</v>
          </cell>
          <cell r="N26">
            <v>205</v>
          </cell>
          <cell r="O26">
            <v>1685.1</v>
          </cell>
        </row>
        <row r="27">
          <cell r="A27">
            <v>25</v>
          </cell>
          <cell r="B27" t="str">
            <v>بيتر عاطف كمال متري</v>
          </cell>
          <cell r="C27">
            <v>28009152500311</v>
          </cell>
          <cell r="D27"/>
          <cell r="E27">
            <v>15459840</v>
          </cell>
          <cell r="F27" t="str">
            <v>الثانية</v>
          </cell>
          <cell r="G27" t="str">
            <v>متزوج ويعول واحد</v>
          </cell>
          <cell r="H27">
            <v>22</v>
          </cell>
          <cell r="I27">
            <v>40792</v>
          </cell>
          <cell r="J27">
            <v>349.66</v>
          </cell>
          <cell r="K27">
            <v>270</v>
          </cell>
          <cell r="L27">
            <v>72</v>
          </cell>
          <cell r="M27">
            <v>270</v>
          </cell>
          <cell r="N27">
            <v>205</v>
          </cell>
          <cell r="O27">
            <v>1660.5</v>
          </cell>
        </row>
        <row r="28">
          <cell r="A28">
            <v>26</v>
          </cell>
          <cell r="B28" t="str">
            <v>جرجس فيليب عزيز نخله</v>
          </cell>
          <cell r="C28">
            <v>28511172500374</v>
          </cell>
          <cell r="D28"/>
          <cell r="E28">
            <v>60238698</v>
          </cell>
          <cell r="F28" t="str">
            <v>الثانية</v>
          </cell>
          <cell r="G28" t="str">
            <v>أعزب</v>
          </cell>
          <cell r="H28">
            <v>23</v>
          </cell>
          <cell r="I28">
            <v>40792</v>
          </cell>
          <cell r="J28">
            <v>340.59</v>
          </cell>
          <cell r="K28">
            <v>263</v>
          </cell>
          <cell r="L28">
            <v>65</v>
          </cell>
          <cell r="M28">
            <v>263</v>
          </cell>
          <cell r="N28">
            <v>205</v>
          </cell>
          <cell r="O28">
            <v>1617.45</v>
          </cell>
        </row>
        <row r="29">
          <cell r="A29"/>
          <cell r="B29" t="str">
            <v>حازم عبد الرحمن دوينى عبدالرحمن</v>
          </cell>
          <cell r="C29">
            <v>28606012505753</v>
          </cell>
          <cell r="D29"/>
          <cell r="E29">
            <v>15467903</v>
          </cell>
          <cell r="F29" t="str">
            <v>الثالثة</v>
          </cell>
          <cell r="G29" t="str">
            <v>أعزب</v>
          </cell>
          <cell r="H29">
            <v>24</v>
          </cell>
          <cell r="I29">
            <v>41048</v>
          </cell>
          <cell r="J29">
            <v>336.71</v>
          </cell>
          <cell r="K29">
            <v>260</v>
          </cell>
          <cell r="L29">
            <v>62</v>
          </cell>
          <cell r="M29">
            <v>260</v>
          </cell>
          <cell r="N29">
            <v>205</v>
          </cell>
          <cell r="O29">
            <v>1599</v>
          </cell>
        </row>
        <row r="30">
          <cell r="A30"/>
          <cell r="B30" t="str">
            <v>حسام جمال الدين محمد محمود</v>
          </cell>
          <cell r="C30">
            <v>28710202500351</v>
          </cell>
          <cell r="D30"/>
          <cell r="E30">
            <v>13008595</v>
          </cell>
          <cell r="F30" t="str">
            <v>الثالثة</v>
          </cell>
          <cell r="G30" t="str">
            <v>أعزب</v>
          </cell>
          <cell r="H30">
            <v>25</v>
          </cell>
          <cell r="I30">
            <v>41048</v>
          </cell>
          <cell r="J30">
            <v>340.59</v>
          </cell>
          <cell r="K30">
            <v>263</v>
          </cell>
          <cell r="L30">
            <v>65</v>
          </cell>
          <cell r="M30">
            <v>263</v>
          </cell>
          <cell r="N30">
            <v>205</v>
          </cell>
          <cell r="O30">
            <v>1617.45</v>
          </cell>
        </row>
        <row r="31">
          <cell r="A31">
            <v>27</v>
          </cell>
          <cell r="B31" t="str">
            <v>جيهان محمد حسن بدري</v>
          </cell>
          <cell r="C31">
            <v>27209212500222</v>
          </cell>
          <cell r="D31"/>
          <cell r="E31">
            <v>7505718</v>
          </cell>
          <cell r="F31" t="str">
            <v>الثانية</v>
          </cell>
          <cell r="G31" t="str">
            <v>متزوج</v>
          </cell>
          <cell r="H31">
            <v>89</v>
          </cell>
          <cell r="I31">
            <v>34113</v>
          </cell>
          <cell r="J31">
            <v>685.26</v>
          </cell>
          <cell r="K31">
            <v>529.15</v>
          </cell>
          <cell r="L31">
            <v>154</v>
          </cell>
          <cell r="M31">
            <v>529.15</v>
          </cell>
          <cell r="N31">
            <v>205</v>
          </cell>
          <cell r="O31">
            <v>3254.2725</v>
          </cell>
        </row>
        <row r="32">
          <cell r="A32">
            <v>30</v>
          </cell>
          <cell r="B32" t="str">
            <v>حنان حسن عبد العزيز النوبى</v>
          </cell>
          <cell r="C32">
            <v>27712172500287</v>
          </cell>
          <cell r="D32"/>
          <cell r="E32">
            <v>14447385</v>
          </cell>
          <cell r="F32" t="str">
            <v>الثالثة</v>
          </cell>
          <cell r="G32" t="str">
            <v>متزوج</v>
          </cell>
          <cell r="H32">
            <v>26</v>
          </cell>
          <cell r="I32">
            <v>40939</v>
          </cell>
          <cell r="J32">
            <v>340.59</v>
          </cell>
          <cell r="K32">
            <v>263</v>
          </cell>
          <cell r="L32">
            <v>65</v>
          </cell>
          <cell r="M32">
            <v>263</v>
          </cell>
          <cell r="N32">
            <v>205</v>
          </cell>
          <cell r="O32">
            <v>1617.45</v>
          </cell>
        </row>
        <row r="33">
          <cell r="A33">
            <v>31</v>
          </cell>
          <cell r="B33" t="str">
            <v>حنان فاروق محمد طلبه</v>
          </cell>
          <cell r="C33">
            <v>28102032500229</v>
          </cell>
          <cell r="D33"/>
          <cell r="E33">
            <v>18217477</v>
          </cell>
          <cell r="F33" t="str">
            <v>الثانية</v>
          </cell>
          <cell r="G33" t="str">
            <v>متزوج</v>
          </cell>
          <cell r="H33">
            <v>27</v>
          </cell>
          <cell r="I33">
            <v>40792</v>
          </cell>
          <cell r="J33">
            <v>360.02</v>
          </cell>
          <cell r="K33">
            <v>278</v>
          </cell>
          <cell r="L33">
            <v>80</v>
          </cell>
          <cell r="M33">
            <v>278</v>
          </cell>
          <cell r="N33">
            <v>205</v>
          </cell>
          <cell r="O33">
            <v>1709.7</v>
          </cell>
        </row>
        <row r="34">
          <cell r="A34">
            <v>32</v>
          </cell>
          <cell r="B34" t="str">
            <v>حنان محمود محمد أحمد</v>
          </cell>
          <cell r="C34">
            <v>29208022500243</v>
          </cell>
          <cell r="D34"/>
          <cell r="E34"/>
          <cell r="F34" t="str">
            <v>الثالثة</v>
          </cell>
          <cell r="G34" t="str">
            <v>أعزب</v>
          </cell>
          <cell r="H34">
            <v>152</v>
          </cell>
          <cell r="I34">
            <v>42161</v>
          </cell>
          <cell r="J34">
            <v>318.58</v>
          </cell>
          <cell r="K34">
            <v>246</v>
          </cell>
          <cell r="L34">
            <v>48</v>
          </cell>
          <cell r="M34">
            <v>246</v>
          </cell>
          <cell r="N34">
            <v>205</v>
          </cell>
          <cell r="O34">
            <v>1512.9</v>
          </cell>
        </row>
        <row r="35">
          <cell r="A35">
            <v>33</v>
          </cell>
          <cell r="B35" t="str">
            <v>خالد فتحي عبد العزيز اسماعيل</v>
          </cell>
          <cell r="C35">
            <v>28606212500276</v>
          </cell>
          <cell r="D35"/>
          <cell r="E35">
            <v>6954182</v>
          </cell>
          <cell r="F35" t="str">
            <v>الثالثة</v>
          </cell>
          <cell r="G35" t="str">
            <v>متزوج</v>
          </cell>
          <cell r="H35">
            <v>28</v>
          </cell>
          <cell r="I35">
            <v>40950</v>
          </cell>
          <cell r="J35">
            <v>340.59</v>
          </cell>
          <cell r="K35">
            <v>263</v>
          </cell>
          <cell r="L35">
            <v>65</v>
          </cell>
          <cell r="M35">
            <v>263</v>
          </cell>
          <cell r="N35">
            <v>205</v>
          </cell>
          <cell r="O35">
            <v>1617.45</v>
          </cell>
        </row>
        <row r="36">
          <cell r="A36">
            <v>34</v>
          </cell>
          <cell r="B36" t="str">
            <v>داليا محي عبد العليم عبد الحافظ</v>
          </cell>
          <cell r="C36">
            <v>28211082500321</v>
          </cell>
          <cell r="D36"/>
          <cell r="E36">
            <v>474038968</v>
          </cell>
          <cell r="F36" t="str">
            <v>الثالثة</v>
          </cell>
          <cell r="G36" t="str">
            <v>متزوج</v>
          </cell>
          <cell r="H36">
            <v>153</v>
          </cell>
          <cell r="I36">
            <v>42147</v>
          </cell>
          <cell r="J36">
            <v>326.35000000000002</v>
          </cell>
          <cell r="K36">
            <v>252</v>
          </cell>
          <cell r="L36">
            <v>54</v>
          </cell>
          <cell r="M36">
            <v>252</v>
          </cell>
          <cell r="N36">
            <v>205</v>
          </cell>
          <cell r="O36">
            <v>1549.8</v>
          </cell>
        </row>
        <row r="37">
          <cell r="A37">
            <v>35</v>
          </cell>
          <cell r="B37" t="str">
            <v>دعاء احمد جمال عبدالفتاح حسن</v>
          </cell>
          <cell r="C37">
            <v>27808192500183</v>
          </cell>
          <cell r="D37"/>
          <cell r="E37"/>
          <cell r="F37" t="str">
            <v>الثانية</v>
          </cell>
          <cell r="G37" t="str">
            <v>متزوج</v>
          </cell>
          <cell r="H37">
            <v>29</v>
          </cell>
          <cell r="I37">
            <v>40792</v>
          </cell>
          <cell r="J37">
            <v>360.02</v>
          </cell>
          <cell r="K37">
            <v>278</v>
          </cell>
          <cell r="L37">
            <v>80</v>
          </cell>
          <cell r="M37">
            <v>278</v>
          </cell>
          <cell r="N37">
            <v>205</v>
          </cell>
          <cell r="O37">
            <v>1709.7</v>
          </cell>
        </row>
        <row r="38">
          <cell r="A38">
            <v>36</v>
          </cell>
          <cell r="B38" t="str">
            <v>دعاء محمد عباس عامر</v>
          </cell>
          <cell r="C38">
            <v>28110182500181</v>
          </cell>
          <cell r="D38"/>
          <cell r="E38">
            <v>12575678</v>
          </cell>
          <cell r="F38" t="str">
            <v>الثالثة</v>
          </cell>
          <cell r="G38" t="str">
            <v>أعزب</v>
          </cell>
          <cell r="H38">
            <v>30</v>
          </cell>
          <cell r="I38">
            <v>41048</v>
          </cell>
          <cell r="J38">
            <v>340.59</v>
          </cell>
          <cell r="K38">
            <v>263</v>
          </cell>
          <cell r="L38">
            <v>65</v>
          </cell>
          <cell r="M38">
            <v>263</v>
          </cell>
          <cell r="N38">
            <v>205</v>
          </cell>
          <cell r="O38">
            <v>1617.45</v>
          </cell>
        </row>
        <row r="39">
          <cell r="A39">
            <v>37</v>
          </cell>
          <cell r="B39" t="str">
            <v>دينا حسين اسماعيل احمد</v>
          </cell>
          <cell r="C39">
            <v>28209102500301</v>
          </cell>
          <cell r="D39"/>
          <cell r="E39">
            <v>61750434</v>
          </cell>
          <cell r="F39" t="str">
            <v>الثانية</v>
          </cell>
          <cell r="G39" t="str">
            <v>متزوج</v>
          </cell>
          <cell r="H39">
            <v>31</v>
          </cell>
          <cell r="I39">
            <v>40792</v>
          </cell>
          <cell r="J39">
            <v>345.77</v>
          </cell>
          <cell r="K39">
            <v>267</v>
          </cell>
          <cell r="L39">
            <v>69</v>
          </cell>
          <cell r="M39">
            <v>267</v>
          </cell>
          <cell r="N39">
            <v>205</v>
          </cell>
          <cell r="O39">
            <v>1642.05</v>
          </cell>
        </row>
        <row r="40">
          <cell r="A40">
            <v>38</v>
          </cell>
          <cell r="B40" t="str">
            <v>دينا مصطفى سيد محمد البهنساوى</v>
          </cell>
          <cell r="C40">
            <v>28412312500207</v>
          </cell>
          <cell r="D40"/>
          <cell r="E40">
            <v>9177751</v>
          </cell>
          <cell r="F40" t="str">
            <v>الثانية</v>
          </cell>
          <cell r="G40" t="str">
            <v>متزوج</v>
          </cell>
          <cell r="H40">
            <v>32</v>
          </cell>
          <cell r="I40">
            <v>40792</v>
          </cell>
          <cell r="J40">
            <v>349.66</v>
          </cell>
          <cell r="K40">
            <v>270</v>
          </cell>
          <cell r="L40">
            <v>72</v>
          </cell>
          <cell r="M40">
            <v>270</v>
          </cell>
          <cell r="N40">
            <v>205</v>
          </cell>
          <cell r="O40">
            <v>1660.5</v>
          </cell>
        </row>
        <row r="41">
          <cell r="A41">
            <v>39</v>
          </cell>
          <cell r="B41" t="str">
            <v>رانيا محمود نشأت عباس محمد</v>
          </cell>
          <cell r="C41">
            <v>28110092500107</v>
          </cell>
          <cell r="D41"/>
          <cell r="E41">
            <v>57977436</v>
          </cell>
          <cell r="F41" t="str">
            <v>الثالثة</v>
          </cell>
          <cell r="G41" t="str">
            <v>متزوج</v>
          </cell>
          <cell r="H41">
            <v>33</v>
          </cell>
          <cell r="I41">
            <v>40792</v>
          </cell>
          <cell r="J41">
            <v>340.59</v>
          </cell>
          <cell r="K41">
            <v>263</v>
          </cell>
          <cell r="L41">
            <v>65</v>
          </cell>
          <cell r="M41">
            <v>263</v>
          </cell>
          <cell r="N41">
            <v>205</v>
          </cell>
          <cell r="O41">
            <v>1617.45</v>
          </cell>
        </row>
        <row r="42">
          <cell r="A42">
            <v>40</v>
          </cell>
          <cell r="B42" t="str">
            <v>رشا رفعت عبد العزيز عبد الرحيم</v>
          </cell>
          <cell r="C42">
            <v>28303132500264</v>
          </cell>
          <cell r="D42"/>
          <cell r="E42">
            <v>23694376</v>
          </cell>
          <cell r="F42" t="str">
            <v>الثالثة</v>
          </cell>
          <cell r="G42" t="str">
            <v>متزوج</v>
          </cell>
          <cell r="H42">
            <v>154</v>
          </cell>
          <cell r="I42">
            <v>40950</v>
          </cell>
          <cell r="J42">
            <v>336.71</v>
          </cell>
          <cell r="K42">
            <v>260</v>
          </cell>
          <cell r="L42">
            <v>62</v>
          </cell>
          <cell r="M42">
            <v>260</v>
          </cell>
          <cell r="N42">
            <v>205</v>
          </cell>
          <cell r="O42">
            <v>1599</v>
          </cell>
        </row>
        <row r="43">
          <cell r="A43">
            <v>41</v>
          </cell>
          <cell r="B43" t="str">
            <v>رشا طلعت صادق مقار</v>
          </cell>
          <cell r="C43">
            <v>28309012505066</v>
          </cell>
          <cell r="D43"/>
          <cell r="E43">
            <v>22862886</v>
          </cell>
          <cell r="F43" t="str">
            <v>الثالثة</v>
          </cell>
          <cell r="G43" t="str">
            <v>متزوج</v>
          </cell>
          <cell r="H43">
            <v>34</v>
          </cell>
          <cell r="I43">
            <v>41087</v>
          </cell>
          <cell r="J43">
            <v>341.89</v>
          </cell>
          <cell r="K43">
            <v>264</v>
          </cell>
          <cell r="L43">
            <v>66</v>
          </cell>
          <cell r="M43">
            <v>264</v>
          </cell>
          <cell r="N43">
            <v>205</v>
          </cell>
          <cell r="O43">
            <v>1623.6</v>
          </cell>
        </row>
        <row r="44">
          <cell r="A44">
            <v>42</v>
          </cell>
          <cell r="B44" t="str">
            <v>رشا محمد محمد احمد مصطفى</v>
          </cell>
          <cell r="C44">
            <v>28208012502643</v>
          </cell>
          <cell r="D44"/>
          <cell r="E44">
            <v>29354568</v>
          </cell>
          <cell r="F44" t="str">
            <v>الثالثة</v>
          </cell>
          <cell r="G44" t="str">
            <v>متزوج</v>
          </cell>
          <cell r="H44">
            <v>35</v>
          </cell>
          <cell r="I44">
            <v>41048</v>
          </cell>
          <cell r="J44">
            <v>336.71</v>
          </cell>
          <cell r="K44">
            <v>260</v>
          </cell>
          <cell r="L44">
            <v>62</v>
          </cell>
          <cell r="M44">
            <v>260</v>
          </cell>
          <cell r="N44">
            <v>205</v>
          </cell>
          <cell r="O44">
            <v>1599</v>
          </cell>
        </row>
        <row r="45">
          <cell r="A45">
            <v>43</v>
          </cell>
          <cell r="B45" t="str">
            <v>زينب شعبان عجمى يوسف</v>
          </cell>
          <cell r="C45">
            <v>26804232500107</v>
          </cell>
          <cell r="D45"/>
          <cell r="E45">
            <v>197097941</v>
          </cell>
          <cell r="F45" t="str">
            <v>الاولى</v>
          </cell>
          <cell r="G45" t="str">
            <v>متزوج</v>
          </cell>
          <cell r="H45">
            <v>1</v>
          </cell>
          <cell r="I45">
            <v>36346</v>
          </cell>
          <cell r="J45">
            <v>599.57000000000005</v>
          </cell>
          <cell r="K45">
            <v>462.98</v>
          </cell>
          <cell r="L45">
            <v>134</v>
          </cell>
          <cell r="M45">
            <v>462.98</v>
          </cell>
          <cell r="N45">
            <v>205</v>
          </cell>
          <cell r="O45">
            <v>2847.3270000000002</v>
          </cell>
        </row>
        <row r="46">
          <cell r="A46">
            <v>44</v>
          </cell>
          <cell r="B46" t="str">
            <v>سحر عبد الجابر عمر أحمد</v>
          </cell>
          <cell r="C46">
            <v>27308132500521</v>
          </cell>
          <cell r="D46"/>
          <cell r="E46">
            <v>22396331</v>
          </cell>
          <cell r="F46" t="str">
            <v>الثانية</v>
          </cell>
          <cell r="G46" t="str">
            <v>متزوج</v>
          </cell>
          <cell r="H46">
            <v>36</v>
          </cell>
          <cell r="I46">
            <v>40792</v>
          </cell>
          <cell r="J46">
            <v>345.77</v>
          </cell>
          <cell r="K46">
            <v>267</v>
          </cell>
          <cell r="L46">
            <v>69</v>
          </cell>
          <cell r="M46">
            <v>267</v>
          </cell>
          <cell r="N46">
            <v>205</v>
          </cell>
          <cell r="O46">
            <v>1642.05</v>
          </cell>
        </row>
        <row r="47">
          <cell r="A47">
            <v>45</v>
          </cell>
          <cell r="B47" t="str">
            <v>سها شحاته حامد عبد الرحمن</v>
          </cell>
          <cell r="C47">
            <v>28605272500341</v>
          </cell>
          <cell r="D47"/>
          <cell r="E47">
            <v>7208467</v>
          </cell>
          <cell r="F47" t="str">
            <v>الثالثة</v>
          </cell>
          <cell r="G47" t="str">
            <v>متزوج</v>
          </cell>
          <cell r="H47">
            <v>95</v>
          </cell>
          <cell r="I47">
            <v>41665</v>
          </cell>
          <cell r="J47">
            <v>330.23</v>
          </cell>
          <cell r="K47">
            <v>255</v>
          </cell>
          <cell r="L47">
            <v>57</v>
          </cell>
          <cell r="M47">
            <v>255</v>
          </cell>
          <cell r="N47">
            <v>205</v>
          </cell>
          <cell r="O47">
            <v>1568.25</v>
          </cell>
        </row>
        <row r="48">
          <cell r="A48">
            <v>46</v>
          </cell>
          <cell r="B48" t="str">
            <v>سومية أحمد عبد العال أحمد</v>
          </cell>
          <cell r="C48">
            <v>28807202501628</v>
          </cell>
          <cell r="D48"/>
          <cell r="E48"/>
          <cell r="F48" t="str">
            <v>الثالثة</v>
          </cell>
          <cell r="G48" t="str">
            <v>متزوج</v>
          </cell>
          <cell r="H48">
            <v>25</v>
          </cell>
          <cell r="I48">
            <v>40936</v>
          </cell>
          <cell r="J48">
            <v>328.94</v>
          </cell>
          <cell r="K48">
            <v>254</v>
          </cell>
          <cell r="L48">
            <v>56</v>
          </cell>
          <cell r="M48">
            <v>254</v>
          </cell>
          <cell r="N48">
            <v>205</v>
          </cell>
          <cell r="O48">
            <v>1562.1</v>
          </cell>
        </row>
        <row r="49">
          <cell r="A49">
            <v>47</v>
          </cell>
          <cell r="B49" t="str">
            <v>شيماء حسن زكى حسين</v>
          </cell>
          <cell r="C49">
            <v>28008042500107</v>
          </cell>
          <cell r="D49"/>
          <cell r="E49"/>
          <cell r="F49" t="str">
            <v>الثالثة</v>
          </cell>
          <cell r="G49" t="str">
            <v>أعزب</v>
          </cell>
          <cell r="H49">
            <v>39</v>
          </cell>
          <cell r="I49">
            <v>40950</v>
          </cell>
          <cell r="J49">
            <v>340.59</v>
          </cell>
          <cell r="K49">
            <v>263</v>
          </cell>
          <cell r="L49">
            <v>65</v>
          </cell>
          <cell r="M49">
            <v>263</v>
          </cell>
          <cell r="N49">
            <v>205</v>
          </cell>
          <cell r="O49">
            <v>1617.45</v>
          </cell>
        </row>
        <row r="50">
          <cell r="A50">
            <v>48</v>
          </cell>
          <cell r="B50" t="str">
            <v>شيماء سيد علي حسن</v>
          </cell>
          <cell r="C50">
            <v>28308012503041</v>
          </cell>
          <cell r="D50"/>
          <cell r="E50">
            <v>248784</v>
          </cell>
          <cell r="F50" t="str">
            <v>الثانية</v>
          </cell>
          <cell r="G50" t="str">
            <v>متزوج</v>
          </cell>
          <cell r="H50">
            <v>41</v>
          </cell>
          <cell r="I50">
            <v>40792</v>
          </cell>
          <cell r="J50">
            <v>349.66</v>
          </cell>
          <cell r="K50">
            <v>270</v>
          </cell>
          <cell r="L50">
            <v>72</v>
          </cell>
          <cell r="M50">
            <v>270</v>
          </cell>
          <cell r="N50">
            <v>205</v>
          </cell>
          <cell r="O50">
            <v>1660.5</v>
          </cell>
        </row>
        <row r="51">
          <cell r="A51">
            <v>49</v>
          </cell>
          <cell r="B51" t="str">
            <v>شيماء فواز عبد الرحمن مهران</v>
          </cell>
          <cell r="C51">
            <v>28402062500227</v>
          </cell>
          <cell r="D51"/>
          <cell r="E51">
            <v>21894173</v>
          </cell>
          <cell r="F51" t="str">
            <v>الثانية</v>
          </cell>
          <cell r="G51" t="str">
            <v>متزوج</v>
          </cell>
          <cell r="H51">
            <v>42</v>
          </cell>
          <cell r="I51">
            <v>40792</v>
          </cell>
          <cell r="J51">
            <v>350.95</v>
          </cell>
          <cell r="K51">
            <v>271</v>
          </cell>
          <cell r="L51">
            <v>73</v>
          </cell>
          <cell r="M51">
            <v>271</v>
          </cell>
          <cell r="N51">
            <v>205</v>
          </cell>
          <cell r="O51">
            <v>1666.65</v>
          </cell>
        </row>
        <row r="52">
          <cell r="A52">
            <v>50</v>
          </cell>
          <cell r="B52" t="str">
            <v>شيماء محسن محمد فرغلى</v>
          </cell>
          <cell r="C52">
            <v>28311190104789</v>
          </cell>
          <cell r="D52"/>
          <cell r="E52"/>
          <cell r="F52" t="str">
            <v>الثالثة</v>
          </cell>
          <cell r="G52" t="str">
            <v>متزوج</v>
          </cell>
          <cell r="H52">
            <v>94</v>
          </cell>
          <cell r="I52">
            <v>42348</v>
          </cell>
          <cell r="J52">
            <v>62.16</v>
          </cell>
          <cell r="K52">
            <v>48</v>
          </cell>
          <cell r="L52">
            <v>48</v>
          </cell>
          <cell r="M52">
            <v>48</v>
          </cell>
          <cell r="N52">
            <v>205</v>
          </cell>
          <cell r="O52">
            <v>295.2</v>
          </cell>
        </row>
        <row r="53">
          <cell r="A53">
            <v>51</v>
          </cell>
          <cell r="B53" t="str">
            <v>تهامى أنور تهامى محمد</v>
          </cell>
          <cell r="C53">
            <v>29005272502634</v>
          </cell>
          <cell r="D53"/>
          <cell r="E53"/>
          <cell r="F53" t="str">
            <v>الثالثة</v>
          </cell>
          <cell r="G53" t="str">
            <v>أعزب</v>
          </cell>
          <cell r="H53">
            <v>109</v>
          </cell>
          <cell r="I53">
            <v>41793</v>
          </cell>
          <cell r="J53">
            <v>323.76</v>
          </cell>
          <cell r="K53">
            <v>250</v>
          </cell>
          <cell r="L53">
            <v>52</v>
          </cell>
          <cell r="M53">
            <v>250</v>
          </cell>
          <cell r="N53">
            <v>205</v>
          </cell>
          <cell r="O53">
            <v>1537.5</v>
          </cell>
        </row>
        <row r="54">
          <cell r="A54">
            <v>52</v>
          </cell>
          <cell r="B54" t="str">
            <v>عبد الحميد حسنين محمد حسنين</v>
          </cell>
          <cell r="C54">
            <v>27706242500131</v>
          </cell>
          <cell r="D54"/>
          <cell r="E54">
            <v>48264471</v>
          </cell>
          <cell r="F54" t="str">
            <v>الثالثة</v>
          </cell>
          <cell r="G54" t="str">
            <v>متزوج ويعول أكثر من واحد</v>
          </cell>
          <cell r="H54">
            <v>99</v>
          </cell>
          <cell r="I54">
            <v>41665</v>
          </cell>
          <cell r="J54">
            <v>334.12</v>
          </cell>
          <cell r="K54">
            <v>258</v>
          </cell>
          <cell r="L54">
            <v>60</v>
          </cell>
          <cell r="M54">
            <v>258</v>
          </cell>
          <cell r="N54">
            <v>205</v>
          </cell>
          <cell r="O54">
            <v>1586.7</v>
          </cell>
        </row>
        <row r="55">
          <cell r="A55">
            <v>53</v>
          </cell>
          <cell r="B55" t="str">
            <v>عبير عبد الفتاح جابر محمد</v>
          </cell>
          <cell r="C55">
            <v>28209198800408</v>
          </cell>
          <cell r="D55"/>
          <cell r="E55">
            <v>16556821</v>
          </cell>
          <cell r="F55" t="str">
            <v>الثانية</v>
          </cell>
          <cell r="G55" t="str">
            <v>متزوج</v>
          </cell>
          <cell r="H55">
            <v>44</v>
          </cell>
          <cell r="I55">
            <v>40792</v>
          </cell>
          <cell r="J55">
            <v>349.66</v>
          </cell>
          <cell r="K55">
            <v>270</v>
          </cell>
          <cell r="L55">
            <v>72</v>
          </cell>
          <cell r="M55">
            <v>270</v>
          </cell>
          <cell r="N55">
            <v>205</v>
          </cell>
          <cell r="O55">
            <v>1660.5</v>
          </cell>
        </row>
        <row r="56">
          <cell r="A56">
            <v>54</v>
          </cell>
          <cell r="B56" t="str">
            <v>عبير فاروق مصطفي إسماعيل</v>
          </cell>
          <cell r="C56">
            <v>28410222500183</v>
          </cell>
          <cell r="D56"/>
          <cell r="E56">
            <v>24917845</v>
          </cell>
          <cell r="F56" t="str">
            <v>الثانية</v>
          </cell>
          <cell r="G56" t="str">
            <v>متزوج</v>
          </cell>
          <cell r="H56">
            <v>45</v>
          </cell>
          <cell r="I56">
            <v>40792</v>
          </cell>
          <cell r="J56">
            <v>340.59</v>
          </cell>
          <cell r="K56">
            <v>263</v>
          </cell>
          <cell r="L56">
            <v>65</v>
          </cell>
          <cell r="M56">
            <v>263</v>
          </cell>
          <cell r="N56">
            <v>205</v>
          </cell>
          <cell r="O56">
            <v>1617.45</v>
          </cell>
        </row>
        <row r="57">
          <cell r="A57">
            <v>55</v>
          </cell>
          <cell r="B57" t="str">
            <v>عبير نصير كامل محمد</v>
          </cell>
          <cell r="C57">
            <v>28607031900244</v>
          </cell>
          <cell r="D57"/>
          <cell r="E57">
            <v>6218778</v>
          </cell>
          <cell r="F57" t="str">
            <v>الثالثة</v>
          </cell>
          <cell r="G57" t="str">
            <v>متزوج</v>
          </cell>
          <cell r="H57">
            <v>46</v>
          </cell>
          <cell r="I57">
            <v>41048</v>
          </cell>
          <cell r="J57">
            <v>332.82</v>
          </cell>
          <cell r="K57">
            <v>257</v>
          </cell>
          <cell r="L57">
            <v>59</v>
          </cell>
          <cell r="M57">
            <v>257</v>
          </cell>
          <cell r="N57">
            <v>205</v>
          </cell>
          <cell r="O57">
            <v>1580.55</v>
          </cell>
        </row>
        <row r="58">
          <cell r="A58">
            <v>56</v>
          </cell>
          <cell r="B58" t="str">
            <v>عثمان محمد عبده محمد</v>
          </cell>
          <cell r="C58">
            <v>26712062501837</v>
          </cell>
          <cell r="D58"/>
          <cell r="E58"/>
          <cell r="F58" t="str">
            <v>الثالثة</v>
          </cell>
          <cell r="G58" t="str">
            <v>متزوج ويعول أكثر من واحد</v>
          </cell>
          <cell r="H58">
            <v>48</v>
          </cell>
          <cell r="I58">
            <v>40792</v>
          </cell>
          <cell r="J58">
            <v>332.82</v>
          </cell>
          <cell r="K58">
            <v>257</v>
          </cell>
          <cell r="L58">
            <v>59</v>
          </cell>
          <cell r="M58">
            <v>257</v>
          </cell>
          <cell r="N58">
            <v>205</v>
          </cell>
          <cell r="O58">
            <v>1580.55</v>
          </cell>
        </row>
        <row r="59">
          <cell r="A59">
            <v>57</v>
          </cell>
          <cell r="B59" t="str">
            <v>عزة سيد تمام مصطفى</v>
          </cell>
          <cell r="C59">
            <v>28707062500061</v>
          </cell>
          <cell r="D59"/>
          <cell r="E59"/>
          <cell r="F59" t="str">
            <v>الثالثة</v>
          </cell>
          <cell r="G59" t="str">
            <v>أعزب</v>
          </cell>
          <cell r="H59">
            <v>48</v>
          </cell>
          <cell r="I59">
            <v>40936</v>
          </cell>
          <cell r="J59">
            <v>328.94</v>
          </cell>
          <cell r="K59">
            <v>254</v>
          </cell>
          <cell r="L59">
            <v>56</v>
          </cell>
          <cell r="M59">
            <v>254</v>
          </cell>
          <cell r="N59">
            <v>205</v>
          </cell>
          <cell r="O59">
            <v>1562.1</v>
          </cell>
        </row>
        <row r="60">
          <cell r="A60">
            <v>58</v>
          </cell>
          <cell r="B60" t="str">
            <v>عزت سيد حسن محمد</v>
          </cell>
          <cell r="C60">
            <v>26106032500111</v>
          </cell>
          <cell r="D60"/>
          <cell r="E60">
            <v>19672079</v>
          </cell>
          <cell r="F60" t="str">
            <v>الثانية</v>
          </cell>
          <cell r="G60" t="str">
            <v>متزوج ويعول أكثر من واحد</v>
          </cell>
          <cell r="H60">
            <v>4</v>
          </cell>
          <cell r="I60">
            <v>40792</v>
          </cell>
          <cell r="J60">
            <v>372.97</v>
          </cell>
          <cell r="K60">
            <v>288</v>
          </cell>
          <cell r="L60">
            <v>90</v>
          </cell>
          <cell r="M60">
            <v>288</v>
          </cell>
          <cell r="N60">
            <v>205</v>
          </cell>
          <cell r="O60">
            <v>1771.2</v>
          </cell>
        </row>
        <row r="61">
          <cell r="A61">
            <v>59</v>
          </cell>
          <cell r="B61" t="str">
            <v>عزه عبد الحميد زكى محمد</v>
          </cell>
          <cell r="C61">
            <v>27203062500221</v>
          </cell>
          <cell r="D61"/>
          <cell r="E61"/>
          <cell r="F61" t="str">
            <v>الثانية</v>
          </cell>
          <cell r="G61" t="str">
            <v>أعزب</v>
          </cell>
          <cell r="H61">
            <v>86</v>
          </cell>
          <cell r="I61">
            <v>40792</v>
          </cell>
          <cell r="J61">
            <v>354.84</v>
          </cell>
          <cell r="K61">
            <v>274</v>
          </cell>
          <cell r="L61">
            <v>76</v>
          </cell>
          <cell r="M61">
            <v>274</v>
          </cell>
          <cell r="N61">
            <v>205</v>
          </cell>
          <cell r="O61">
            <v>1685.1</v>
          </cell>
        </row>
        <row r="62">
          <cell r="A62">
            <v>60</v>
          </cell>
          <cell r="B62" t="str">
            <v>علاء رمضان توفيق على</v>
          </cell>
          <cell r="C62">
            <v>28505012500157</v>
          </cell>
          <cell r="D62"/>
          <cell r="E62"/>
          <cell r="F62" t="str">
            <v>الثانية</v>
          </cell>
          <cell r="G62" t="str">
            <v>متزوج ويعول واحد</v>
          </cell>
          <cell r="H62">
            <v>49</v>
          </cell>
          <cell r="I62">
            <v>40792</v>
          </cell>
          <cell r="J62">
            <v>360.02</v>
          </cell>
          <cell r="K62">
            <v>278</v>
          </cell>
          <cell r="L62">
            <v>80</v>
          </cell>
          <cell r="M62">
            <v>278</v>
          </cell>
          <cell r="N62">
            <v>205</v>
          </cell>
          <cell r="O62">
            <v>1709.7</v>
          </cell>
        </row>
        <row r="63">
          <cell r="A63">
            <v>61</v>
          </cell>
          <cell r="B63" t="str">
            <v>عمر اسماعيل عمر اسماعيل</v>
          </cell>
          <cell r="C63">
            <v>28206262500473</v>
          </cell>
          <cell r="D63"/>
          <cell r="E63">
            <v>31705379</v>
          </cell>
          <cell r="F63" t="str">
            <v>الثانية</v>
          </cell>
          <cell r="G63" t="str">
            <v>متزوج ويعول واحد</v>
          </cell>
          <cell r="H63">
            <v>50</v>
          </cell>
          <cell r="I63">
            <v>40792</v>
          </cell>
          <cell r="J63">
            <v>354.84</v>
          </cell>
          <cell r="K63">
            <v>274</v>
          </cell>
          <cell r="L63">
            <v>76</v>
          </cell>
          <cell r="M63">
            <v>274</v>
          </cell>
          <cell r="N63">
            <v>205</v>
          </cell>
          <cell r="O63">
            <v>1685.1</v>
          </cell>
        </row>
        <row r="64">
          <cell r="A64">
            <v>62</v>
          </cell>
          <cell r="B64" t="str">
            <v>عمر عبد الرحمن دوينى عبدالرحمن</v>
          </cell>
          <cell r="C64">
            <v>28307182502212</v>
          </cell>
          <cell r="D64"/>
          <cell r="E64">
            <v>56652376</v>
          </cell>
          <cell r="F64" t="str">
            <v>الثالثة</v>
          </cell>
          <cell r="G64" t="str">
            <v>متزوج</v>
          </cell>
          <cell r="H64">
            <v>51</v>
          </cell>
          <cell r="I64">
            <v>41087</v>
          </cell>
          <cell r="J64">
            <v>336.71</v>
          </cell>
          <cell r="K64">
            <v>260</v>
          </cell>
          <cell r="L64">
            <v>62</v>
          </cell>
          <cell r="M64">
            <v>260</v>
          </cell>
          <cell r="N64">
            <v>205</v>
          </cell>
          <cell r="O64">
            <v>1599</v>
          </cell>
        </row>
        <row r="65">
          <cell r="A65">
            <v>63</v>
          </cell>
          <cell r="B65" t="str">
            <v>عمر محى عبد العليم عبد الحافظ</v>
          </cell>
          <cell r="C65">
            <v>28507012500494</v>
          </cell>
          <cell r="D65"/>
          <cell r="E65">
            <v>27392104</v>
          </cell>
          <cell r="F65" t="str">
            <v>الثالثة</v>
          </cell>
          <cell r="G65" t="str">
            <v>متزوج</v>
          </cell>
          <cell r="H65">
            <v>52</v>
          </cell>
          <cell r="I65">
            <v>41048</v>
          </cell>
          <cell r="J65">
            <v>332.82</v>
          </cell>
          <cell r="K65">
            <v>257</v>
          </cell>
          <cell r="L65">
            <v>59</v>
          </cell>
          <cell r="M65">
            <v>257</v>
          </cell>
          <cell r="N65">
            <v>205</v>
          </cell>
          <cell r="O65">
            <v>1580.55</v>
          </cell>
        </row>
        <row r="66">
          <cell r="A66">
            <v>64</v>
          </cell>
          <cell r="B66" t="str">
            <v>عمرو حامد حسن محمد</v>
          </cell>
          <cell r="C66">
            <v>28112020101791</v>
          </cell>
          <cell r="D66"/>
          <cell r="E66"/>
          <cell r="F66" t="str">
            <v>الثالثة</v>
          </cell>
          <cell r="G66" t="str">
            <v>أعزب</v>
          </cell>
          <cell r="H66">
            <v>100</v>
          </cell>
          <cell r="I66">
            <v>41665</v>
          </cell>
          <cell r="J66">
            <v>330.23</v>
          </cell>
          <cell r="K66">
            <v>255</v>
          </cell>
          <cell r="L66">
            <v>57</v>
          </cell>
          <cell r="M66">
            <v>255</v>
          </cell>
          <cell r="N66">
            <v>205</v>
          </cell>
          <cell r="O66">
            <v>1568.25</v>
          </cell>
        </row>
        <row r="67">
          <cell r="A67">
            <v>65</v>
          </cell>
          <cell r="B67" t="str">
            <v>عمرو محمد محمد عبد المجيد</v>
          </cell>
          <cell r="C67">
            <v>27912222500339</v>
          </cell>
          <cell r="D67"/>
          <cell r="E67">
            <v>14068118</v>
          </cell>
          <cell r="F67" t="str">
            <v>الثانية</v>
          </cell>
          <cell r="G67" t="str">
            <v>متزوج ويعول أكثر من واحد</v>
          </cell>
          <cell r="H67">
            <v>53</v>
          </cell>
          <cell r="I67">
            <v>40792</v>
          </cell>
          <cell r="J67">
            <v>367.79</v>
          </cell>
          <cell r="K67">
            <v>284</v>
          </cell>
          <cell r="L67">
            <v>86</v>
          </cell>
          <cell r="M67">
            <v>284</v>
          </cell>
          <cell r="N67">
            <v>205</v>
          </cell>
          <cell r="O67">
            <v>1746.6</v>
          </cell>
        </row>
        <row r="68">
          <cell r="A68">
            <v>66</v>
          </cell>
          <cell r="B68" t="str">
            <v>عمرو محمود أحمد حسان</v>
          </cell>
          <cell r="C68">
            <v>28109012500413</v>
          </cell>
          <cell r="D68"/>
          <cell r="E68">
            <v>61765978</v>
          </cell>
          <cell r="F68" t="str">
            <v>الثالثة</v>
          </cell>
          <cell r="G68" t="str">
            <v>متزوج</v>
          </cell>
          <cell r="H68">
            <v>54</v>
          </cell>
          <cell r="I68">
            <v>40792</v>
          </cell>
          <cell r="J68">
            <v>341.89</v>
          </cell>
          <cell r="K68">
            <v>264</v>
          </cell>
          <cell r="L68">
            <v>66</v>
          </cell>
          <cell r="M68">
            <v>264</v>
          </cell>
          <cell r="N68">
            <v>205</v>
          </cell>
          <cell r="O68">
            <v>1623.6</v>
          </cell>
        </row>
        <row r="69">
          <cell r="A69">
            <v>67</v>
          </cell>
          <cell r="B69" t="str">
            <v>عوني اشرف بشرى ميخائيل</v>
          </cell>
          <cell r="C69">
            <v>29108012506494</v>
          </cell>
          <cell r="D69"/>
          <cell r="E69"/>
          <cell r="F69" t="str">
            <v>الثالثة</v>
          </cell>
          <cell r="G69" t="str">
            <v>أعزب</v>
          </cell>
          <cell r="H69">
            <v>100</v>
          </cell>
          <cell r="I69">
            <v>41822</v>
          </cell>
          <cell r="J69">
            <v>318.58</v>
          </cell>
          <cell r="K69">
            <v>246</v>
          </cell>
          <cell r="L69">
            <v>48</v>
          </cell>
          <cell r="M69">
            <v>246</v>
          </cell>
          <cell r="N69">
            <v>205</v>
          </cell>
          <cell r="O69">
            <v>1512.9</v>
          </cell>
        </row>
        <row r="70">
          <cell r="A70">
            <v>68</v>
          </cell>
          <cell r="B70" t="str">
            <v>غادة أحمد سيد عبد العال</v>
          </cell>
          <cell r="C70">
            <v>27909242500041</v>
          </cell>
          <cell r="D70"/>
          <cell r="E70">
            <v>16224784</v>
          </cell>
          <cell r="F70" t="str">
            <v>الثانية</v>
          </cell>
          <cell r="G70" t="str">
            <v>متزوج</v>
          </cell>
          <cell r="H70">
            <v>55</v>
          </cell>
          <cell r="I70">
            <v>40792</v>
          </cell>
          <cell r="J70">
            <v>349.66</v>
          </cell>
          <cell r="K70">
            <v>270</v>
          </cell>
          <cell r="L70">
            <v>72</v>
          </cell>
          <cell r="M70">
            <v>270</v>
          </cell>
          <cell r="N70">
            <v>205</v>
          </cell>
          <cell r="O70">
            <v>1660.5</v>
          </cell>
        </row>
        <row r="71">
          <cell r="A71">
            <v>69</v>
          </cell>
          <cell r="B71" t="str">
            <v>فاطمة أحمد فواز خلف الله عثمان علي</v>
          </cell>
          <cell r="C71">
            <v>28004262500242</v>
          </cell>
          <cell r="D71"/>
          <cell r="E71">
            <v>14001468</v>
          </cell>
          <cell r="F71" t="str">
            <v>الثانية</v>
          </cell>
          <cell r="G71" t="str">
            <v>متزوج</v>
          </cell>
          <cell r="H71">
            <v>57</v>
          </cell>
          <cell r="I71">
            <v>40792</v>
          </cell>
          <cell r="J71">
            <v>354.84</v>
          </cell>
          <cell r="K71">
            <v>274</v>
          </cell>
          <cell r="L71">
            <v>76</v>
          </cell>
          <cell r="M71">
            <v>274</v>
          </cell>
          <cell r="N71">
            <v>205</v>
          </cell>
          <cell r="O71">
            <v>1685.1</v>
          </cell>
        </row>
        <row r="72">
          <cell r="A72">
            <v>70</v>
          </cell>
          <cell r="B72" t="str">
            <v>فاطمة سيد أبوضيف محمد</v>
          </cell>
          <cell r="C72">
            <v>29204082502185</v>
          </cell>
          <cell r="D72"/>
          <cell r="E72"/>
          <cell r="F72" t="str">
            <v>الثالثة</v>
          </cell>
          <cell r="G72" t="str">
            <v>أعزب</v>
          </cell>
          <cell r="H72">
            <v>155</v>
          </cell>
          <cell r="I72">
            <v>42179</v>
          </cell>
          <cell r="J72">
            <v>318.58</v>
          </cell>
          <cell r="K72">
            <v>246</v>
          </cell>
          <cell r="L72">
            <v>48</v>
          </cell>
          <cell r="M72">
            <v>246</v>
          </cell>
          <cell r="N72">
            <v>205</v>
          </cell>
          <cell r="O72">
            <v>1512.9</v>
          </cell>
        </row>
        <row r="73">
          <cell r="A73">
            <v>71</v>
          </cell>
          <cell r="B73" t="str">
            <v>فاطمه حسانين احمد محمد</v>
          </cell>
          <cell r="C73">
            <v>28603178800223</v>
          </cell>
          <cell r="D73"/>
          <cell r="E73">
            <v>61651752</v>
          </cell>
          <cell r="F73" t="str">
            <v>الثانية</v>
          </cell>
          <cell r="G73" t="str">
            <v>متزوج</v>
          </cell>
          <cell r="H73">
            <v>58</v>
          </cell>
          <cell r="I73">
            <v>40792</v>
          </cell>
          <cell r="J73">
            <v>344.48</v>
          </cell>
          <cell r="K73">
            <v>266</v>
          </cell>
          <cell r="L73">
            <v>68</v>
          </cell>
          <cell r="M73">
            <v>266</v>
          </cell>
          <cell r="N73">
            <v>205</v>
          </cell>
          <cell r="O73">
            <v>1635.9</v>
          </cell>
        </row>
        <row r="74">
          <cell r="A74">
            <v>72</v>
          </cell>
          <cell r="B74" t="str">
            <v>ليلى محمد فرحان أحمد</v>
          </cell>
          <cell r="C74">
            <v>28612082503685</v>
          </cell>
          <cell r="D74"/>
          <cell r="E74">
            <v>1537699</v>
          </cell>
          <cell r="F74" t="str">
            <v>الثالثة</v>
          </cell>
          <cell r="G74" t="str">
            <v>متزوج</v>
          </cell>
          <cell r="H74">
            <v>59</v>
          </cell>
          <cell r="I74">
            <v>41087</v>
          </cell>
          <cell r="J74">
            <v>336.71</v>
          </cell>
          <cell r="K74">
            <v>260</v>
          </cell>
          <cell r="L74">
            <v>62</v>
          </cell>
          <cell r="M74">
            <v>260</v>
          </cell>
          <cell r="N74">
            <v>205</v>
          </cell>
          <cell r="O74">
            <v>1599</v>
          </cell>
        </row>
        <row r="75">
          <cell r="A75"/>
          <cell r="B75" t="str">
            <v>محمد أحمد كامل مصطفى</v>
          </cell>
          <cell r="C75"/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</row>
        <row r="76">
          <cell r="A76">
            <v>73</v>
          </cell>
          <cell r="B76" t="str">
            <v>محمد أحمد رضى محمود محمد عبد المنعم</v>
          </cell>
          <cell r="C76">
            <v>28508292500032</v>
          </cell>
          <cell r="D76"/>
          <cell r="E76">
            <v>22336849</v>
          </cell>
          <cell r="F76" t="str">
            <v>الثالثة</v>
          </cell>
          <cell r="G76" t="str">
            <v>أعزب</v>
          </cell>
          <cell r="H76">
            <v>102</v>
          </cell>
          <cell r="I76">
            <v>41665</v>
          </cell>
          <cell r="J76">
            <v>326.35000000000002</v>
          </cell>
          <cell r="K76">
            <v>252</v>
          </cell>
          <cell r="L76">
            <v>54</v>
          </cell>
          <cell r="M76">
            <v>252</v>
          </cell>
          <cell r="N76">
            <v>205</v>
          </cell>
          <cell r="O76">
            <v>1549.8</v>
          </cell>
        </row>
        <row r="77">
          <cell r="A77">
            <v>74</v>
          </cell>
          <cell r="B77" t="str">
            <v>محمد احمد عبد العال عبد السلام</v>
          </cell>
          <cell r="C77">
            <v>28109172500291</v>
          </cell>
          <cell r="D77"/>
          <cell r="E77">
            <v>59567856</v>
          </cell>
          <cell r="F77" t="str">
            <v>الثالثة</v>
          </cell>
          <cell r="G77" t="str">
            <v>متزوج</v>
          </cell>
          <cell r="H77">
            <v>60</v>
          </cell>
          <cell r="I77">
            <v>41048</v>
          </cell>
          <cell r="J77">
            <v>336.71</v>
          </cell>
          <cell r="K77">
            <v>260</v>
          </cell>
          <cell r="L77">
            <v>62</v>
          </cell>
          <cell r="M77">
            <v>260</v>
          </cell>
          <cell r="N77">
            <v>205</v>
          </cell>
          <cell r="O77">
            <v>1599</v>
          </cell>
        </row>
        <row r="78">
          <cell r="A78">
            <v>75</v>
          </cell>
          <cell r="B78" t="str">
            <v>محمد أحمد كامل مصطفى</v>
          </cell>
          <cell r="C78"/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</row>
        <row r="79">
          <cell r="A79"/>
          <cell r="B79"/>
          <cell r="C79"/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</row>
        <row r="80">
          <cell r="A80">
            <v>76</v>
          </cell>
          <cell r="B80" t="str">
            <v>محمد حسنى نفادى أحمد</v>
          </cell>
          <cell r="C80">
            <v>28801012517392</v>
          </cell>
          <cell r="D80"/>
          <cell r="E80"/>
          <cell r="F80" t="str">
            <v>الثالثة</v>
          </cell>
          <cell r="G80" t="str">
            <v>أعزب</v>
          </cell>
          <cell r="H80">
            <v>62</v>
          </cell>
          <cell r="I80">
            <v>40953</v>
          </cell>
          <cell r="J80">
            <v>328.94</v>
          </cell>
          <cell r="K80">
            <v>254</v>
          </cell>
          <cell r="L80">
            <v>56</v>
          </cell>
          <cell r="M80">
            <v>254</v>
          </cell>
          <cell r="N80">
            <v>205</v>
          </cell>
          <cell r="O80">
            <v>1562.1</v>
          </cell>
        </row>
        <row r="81">
          <cell r="A81">
            <v>77</v>
          </cell>
          <cell r="B81" t="str">
            <v>محمد فتحي محمود فرج</v>
          </cell>
          <cell r="C81">
            <v>28301222500171</v>
          </cell>
          <cell r="D81"/>
          <cell r="E81">
            <v>228405590</v>
          </cell>
          <cell r="F81" t="str">
            <v>الثالثة</v>
          </cell>
          <cell r="G81" t="str">
            <v>متزوج ويعول واحد</v>
          </cell>
          <cell r="H81">
            <v>64</v>
          </cell>
          <cell r="I81">
            <v>40950</v>
          </cell>
          <cell r="J81">
            <v>336.71</v>
          </cell>
          <cell r="K81">
            <v>260</v>
          </cell>
          <cell r="L81">
            <v>62</v>
          </cell>
          <cell r="M81">
            <v>260</v>
          </cell>
          <cell r="N81">
            <v>205</v>
          </cell>
          <cell r="O81">
            <v>1599</v>
          </cell>
        </row>
        <row r="82">
          <cell r="A82">
            <v>78</v>
          </cell>
          <cell r="B82" t="str">
            <v>محمد كمال الدين عبد العال مرسى</v>
          </cell>
          <cell r="C82">
            <v>28309102500411</v>
          </cell>
          <cell r="D82"/>
          <cell r="E82">
            <v>21524755</v>
          </cell>
          <cell r="F82" t="str">
            <v>الثالثة</v>
          </cell>
          <cell r="G82" t="str">
            <v>متزوج</v>
          </cell>
          <cell r="H82">
            <v>156</v>
          </cell>
          <cell r="I82">
            <v>42147</v>
          </cell>
          <cell r="J82">
            <v>330.23</v>
          </cell>
          <cell r="K82">
            <v>255</v>
          </cell>
          <cell r="L82">
            <v>57</v>
          </cell>
          <cell r="M82">
            <v>255</v>
          </cell>
          <cell r="N82">
            <v>205</v>
          </cell>
          <cell r="O82">
            <v>1568.25</v>
          </cell>
        </row>
        <row r="83">
          <cell r="A83">
            <v>79</v>
          </cell>
          <cell r="B83" t="str">
            <v>محمد محمود محمد قاسم</v>
          </cell>
          <cell r="C83">
            <v>28409242500254</v>
          </cell>
          <cell r="D83"/>
          <cell r="E83">
            <v>22572369</v>
          </cell>
          <cell r="F83" t="str">
            <v>الثالثة</v>
          </cell>
          <cell r="G83" t="str">
            <v>أعزب</v>
          </cell>
          <cell r="H83">
            <v>65</v>
          </cell>
          <cell r="I83">
            <v>41048</v>
          </cell>
          <cell r="J83">
            <v>336.71</v>
          </cell>
          <cell r="K83">
            <v>260</v>
          </cell>
          <cell r="L83">
            <v>62</v>
          </cell>
          <cell r="M83">
            <v>260</v>
          </cell>
          <cell r="N83">
            <v>205</v>
          </cell>
          <cell r="O83">
            <v>1599</v>
          </cell>
        </row>
        <row r="84">
          <cell r="A84">
            <v>80</v>
          </cell>
          <cell r="B84" t="str">
            <v>محمود سيد توفيق سيد</v>
          </cell>
          <cell r="C84"/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</row>
        <row r="85">
          <cell r="A85">
            <v>81</v>
          </cell>
          <cell r="B85" t="str">
            <v>محمود محمد عبد العال احمد</v>
          </cell>
          <cell r="C85">
            <v>28602042500319</v>
          </cell>
          <cell r="D85"/>
          <cell r="E85"/>
          <cell r="F85" t="str">
            <v>الثالثة</v>
          </cell>
          <cell r="G85" t="str">
            <v>أعزب</v>
          </cell>
          <cell r="H85">
            <v>104</v>
          </cell>
          <cell r="I85">
            <v>41665</v>
          </cell>
          <cell r="J85">
            <v>331.53</v>
          </cell>
          <cell r="K85">
            <v>256</v>
          </cell>
          <cell r="L85">
            <v>58</v>
          </cell>
          <cell r="M85">
            <v>256</v>
          </cell>
          <cell r="N85">
            <v>205</v>
          </cell>
          <cell r="O85">
            <v>1574.4</v>
          </cell>
        </row>
        <row r="86">
          <cell r="A86">
            <v>82</v>
          </cell>
          <cell r="B86" t="str">
            <v>مرفت فؤاد حنين أرمانيوس</v>
          </cell>
          <cell r="C86">
            <v>27804112500107</v>
          </cell>
          <cell r="D86"/>
          <cell r="E86">
            <v>15375444</v>
          </cell>
          <cell r="F86" t="str">
            <v>الثانية</v>
          </cell>
          <cell r="G86" t="str">
            <v>متزوج</v>
          </cell>
          <cell r="H86">
            <v>90</v>
          </cell>
          <cell r="I86">
            <v>35252</v>
          </cell>
          <cell r="J86">
            <v>543.23</v>
          </cell>
          <cell r="K86">
            <v>419.47</v>
          </cell>
          <cell r="L86">
            <v>118</v>
          </cell>
          <cell r="M86">
            <v>419.47</v>
          </cell>
          <cell r="N86">
            <v>205</v>
          </cell>
          <cell r="O86">
            <v>2579.7405000000003</v>
          </cell>
        </row>
        <row r="87">
          <cell r="A87">
            <v>83</v>
          </cell>
          <cell r="B87" t="str">
            <v>مروة مجدى عبد الحافظ سيد</v>
          </cell>
          <cell r="C87">
            <v>28607162500063</v>
          </cell>
          <cell r="D87"/>
          <cell r="E87">
            <v>7735353</v>
          </cell>
          <cell r="F87" t="str">
            <v>الثالثة</v>
          </cell>
          <cell r="G87" t="str">
            <v>متزوج</v>
          </cell>
          <cell r="H87">
            <v>66</v>
          </cell>
          <cell r="I87">
            <v>41048</v>
          </cell>
          <cell r="J87">
            <v>336.71</v>
          </cell>
          <cell r="K87">
            <v>260</v>
          </cell>
          <cell r="L87">
            <v>62</v>
          </cell>
          <cell r="M87">
            <v>260</v>
          </cell>
          <cell r="N87">
            <v>205</v>
          </cell>
          <cell r="O87">
            <v>1599</v>
          </cell>
        </row>
        <row r="88">
          <cell r="A88">
            <v>84</v>
          </cell>
          <cell r="B88" t="str">
            <v>مروة محمد على محمد</v>
          </cell>
          <cell r="C88">
            <v>28501142500382</v>
          </cell>
          <cell r="D88"/>
          <cell r="E88">
            <v>17986771</v>
          </cell>
          <cell r="F88" t="str">
            <v>الثالثة</v>
          </cell>
          <cell r="G88" t="str">
            <v>متزوج</v>
          </cell>
          <cell r="H88">
            <v>67</v>
          </cell>
          <cell r="I88">
            <v>40792</v>
          </cell>
          <cell r="J88">
            <v>336.71</v>
          </cell>
          <cell r="K88">
            <v>260</v>
          </cell>
          <cell r="L88">
            <v>62</v>
          </cell>
          <cell r="M88">
            <v>260</v>
          </cell>
          <cell r="N88">
            <v>205</v>
          </cell>
          <cell r="O88">
            <v>1599</v>
          </cell>
        </row>
        <row r="89">
          <cell r="A89">
            <v>85</v>
          </cell>
          <cell r="B89" t="str">
            <v>مصطفى صلاح الدين سيد عبد الرحمن</v>
          </cell>
          <cell r="C89">
            <v>28201032504214</v>
          </cell>
          <cell r="D89"/>
          <cell r="E89">
            <v>48970548</v>
          </cell>
          <cell r="F89" t="str">
            <v>الثانية</v>
          </cell>
          <cell r="G89" t="str">
            <v>متزوج</v>
          </cell>
          <cell r="H89">
            <v>68</v>
          </cell>
          <cell r="I89">
            <v>40792</v>
          </cell>
          <cell r="J89">
            <v>354.84</v>
          </cell>
          <cell r="K89">
            <v>274</v>
          </cell>
          <cell r="L89">
            <v>76</v>
          </cell>
          <cell r="M89">
            <v>274</v>
          </cell>
          <cell r="N89">
            <v>205</v>
          </cell>
          <cell r="O89">
            <v>1685.1</v>
          </cell>
        </row>
        <row r="90">
          <cell r="A90">
            <v>86</v>
          </cell>
          <cell r="B90" t="str">
            <v>مصطفى عيد سيد محمد</v>
          </cell>
          <cell r="C90">
            <v>28403242500051</v>
          </cell>
          <cell r="D90"/>
          <cell r="E90">
            <v>19247231</v>
          </cell>
          <cell r="F90" t="str">
            <v>الثالثة</v>
          </cell>
          <cell r="G90" t="str">
            <v>أعزب</v>
          </cell>
          <cell r="H90">
            <v>69</v>
          </cell>
          <cell r="I90">
            <v>41048</v>
          </cell>
          <cell r="J90">
            <v>340.59</v>
          </cell>
          <cell r="K90">
            <v>263</v>
          </cell>
          <cell r="L90">
            <v>65</v>
          </cell>
          <cell r="M90">
            <v>263</v>
          </cell>
          <cell r="N90">
            <v>205</v>
          </cell>
          <cell r="O90">
            <v>1617.45</v>
          </cell>
        </row>
        <row r="91">
          <cell r="A91">
            <v>87</v>
          </cell>
          <cell r="B91" t="str">
            <v>منى قاسم أحمد على</v>
          </cell>
          <cell r="C91">
            <v>27807022501821</v>
          </cell>
          <cell r="D91"/>
          <cell r="E91"/>
          <cell r="F91" t="str">
            <v>الثانية</v>
          </cell>
          <cell r="G91" t="str">
            <v>متزوج</v>
          </cell>
          <cell r="H91">
            <v>159</v>
          </cell>
          <cell r="I91">
            <v>40792</v>
          </cell>
          <cell r="J91">
            <v>362.61</v>
          </cell>
          <cell r="K91">
            <v>280</v>
          </cell>
          <cell r="L91">
            <v>82</v>
          </cell>
          <cell r="M91">
            <v>280</v>
          </cell>
          <cell r="N91">
            <v>205</v>
          </cell>
          <cell r="O91">
            <v>1722</v>
          </cell>
        </row>
        <row r="92">
          <cell r="A92">
            <v>88</v>
          </cell>
          <cell r="B92" t="str">
            <v>مها مراد احمد شوكت</v>
          </cell>
          <cell r="C92">
            <v>28409202500227</v>
          </cell>
          <cell r="D92"/>
          <cell r="E92">
            <v>24358969</v>
          </cell>
          <cell r="F92" t="str">
            <v>الثالثة</v>
          </cell>
          <cell r="G92" t="str">
            <v>متزوج</v>
          </cell>
          <cell r="H92">
            <v>71</v>
          </cell>
          <cell r="I92">
            <v>41048</v>
          </cell>
          <cell r="J92">
            <v>336.71</v>
          </cell>
          <cell r="K92">
            <v>260</v>
          </cell>
          <cell r="L92">
            <v>62</v>
          </cell>
          <cell r="M92">
            <v>260</v>
          </cell>
          <cell r="N92">
            <v>205</v>
          </cell>
          <cell r="O92">
            <v>1599</v>
          </cell>
        </row>
        <row r="93">
          <cell r="A93">
            <v>89</v>
          </cell>
          <cell r="B93" t="str">
            <v>ناهد عبد الموجود محمود</v>
          </cell>
          <cell r="C93">
            <v>28003102503168</v>
          </cell>
          <cell r="D93"/>
          <cell r="E93"/>
          <cell r="F93" t="str">
            <v>الثالثة</v>
          </cell>
          <cell r="G93" t="str">
            <v>متزوج</v>
          </cell>
          <cell r="H93">
            <v>160</v>
          </cell>
          <cell r="I93">
            <v>41665</v>
          </cell>
          <cell r="J93">
            <v>330.23</v>
          </cell>
          <cell r="K93">
            <v>255</v>
          </cell>
          <cell r="L93">
            <v>57</v>
          </cell>
          <cell r="M93">
            <v>255</v>
          </cell>
          <cell r="N93">
            <v>205</v>
          </cell>
          <cell r="O93">
            <v>1568.25</v>
          </cell>
        </row>
        <row r="94">
          <cell r="A94">
            <v>90</v>
          </cell>
          <cell r="B94" t="str">
            <v>نجلاء احمد دياب سلامة</v>
          </cell>
          <cell r="C94">
            <v>27806222500083</v>
          </cell>
          <cell r="D94"/>
          <cell r="E94">
            <v>15375476</v>
          </cell>
          <cell r="F94" t="str">
            <v>الثانية</v>
          </cell>
          <cell r="G94" t="str">
            <v>أعزب</v>
          </cell>
          <cell r="H94">
            <v>2</v>
          </cell>
          <cell r="I94">
            <v>40792</v>
          </cell>
          <cell r="J94">
            <v>366.49</v>
          </cell>
          <cell r="K94">
            <v>283</v>
          </cell>
          <cell r="L94">
            <v>85</v>
          </cell>
          <cell r="M94">
            <v>283</v>
          </cell>
          <cell r="N94">
            <v>205</v>
          </cell>
          <cell r="O94">
            <v>1740.45</v>
          </cell>
        </row>
        <row r="95">
          <cell r="A95">
            <v>91</v>
          </cell>
          <cell r="B95" t="str">
            <v>نجوان رضا محمد عمر</v>
          </cell>
          <cell r="C95">
            <v>27512112500165</v>
          </cell>
          <cell r="D95"/>
          <cell r="E95">
            <v>15375946</v>
          </cell>
          <cell r="F95" t="str">
            <v>الثانية</v>
          </cell>
          <cell r="G95" t="str">
            <v>متزوج</v>
          </cell>
          <cell r="H95">
            <v>3</v>
          </cell>
          <cell r="I95">
            <v>40792</v>
          </cell>
          <cell r="J95">
            <v>372.97</v>
          </cell>
          <cell r="K95">
            <v>288</v>
          </cell>
          <cell r="L95">
            <v>90</v>
          </cell>
          <cell r="M95">
            <v>288</v>
          </cell>
          <cell r="N95">
            <v>205</v>
          </cell>
          <cell r="O95">
            <v>1771.2</v>
          </cell>
        </row>
        <row r="96">
          <cell r="A96">
            <v>92</v>
          </cell>
          <cell r="B96" t="str">
            <v>نجوى إبراهيم عبد العال مهران</v>
          </cell>
          <cell r="C96">
            <v>28108052500126</v>
          </cell>
          <cell r="D96"/>
          <cell r="E96">
            <v>61755564</v>
          </cell>
          <cell r="F96" t="str">
            <v>الثانية</v>
          </cell>
          <cell r="G96" t="str">
            <v>متزوج</v>
          </cell>
          <cell r="H96">
            <v>72</v>
          </cell>
          <cell r="I96">
            <v>40792</v>
          </cell>
          <cell r="J96">
            <v>356.13</v>
          </cell>
          <cell r="K96">
            <v>275</v>
          </cell>
          <cell r="L96">
            <v>77</v>
          </cell>
          <cell r="M96">
            <v>275</v>
          </cell>
          <cell r="N96">
            <v>205</v>
          </cell>
          <cell r="O96">
            <v>1691.25</v>
          </cell>
        </row>
        <row r="97">
          <cell r="A97">
            <v>93</v>
          </cell>
          <cell r="B97" t="str">
            <v>نجوى عزت عبد المجيد القرنى</v>
          </cell>
          <cell r="C97">
            <v>26701012500404</v>
          </cell>
          <cell r="D97"/>
          <cell r="E97">
            <v>28735618</v>
          </cell>
          <cell r="F97" t="str">
            <v>الثانية</v>
          </cell>
          <cell r="G97" t="str">
            <v>أعزب</v>
          </cell>
          <cell r="H97">
            <v>73</v>
          </cell>
          <cell r="I97">
            <v>40792</v>
          </cell>
          <cell r="J97">
            <v>360.02</v>
          </cell>
          <cell r="K97">
            <v>278</v>
          </cell>
          <cell r="L97">
            <v>80</v>
          </cell>
          <cell r="M97">
            <v>278</v>
          </cell>
          <cell r="N97">
            <v>205</v>
          </cell>
          <cell r="O97">
            <v>1709.7</v>
          </cell>
        </row>
        <row r="98">
          <cell r="A98">
            <v>94</v>
          </cell>
          <cell r="B98" t="str">
            <v>نسمة على محمد سيد</v>
          </cell>
          <cell r="C98">
            <v>28703012500285</v>
          </cell>
          <cell r="D98"/>
          <cell r="E98">
            <v>21744079</v>
          </cell>
          <cell r="F98" t="str">
            <v>الثالثة</v>
          </cell>
          <cell r="G98" t="str">
            <v>متزوج</v>
          </cell>
          <cell r="H98">
            <v>80</v>
          </cell>
          <cell r="I98">
            <v>41665</v>
          </cell>
          <cell r="J98">
            <v>330.23</v>
          </cell>
          <cell r="K98">
            <v>255</v>
          </cell>
          <cell r="L98">
            <v>57</v>
          </cell>
          <cell r="M98">
            <v>255</v>
          </cell>
          <cell r="N98">
            <v>205</v>
          </cell>
          <cell r="O98">
            <v>1568.25</v>
          </cell>
        </row>
        <row r="99">
          <cell r="A99">
            <v>95</v>
          </cell>
          <cell r="B99" t="str">
            <v>نعمة محمد سيد يونس</v>
          </cell>
          <cell r="C99">
            <v>28802112500663</v>
          </cell>
          <cell r="D99"/>
          <cell r="E99"/>
          <cell r="F99" t="str">
            <v>الثالثة</v>
          </cell>
          <cell r="G99" t="str">
            <v>متزوج</v>
          </cell>
          <cell r="H99">
            <v>74</v>
          </cell>
          <cell r="I99">
            <v>40936</v>
          </cell>
          <cell r="J99">
            <v>328.94</v>
          </cell>
          <cell r="K99">
            <v>254</v>
          </cell>
          <cell r="L99">
            <v>56</v>
          </cell>
          <cell r="M99">
            <v>254</v>
          </cell>
          <cell r="N99">
            <v>205</v>
          </cell>
          <cell r="O99">
            <v>1562.1</v>
          </cell>
        </row>
        <row r="100">
          <cell r="A100">
            <v>96</v>
          </cell>
          <cell r="B100" t="str">
            <v>نهال محمد عصمت محمد بيومى</v>
          </cell>
          <cell r="C100">
            <v>28409082500082</v>
          </cell>
          <cell r="D100"/>
          <cell r="E100">
            <v>21379440</v>
          </cell>
          <cell r="F100" t="str">
            <v>الثانية</v>
          </cell>
          <cell r="G100" t="str">
            <v>متزوج</v>
          </cell>
          <cell r="H100">
            <v>75</v>
          </cell>
          <cell r="I100">
            <v>40792</v>
          </cell>
          <cell r="J100">
            <v>354.84</v>
          </cell>
          <cell r="K100">
            <v>274</v>
          </cell>
          <cell r="L100">
            <v>76</v>
          </cell>
          <cell r="M100">
            <v>274</v>
          </cell>
          <cell r="N100">
            <v>205</v>
          </cell>
          <cell r="O100">
            <v>1685.1</v>
          </cell>
        </row>
        <row r="101">
          <cell r="A101">
            <v>97</v>
          </cell>
          <cell r="B101" t="str">
            <v>نهى عثمان عبدالحافظ ابراهيم</v>
          </cell>
          <cell r="C101">
            <v>28310112500426</v>
          </cell>
          <cell r="D101"/>
          <cell r="E101"/>
          <cell r="F101" t="str">
            <v>الثالثة</v>
          </cell>
          <cell r="G101" t="str">
            <v>أعزب</v>
          </cell>
          <cell r="H101">
            <v>161</v>
          </cell>
          <cell r="I101">
            <v>42143</v>
          </cell>
          <cell r="J101">
            <v>322.45999999999998</v>
          </cell>
          <cell r="K101">
            <v>249</v>
          </cell>
          <cell r="L101">
            <v>51</v>
          </cell>
          <cell r="M101">
            <v>249</v>
          </cell>
          <cell r="N101">
            <v>205</v>
          </cell>
          <cell r="O101">
            <v>1531.35</v>
          </cell>
        </row>
        <row r="102">
          <cell r="A102">
            <v>98</v>
          </cell>
          <cell r="B102" t="str">
            <v>نهى فتحى محمد الصغير</v>
          </cell>
          <cell r="C102">
            <v>28712152500268</v>
          </cell>
          <cell r="D102"/>
          <cell r="E102"/>
          <cell r="F102" t="str">
            <v>الثالثة</v>
          </cell>
          <cell r="G102" t="str">
            <v>أعزب</v>
          </cell>
          <cell r="H102">
            <v>162</v>
          </cell>
          <cell r="I102">
            <v>42147</v>
          </cell>
          <cell r="J102">
            <v>330.23</v>
          </cell>
          <cell r="K102">
            <v>255</v>
          </cell>
          <cell r="L102">
            <v>57</v>
          </cell>
          <cell r="M102">
            <v>255</v>
          </cell>
          <cell r="N102">
            <v>205</v>
          </cell>
          <cell r="O102">
            <v>1568.25</v>
          </cell>
        </row>
        <row r="103">
          <cell r="A103">
            <v>99</v>
          </cell>
          <cell r="B103" t="str">
            <v>نهى محمد عفيفى محمود</v>
          </cell>
          <cell r="C103">
            <v>28708232500181</v>
          </cell>
          <cell r="D103"/>
          <cell r="E103"/>
          <cell r="F103" t="str">
            <v>الثالثة</v>
          </cell>
          <cell r="G103" t="str">
            <v>أعزب</v>
          </cell>
          <cell r="H103">
            <v>106</v>
          </cell>
          <cell r="I103">
            <v>41665</v>
          </cell>
          <cell r="J103">
            <v>330.23</v>
          </cell>
          <cell r="K103">
            <v>255</v>
          </cell>
          <cell r="L103">
            <v>57</v>
          </cell>
          <cell r="M103">
            <v>255</v>
          </cell>
          <cell r="N103">
            <v>205</v>
          </cell>
          <cell r="O103">
            <v>1568.25</v>
          </cell>
        </row>
        <row r="104">
          <cell r="A104">
            <v>100</v>
          </cell>
          <cell r="B104" t="str">
            <v>نهى محمد نبيل كامل محمود</v>
          </cell>
          <cell r="C104">
            <v>28309202500125</v>
          </cell>
          <cell r="D104"/>
          <cell r="E104">
            <v>19339258</v>
          </cell>
          <cell r="F104" t="str">
            <v>الثانية</v>
          </cell>
          <cell r="G104" t="str">
            <v>متزوج</v>
          </cell>
          <cell r="H104">
            <v>76</v>
          </cell>
          <cell r="I104">
            <v>40792</v>
          </cell>
          <cell r="J104">
            <v>356.13</v>
          </cell>
          <cell r="K104">
            <v>275</v>
          </cell>
          <cell r="L104">
            <v>77</v>
          </cell>
          <cell r="M104">
            <v>275</v>
          </cell>
          <cell r="N104">
            <v>205</v>
          </cell>
          <cell r="O104">
            <v>1691.25</v>
          </cell>
        </row>
        <row r="105">
          <cell r="A105">
            <v>101</v>
          </cell>
          <cell r="B105" t="str">
            <v>نيفين عبد اللاه محمد عبد الرحيم</v>
          </cell>
          <cell r="C105">
            <v>28204210100288</v>
          </cell>
          <cell r="D105"/>
          <cell r="E105">
            <v>29366491</v>
          </cell>
          <cell r="F105" t="str">
            <v>الثالثة</v>
          </cell>
          <cell r="G105" t="str">
            <v>متزوج</v>
          </cell>
          <cell r="H105">
            <v>77</v>
          </cell>
          <cell r="I105">
            <v>41048</v>
          </cell>
          <cell r="J105">
            <v>340.59</v>
          </cell>
          <cell r="K105">
            <v>263</v>
          </cell>
          <cell r="L105">
            <v>65</v>
          </cell>
          <cell r="M105">
            <v>263</v>
          </cell>
          <cell r="N105">
            <v>205</v>
          </cell>
          <cell r="O105">
            <v>1617.45</v>
          </cell>
        </row>
        <row r="106">
          <cell r="A106">
            <v>102</v>
          </cell>
          <cell r="B106" t="str">
            <v>هاله علي الدين محمود سيد</v>
          </cell>
          <cell r="C106">
            <v>28707172500121</v>
          </cell>
          <cell r="D106"/>
          <cell r="E106">
            <v>61794042</v>
          </cell>
          <cell r="F106" t="str">
            <v>الثالثة</v>
          </cell>
          <cell r="G106" t="str">
            <v>متزوج</v>
          </cell>
          <cell r="H106">
            <v>78</v>
          </cell>
          <cell r="I106">
            <v>40792</v>
          </cell>
          <cell r="J106">
            <v>336.71</v>
          </cell>
          <cell r="K106">
            <v>260</v>
          </cell>
          <cell r="L106">
            <v>62</v>
          </cell>
          <cell r="M106">
            <v>260</v>
          </cell>
          <cell r="N106">
            <v>205</v>
          </cell>
          <cell r="O106">
            <v>1599</v>
          </cell>
        </row>
        <row r="107">
          <cell r="A107">
            <v>103</v>
          </cell>
          <cell r="B107" t="str">
            <v>هناء بيومى على بيومى</v>
          </cell>
          <cell r="C107">
            <v>28610012513826</v>
          </cell>
          <cell r="D107"/>
          <cell r="E107"/>
          <cell r="F107" t="str">
            <v>الثالثة</v>
          </cell>
          <cell r="G107" t="str">
            <v>متزوج</v>
          </cell>
          <cell r="H107">
            <v>79</v>
          </cell>
          <cell r="I107">
            <v>40792</v>
          </cell>
          <cell r="J107">
            <v>336.71</v>
          </cell>
          <cell r="K107">
            <v>260</v>
          </cell>
          <cell r="L107">
            <v>62</v>
          </cell>
          <cell r="M107">
            <v>260</v>
          </cell>
          <cell r="N107">
            <v>205</v>
          </cell>
          <cell r="O107">
            <v>1599</v>
          </cell>
        </row>
        <row r="108">
          <cell r="A108">
            <v>104</v>
          </cell>
          <cell r="B108" t="str">
            <v>هند سيد محمد مصطفى</v>
          </cell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/>
          <cell r="O108"/>
        </row>
        <row r="109">
          <cell r="A109">
            <v>105</v>
          </cell>
          <cell r="B109" t="str">
            <v>هند مسعود عبد الله مسعود</v>
          </cell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</row>
        <row r="110">
          <cell r="A110">
            <v>106</v>
          </cell>
          <cell r="B110" t="str">
            <v>هناء عبد الحميد زكى حماده</v>
          </cell>
          <cell r="C110">
            <v>28112032500062</v>
          </cell>
          <cell r="D110"/>
          <cell r="E110">
            <v>52993529</v>
          </cell>
          <cell r="F110" t="str">
            <v>الثانية</v>
          </cell>
          <cell r="G110" t="str">
            <v>متزوج</v>
          </cell>
          <cell r="H110">
            <v>80</v>
          </cell>
          <cell r="I110">
            <v>40792</v>
          </cell>
          <cell r="J110">
            <v>362.61</v>
          </cell>
          <cell r="K110">
            <v>280</v>
          </cell>
          <cell r="L110">
            <v>82</v>
          </cell>
          <cell r="M110">
            <v>280</v>
          </cell>
          <cell r="N110">
            <v>205</v>
          </cell>
          <cell r="O110">
            <v>1722</v>
          </cell>
        </row>
        <row r="111">
          <cell r="A111">
            <v>107</v>
          </cell>
          <cell r="B111" t="str">
            <v>وسام محمد احمد عيسى</v>
          </cell>
          <cell r="C111">
            <v>28611122500122</v>
          </cell>
          <cell r="D111"/>
          <cell r="E111">
            <v>5937034</v>
          </cell>
          <cell r="F111" t="str">
            <v>الثالثة</v>
          </cell>
          <cell r="G111" t="str">
            <v>متزوج</v>
          </cell>
          <cell r="H111">
            <v>84</v>
          </cell>
          <cell r="I111">
            <v>41086</v>
          </cell>
          <cell r="J111">
            <v>341.89</v>
          </cell>
          <cell r="K111">
            <v>264</v>
          </cell>
          <cell r="L111">
            <v>66</v>
          </cell>
          <cell r="M111">
            <v>264</v>
          </cell>
          <cell r="N111">
            <v>205</v>
          </cell>
          <cell r="O111">
            <v>1623.6</v>
          </cell>
        </row>
        <row r="112">
          <cell r="A112">
            <v>108</v>
          </cell>
          <cell r="B112" t="str">
            <v>ولاء عبد الناصر حسين أحمد</v>
          </cell>
          <cell r="C112">
            <v>28703202500168</v>
          </cell>
          <cell r="D112"/>
          <cell r="E112">
            <v>61120239</v>
          </cell>
          <cell r="F112" t="str">
            <v>الثالثة</v>
          </cell>
          <cell r="G112" t="str">
            <v>متزوج</v>
          </cell>
          <cell r="H112">
            <v>82</v>
          </cell>
          <cell r="I112">
            <v>40950</v>
          </cell>
          <cell r="J112">
            <v>336.71</v>
          </cell>
          <cell r="K112">
            <v>260</v>
          </cell>
          <cell r="L112">
            <v>62</v>
          </cell>
          <cell r="M112">
            <v>260</v>
          </cell>
          <cell r="N112">
            <v>205</v>
          </cell>
          <cell r="O112">
            <v>1599</v>
          </cell>
        </row>
        <row r="113">
          <cell r="A113">
            <v>109</v>
          </cell>
          <cell r="B113" t="str">
            <v>ياسمين محمد رفعت محمد</v>
          </cell>
          <cell r="C113">
            <v>28607202503745</v>
          </cell>
          <cell r="D113"/>
          <cell r="E113">
            <v>7736283</v>
          </cell>
          <cell r="F113" t="str">
            <v>الثالثة</v>
          </cell>
          <cell r="G113" t="str">
            <v>متزوج</v>
          </cell>
          <cell r="H113">
            <v>85</v>
          </cell>
          <cell r="I113">
            <v>40950</v>
          </cell>
          <cell r="J113">
            <v>336.71</v>
          </cell>
          <cell r="K113">
            <v>260</v>
          </cell>
          <cell r="L113">
            <v>62</v>
          </cell>
          <cell r="M113">
            <v>260</v>
          </cell>
          <cell r="N113">
            <v>205</v>
          </cell>
          <cell r="O113">
            <v>1599</v>
          </cell>
        </row>
      </sheetData>
      <sheetData sheetId="3">
        <row r="5">
          <cell r="A5">
            <v>1</v>
          </cell>
          <cell r="B5" t="str">
            <v>ابو بكر جلال علي عبد الحافظ</v>
          </cell>
          <cell r="C5">
            <v>28310092500254</v>
          </cell>
          <cell r="D5">
            <v>259</v>
          </cell>
          <cell r="E5"/>
          <cell r="F5"/>
          <cell r="G5"/>
          <cell r="H5"/>
          <cell r="I5">
            <v>365.6</v>
          </cell>
          <cell r="J5">
            <v>1213.22</v>
          </cell>
          <cell r="K5">
            <v>84.93</v>
          </cell>
          <cell r="L5">
            <v>190</v>
          </cell>
          <cell r="M5"/>
          <cell r="N5">
            <v>1488.15</v>
          </cell>
          <cell r="O5"/>
          <cell r="P5"/>
          <cell r="Q5">
            <v>14.4</v>
          </cell>
          <cell r="R5">
            <v>140</v>
          </cell>
          <cell r="S5"/>
          <cell r="T5"/>
          <cell r="U5"/>
          <cell r="V5"/>
          <cell r="W5">
            <v>0</v>
          </cell>
          <cell r="X5"/>
          <cell r="Y5">
            <v>5.24</v>
          </cell>
          <cell r="Z5">
            <v>159.63999999999999</v>
          </cell>
          <cell r="AA5">
            <v>145.23999999999998</v>
          </cell>
          <cell r="AB5">
            <v>1142.19</v>
          </cell>
          <cell r="AC5">
            <v>1142.19</v>
          </cell>
          <cell r="AD5">
            <v>36.56</v>
          </cell>
          <cell r="AE5">
            <v>3.66</v>
          </cell>
          <cell r="AF5">
            <v>10.97</v>
          </cell>
          <cell r="AG5">
            <v>51.19</v>
          </cell>
          <cell r="AH5">
            <v>114.22</v>
          </cell>
          <cell r="AI5">
            <v>11.42</v>
          </cell>
          <cell r="AJ5">
            <v>125.64</v>
          </cell>
          <cell r="AK5"/>
          <cell r="AL5"/>
          <cell r="AM5">
            <v>10.55</v>
          </cell>
          <cell r="AN5">
            <v>2.94</v>
          </cell>
          <cell r="AO5">
            <v>1340.75</v>
          </cell>
        </row>
        <row r="6">
          <cell r="A6">
            <v>2</v>
          </cell>
          <cell r="B6" t="str">
            <v>احمد إبراهيم جلال إبراهيم</v>
          </cell>
          <cell r="C6"/>
          <cell r="D6"/>
          <cell r="E6"/>
          <cell r="F6"/>
          <cell r="G6"/>
          <cell r="H6"/>
          <cell r="I6"/>
          <cell r="J6"/>
          <cell r="K6"/>
          <cell r="L6"/>
          <cell r="M6"/>
          <cell r="N6"/>
          <cell r="O6"/>
          <cell r="P6"/>
          <cell r="Q6"/>
          <cell r="R6"/>
          <cell r="S6"/>
          <cell r="T6"/>
          <cell r="U6"/>
          <cell r="V6"/>
          <cell r="W6">
            <v>0</v>
          </cell>
          <cell r="X6"/>
          <cell r="Y6"/>
          <cell r="Z6"/>
          <cell r="AA6">
            <v>0</v>
          </cell>
          <cell r="AB6"/>
          <cell r="AC6"/>
          <cell r="AD6"/>
          <cell r="AE6"/>
          <cell r="AF6"/>
          <cell r="AG6">
            <v>0</v>
          </cell>
          <cell r="AH6"/>
          <cell r="AI6"/>
          <cell r="AJ6">
            <v>0</v>
          </cell>
          <cell r="AK6"/>
          <cell r="AL6"/>
          <cell r="AM6"/>
          <cell r="AN6"/>
          <cell r="AO6"/>
        </row>
        <row r="7">
          <cell r="A7">
            <v>3</v>
          </cell>
          <cell r="B7" t="str">
            <v>ازهار محمد خالد احمد</v>
          </cell>
          <cell r="C7">
            <v>28602012504786</v>
          </cell>
          <cell r="D7">
            <v>256</v>
          </cell>
          <cell r="E7">
            <v>216.29</v>
          </cell>
          <cell r="F7"/>
          <cell r="G7"/>
          <cell r="H7"/>
          <cell r="I7">
            <v>361.36</v>
          </cell>
          <cell r="J7">
            <v>1204.77</v>
          </cell>
          <cell r="K7">
            <v>84.33</v>
          </cell>
          <cell r="L7">
            <v>190</v>
          </cell>
          <cell r="M7"/>
          <cell r="N7">
            <v>1479.1</v>
          </cell>
          <cell r="O7"/>
          <cell r="P7"/>
          <cell r="Q7">
            <v>14.4</v>
          </cell>
          <cell r="R7">
            <v>50</v>
          </cell>
          <cell r="S7"/>
          <cell r="T7"/>
          <cell r="U7"/>
          <cell r="V7"/>
          <cell r="W7">
            <v>0</v>
          </cell>
          <cell r="X7"/>
          <cell r="Y7">
            <v>5.26</v>
          </cell>
          <cell r="Z7">
            <v>285.95</v>
          </cell>
          <cell r="AA7">
            <v>271.55</v>
          </cell>
          <cell r="AB7">
            <v>1353.69</v>
          </cell>
          <cell r="AC7">
            <v>1353.69</v>
          </cell>
          <cell r="AD7">
            <v>36.14</v>
          </cell>
          <cell r="AE7">
            <v>3.61</v>
          </cell>
          <cell r="AF7">
            <v>10.84</v>
          </cell>
          <cell r="AG7">
            <v>50.59</v>
          </cell>
          <cell r="AH7">
            <v>135.37</v>
          </cell>
          <cell r="AI7">
            <v>13.54</v>
          </cell>
          <cell r="AJ7">
            <v>148.91</v>
          </cell>
          <cell r="AK7"/>
          <cell r="AL7"/>
          <cell r="AM7">
            <v>11.3</v>
          </cell>
          <cell r="AN7">
            <v>4.34</v>
          </cell>
          <cell r="AO7">
            <v>1543.9</v>
          </cell>
        </row>
        <row r="8">
          <cell r="A8">
            <v>4</v>
          </cell>
          <cell r="B8" t="str">
            <v>اسامة مصطفى محمد عبد الرحمن</v>
          </cell>
          <cell r="C8">
            <v>28301132500091</v>
          </cell>
          <cell r="D8">
            <v>260</v>
          </cell>
          <cell r="E8">
            <v>219.37</v>
          </cell>
          <cell r="F8"/>
          <cell r="G8"/>
          <cell r="H8"/>
          <cell r="I8">
            <v>367.01</v>
          </cell>
          <cell r="J8">
            <v>1312.11</v>
          </cell>
          <cell r="K8">
            <v>91.85</v>
          </cell>
          <cell r="L8">
            <v>190</v>
          </cell>
          <cell r="M8"/>
          <cell r="N8">
            <v>1593.96</v>
          </cell>
          <cell r="O8"/>
          <cell r="P8"/>
          <cell r="Q8">
            <v>14.4</v>
          </cell>
          <cell r="R8">
            <v>50</v>
          </cell>
          <cell r="S8"/>
          <cell r="T8"/>
          <cell r="U8"/>
          <cell r="V8"/>
          <cell r="W8">
            <v>0</v>
          </cell>
          <cell r="X8"/>
          <cell r="Y8">
            <v>5.47</v>
          </cell>
          <cell r="Z8">
            <v>289.24</v>
          </cell>
          <cell r="AA8">
            <v>274.84000000000003</v>
          </cell>
          <cell r="AB8">
            <v>1466.19</v>
          </cell>
          <cell r="AC8">
            <v>1466.19</v>
          </cell>
          <cell r="AD8">
            <v>36.700000000000003</v>
          </cell>
          <cell r="AE8">
            <v>3.67</v>
          </cell>
          <cell r="AF8">
            <v>11.01</v>
          </cell>
          <cell r="AG8">
            <v>51.38</v>
          </cell>
          <cell r="AH8">
            <v>146.62</v>
          </cell>
          <cell r="AI8">
            <v>14.66</v>
          </cell>
          <cell r="AJ8">
            <v>161.28</v>
          </cell>
          <cell r="AK8">
            <v>5.26</v>
          </cell>
          <cell r="AL8"/>
          <cell r="AM8">
            <v>12.05</v>
          </cell>
          <cell r="AN8">
            <v>5.83</v>
          </cell>
          <cell r="AO8">
            <v>1647.4</v>
          </cell>
        </row>
        <row r="9">
          <cell r="A9">
            <v>5</v>
          </cell>
          <cell r="B9" t="str">
            <v>اسامه عبد النعيم عاصم محمد</v>
          </cell>
          <cell r="C9">
            <v>27511172502659</v>
          </cell>
          <cell r="D9">
            <v>276</v>
          </cell>
          <cell r="E9"/>
          <cell r="F9"/>
          <cell r="G9"/>
          <cell r="H9"/>
          <cell r="I9">
            <v>389.6</v>
          </cell>
          <cell r="J9">
            <v>1306.4100000000001</v>
          </cell>
          <cell r="K9">
            <v>91.45</v>
          </cell>
          <cell r="L9">
            <v>190</v>
          </cell>
          <cell r="M9"/>
          <cell r="N9">
            <v>1587.86</v>
          </cell>
          <cell r="O9"/>
          <cell r="P9"/>
          <cell r="Q9">
            <v>21</v>
          </cell>
          <cell r="R9">
            <v>140</v>
          </cell>
          <cell r="S9"/>
          <cell r="T9"/>
          <cell r="U9"/>
          <cell r="V9"/>
          <cell r="W9">
            <v>0</v>
          </cell>
          <cell r="X9">
            <v>0.3</v>
          </cell>
          <cell r="Y9">
            <v>5.6</v>
          </cell>
          <cell r="Z9">
            <v>166.9</v>
          </cell>
          <cell r="AA9">
            <v>145.9</v>
          </cell>
          <cell r="AB9">
            <v>1225.1600000000001</v>
          </cell>
          <cell r="AC9">
            <v>1225.1600000000001</v>
          </cell>
          <cell r="AD9">
            <v>38.96</v>
          </cell>
          <cell r="AE9">
            <v>3.9</v>
          </cell>
          <cell r="AF9">
            <v>11.69</v>
          </cell>
          <cell r="AG9">
            <v>54.55</v>
          </cell>
          <cell r="AH9">
            <v>122.52</v>
          </cell>
          <cell r="AI9">
            <v>12.25</v>
          </cell>
          <cell r="AJ9">
            <v>134.76999999999998</v>
          </cell>
          <cell r="AK9"/>
          <cell r="AL9"/>
          <cell r="AM9">
            <v>11.25</v>
          </cell>
          <cell r="AN9">
            <v>4.24</v>
          </cell>
          <cell r="AO9">
            <v>1549.95</v>
          </cell>
        </row>
        <row r="10">
          <cell r="A10">
            <v>6</v>
          </cell>
          <cell r="B10" t="str">
            <v>اسراء أسامة محمد طلبه</v>
          </cell>
          <cell r="C10">
            <v>28606128800361</v>
          </cell>
          <cell r="D10">
            <v>266</v>
          </cell>
          <cell r="E10"/>
          <cell r="F10">
            <v>200</v>
          </cell>
          <cell r="G10">
            <v>97</v>
          </cell>
          <cell r="H10"/>
          <cell r="I10">
            <v>375.48</v>
          </cell>
          <cell r="J10">
            <v>1273.81</v>
          </cell>
          <cell r="K10">
            <v>89.17</v>
          </cell>
          <cell r="L10">
            <v>190</v>
          </cell>
          <cell r="M10">
            <v>200</v>
          </cell>
          <cell r="N10">
            <v>1552.98</v>
          </cell>
          <cell r="O10"/>
          <cell r="P10"/>
          <cell r="Q10">
            <v>21</v>
          </cell>
          <cell r="R10">
            <v>50</v>
          </cell>
          <cell r="S10"/>
          <cell r="T10"/>
          <cell r="U10"/>
          <cell r="V10"/>
          <cell r="W10">
            <v>0</v>
          </cell>
          <cell r="X10"/>
          <cell r="Y10">
            <v>5.54</v>
          </cell>
          <cell r="Z10">
            <v>573.54</v>
          </cell>
          <cell r="AA10">
            <v>552.54</v>
          </cell>
          <cell r="AB10">
            <v>1701.04</v>
          </cell>
          <cell r="AC10">
            <v>1701.04</v>
          </cell>
          <cell r="AD10">
            <v>37.549999999999997</v>
          </cell>
          <cell r="AE10">
            <v>3.75</v>
          </cell>
          <cell r="AF10">
            <v>11.26</v>
          </cell>
          <cell r="AG10">
            <v>52.559999999999995</v>
          </cell>
          <cell r="AH10">
            <v>170.1</v>
          </cell>
          <cell r="AI10">
            <v>17.010000000000002</v>
          </cell>
          <cell r="AJ10">
            <v>187.10999999999999</v>
          </cell>
          <cell r="AK10"/>
          <cell r="AL10"/>
          <cell r="AM10">
            <v>12.95</v>
          </cell>
          <cell r="AN10">
            <v>7.69</v>
          </cell>
          <cell r="AO10">
            <v>1776.2</v>
          </cell>
        </row>
        <row r="11">
          <cell r="A11">
            <v>7</v>
          </cell>
          <cell r="B11" t="str">
            <v>اسماء ابو زيد فؤاد ابو زيد</v>
          </cell>
          <cell r="C11">
            <v>28312138800447</v>
          </cell>
          <cell r="D11">
            <v>268</v>
          </cell>
          <cell r="E11"/>
          <cell r="F11"/>
          <cell r="G11"/>
          <cell r="H11"/>
          <cell r="I11">
            <v>378.3</v>
          </cell>
          <cell r="J11">
            <v>1304.47</v>
          </cell>
          <cell r="K11">
            <v>91.31</v>
          </cell>
          <cell r="L11">
            <v>190</v>
          </cell>
          <cell r="M11"/>
          <cell r="N11">
            <v>1585.78</v>
          </cell>
          <cell r="O11"/>
          <cell r="P11"/>
          <cell r="Q11">
            <v>21</v>
          </cell>
          <cell r="R11">
            <v>95</v>
          </cell>
          <cell r="S11">
            <v>19.2</v>
          </cell>
          <cell r="T11"/>
          <cell r="U11"/>
          <cell r="V11"/>
          <cell r="W11">
            <v>19.2</v>
          </cell>
          <cell r="X11"/>
          <cell r="Y11">
            <v>5.68</v>
          </cell>
          <cell r="Z11">
            <v>140.88</v>
          </cell>
          <cell r="AA11">
            <v>119.88</v>
          </cell>
          <cell r="AB11">
            <v>1253.3599999999999</v>
          </cell>
          <cell r="AC11">
            <v>1253.3599999999999</v>
          </cell>
          <cell r="AD11">
            <v>37.83</v>
          </cell>
          <cell r="AE11">
            <v>3.78</v>
          </cell>
          <cell r="AF11">
            <v>11.35</v>
          </cell>
          <cell r="AG11">
            <v>52.96</v>
          </cell>
          <cell r="AH11">
            <v>125.34</v>
          </cell>
          <cell r="AI11">
            <v>12.53</v>
          </cell>
          <cell r="AJ11">
            <v>137.87</v>
          </cell>
          <cell r="AK11">
            <v>2.44</v>
          </cell>
          <cell r="AL11"/>
          <cell r="AM11">
            <v>10.3</v>
          </cell>
          <cell r="AN11">
            <v>2.4300000000000002</v>
          </cell>
          <cell r="AO11">
            <v>1429.65</v>
          </cell>
        </row>
        <row r="12">
          <cell r="A12">
            <v>8</v>
          </cell>
          <cell r="B12" t="str">
            <v>اسماء اسلام توفيق عبد المتجلى</v>
          </cell>
          <cell r="C12">
            <v>28611162500168</v>
          </cell>
          <cell r="D12">
            <v>263</v>
          </cell>
          <cell r="E12"/>
          <cell r="F12"/>
          <cell r="G12"/>
          <cell r="H12"/>
          <cell r="I12">
            <v>371.25</v>
          </cell>
          <cell r="J12">
            <v>1258.68</v>
          </cell>
          <cell r="K12">
            <v>88.11</v>
          </cell>
          <cell r="L12">
            <v>190</v>
          </cell>
          <cell r="M12"/>
          <cell r="N12">
            <v>1536.79</v>
          </cell>
          <cell r="O12"/>
          <cell r="P12"/>
          <cell r="Q12">
            <v>14.4</v>
          </cell>
          <cell r="R12">
            <v>95</v>
          </cell>
          <cell r="S12"/>
          <cell r="T12"/>
          <cell r="U12"/>
          <cell r="V12"/>
          <cell r="W12">
            <v>0</v>
          </cell>
          <cell r="X12"/>
          <cell r="Y12">
            <v>5.51</v>
          </cell>
          <cell r="Z12">
            <v>114.91</v>
          </cell>
          <cell r="AA12">
            <v>100.50999999999999</v>
          </cell>
          <cell r="AB12">
            <v>1185.45</v>
          </cell>
          <cell r="AC12">
            <v>1185.45</v>
          </cell>
          <cell r="AD12">
            <v>37.119999999999997</v>
          </cell>
          <cell r="AE12">
            <v>3.71</v>
          </cell>
          <cell r="AF12">
            <v>11.14</v>
          </cell>
          <cell r="AG12">
            <v>51.97</v>
          </cell>
          <cell r="AH12">
            <v>118.55</v>
          </cell>
          <cell r="AI12">
            <v>11.85</v>
          </cell>
          <cell r="AJ12">
            <v>130.4</v>
          </cell>
          <cell r="AK12"/>
          <cell r="AL12"/>
          <cell r="AM12">
            <v>10.55</v>
          </cell>
          <cell r="AN12">
            <v>2.91</v>
          </cell>
          <cell r="AO12">
            <v>1450.85</v>
          </cell>
        </row>
        <row r="13">
          <cell r="A13">
            <v>9</v>
          </cell>
          <cell r="B13" t="str">
            <v>الشيماء نور الدين مطاوع عبد الحافظ</v>
          </cell>
          <cell r="C13">
            <v>28712162500142</v>
          </cell>
          <cell r="D13">
            <v>260</v>
          </cell>
          <cell r="E13">
            <v>221.37</v>
          </cell>
          <cell r="F13"/>
          <cell r="G13"/>
          <cell r="H13"/>
          <cell r="I13">
            <v>367.01</v>
          </cell>
          <cell r="J13">
            <v>1249.6300000000001</v>
          </cell>
          <cell r="K13">
            <v>87.47</v>
          </cell>
          <cell r="L13">
            <v>190</v>
          </cell>
          <cell r="M13"/>
          <cell r="N13">
            <v>1527.1</v>
          </cell>
          <cell r="O13"/>
          <cell r="P13"/>
          <cell r="Q13">
            <v>14.4</v>
          </cell>
          <cell r="R13">
            <v>50</v>
          </cell>
          <cell r="S13"/>
          <cell r="T13"/>
          <cell r="U13"/>
          <cell r="V13"/>
          <cell r="W13">
            <v>0</v>
          </cell>
          <cell r="X13"/>
          <cell r="Y13">
            <v>5.47</v>
          </cell>
          <cell r="Z13">
            <v>291.24</v>
          </cell>
          <cell r="AA13">
            <v>276.84000000000003</v>
          </cell>
          <cell r="AB13">
            <v>1401.33</v>
          </cell>
          <cell r="AC13">
            <v>1401.33</v>
          </cell>
          <cell r="AD13">
            <v>36.700000000000003</v>
          </cell>
          <cell r="AE13">
            <v>3.67</v>
          </cell>
          <cell r="AF13">
            <v>11.01</v>
          </cell>
          <cell r="AG13">
            <v>51.38</v>
          </cell>
          <cell r="AH13">
            <v>140.13</v>
          </cell>
          <cell r="AI13">
            <v>14.01</v>
          </cell>
          <cell r="AJ13">
            <v>154.13999999999999</v>
          </cell>
          <cell r="AK13"/>
          <cell r="AL13"/>
          <cell r="AM13">
            <v>11.65</v>
          </cell>
          <cell r="AN13">
            <v>5.05</v>
          </cell>
          <cell r="AO13">
            <v>1592.1</v>
          </cell>
        </row>
        <row r="14">
          <cell r="A14">
            <v>10</v>
          </cell>
          <cell r="B14" t="str">
            <v>اماني يوسف عبد العال يوسف</v>
          </cell>
          <cell r="C14"/>
          <cell r="D14"/>
          <cell r="E14"/>
          <cell r="F14"/>
          <cell r="G14"/>
          <cell r="H14"/>
          <cell r="I14"/>
          <cell r="J14"/>
          <cell r="K14"/>
          <cell r="L14"/>
          <cell r="M14"/>
          <cell r="N14"/>
          <cell r="O14"/>
          <cell r="P14"/>
          <cell r="Q14"/>
          <cell r="R14"/>
          <cell r="S14"/>
          <cell r="T14"/>
          <cell r="U14"/>
          <cell r="V14"/>
          <cell r="W14">
            <v>0</v>
          </cell>
          <cell r="X14"/>
          <cell r="Y14"/>
          <cell r="Z14"/>
          <cell r="AA14">
            <v>0</v>
          </cell>
          <cell r="AB14"/>
          <cell r="AC14"/>
          <cell r="AD14"/>
          <cell r="AE14"/>
          <cell r="AF14"/>
          <cell r="AG14">
            <v>0</v>
          </cell>
          <cell r="AH14"/>
          <cell r="AI14"/>
          <cell r="AJ14">
            <v>0</v>
          </cell>
          <cell r="AK14"/>
          <cell r="AL14"/>
          <cell r="AM14"/>
          <cell r="AN14"/>
          <cell r="AO14"/>
        </row>
        <row r="15">
          <cell r="A15">
            <v>11</v>
          </cell>
          <cell r="B15" t="str">
            <v>امل محمد عبد المجيد تمام</v>
          </cell>
          <cell r="C15">
            <v>28510032502061</v>
          </cell>
          <cell r="D15">
            <v>263</v>
          </cell>
          <cell r="E15"/>
          <cell r="F15"/>
          <cell r="G15"/>
          <cell r="H15"/>
          <cell r="I15">
            <v>371.25</v>
          </cell>
          <cell r="J15">
            <v>1264.77</v>
          </cell>
          <cell r="K15">
            <v>88.53</v>
          </cell>
          <cell r="L15">
            <v>190</v>
          </cell>
          <cell r="M15"/>
          <cell r="N15">
            <v>1543.3</v>
          </cell>
          <cell r="O15"/>
          <cell r="P15"/>
          <cell r="Q15">
            <v>21</v>
          </cell>
          <cell r="R15">
            <v>140</v>
          </cell>
          <cell r="S15"/>
          <cell r="T15"/>
          <cell r="U15"/>
          <cell r="V15"/>
          <cell r="W15">
            <v>0</v>
          </cell>
          <cell r="X15"/>
          <cell r="Y15">
            <v>5.51</v>
          </cell>
          <cell r="Z15">
            <v>166.51</v>
          </cell>
          <cell r="AA15">
            <v>145.51</v>
          </cell>
          <cell r="AB15">
            <v>1198.56</v>
          </cell>
          <cell r="AC15">
            <v>1198.56</v>
          </cell>
          <cell r="AD15">
            <v>37.119999999999997</v>
          </cell>
          <cell r="AE15">
            <v>3.71</v>
          </cell>
          <cell r="AF15">
            <v>11.14</v>
          </cell>
          <cell r="AG15">
            <v>51.97</v>
          </cell>
          <cell r="AH15">
            <v>119.86</v>
          </cell>
          <cell r="AI15">
            <v>11.99</v>
          </cell>
          <cell r="AJ15">
            <v>131.85</v>
          </cell>
          <cell r="AK15"/>
          <cell r="AL15"/>
          <cell r="AM15">
            <v>10.25</v>
          </cell>
          <cell r="AN15">
            <v>2.3199999999999998</v>
          </cell>
          <cell r="AO15">
            <v>1385.4</v>
          </cell>
        </row>
        <row r="16">
          <cell r="A16">
            <v>12</v>
          </cell>
          <cell r="B16" t="str">
            <v>اميرة إسماعيل تهامى إسماعيل</v>
          </cell>
          <cell r="C16">
            <v>28806242500229</v>
          </cell>
          <cell r="D16">
            <v>260</v>
          </cell>
          <cell r="E16">
            <v>221.37</v>
          </cell>
          <cell r="F16"/>
          <cell r="G16"/>
          <cell r="H16"/>
          <cell r="I16">
            <v>367.01</v>
          </cell>
          <cell r="J16">
            <v>1249.6300000000001</v>
          </cell>
          <cell r="K16">
            <v>87.47</v>
          </cell>
          <cell r="L16">
            <v>190</v>
          </cell>
          <cell r="M16"/>
          <cell r="N16">
            <v>1527.1</v>
          </cell>
          <cell r="O16"/>
          <cell r="P16"/>
          <cell r="Q16">
            <v>14.4</v>
          </cell>
          <cell r="R16">
            <v>50</v>
          </cell>
          <cell r="S16"/>
          <cell r="T16"/>
          <cell r="U16"/>
          <cell r="V16"/>
          <cell r="W16">
            <v>0</v>
          </cell>
          <cell r="X16"/>
          <cell r="Y16">
            <v>5.47</v>
          </cell>
          <cell r="Z16">
            <v>291.24</v>
          </cell>
          <cell r="AA16">
            <v>276.84000000000003</v>
          </cell>
          <cell r="AB16">
            <v>1401.33</v>
          </cell>
          <cell r="AC16">
            <v>1401.33</v>
          </cell>
          <cell r="AD16">
            <v>36.700000000000003</v>
          </cell>
          <cell r="AE16">
            <v>3.67</v>
          </cell>
          <cell r="AF16">
            <v>11.01</v>
          </cell>
          <cell r="AG16">
            <v>51.38</v>
          </cell>
          <cell r="AH16">
            <v>140.13</v>
          </cell>
          <cell r="AI16">
            <v>14.01</v>
          </cell>
          <cell r="AJ16">
            <v>154.13999999999999</v>
          </cell>
          <cell r="AK16"/>
          <cell r="AL16"/>
          <cell r="AM16">
            <v>11.65</v>
          </cell>
          <cell r="AN16">
            <v>5.05</v>
          </cell>
          <cell r="AO16">
            <v>1566.1</v>
          </cell>
        </row>
        <row r="17">
          <cell r="A17">
            <v>13</v>
          </cell>
          <cell r="B17" t="str">
            <v>اميرة طلعت أنور علي</v>
          </cell>
          <cell r="C17"/>
          <cell r="D17"/>
          <cell r="E17"/>
          <cell r="F17"/>
          <cell r="G17"/>
          <cell r="H17"/>
          <cell r="I17"/>
          <cell r="J17"/>
          <cell r="K17"/>
          <cell r="L17"/>
          <cell r="M17"/>
          <cell r="N17"/>
          <cell r="O17"/>
          <cell r="P17"/>
          <cell r="Q17"/>
          <cell r="R17"/>
          <cell r="S17"/>
          <cell r="T17"/>
          <cell r="U17"/>
          <cell r="V17"/>
          <cell r="W17">
            <v>0</v>
          </cell>
          <cell r="X17"/>
          <cell r="Y17"/>
          <cell r="Z17"/>
          <cell r="AA17">
            <v>0</v>
          </cell>
          <cell r="AB17"/>
          <cell r="AC17"/>
          <cell r="AD17"/>
          <cell r="AE17"/>
          <cell r="AF17"/>
          <cell r="AG17">
            <v>0</v>
          </cell>
          <cell r="AH17"/>
          <cell r="AI17"/>
          <cell r="AJ17">
            <v>0</v>
          </cell>
          <cell r="AK17"/>
          <cell r="AL17"/>
          <cell r="AM17"/>
          <cell r="AN17"/>
          <cell r="AO17"/>
        </row>
        <row r="18">
          <cell r="A18">
            <v>14</v>
          </cell>
          <cell r="B18" t="str">
            <v>اميرة محمد عبد المعطى محمد</v>
          </cell>
          <cell r="C18">
            <v>28504252500204</v>
          </cell>
          <cell r="D18">
            <v>232.5</v>
          </cell>
          <cell r="E18">
            <v>184.45</v>
          </cell>
          <cell r="F18"/>
          <cell r="G18"/>
          <cell r="H18"/>
          <cell r="I18">
            <v>328.19</v>
          </cell>
          <cell r="J18">
            <v>1164.97</v>
          </cell>
          <cell r="K18">
            <v>81.55</v>
          </cell>
          <cell r="L18">
            <v>190</v>
          </cell>
          <cell r="M18"/>
          <cell r="N18">
            <v>1436.52</v>
          </cell>
          <cell r="O18"/>
          <cell r="P18"/>
          <cell r="Q18">
            <v>14.4</v>
          </cell>
          <cell r="R18">
            <v>50</v>
          </cell>
          <cell r="S18"/>
          <cell r="T18"/>
          <cell r="U18"/>
          <cell r="V18"/>
          <cell r="W18">
            <v>0</v>
          </cell>
          <cell r="X18"/>
          <cell r="Y18">
            <v>5.13</v>
          </cell>
          <cell r="Z18">
            <v>253.98</v>
          </cell>
          <cell r="AA18">
            <v>239.57999999999998</v>
          </cell>
          <cell r="AB18">
            <v>1312.31</v>
          </cell>
          <cell r="AC18">
            <v>1312.31</v>
          </cell>
          <cell r="AD18">
            <v>32.82</v>
          </cell>
          <cell r="AE18">
            <v>3.28</v>
          </cell>
          <cell r="AF18">
            <v>9.85</v>
          </cell>
          <cell r="AG18">
            <v>45.95</v>
          </cell>
          <cell r="AH18">
            <v>131.22999999999999</v>
          </cell>
          <cell r="AI18">
            <v>13.12</v>
          </cell>
          <cell r="AJ18">
            <v>144.35</v>
          </cell>
          <cell r="AK18"/>
          <cell r="AL18"/>
          <cell r="AM18">
            <v>10.1</v>
          </cell>
          <cell r="AN18">
            <v>2.0299999999999998</v>
          </cell>
          <cell r="AO18">
            <v>1394.05</v>
          </cell>
        </row>
        <row r="19">
          <cell r="A19">
            <v>15</v>
          </cell>
          <cell r="B19" t="str">
            <v>اميره بدر توفيق حسن</v>
          </cell>
          <cell r="C19">
            <v>28604152500066</v>
          </cell>
          <cell r="D19">
            <v>260</v>
          </cell>
          <cell r="E19"/>
          <cell r="F19"/>
          <cell r="G19"/>
          <cell r="H19"/>
          <cell r="I19">
            <v>367.01</v>
          </cell>
          <cell r="J19">
            <v>1249.6300000000001</v>
          </cell>
          <cell r="K19">
            <v>87.47</v>
          </cell>
          <cell r="L19">
            <v>190</v>
          </cell>
          <cell r="M19"/>
          <cell r="N19">
            <v>1527.1</v>
          </cell>
          <cell r="O19"/>
          <cell r="P19"/>
          <cell r="Q19">
            <v>14.4</v>
          </cell>
          <cell r="R19">
            <v>140</v>
          </cell>
          <cell r="S19"/>
          <cell r="T19"/>
          <cell r="U19"/>
          <cell r="V19"/>
          <cell r="W19">
            <v>0</v>
          </cell>
          <cell r="X19"/>
          <cell r="Y19">
            <v>5.47</v>
          </cell>
          <cell r="Z19">
            <v>159.87</v>
          </cell>
          <cell r="AA19">
            <v>145.47</v>
          </cell>
          <cell r="AB19">
            <v>1179.96</v>
          </cell>
          <cell r="AC19">
            <v>1179.96</v>
          </cell>
          <cell r="AD19">
            <v>36.700000000000003</v>
          </cell>
          <cell r="AE19">
            <v>3.67</v>
          </cell>
          <cell r="AF19">
            <v>11.01</v>
          </cell>
          <cell r="AG19">
            <v>51.38</v>
          </cell>
          <cell r="AH19">
            <v>118</v>
          </cell>
          <cell r="AI19">
            <v>11.8</v>
          </cell>
          <cell r="AJ19">
            <v>129.80000000000001</v>
          </cell>
          <cell r="AK19"/>
          <cell r="AL19"/>
          <cell r="AM19">
            <v>10.85</v>
          </cell>
          <cell r="AN19">
            <v>3.45</v>
          </cell>
          <cell r="AO19">
            <v>1290.0999999999999</v>
          </cell>
        </row>
        <row r="20">
          <cell r="A20">
            <v>16</v>
          </cell>
          <cell r="B20" t="str">
            <v>اميره محمد حنفي يوسف</v>
          </cell>
          <cell r="C20">
            <v>28109162500128</v>
          </cell>
          <cell r="D20">
            <v>274</v>
          </cell>
          <cell r="E20">
            <v>227.98</v>
          </cell>
          <cell r="F20"/>
          <cell r="G20"/>
          <cell r="H20"/>
          <cell r="I20">
            <v>386.77</v>
          </cell>
          <cell r="J20">
            <v>1306.4100000000001</v>
          </cell>
          <cell r="K20">
            <v>91.45</v>
          </cell>
          <cell r="L20">
            <v>190</v>
          </cell>
          <cell r="M20"/>
          <cell r="N20">
            <v>1587.86</v>
          </cell>
          <cell r="O20"/>
          <cell r="P20"/>
          <cell r="Q20">
            <v>21</v>
          </cell>
          <cell r="R20">
            <v>50</v>
          </cell>
          <cell r="S20"/>
          <cell r="T20"/>
          <cell r="U20"/>
          <cell r="V20"/>
          <cell r="W20">
            <v>0</v>
          </cell>
          <cell r="X20"/>
          <cell r="Y20">
            <v>5.58</v>
          </cell>
          <cell r="Z20">
            <v>304.56</v>
          </cell>
          <cell r="AA20">
            <v>283.56</v>
          </cell>
          <cell r="AB20">
            <v>1455.65</v>
          </cell>
          <cell r="AC20">
            <v>1455.65</v>
          </cell>
          <cell r="AD20">
            <v>38.68</v>
          </cell>
          <cell r="AE20">
            <v>3.87</v>
          </cell>
          <cell r="AF20">
            <v>11.6</v>
          </cell>
          <cell r="AG20">
            <v>54.15</v>
          </cell>
          <cell r="AH20">
            <v>145.57</v>
          </cell>
          <cell r="AI20">
            <v>14.56</v>
          </cell>
          <cell r="AJ20">
            <v>160.13</v>
          </cell>
          <cell r="AK20">
            <v>3.04</v>
          </cell>
          <cell r="AL20"/>
          <cell r="AM20">
            <v>11.6</v>
          </cell>
          <cell r="AN20">
            <v>4.9800000000000004</v>
          </cell>
          <cell r="AO20">
            <v>1598.5</v>
          </cell>
        </row>
        <row r="21">
          <cell r="A21">
            <v>17</v>
          </cell>
          <cell r="B21" t="str">
            <v>انعام احمد ابراهيم مهران</v>
          </cell>
          <cell r="C21">
            <v>27108062500783</v>
          </cell>
          <cell r="D21">
            <v>452.58</v>
          </cell>
          <cell r="E21">
            <v>235.17</v>
          </cell>
          <cell r="F21"/>
          <cell r="G21"/>
          <cell r="H21"/>
          <cell r="I21">
            <v>638.85</v>
          </cell>
          <cell r="J21">
            <v>1875.49</v>
          </cell>
          <cell r="K21">
            <v>131.28</v>
          </cell>
          <cell r="L21">
            <v>190</v>
          </cell>
          <cell r="M21"/>
          <cell r="N21">
            <v>2196.77</v>
          </cell>
          <cell r="O21"/>
          <cell r="P21"/>
          <cell r="Q21">
            <v>21</v>
          </cell>
          <cell r="R21">
            <v>150</v>
          </cell>
          <cell r="S21"/>
          <cell r="T21"/>
          <cell r="U21"/>
          <cell r="V21"/>
          <cell r="W21">
            <v>0</v>
          </cell>
          <cell r="X21">
            <v>230.78</v>
          </cell>
          <cell r="Y21">
            <v>70.06</v>
          </cell>
          <cell r="Z21">
            <v>707.01</v>
          </cell>
          <cell r="AA21">
            <v>686.01</v>
          </cell>
          <cell r="AB21">
            <v>1644.59</v>
          </cell>
          <cell r="AC21">
            <v>1644.59</v>
          </cell>
          <cell r="AD21">
            <v>63.89</v>
          </cell>
          <cell r="AE21">
            <v>6.39</v>
          </cell>
          <cell r="AF21">
            <v>19.170000000000002</v>
          </cell>
          <cell r="AG21">
            <v>89.45</v>
          </cell>
          <cell r="AH21">
            <v>164.46</v>
          </cell>
          <cell r="AI21">
            <v>16.45</v>
          </cell>
          <cell r="AJ21">
            <v>180.91</v>
          </cell>
          <cell r="AK21"/>
          <cell r="AL21"/>
          <cell r="AM21">
            <v>19.25</v>
          </cell>
          <cell r="AN21">
            <v>20.14</v>
          </cell>
          <cell r="AO21">
            <v>2369.3000000000002</v>
          </cell>
        </row>
        <row r="22">
          <cell r="A22">
            <v>18</v>
          </cell>
          <cell r="B22" t="str">
            <v>اوميمه جمال حلمى حسن</v>
          </cell>
          <cell r="C22">
            <v>27412022500064</v>
          </cell>
          <cell r="D22">
            <v>283</v>
          </cell>
          <cell r="E22"/>
          <cell r="F22"/>
          <cell r="G22"/>
          <cell r="H22"/>
          <cell r="I22">
            <v>399.48</v>
          </cell>
          <cell r="J22">
            <v>1306.4100000000001</v>
          </cell>
          <cell r="K22">
            <v>91.45</v>
          </cell>
          <cell r="L22">
            <v>190</v>
          </cell>
          <cell r="M22"/>
          <cell r="N22">
            <v>1587.86</v>
          </cell>
          <cell r="O22"/>
          <cell r="P22"/>
          <cell r="Q22">
            <v>21</v>
          </cell>
          <cell r="R22">
            <v>145</v>
          </cell>
          <cell r="S22"/>
          <cell r="T22"/>
          <cell r="U22"/>
          <cell r="V22"/>
          <cell r="W22">
            <v>0</v>
          </cell>
          <cell r="X22">
            <v>21.74</v>
          </cell>
          <cell r="Y22">
            <v>5.69</v>
          </cell>
          <cell r="Z22">
            <v>193.43</v>
          </cell>
          <cell r="AA22">
            <v>172.43</v>
          </cell>
          <cell r="AB22">
            <v>1236.81</v>
          </cell>
          <cell r="AC22">
            <v>1236.81</v>
          </cell>
          <cell r="AD22">
            <v>39.950000000000003</v>
          </cell>
          <cell r="AE22">
            <v>3.99</v>
          </cell>
          <cell r="AF22">
            <v>11.98</v>
          </cell>
          <cell r="AG22">
            <v>55.92</v>
          </cell>
          <cell r="AH22">
            <v>123.68</v>
          </cell>
          <cell r="AI22">
            <v>12.37</v>
          </cell>
          <cell r="AJ22">
            <v>136.05000000000001</v>
          </cell>
          <cell r="AK22"/>
          <cell r="AL22"/>
          <cell r="AM22">
            <v>11.4</v>
          </cell>
          <cell r="AN22">
            <v>4.5999999999999996</v>
          </cell>
          <cell r="AO22">
            <v>1351.6</v>
          </cell>
        </row>
        <row r="23">
          <cell r="A23">
            <v>19</v>
          </cell>
          <cell r="B23" t="str">
            <v>ايفيلين ربيل بطرس اسكاروس</v>
          </cell>
          <cell r="C23">
            <v>27811202502229</v>
          </cell>
          <cell r="D23">
            <v>271</v>
          </cell>
          <cell r="E23">
            <v>235.17</v>
          </cell>
          <cell r="F23"/>
          <cell r="G23"/>
          <cell r="H23"/>
          <cell r="I23">
            <v>382.54</v>
          </cell>
          <cell r="J23">
            <v>1314.07</v>
          </cell>
          <cell r="K23">
            <v>91.98</v>
          </cell>
          <cell r="L23">
            <v>190</v>
          </cell>
          <cell r="M23"/>
          <cell r="N23">
            <v>1596.05</v>
          </cell>
          <cell r="O23"/>
          <cell r="P23"/>
          <cell r="Q23">
            <v>21</v>
          </cell>
          <cell r="R23">
            <v>95</v>
          </cell>
          <cell r="S23"/>
          <cell r="T23"/>
          <cell r="U23"/>
          <cell r="V23"/>
          <cell r="W23">
            <v>0</v>
          </cell>
          <cell r="X23">
            <v>0.17</v>
          </cell>
          <cell r="Y23">
            <v>5.71</v>
          </cell>
          <cell r="Z23">
            <v>357.05</v>
          </cell>
          <cell r="AA23">
            <v>336.05</v>
          </cell>
          <cell r="AB23">
            <v>1475.56</v>
          </cell>
          <cell r="AC23">
            <v>1475.56</v>
          </cell>
          <cell r="AD23">
            <v>38.25</v>
          </cell>
          <cell r="AE23">
            <v>3.83</v>
          </cell>
          <cell r="AF23">
            <v>11.48</v>
          </cell>
          <cell r="AG23">
            <v>53.56</v>
          </cell>
          <cell r="AH23">
            <v>147.56</v>
          </cell>
          <cell r="AI23">
            <v>14.76</v>
          </cell>
          <cell r="AJ23">
            <v>162.32</v>
          </cell>
          <cell r="AK23">
            <v>14.28</v>
          </cell>
          <cell r="AL23"/>
          <cell r="AM23">
            <v>11.75</v>
          </cell>
          <cell r="AN23">
            <v>5.25</v>
          </cell>
          <cell r="AO23">
            <v>1615.9</v>
          </cell>
        </row>
        <row r="24">
          <cell r="A24">
            <v>20</v>
          </cell>
          <cell r="B24" t="str">
            <v>ايمان أحمد بركات أحمد</v>
          </cell>
          <cell r="C24"/>
          <cell r="D24"/>
          <cell r="E24"/>
          <cell r="F24"/>
          <cell r="G24"/>
          <cell r="H24"/>
          <cell r="I24"/>
          <cell r="J24"/>
          <cell r="K24"/>
          <cell r="L24"/>
          <cell r="M24"/>
          <cell r="N24"/>
          <cell r="O24"/>
          <cell r="P24"/>
          <cell r="Q24"/>
          <cell r="R24"/>
          <cell r="S24"/>
          <cell r="T24"/>
          <cell r="U24"/>
          <cell r="V24"/>
          <cell r="W24">
            <v>0</v>
          </cell>
          <cell r="X24"/>
          <cell r="Y24"/>
          <cell r="Z24"/>
          <cell r="AA24">
            <v>0</v>
          </cell>
          <cell r="AB24"/>
          <cell r="AC24"/>
          <cell r="AD24"/>
          <cell r="AE24"/>
          <cell r="AF24"/>
          <cell r="AG24">
            <v>0</v>
          </cell>
          <cell r="AH24"/>
          <cell r="AI24"/>
          <cell r="AJ24">
            <v>0</v>
          </cell>
          <cell r="AK24"/>
          <cell r="AL24"/>
          <cell r="AM24"/>
          <cell r="AN24"/>
          <cell r="AO24"/>
        </row>
        <row r="25">
          <cell r="A25">
            <v>21</v>
          </cell>
          <cell r="B25" t="str">
            <v>ايمان جمال محمد سيف خليل</v>
          </cell>
          <cell r="C25"/>
          <cell r="D25"/>
          <cell r="E25"/>
          <cell r="F25"/>
          <cell r="G25"/>
          <cell r="H25"/>
          <cell r="I25"/>
          <cell r="J25"/>
          <cell r="K25"/>
          <cell r="L25"/>
          <cell r="M25"/>
          <cell r="N25"/>
          <cell r="O25"/>
          <cell r="P25"/>
          <cell r="Q25"/>
          <cell r="R25"/>
          <cell r="S25"/>
          <cell r="T25"/>
          <cell r="U25"/>
          <cell r="V25"/>
          <cell r="W25">
            <v>0</v>
          </cell>
          <cell r="X25"/>
          <cell r="Y25"/>
          <cell r="Z25"/>
          <cell r="AA25">
            <v>0</v>
          </cell>
          <cell r="AB25"/>
          <cell r="AC25"/>
          <cell r="AD25"/>
          <cell r="AE25"/>
          <cell r="AF25"/>
          <cell r="AG25">
            <v>0</v>
          </cell>
          <cell r="AH25"/>
          <cell r="AI25"/>
          <cell r="AJ25">
            <v>0</v>
          </cell>
          <cell r="AK25"/>
          <cell r="AL25"/>
          <cell r="AM25"/>
          <cell r="AN25"/>
          <cell r="AO25"/>
        </row>
        <row r="26">
          <cell r="A26">
            <v>22</v>
          </cell>
          <cell r="B26" t="str">
            <v>ايمان عبدالحميد عبد اللطيف</v>
          </cell>
          <cell r="C26">
            <v>28009172501861</v>
          </cell>
          <cell r="D26">
            <v>278</v>
          </cell>
          <cell r="E26">
            <v>300</v>
          </cell>
          <cell r="F26"/>
          <cell r="G26"/>
          <cell r="H26"/>
          <cell r="I26">
            <v>392.42</v>
          </cell>
          <cell r="J26">
            <v>1371.73</v>
          </cell>
          <cell r="K26">
            <v>96.02</v>
          </cell>
          <cell r="L26">
            <v>190</v>
          </cell>
          <cell r="M26"/>
          <cell r="N26">
            <v>1657.75</v>
          </cell>
          <cell r="O26"/>
          <cell r="P26"/>
          <cell r="Q26">
            <v>21</v>
          </cell>
          <cell r="R26">
            <v>50</v>
          </cell>
          <cell r="S26"/>
          <cell r="T26"/>
          <cell r="U26"/>
          <cell r="V26"/>
          <cell r="W26">
            <v>0</v>
          </cell>
          <cell r="X26">
            <v>2.69</v>
          </cell>
          <cell r="Y26">
            <v>5.63</v>
          </cell>
          <cell r="Z26">
            <v>379.32</v>
          </cell>
          <cell r="AA26">
            <v>358.32</v>
          </cell>
          <cell r="AB26">
            <v>1594.65</v>
          </cell>
          <cell r="AC26">
            <v>1594.65</v>
          </cell>
          <cell r="AD26">
            <v>39.24</v>
          </cell>
          <cell r="AE26">
            <v>3.92</v>
          </cell>
          <cell r="AF26">
            <v>11.77</v>
          </cell>
          <cell r="AG26">
            <v>54.930000000000007</v>
          </cell>
          <cell r="AH26">
            <v>159.47</v>
          </cell>
          <cell r="AI26">
            <v>15.95</v>
          </cell>
          <cell r="AJ26">
            <v>175.42</v>
          </cell>
          <cell r="AK26"/>
          <cell r="AL26"/>
          <cell r="AM26">
            <v>12.3</v>
          </cell>
          <cell r="AN26">
            <v>6.35</v>
          </cell>
          <cell r="AO26">
            <v>1628.05</v>
          </cell>
        </row>
        <row r="27">
          <cell r="A27">
            <v>23</v>
          </cell>
          <cell r="B27" t="str">
            <v>ايمان محمد عبد المعطي محمد</v>
          </cell>
          <cell r="C27">
            <v>28401292500181</v>
          </cell>
          <cell r="D27">
            <v>264</v>
          </cell>
          <cell r="E27"/>
          <cell r="F27"/>
          <cell r="G27"/>
          <cell r="H27"/>
          <cell r="I27">
            <v>372.66</v>
          </cell>
          <cell r="J27">
            <v>1299.0999999999999</v>
          </cell>
          <cell r="K27">
            <v>90.94</v>
          </cell>
          <cell r="L27">
            <v>190</v>
          </cell>
          <cell r="M27"/>
          <cell r="N27">
            <v>1580.04</v>
          </cell>
          <cell r="O27"/>
          <cell r="P27"/>
          <cell r="Q27">
            <v>21</v>
          </cell>
          <cell r="R27">
            <v>145</v>
          </cell>
          <cell r="S27"/>
          <cell r="T27"/>
          <cell r="U27"/>
          <cell r="V27"/>
          <cell r="W27">
            <v>0</v>
          </cell>
          <cell r="X27"/>
          <cell r="Y27">
            <v>5.69</v>
          </cell>
          <cell r="Z27">
            <v>171.69</v>
          </cell>
          <cell r="AA27">
            <v>150.69</v>
          </cell>
          <cell r="AB27">
            <v>1234.07</v>
          </cell>
          <cell r="AC27">
            <v>1234.07</v>
          </cell>
          <cell r="AD27">
            <v>37.270000000000003</v>
          </cell>
          <cell r="AE27">
            <v>3.73</v>
          </cell>
          <cell r="AF27">
            <v>11.18</v>
          </cell>
          <cell r="AG27">
            <v>52.18</v>
          </cell>
          <cell r="AH27">
            <v>123.41</v>
          </cell>
          <cell r="AI27">
            <v>12.34</v>
          </cell>
          <cell r="AJ27">
            <v>135.75</v>
          </cell>
          <cell r="AK27"/>
          <cell r="AL27"/>
          <cell r="AM27">
            <v>10.55</v>
          </cell>
          <cell r="AN27">
            <v>2.88</v>
          </cell>
          <cell r="AO27">
            <v>1456.35</v>
          </cell>
        </row>
        <row r="28">
          <cell r="A28">
            <v>24</v>
          </cell>
          <cell r="B28" t="str">
            <v>بسمة عبد العزيز ابو العلا</v>
          </cell>
          <cell r="C28">
            <v>28302182500226</v>
          </cell>
          <cell r="D28">
            <v>274</v>
          </cell>
          <cell r="E28">
            <v>225.98</v>
          </cell>
          <cell r="F28"/>
          <cell r="G28"/>
          <cell r="H28"/>
          <cell r="I28">
            <v>386.77</v>
          </cell>
          <cell r="J28">
            <v>1306.4100000000001</v>
          </cell>
          <cell r="K28">
            <v>91.45</v>
          </cell>
          <cell r="L28">
            <v>190</v>
          </cell>
          <cell r="M28"/>
          <cell r="N28">
            <v>1587.86</v>
          </cell>
          <cell r="O28"/>
          <cell r="P28"/>
          <cell r="Q28">
            <v>21</v>
          </cell>
          <cell r="R28">
            <v>50</v>
          </cell>
          <cell r="S28">
            <v>15</v>
          </cell>
          <cell r="T28"/>
          <cell r="U28"/>
          <cell r="V28"/>
          <cell r="W28">
            <v>15</v>
          </cell>
          <cell r="X28"/>
          <cell r="Y28">
            <v>5.64</v>
          </cell>
          <cell r="Z28">
            <v>317.62</v>
          </cell>
          <cell r="AA28">
            <v>296.62</v>
          </cell>
          <cell r="AB28">
            <v>1468.71</v>
          </cell>
          <cell r="AC28">
            <v>1468.71</v>
          </cell>
          <cell r="AD28">
            <v>38.68</v>
          </cell>
          <cell r="AE28">
            <v>3.87</v>
          </cell>
          <cell r="AF28">
            <v>11.6</v>
          </cell>
          <cell r="AG28">
            <v>54.15</v>
          </cell>
          <cell r="AH28">
            <v>146.87</v>
          </cell>
          <cell r="AI28">
            <v>14.69</v>
          </cell>
          <cell r="AJ28">
            <v>161.56</v>
          </cell>
          <cell r="AK28"/>
          <cell r="AL28"/>
          <cell r="AM28">
            <v>12.15</v>
          </cell>
          <cell r="AN28">
            <v>6.09</v>
          </cell>
          <cell r="AO28">
            <v>1671.5</v>
          </cell>
        </row>
        <row r="29">
          <cell r="A29">
            <v>25</v>
          </cell>
          <cell r="B29" t="str">
            <v>بيتر عاطف كمال متري</v>
          </cell>
          <cell r="C29">
            <v>28009152500311</v>
          </cell>
          <cell r="D29">
            <v>270</v>
          </cell>
          <cell r="E29"/>
          <cell r="F29"/>
          <cell r="G29"/>
          <cell r="H29"/>
          <cell r="I29">
            <v>381.13</v>
          </cell>
          <cell r="J29">
            <v>1284.06</v>
          </cell>
          <cell r="K29">
            <v>89.88</v>
          </cell>
          <cell r="L29">
            <v>190</v>
          </cell>
          <cell r="M29"/>
          <cell r="N29">
            <v>1563.94</v>
          </cell>
          <cell r="O29"/>
          <cell r="P29"/>
          <cell r="Q29">
            <v>21</v>
          </cell>
          <cell r="R29">
            <v>145</v>
          </cell>
          <cell r="S29"/>
          <cell r="T29"/>
          <cell r="U29"/>
          <cell r="V29"/>
          <cell r="W29">
            <v>0</v>
          </cell>
          <cell r="X29">
            <v>0.9</v>
          </cell>
          <cell r="Y29">
            <v>5.53</v>
          </cell>
          <cell r="Z29">
            <v>172.43</v>
          </cell>
          <cell r="AA29">
            <v>151.43</v>
          </cell>
          <cell r="AB29">
            <v>1210.24</v>
          </cell>
          <cell r="AC29">
            <v>1210.24</v>
          </cell>
          <cell r="AD29">
            <v>38.11</v>
          </cell>
          <cell r="AE29">
            <v>3.81</v>
          </cell>
          <cell r="AF29">
            <v>11.43</v>
          </cell>
          <cell r="AG29">
            <v>53.35</v>
          </cell>
          <cell r="AH29">
            <v>121.02</v>
          </cell>
          <cell r="AI29">
            <v>12.1</v>
          </cell>
          <cell r="AJ29">
            <v>133.12</v>
          </cell>
          <cell r="AK29"/>
          <cell r="AL29">
            <v>6.48</v>
          </cell>
          <cell r="AM29">
            <v>11.05</v>
          </cell>
          <cell r="AN29">
            <v>3.91</v>
          </cell>
          <cell r="AO29">
            <v>1528.45</v>
          </cell>
        </row>
        <row r="30">
          <cell r="A30">
            <v>26</v>
          </cell>
          <cell r="B30" t="str">
            <v>جرجس فيليب عزيز نخله</v>
          </cell>
          <cell r="C30">
            <v>28511172500374</v>
          </cell>
          <cell r="D30">
            <v>263</v>
          </cell>
          <cell r="E30"/>
          <cell r="F30"/>
          <cell r="G30"/>
          <cell r="H30"/>
          <cell r="I30">
            <v>371.25</v>
          </cell>
          <cell r="J30">
            <v>1264.77</v>
          </cell>
          <cell r="K30">
            <v>88.53</v>
          </cell>
          <cell r="L30">
            <v>190</v>
          </cell>
          <cell r="M30"/>
          <cell r="N30">
            <v>1543.3</v>
          </cell>
          <cell r="O30"/>
          <cell r="P30"/>
          <cell r="Q30">
            <v>21</v>
          </cell>
          <cell r="R30">
            <v>50</v>
          </cell>
          <cell r="S30"/>
          <cell r="T30"/>
          <cell r="U30"/>
          <cell r="V30"/>
          <cell r="W30">
            <v>0</v>
          </cell>
          <cell r="X30"/>
          <cell r="Y30">
            <v>5.51</v>
          </cell>
          <cell r="Z30">
            <v>76.510000000000005</v>
          </cell>
          <cell r="AA30">
            <v>55.510000000000005</v>
          </cell>
          <cell r="AB30">
            <v>1198.56</v>
          </cell>
          <cell r="AC30">
            <v>1198.56</v>
          </cell>
          <cell r="AD30">
            <v>37.119999999999997</v>
          </cell>
          <cell r="AE30">
            <v>3.71</v>
          </cell>
          <cell r="AF30">
            <v>11.14</v>
          </cell>
          <cell r="AG30">
            <v>51.97</v>
          </cell>
          <cell r="AH30">
            <v>119.86</v>
          </cell>
          <cell r="AI30">
            <v>11.99</v>
          </cell>
          <cell r="AJ30">
            <v>131.85</v>
          </cell>
          <cell r="AK30"/>
          <cell r="AL30"/>
          <cell r="AM30">
            <v>10.25</v>
          </cell>
          <cell r="AN30">
            <v>2.3199999999999998</v>
          </cell>
          <cell r="AO30">
            <v>1418.4</v>
          </cell>
        </row>
        <row r="31">
          <cell r="A31"/>
          <cell r="B31" t="str">
            <v>حازم عبد الرحمن دوينى عبدالرحمن</v>
          </cell>
          <cell r="C31"/>
          <cell r="D31"/>
          <cell r="E31"/>
          <cell r="F31"/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</row>
        <row r="32">
          <cell r="A32"/>
          <cell r="B32" t="str">
            <v>حسام جمال الدين محمد محمود</v>
          </cell>
          <cell r="C32"/>
          <cell r="D32"/>
          <cell r="E32"/>
          <cell r="F32"/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</row>
        <row r="33">
          <cell r="A33">
            <v>27</v>
          </cell>
          <cell r="B33" t="str">
            <v>جيهان محمد حسن بدري</v>
          </cell>
          <cell r="C33"/>
          <cell r="D33"/>
          <cell r="E33"/>
          <cell r="F33"/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>
            <v>0</v>
          </cell>
          <cell r="X33"/>
          <cell r="Y33"/>
          <cell r="Z33"/>
          <cell r="AA33">
            <v>0</v>
          </cell>
          <cell r="AB33"/>
          <cell r="AC33"/>
          <cell r="AD33"/>
          <cell r="AE33"/>
          <cell r="AF33"/>
          <cell r="AG33">
            <v>0</v>
          </cell>
          <cell r="AH33"/>
          <cell r="AI33"/>
          <cell r="AJ33">
            <v>0</v>
          </cell>
          <cell r="AK33"/>
          <cell r="AL33"/>
          <cell r="AM33"/>
          <cell r="AN33"/>
          <cell r="AO33"/>
        </row>
        <row r="34">
          <cell r="A34">
            <v>30</v>
          </cell>
          <cell r="B34" t="str">
            <v>حنان حسن عبد العزيز النوبى</v>
          </cell>
          <cell r="C34"/>
          <cell r="D34"/>
          <cell r="E34"/>
          <cell r="F34"/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>
            <v>0</v>
          </cell>
          <cell r="X34"/>
          <cell r="Y34"/>
          <cell r="Z34"/>
          <cell r="AA34">
            <v>0</v>
          </cell>
          <cell r="AB34"/>
          <cell r="AC34"/>
          <cell r="AD34"/>
          <cell r="AE34"/>
          <cell r="AF34"/>
          <cell r="AG34">
            <v>0</v>
          </cell>
          <cell r="AH34"/>
          <cell r="AI34"/>
          <cell r="AJ34">
            <v>0</v>
          </cell>
          <cell r="AK34"/>
          <cell r="AL34"/>
          <cell r="AM34"/>
          <cell r="AN34"/>
          <cell r="AO34"/>
        </row>
        <row r="35">
          <cell r="A35">
            <v>31</v>
          </cell>
          <cell r="B35" t="str">
            <v>حنان فاروق محمد طلبه</v>
          </cell>
          <cell r="C35">
            <v>28102032500229</v>
          </cell>
          <cell r="D35">
            <v>278</v>
          </cell>
          <cell r="E35"/>
          <cell r="F35"/>
          <cell r="G35"/>
          <cell r="H35"/>
          <cell r="I35">
            <v>392.42</v>
          </cell>
          <cell r="J35">
            <v>1371.73</v>
          </cell>
          <cell r="K35">
            <v>96.02</v>
          </cell>
          <cell r="L35">
            <v>190</v>
          </cell>
          <cell r="M35"/>
          <cell r="N35">
            <v>1657.75</v>
          </cell>
          <cell r="O35"/>
          <cell r="P35"/>
          <cell r="Q35">
            <v>21</v>
          </cell>
          <cell r="R35">
            <v>50</v>
          </cell>
          <cell r="S35"/>
          <cell r="T35"/>
          <cell r="U35"/>
          <cell r="V35"/>
          <cell r="W35">
            <v>0</v>
          </cell>
          <cell r="X35">
            <v>4.6900000000000004</v>
          </cell>
          <cell r="Y35">
            <v>5.63</v>
          </cell>
          <cell r="Z35">
            <v>81.319999999999993</v>
          </cell>
          <cell r="AA35">
            <v>60.319999999999993</v>
          </cell>
          <cell r="AB35">
            <v>1296.6500000000001</v>
          </cell>
          <cell r="AC35">
            <v>1296.6500000000001</v>
          </cell>
          <cell r="AD35">
            <v>39.24</v>
          </cell>
          <cell r="AE35">
            <v>3.92</v>
          </cell>
          <cell r="AF35">
            <v>11.77</v>
          </cell>
          <cell r="AG35">
            <v>54.930000000000007</v>
          </cell>
          <cell r="AH35">
            <v>129.66999999999999</v>
          </cell>
          <cell r="AI35">
            <v>12.97</v>
          </cell>
          <cell r="AJ35">
            <v>142.63999999999999</v>
          </cell>
          <cell r="AK35"/>
          <cell r="AL35"/>
          <cell r="AM35">
            <v>11.05</v>
          </cell>
          <cell r="AN35">
            <v>3.89</v>
          </cell>
          <cell r="AO35">
            <v>1526.55</v>
          </cell>
        </row>
        <row r="36">
          <cell r="A36">
            <v>32</v>
          </cell>
          <cell r="B36" t="str">
            <v>حنان محمود محمد أحمد</v>
          </cell>
          <cell r="C36">
            <v>29208022500243</v>
          </cell>
          <cell r="D36">
            <v>246</v>
          </cell>
          <cell r="E36"/>
          <cell r="F36"/>
          <cell r="G36"/>
          <cell r="H36"/>
          <cell r="I36">
            <v>347.25</v>
          </cell>
          <cell r="J36">
            <v>1074.4000000000001</v>
          </cell>
          <cell r="K36">
            <v>75.209999999999994</v>
          </cell>
          <cell r="L36">
            <v>190</v>
          </cell>
          <cell r="M36"/>
          <cell r="N36">
            <v>1339.61</v>
          </cell>
          <cell r="O36"/>
          <cell r="P36"/>
          <cell r="Q36">
            <v>14.4</v>
          </cell>
          <cell r="R36">
            <v>50</v>
          </cell>
          <cell r="S36"/>
          <cell r="T36"/>
          <cell r="U36"/>
          <cell r="V36"/>
          <cell r="W36">
            <v>0</v>
          </cell>
          <cell r="X36"/>
          <cell r="Y36">
            <v>5.08</v>
          </cell>
          <cell r="Z36">
            <v>69.48</v>
          </cell>
          <cell r="AA36">
            <v>55.080000000000005</v>
          </cell>
          <cell r="AB36">
            <v>1011.84</v>
          </cell>
          <cell r="AC36">
            <v>1011.84</v>
          </cell>
          <cell r="AD36">
            <v>34.72</v>
          </cell>
          <cell r="AE36">
            <v>3.47</v>
          </cell>
          <cell r="AF36">
            <v>10.42</v>
          </cell>
          <cell r="AG36">
            <v>48.61</v>
          </cell>
          <cell r="AH36">
            <v>101.18</v>
          </cell>
          <cell r="AI36">
            <v>10.119999999999999</v>
          </cell>
          <cell r="AJ36">
            <v>111.30000000000001</v>
          </cell>
          <cell r="AK36"/>
          <cell r="AL36"/>
          <cell r="AM36">
            <v>8.9</v>
          </cell>
          <cell r="AN36"/>
          <cell r="AO36">
            <v>1240.25</v>
          </cell>
        </row>
        <row r="37">
          <cell r="A37">
            <v>33</v>
          </cell>
          <cell r="B37" t="str">
            <v>خالد فتحي عبد العزيز اسماعيل</v>
          </cell>
          <cell r="C37">
            <v>28606212500276</v>
          </cell>
          <cell r="D37">
            <v>263</v>
          </cell>
          <cell r="E37"/>
          <cell r="F37"/>
          <cell r="G37"/>
          <cell r="H37"/>
          <cell r="I37">
            <v>371.25</v>
          </cell>
          <cell r="J37">
            <v>1321.61</v>
          </cell>
          <cell r="K37">
            <v>92.51</v>
          </cell>
          <cell r="L37">
            <v>190</v>
          </cell>
          <cell r="M37"/>
          <cell r="N37">
            <v>1604.12</v>
          </cell>
          <cell r="O37"/>
          <cell r="P37"/>
          <cell r="Q37">
            <v>14.4</v>
          </cell>
          <cell r="R37">
            <v>50</v>
          </cell>
          <cell r="S37"/>
          <cell r="T37"/>
          <cell r="U37"/>
          <cell r="V37"/>
          <cell r="W37">
            <v>0</v>
          </cell>
          <cell r="X37"/>
          <cell r="Y37">
            <v>5.51</v>
          </cell>
          <cell r="Z37">
            <v>69.91</v>
          </cell>
          <cell r="AA37">
            <v>55.51</v>
          </cell>
          <cell r="AB37">
            <v>1252.78</v>
          </cell>
          <cell r="AC37">
            <v>1252.78</v>
          </cell>
          <cell r="AD37">
            <v>37.119999999999997</v>
          </cell>
          <cell r="AE37">
            <v>3.71</v>
          </cell>
          <cell r="AF37">
            <v>11.14</v>
          </cell>
          <cell r="AG37">
            <v>51.97</v>
          </cell>
          <cell r="AH37">
            <v>125.28</v>
          </cell>
          <cell r="AI37">
            <v>12.53</v>
          </cell>
          <cell r="AJ37">
            <v>137.81</v>
          </cell>
          <cell r="AK37"/>
          <cell r="AL37"/>
          <cell r="AM37">
            <v>10.65</v>
          </cell>
          <cell r="AN37">
            <v>3.13</v>
          </cell>
          <cell r="AO37">
            <v>1400.45</v>
          </cell>
        </row>
        <row r="38">
          <cell r="A38">
            <v>34</v>
          </cell>
          <cell r="B38" t="str">
            <v>داليا محي عبد العليم عبد الحافظ</v>
          </cell>
          <cell r="C38">
            <v>28211082500321</v>
          </cell>
          <cell r="D38">
            <v>252</v>
          </cell>
          <cell r="E38"/>
          <cell r="F38"/>
          <cell r="G38"/>
          <cell r="H38"/>
          <cell r="I38">
            <v>355.72</v>
          </cell>
          <cell r="J38">
            <v>1089.04</v>
          </cell>
          <cell r="K38">
            <v>76.23</v>
          </cell>
          <cell r="L38">
            <v>190</v>
          </cell>
          <cell r="M38"/>
          <cell r="N38">
            <v>1355.27</v>
          </cell>
          <cell r="O38"/>
          <cell r="P38"/>
          <cell r="Q38">
            <v>14.4</v>
          </cell>
          <cell r="R38"/>
          <cell r="S38"/>
          <cell r="T38"/>
          <cell r="U38"/>
          <cell r="V38"/>
          <cell r="W38">
            <v>0</v>
          </cell>
          <cell r="X38"/>
          <cell r="Y38">
            <v>5.0999999999999996</v>
          </cell>
          <cell r="Z38">
            <v>19.5</v>
          </cell>
          <cell r="AA38">
            <v>5.0999999999999996</v>
          </cell>
          <cell r="AB38">
            <v>1019.05</v>
          </cell>
          <cell r="AC38">
            <v>1019.05</v>
          </cell>
          <cell r="AD38">
            <v>35.57</v>
          </cell>
          <cell r="AE38">
            <v>3.56</v>
          </cell>
          <cell r="AF38">
            <v>10.67</v>
          </cell>
          <cell r="AG38">
            <v>49.800000000000004</v>
          </cell>
          <cell r="AH38">
            <v>101.91</v>
          </cell>
          <cell r="AI38">
            <v>10.19</v>
          </cell>
          <cell r="AJ38">
            <v>112.1</v>
          </cell>
          <cell r="AK38"/>
          <cell r="AL38"/>
          <cell r="AM38">
            <v>8.65</v>
          </cell>
          <cell r="AN38"/>
          <cell r="AO38">
            <v>1154.2</v>
          </cell>
        </row>
        <row r="39">
          <cell r="A39">
            <v>35</v>
          </cell>
          <cell r="B39" t="str">
            <v>دعاء احمد جمال عبدالفتاح حسن</v>
          </cell>
          <cell r="C39">
            <v>27808192500183</v>
          </cell>
          <cell r="D39">
            <v>278</v>
          </cell>
          <cell r="E39"/>
          <cell r="F39"/>
          <cell r="G39"/>
          <cell r="H39"/>
          <cell r="I39">
            <v>392.42</v>
          </cell>
          <cell r="J39">
            <v>1312.5</v>
          </cell>
          <cell r="K39">
            <v>91.87</v>
          </cell>
          <cell r="L39">
            <v>190</v>
          </cell>
          <cell r="M39"/>
          <cell r="N39">
            <v>1594.37</v>
          </cell>
          <cell r="O39"/>
          <cell r="P39"/>
          <cell r="Q39">
            <v>21</v>
          </cell>
          <cell r="R39">
            <v>95</v>
          </cell>
          <cell r="S39"/>
          <cell r="T39"/>
          <cell r="U39"/>
          <cell r="V39"/>
          <cell r="W39">
            <v>0</v>
          </cell>
          <cell r="X39">
            <v>5.39</v>
          </cell>
          <cell r="Y39">
            <v>5.63</v>
          </cell>
          <cell r="Z39">
            <v>127.02</v>
          </cell>
          <cell r="AA39">
            <v>106.02</v>
          </cell>
          <cell r="AB39">
            <v>1233.97</v>
          </cell>
          <cell r="AC39">
            <v>1233.97</v>
          </cell>
          <cell r="AD39">
            <v>39.24</v>
          </cell>
          <cell r="AE39">
            <v>3.92</v>
          </cell>
          <cell r="AF39">
            <v>11.77</v>
          </cell>
          <cell r="AG39">
            <v>54.930000000000007</v>
          </cell>
          <cell r="AH39">
            <v>123.4</v>
          </cell>
          <cell r="AI39">
            <v>12.34</v>
          </cell>
          <cell r="AJ39">
            <v>135.74</v>
          </cell>
          <cell r="AK39"/>
          <cell r="AL39"/>
          <cell r="AM39">
            <v>10.95</v>
          </cell>
          <cell r="AN39">
            <v>3.73</v>
          </cell>
          <cell r="AO39">
            <v>1398.3</v>
          </cell>
        </row>
        <row r="40">
          <cell r="A40">
            <v>36</v>
          </cell>
          <cell r="B40" t="str">
            <v>دعاء محمد عباس عامر</v>
          </cell>
          <cell r="C40">
            <v>28110182500181</v>
          </cell>
          <cell r="D40">
            <v>263</v>
          </cell>
          <cell r="E40">
            <v>223.18</v>
          </cell>
          <cell r="F40"/>
          <cell r="G40"/>
          <cell r="H40"/>
          <cell r="I40">
            <v>371.25</v>
          </cell>
          <cell r="J40">
            <v>1321.61</v>
          </cell>
          <cell r="K40">
            <v>92.51</v>
          </cell>
          <cell r="L40">
            <v>190</v>
          </cell>
          <cell r="M40"/>
          <cell r="N40">
            <v>1604.12</v>
          </cell>
          <cell r="O40"/>
          <cell r="P40"/>
          <cell r="Q40">
            <v>14.4</v>
          </cell>
          <cell r="R40">
            <v>50</v>
          </cell>
          <cell r="S40"/>
          <cell r="T40"/>
          <cell r="U40"/>
          <cell r="V40"/>
          <cell r="W40">
            <v>0</v>
          </cell>
          <cell r="X40"/>
          <cell r="Y40">
            <v>5.51</v>
          </cell>
          <cell r="Z40">
            <v>293.08999999999997</v>
          </cell>
          <cell r="AA40">
            <v>278.69</v>
          </cell>
          <cell r="AB40">
            <v>1475.96</v>
          </cell>
          <cell r="AC40">
            <v>1475.96</v>
          </cell>
          <cell r="AD40">
            <v>37.119999999999997</v>
          </cell>
          <cell r="AE40">
            <v>3.71</v>
          </cell>
          <cell r="AF40">
            <v>11.14</v>
          </cell>
          <cell r="AG40">
            <v>51.97</v>
          </cell>
          <cell r="AH40">
            <v>147.6</v>
          </cell>
          <cell r="AI40">
            <v>14.76</v>
          </cell>
          <cell r="AJ40">
            <v>162.35999999999999</v>
          </cell>
          <cell r="AK40"/>
          <cell r="AL40"/>
          <cell r="AM40">
            <v>12.15</v>
          </cell>
          <cell r="AN40">
            <v>6.09</v>
          </cell>
          <cell r="AO40">
            <v>1626.6</v>
          </cell>
        </row>
        <row r="41">
          <cell r="A41">
            <v>37</v>
          </cell>
          <cell r="B41" t="str">
            <v>دينا حسين اسماعيل احمد</v>
          </cell>
          <cell r="C41"/>
          <cell r="D41"/>
          <cell r="E41"/>
          <cell r="F41"/>
          <cell r="G41"/>
          <cell r="H41"/>
          <cell r="I41"/>
          <cell r="J41"/>
          <cell r="K41"/>
          <cell r="L41"/>
          <cell r="M41"/>
          <cell r="N41"/>
          <cell r="O41"/>
          <cell r="P41"/>
          <cell r="Q41"/>
          <cell r="R41"/>
          <cell r="S41"/>
          <cell r="T41"/>
          <cell r="U41"/>
          <cell r="V41"/>
          <cell r="W41">
            <v>0</v>
          </cell>
          <cell r="X41"/>
          <cell r="Y41"/>
          <cell r="Z41"/>
          <cell r="AA41">
            <v>0</v>
          </cell>
          <cell r="AB41"/>
          <cell r="AC41"/>
          <cell r="AD41"/>
          <cell r="AE41"/>
          <cell r="AF41"/>
          <cell r="AG41">
            <v>0</v>
          </cell>
          <cell r="AH41"/>
          <cell r="AI41"/>
          <cell r="AJ41">
            <v>0</v>
          </cell>
          <cell r="AK41"/>
          <cell r="AL41"/>
          <cell r="AM41"/>
          <cell r="AN41"/>
          <cell r="AO41"/>
        </row>
        <row r="42">
          <cell r="A42">
            <v>38</v>
          </cell>
          <cell r="B42" t="str">
            <v>دينا مصطفى سيد محمد البهنساوى</v>
          </cell>
          <cell r="C42">
            <v>28412312500207</v>
          </cell>
          <cell r="D42">
            <v>270</v>
          </cell>
          <cell r="E42"/>
          <cell r="F42"/>
          <cell r="G42"/>
          <cell r="H42"/>
          <cell r="I42">
            <v>381.13</v>
          </cell>
          <cell r="J42">
            <v>1284.06</v>
          </cell>
          <cell r="K42">
            <v>89.88</v>
          </cell>
          <cell r="L42">
            <v>190</v>
          </cell>
          <cell r="M42"/>
          <cell r="N42">
            <v>1563.94</v>
          </cell>
          <cell r="O42"/>
          <cell r="P42"/>
          <cell r="Q42">
            <v>21</v>
          </cell>
          <cell r="R42">
            <v>95</v>
          </cell>
          <cell r="S42"/>
          <cell r="T42"/>
          <cell r="U42"/>
          <cell r="V42"/>
          <cell r="W42">
            <v>0</v>
          </cell>
          <cell r="X42"/>
          <cell r="Y42">
            <v>5.53</v>
          </cell>
          <cell r="Z42">
            <v>121.53</v>
          </cell>
          <cell r="AA42">
            <v>100.53</v>
          </cell>
          <cell r="AB42">
            <v>1209.3399999999999</v>
          </cell>
          <cell r="AC42">
            <v>1209.3399999999999</v>
          </cell>
          <cell r="AD42">
            <v>38.11</v>
          </cell>
          <cell r="AE42">
            <v>3.81</v>
          </cell>
          <cell r="AF42">
            <v>11.43</v>
          </cell>
          <cell r="AG42">
            <v>53.35</v>
          </cell>
          <cell r="AH42">
            <v>120.93</v>
          </cell>
          <cell r="AI42">
            <v>12.09</v>
          </cell>
          <cell r="AJ42">
            <v>133.02000000000001</v>
          </cell>
          <cell r="AK42"/>
          <cell r="AL42"/>
          <cell r="AM42">
            <v>10.75</v>
          </cell>
          <cell r="AN42">
            <v>3.25</v>
          </cell>
          <cell r="AO42">
            <v>1485.1</v>
          </cell>
        </row>
        <row r="43">
          <cell r="A43">
            <v>39</v>
          </cell>
          <cell r="B43" t="str">
            <v>رانيا محمود نشأت عباس محمد</v>
          </cell>
          <cell r="C43">
            <v>28110092500107</v>
          </cell>
          <cell r="D43">
            <v>263</v>
          </cell>
          <cell r="E43">
            <v>225.18</v>
          </cell>
          <cell r="F43"/>
          <cell r="G43"/>
          <cell r="H43"/>
          <cell r="I43">
            <v>371.25</v>
          </cell>
          <cell r="J43">
            <v>1321.61</v>
          </cell>
          <cell r="K43">
            <v>92.51</v>
          </cell>
          <cell r="L43">
            <v>190</v>
          </cell>
          <cell r="M43"/>
          <cell r="N43">
            <v>1604.12</v>
          </cell>
          <cell r="O43"/>
          <cell r="P43"/>
          <cell r="Q43">
            <v>14.4</v>
          </cell>
          <cell r="R43">
            <v>50</v>
          </cell>
          <cell r="S43"/>
          <cell r="T43">
            <v>14.4</v>
          </cell>
          <cell r="U43"/>
          <cell r="V43"/>
          <cell r="W43">
            <v>14.4</v>
          </cell>
          <cell r="X43"/>
          <cell r="Y43">
            <v>5.51</v>
          </cell>
          <cell r="Z43">
            <v>309.49</v>
          </cell>
          <cell r="AA43">
            <v>295.09000000000003</v>
          </cell>
          <cell r="AB43">
            <v>1492.36</v>
          </cell>
          <cell r="AC43">
            <v>1492.36</v>
          </cell>
          <cell r="AD43">
            <v>37.119999999999997</v>
          </cell>
          <cell r="AE43">
            <v>3.71</v>
          </cell>
          <cell r="AF43">
            <v>11.14</v>
          </cell>
          <cell r="AG43">
            <v>51.97</v>
          </cell>
          <cell r="AH43">
            <v>149.24</v>
          </cell>
          <cell r="AI43">
            <v>14.92</v>
          </cell>
          <cell r="AJ43">
            <v>164.16</v>
          </cell>
          <cell r="AK43">
            <v>7.54</v>
          </cell>
          <cell r="AL43"/>
          <cell r="AM43">
            <v>11.55</v>
          </cell>
          <cell r="AN43">
            <v>4.8499999999999996</v>
          </cell>
          <cell r="AO43">
            <v>1583.5</v>
          </cell>
        </row>
        <row r="44">
          <cell r="A44">
            <v>40</v>
          </cell>
          <cell r="B44" t="str">
            <v>رشا رفعت عبد العزيز عبد الرحيم</v>
          </cell>
          <cell r="C44">
            <v>28303132500264</v>
          </cell>
          <cell r="D44">
            <v>260</v>
          </cell>
          <cell r="E44">
            <v>219.37</v>
          </cell>
          <cell r="F44"/>
          <cell r="G44"/>
          <cell r="H44"/>
          <cell r="I44">
            <v>367.01</v>
          </cell>
          <cell r="J44">
            <v>1249.6300000000001</v>
          </cell>
          <cell r="K44">
            <v>87.47</v>
          </cell>
          <cell r="L44">
            <v>190</v>
          </cell>
          <cell r="M44"/>
          <cell r="N44">
            <v>1527.1</v>
          </cell>
          <cell r="O44"/>
          <cell r="P44"/>
          <cell r="Q44">
            <v>14.4</v>
          </cell>
          <cell r="R44">
            <v>50</v>
          </cell>
          <cell r="S44"/>
          <cell r="T44"/>
          <cell r="U44"/>
          <cell r="V44"/>
          <cell r="W44">
            <v>0</v>
          </cell>
          <cell r="X44"/>
          <cell r="Y44">
            <v>5.47</v>
          </cell>
          <cell r="Z44">
            <v>289.24</v>
          </cell>
          <cell r="AA44">
            <v>274.84000000000003</v>
          </cell>
          <cell r="AB44">
            <v>1399.33</v>
          </cell>
          <cell r="AC44">
            <v>1399.33</v>
          </cell>
          <cell r="AD44">
            <v>36.700000000000003</v>
          </cell>
          <cell r="AE44">
            <v>3.67</v>
          </cell>
          <cell r="AF44">
            <v>11.01</v>
          </cell>
          <cell r="AG44">
            <v>51.38</v>
          </cell>
          <cell r="AH44">
            <v>139.93</v>
          </cell>
          <cell r="AI44">
            <v>13.99</v>
          </cell>
          <cell r="AJ44">
            <v>153.92000000000002</v>
          </cell>
          <cell r="AK44"/>
          <cell r="AL44"/>
          <cell r="AM44">
            <v>10.95</v>
          </cell>
          <cell r="AN44">
            <v>3.68</v>
          </cell>
          <cell r="AO44">
            <v>1506.4</v>
          </cell>
        </row>
        <row r="45">
          <cell r="A45">
            <v>41</v>
          </cell>
          <cell r="B45" t="str">
            <v>رشا طلعت صادق مقار</v>
          </cell>
          <cell r="C45">
            <v>28309012505066</v>
          </cell>
          <cell r="D45">
            <v>264</v>
          </cell>
          <cell r="E45">
            <v>226.45</v>
          </cell>
          <cell r="F45"/>
          <cell r="G45"/>
          <cell r="H45"/>
          <cell r="I45">
            <v>372.66</v>
          </cell>
          <cell r="J45">
            <v>1323.96</v>
          </cell>
          <cell r="K45">
            <v>92.68</v>
          </cell>
          <cell r="L45">
            <v>190</v>
          </cell>
          <cell r="M45"/>
          <cell r="N45">
            <v>1606.64</v>
          </cell>
          <cell r="O45"/>
          <cell r="P45"/>
          <cell r="Q45">
            <v>14.4</v>
          </cell>
          <cell r="R45">
            <v>145</v>
          </cell>
          <cell r="S45"/>
          <cell r="T45"/>
          <cell r="U45"/>
          <cell r="V45"/>
          <cell r="W45">
            <v>0</v>
          </cell>
          <cell r="X45"/>
          <cell r="Y45">
            <v>5.52</v>
          </cell>
          <cell r="Z45">
            <v>391.37</v>
          </cell>
          <cell r="AA45">
            <v>376.97</v>
          </cell>
          <cell r="AB45">
            <v>1480.35</v>
          </cell>
          <cell r="AC45">
            <v>1480.35</v>
          </cell>
          <cell r="AD45">
            <v>37.270000000000003</v>
          </cell>
          <cell r="AE45">
            <v>3.73</v>
          </cell>
          <cell r="AF45">
            <v>11.18</v>
          </cell>
          <cell r="AG45">
            <v>52.18</v>
          </cell>
          <cell r="AH45">
            <v>148.03</v>
          </cell>
          <cell r="AI45">
            <v>14.8</v>
          </cell>
          <cell r="AJ45">
            <v>162.83000000000001</v>
          </cell>
          <cell r="AK45">
            <v>9.06</v>
          </cell>
          <cell r="AL45"/>
          <cell r="AM45">
            <v>12.15</v>
          </cell>
          <cell r="AN45">
            <v>6.1</v>
          </cell>
          <cell r="AO45">
            <v>1664.65</v>
          </cell>
        </row>
        <row r="46">
          <cell r="A46">
            <v>42</v>
          </cell>
          <cell r="B46" t="str">
            <v>رشا محمد محمد احمد مصطفى</v>
          </cell>
          <cell r="C46">
            <v>28208012502643</v>
          </cell>
          <cell r="D46">
            <v>260</v>
          </cell>
          <cell r="E46">
            <v>221.37</v>
          </cell>
          <cell r="F46"/>
          <cell r="G46"/>
          <cell r="H46"/>
          <cell r="I46">
            <v>367.01</v>
          </cell>
          <cell r="J46">
            <v>1249.6300000000001</v>
          </cell>
          <cell r="K46">
            <v>87.47</v>
          </cell>
          <cell r="L46">
            <v>190</v>
          </cell>
          <cell r="M46"/>
          <cell r="N46">
            <v>1527.1</v>
          </cell>
          <cell r="O46"/>
          <cell r="P46"/>
          <cell r="Q46">
            <v>14.4</v>
          </cell>
          <cell r="R46">
            <v>150</v>
          </cell>
          <cell r="S46"/>
          <cell r="T46"/>
          <cell r="U46"/>
          <cell r="V46"/>
          <cell r="W46">
            <v>0</v>
          </cell>
          <cell r="X46"/>
          <cell r="Y46">
            <v>5.47</v>
          </cell>
          <cell r="Z46">
            <v>391.24</v>
          </cell>
          <cell r="AA46">
            <v>376.84000000000003</v>
          </cell>
          <cell r="AB46">
            <v>1401.33</v>
          </cell>
          <cell r="AC46">
            <v>1401.33</v>
          </cell>
          <cell r="AD46">
            <v>36.700000000000003</v>
          </cell>
          <cell r="AE46">
            <v>3.67</v>
          </cell>
          <cell r="AF46">
            <v>11.01</v>
          </cell>
          <cell r="AG46">
            <v>51.38</v>
          </cell>
          <cell r="AH46">
            <v>140.13</v>
          </cell>
          <cell r="AI46">
            <v>14.01</v>
          </cell>
          <cell r="AJ46">
            <v>154.13999999999999</v>
          </cell>
          <cell r="AK46">
            <v>17.440000000000001</v>
          </cell>
          <cell r="AL46"/>
          <cell r="AM46">
            <v>12.25</v>
          </cell>
          <cell r="AN46">
            <v>6.28</v>
          </cell>
          <cell r="AO46">
            <v>1452.95</v>
          </cell>
        </row>
        <row r="47">
          <cell r="A47">
            <v>43</v>
          </cell>
          <cell r="B47" t="str">
            <v>زينب شعبان عجمى يوسف</v>
          </cell>
          <cell r="C47">
            <v>26804232500107</v>
          </cell>
          <cell r="D47">
            <v>462.98</v>
          </cell>
          <cell r="E47">
            <v>300</v>
          </cell>
          <cell r="F47"/>
          <cell r="G47"/>
          <cell r="H47"/>
          <cell r="I47">
            <v>653.53</v>
          </cell>
          <cell r="J47">
            <v>1853.47</v>
          </cell>
          <cell r="K47">
            <v>129.74</v>
          </cell>
          <cell r="L47">
            <v>190</v>
          </cell>
          <cell r="M47"/>
          <cell r="N47">
            <v>2173.21</v>
          </cell>
          <cell r="O47"/>
          <cell r="P47"/>
          <cell r="Q47">
            <v>28.5</v>
          </cell>
          <cell r="R47">
            <v>150</v>
          </cell>
          <cell r="S47"/>
          <cell r="T47"/>
          <cell r="U47"/>
          <cell r="V47"/>
          <cell r="W47">
            <v>0</v>
          </cell>
          <cell r="X47">
            <v>284.01</v>
          </cell>
          <cell r="Y47">
            <v>71.38</v>
          </cell>
          <cell r="Z47">
            <v>833.89</v>
          </cell>
          <cell r="AA47">
            <v>805.39</v>
          </cell>
          <cell r="AB47">
            <v>2158.5700000000002</v>
          </cell>
          <cell r="AC47">
            <v>2158.5700000000002</v>
          </cell>
          <cell r="AD47">
            <v>65.349999999999994</v>
          </cell>
          <cell r="AE47">
            <v>6.54</v>
          </cell>
          <cell r="AF47">
            <v>19.61</v>
          </cell>
          <cell r="AG47">
            <v>91.5</v>
          </cell>
          <cell r="AH47">
            <v>215.86</v>
          </cell>
          <cell r="AI47">
            <v>21.59</v>
          </cell>
          <cell r="AJ47">
            <v>237.45000000000002</v>
          </cell>
          <cell r="AK47"/>
          <cell r="AL47"/>
          <cell r="AM47">
            <v>19.5</v>
          </cell>
          <cell r="AN47">
            <v>20.7</v>
          </cell>
          <cell r="AO47">
            <v>1940.2</v>
          </cell>
        </row>
        <row r="48">
          <cell r="A48">
            <v>44</v>
          </cell>
          <cell r="B48" t="str">
            <v>سحر عبد الجابر عمر أحمد</v>
          </cell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>
            <v>0</v>
          </cell>
          <cell r="X48"/>
          <cell r="Y48"/>
          <cell r="Z48"/>
          <cell r="AA48">
            <v>0</v>
          </cell>
          <cell r="AB48"/>
          <cell r="AC48"/>
          <cell r="AD48"/>
          <cell r="AE48"/>
          <cell r="AF48"/>
          <cell r="AG48">
            <v>0</v>
          </cell>
          <cell r="AH48"/>
          <cell r="AI48"/>
          <cell r="AJ48">
            <v>0</v>
          </cell>
          <cell r="AK48"/>
          <cell r="AL48"/>
          <cell r="AM48"/>
          <cell r="AN48"/>
          <cell r="AO48"/>
        </row>
        <row r="49">
          <cell r="A49">
            <v>45</v>
          </cell>
          <cell r="B49" t="str">
            <v>سها شحاته حامد عبد الرحمن</v>
          </cell>
          <cell r="C49"/>
          <cell r="D49"/>
          <cell r="E49"/>
          <cell r="F49"/>
          <cell r="G49"/>
          <cell r="H49"/>
          <cell r="I49"/>
          <cell r="J49"/>
          <cell r="K49"/>
          <cell r="L49"/>
          <cell r="M49"/>
          <cell r="N49"/>
          <cell r="O49"/>
          <cell r="P49"/>
          <cell r="Q49"/>
          <cell r="R49"/>
          <cell r="S49"/>
          <cell r="T49"/>
          <cell r="U49"/>
          <cell r="V49"/>
          <cell r="W49">
            <v>0</v>
          </cell>
          <cell r="X49"/>
          <cell r="Y49"/>
          <cell r="Z49"/>
          <cell r="AA49">
            <v>0</v>
          </cell>
          <cell r="AB49"/>
          <cell r="AC49"/>
          <cell r="AD49"/>
          <cell r="AE49"/>
          <cell r="AF49"/>
          <cell r="AG49">
            <v>0</v>
          </cell>
          <cell r="AH49"/>
          <cell r="AI49"/>
          <cell r="AJ49">
            <v>0</v>
          </cell>
          <cell r="AK49"/>
          <cell r="AL49"/>
          <cell r="AM49"/>
          <cell r="AN49"/>
          <cell r="AO49"/>
        </row>
        <row r="50">
          <cell r="A50">
            <v>46</v>
          </cell>
          <cell r="B50" t="str">
            <v>سومية أحمد عبد العال أحمد</v>
          </cell>
          <cell r="C50"/>
          <cell r="D50"/>
          <cell r="E50"/>
          <cell r="F50"/>
          <cell r="G50"/>
          <cell r="H50"/>
          <cell r="I50"/>
          <cell r="J50"/>
          <cell r="K50"/>
          <cell r="L50"/>
          <cell r="M50"/>
          <cell r="N50"/>
          <cell r="O50"/>
          <cell r="P50"/>
          <cell r="Q50"/>
          <cell r="R50"/>
          <cell r="S50"/>
          <cell r="T50"/>
          <cell r="U50"/>
          <cell r="V50"/>
          <cell r="W50">
            <v>0</v>
          </cell>
          <cell r="X50"/>
          <cell r="Y50"/>
          <cell r="Z50"/>
          <cell r="AA50">
            <v>0</v>
          </cell>
          <cell r="AB50"/>
          <cell r="AC50"/>
          <cell r="AD50"/>
          <cell r="AE50"/>
          <cell r="AF50"/>
          <cell r="AG50">
            <v>0</v>
          </cell>
          <cell r="AH50"/>
          <cell r="AI50"/>
          <cell r="AJ50">
            <v>0</v>
          </cell>
          <cell r="AK50"/>
          <cell r="AL50"/>
          <cell r="AM50"/>
          <cell r="AN50"/>
          <cell r="AO50"/>
        </row>
        <row r="51">
          <cell r="A51">
            <v>47</v>
          </cell>
          <cell r="B51" t="str">
            <v>شيماء حسن زكى حسين</v>
          </cell>
          <cell r="C51">
            <v>28008042500107</v>
          </cell>
          <cell r="D51">
            <v>263</v>
          </cell>
          <cell r="E51">
            <v>223.18</v>
          </cell>
          <cell r="F51"/>
          <cell r="G51"/>
          <cell r="H51"/>
          <cell r="I51">
            <v>371.25</v>
          </cell>
          <cell r="J51">
            <v>859.05</v>
          </cell>
          <cell r="K51">
            <v>60.13</v>
          </cell>
          <cell r="L51">
            <v>123.5</v>
          </cell>
          <cell r="M51"/>
          <cell r="N51">
            <v>1042.68</v>
          </cell>
          <cell r="O51"/>
          <cell r="P51"/>
          <cell r="Q51">
            <v>9.36</v>
          </cell>
          <cell r="R51">
            <v>50</v>
          </cell>
          <cell r="S51"/>
          <cell r="T51"/>
          <cell r="U51"/>
          <cell r="V51"/>
          <cell r="W51">
            <v>0</v>
          </cell>
          <cell r="X51"/>
          <cell r="Y51">
            <v>3.58</v>
          </cell>
          <cell r="Z51">
            <v>286.12</v>
          </cell>
          <cell r="AA51">
            <v>276.76</v>
          </cell>
          <cell r="AB51">
            <v>1596.14</v>
          </cell>
          <cell r="AC51">
            <v>1596.14</v>
          </cell>
          <cell r="AD51">
            <v>37.119999999999997</v>
          </cell>
          <cell r="AE51">
            <v>3.71</v>
          </cell>
          <cell r="AF51">
            <v>11.14</v>
          </cell>
          <cell r="AG51">
            <v>51.97</v>
          </cell>
          <cell r="AH51">
            <v>159.61000000000001</v>
          </cell>
          <cell r="AI51">
            <v>15.96</v>
          </cell>
          <cell r="AJ51">
            <v>175.57000000000002</v>
          </cell>
          <cell r="AK51">
            <v>10.69</v>
          </cell>
          <cell r="AL51"/>
          <cell r="AM51">
            <v>7.75</v>
          </cell>
          <cell r="AN51"/>
          <cell r="AO51">
            <v>716.45</v>
          </cell>
        </row>
        <row r="52">
          <cell r="A52">
            <v>48</v>
          </cell>
          <cell r="B52" t="str">
            <v>شيماء سيد علي حسن</v>
          </cell>
          <cell r="C52">
            <v>28308012503041</v>
          </cell>
          <cell r="D52">
            <v>270</v>
          </cell>
          <cell r="E52"/>
          <cell r="F52"/>
          <cell r="G52"/>
          <cell r="H52"/>
          <cell r="I52">
            <v>381.13</v>
          </cell>
          <cell r="J52">
            <v>1284.06</v>
          </cell>
          <cell r="K52">
            <v>89.88</v>
          </cell>
          <cell r="L52">
            <v>190</v>
          </cell>
          <cell r="M52"/>
          <cell r="N52">
            <v>1563.94</v>
          </cell>
          <cell r="O52"/>
          <cell r="P52"/>
          <cell r="Q52">
            <v>21</v>
          </cell>
          <cell r="R52">
            <v>50</v>
          </cell>
          <cell r="S52"/>
          <cell r="T52"/>
          <cell r="U52"/>
          <cell r="V52"/>
          <cell r="W52">
            <v>0</v>
          </cell>
          <cell r="X52"/>
          <cell r="Y52">
            <v>5.53</v>
          </cell>
          <cell r="Z52">
            <v>76.53</v>
          </cell>
          <cell r="AA52">
            <v>55.53</v>
          </cell>
          <cell r="AB52">
            <v>1209.3399999999999</v>
          </cell>
          <cell r="AC52">
            <v>1209.3399999999999</v>
          </cell>
          <cell r="AD52">
            <v>38.11</v>
          </cell>
          <cell r="AE52">
            <v>3.81</v>
          </cell>
          <cell r="AF52">
            <v>11.43</v>
          </cell>
          <cell r="AG52">
            <v>53.35</v>
          </cell>
          <cell r="AH52">
            <v>120.93</v>
          </cell>
          <cell r="AI52">
            <v>12.09</v>
          </cell>
          <cell r="AJ52">
            <v>133.02000000000001</v>
          </cell>
          <cell r="AK52"/>
          <cell r="AL52"/>
          <cell r="AM52">
            <v>9.6999999999999993</v>
          </cell>
          <cell r="AN52">
            <v>1.24</v>
          </cell>
          <cell r="AO52">
            <v>854.9</v>
          </cell>
        </row>
        <row r="53">
          <cell r="A53">
            <v>49</v>
          </cell>
          <cell r="B53" t="str">
            <v>شيماء فواز عبد الرحمن مهران</v>
          </cell>
          <cell r="C53">
            <v>28402062500227</v>
          </cell>
          <cell r="D53">
            <v>271</v>
          </cell>
          <cell r="E53"/>
          <cell r="F53"/>
          <cell r="G53"/>
          <cell r="H53"/>
          <cell r="I53">
            <v>382.54</v>
          </cell>
          <cell r="J53">
            <v>1306.4100000000001</v>
          </cell>
          <cell r="K53">
            <v>91.45</v>
          </cell>
          <cell r="L53">
            <v>190</v>
          </cell>
          <cell r="M53"/>
          <cell r="N53">
            <v>1587.86</v>
          </cell>
          <cell r="O53"/>
          <cell r="P53"/>
          <cell r="Q53">
            <v>21</v>
          </cell>
          <cell r="R53">
            <v>140</v>
          </cell>
          <cell r="S53"/>
          <cell r="T53"/>
          <cell r="U53"/>
          <cell r="V53"/>
          <cell r="W53">
            <v>0</v>
          </cell>
          <cell r="X53"/>
          <cell r="Y53">
            <v>5.71</v>
          </cell>
          <cell r="Z53">
            <v>166.71</v>
          </cell>
          <cell r="AA53">
            <v>145.71</v>
          </cell>
          <cell r="AB53">
            <v>1232.03</v>
          </cell>
          <cell r="AC53">
            <v>1232.03</v>
          </cell>
          <cell r="AD53">
            <v>38.25</v>
          </cell>
          <cell r="AE53">
            <v>3.83</v>
          </cell>
          <cell r="AF53">
            <v>11.48</v>
          </cell>
          <cell r="AG53">
            <v>53.56</v>
          </cell>
          <cell r="AH53">
            <v>123.2</v>
          </cell>
          <cell r="AI53">
            <v>12.32</v>
          </cell>
          <cell r="AJ53">
            <v>135.52000000000001</v>
          </cell>
          <cell r="AK53"/>
          <cell r="AL53"/>
          <cell r="AM53">
            <v>10.55</v>
          </cell>
          <cell r="AN53">
            <v>2.9</v>
          </cell>
          <cell r="AO53">
            <v>1462</v>
          </cell>
        </row>
        <row r="54">
          <cell r="A54">
            <v>50</v>
          </cell>
          <cell r="B54" t="str">
            <v>شيماء محسن محمد فرغلى</v>
          </cell>
          <cell r="C54">
            <v>28311190104789</v>
          </cell>
          <cell r="D54">
            <v>246</v>
          </cell>
          <cell r="E54"/>
          <cell r="F54"/>
          <cell r="G54"/>
          <cell r="H54"/>
          <cell r="I54">
            <v>347.25</v>
          </cell>
          <cell r="J54">
            <v>1019</v>
          </cell>
          <cell r="K54">
            <v>71.33</v>
          </cell>
          <cell r="L54">
            <v>190</v>
          </cell>
          <cell r="M54"/>
          <cell r="N54">
            <v>1280.33</v>
          </cell>
          <cell r="O54"/>
          <cell r="P54"/>
          <cell r="Q54">
            <v>14.4</v>
          </cell>
          <cell r="R54">
            <v>145</v>
          </cell>
          <cell r="S54"/>
          <cell r="T54"/>
          <cell r="U54"/>
          <cell r="V54"/>
          <cell r="W54">
            <v>0</v>
          </cell>
          <cell r="X54"/>
          <cell r="Y54"/>
          <cell r="Z54">
            <v>159.4</v>
          </cell>
          <cell r="AA54">
            <v>145</v>
          </cell>
          <cell r="AB54">
            <v>947.48</v>
          </cell>
          <cell r="AC54">
            <v>947.48</v>
          </cell>
          <cell r="AD54">
            <v>34.72</v>
          </cell>
          <cell r="AE54">
            <v>3.47</v>
          </cell>
          <cell r="AF54">
            <v>10.42</v>
          </cell>
          <cell r="AG54">
            <v>48.61</v>
          </cell>
          <cell r="AH54">
            <v>94.75</v>
          </cell>
          <cell r="AI54">
            <v>9.4700000000000006</v>
          </cell>
          <cell r="AJ54">
            <v>104.22</v>
          </cell>
          <cell r="AK54"/>
          <cell r="AL54"/>
          <cell r="AM54">
            <v>9.1999999999999993</v>
          </cell>
          <cell r="AN54">
            <v>0.19</v>
          </cell>
          <cell r="AO54">
            <v>1277.5</v>
          </cell>
        </row>
        <row r="55">
          <cell r="A55">
            <v>51</v>
          </cell>
          <cell r="B55" t="str">
            <v>تهامي أنور تهامى محمد</v>
          </cell>
          <cell r="C55">
            <v>29005272502634</v>
          </cell>
          <cell r="D55">
            <v>250</v>
          </cell>
          <cell r="E55"/>
          <cell r="F55"/>
          <cell r="G55"/>
          <cell r="H55"/>
          <cell r="I55">
            <v>352.9</v>
          </cell>
          <cell r="J55">
            <v>1187.8599999999999</v>
          </cell>
          <cell r="K55">
            <v>83.15</v>
          </cell>
          <cell r="L55">
            <v>190</v>
          </cell>
          <cell r="M55"/>
          <cell r="N55">
            <v>1461.01</v>
          </cell>
          <cell r="O55"/>
          <cell r="P55"/>
          <cell r="Q55">
            <v>14.4</v>
          </cell>
          <cell r="R55">
            <v>50</v>
          </cell>
          <cell r="S55"/>
          <cell r="T55"/>
          <cell r="U55"/>
          <cell r="V55"/>
          <cell r="W55">
            <v>0</v>
          </cell>
          <cell r="X55"/>
          <cell r="Y55">
            <v>5.24</v>
          </cell>
          <cell r="Z55">
            <v>69.64</v>
          </cell>
          <cell r="AA55">
            <v>55.24</v>
          </cell>
          <cell r="AB55">
            <v>1127.75</v>
          </cell>
          <cell r="AC55">
            <v>1127.75</v>
          </cell>
          <cell r="AD55">
            <v>35.29</v>
          </cell>
          <cell r="AE55">
            <v>3.53</v>
          </cell>
          <cell r="AF55">
            <v>10.59</v>
          </cell>
          <cell r="AG55">
            <v>49.41</v>
          </cell>
          <cell r="AH55">
            <v>112.78</v>
          </cell>
          <cell r="AI55">
            <v>11.28</v>
          </cell>
          <cell r="AJ55">
            <v>124.06</v>
          </cell>
          <cell r="AK55"/>
          <cell r="AL55"/>
          <cell r="AM55">
            <v>9.6999999999999993</v>
          </cell>
          <cell r="AN55">
            <v>1.24</v>
          </cell>
          <cell r="AO55">
            <v>1346.2</v>
          </cell>
        </row>
        <row r="56">
          <cell r="A56">
            <v>52</v>
          </cell>
          <cell r="B56" t="str">
            <v>عبد الحميد حسنين محمد حسنين</v>
          </cell>
          <cell r="C56">
            <v>27706242500131</v>
          </cell>
          <cell r="D56">
            <v>258</v>
          </cell>
          <cell r="E56"/>
          <cell r="F56"/>
          <cell r="G56"/>
          <cell r="H56"/>
          <cell r="I56">
            <v>364.19</v>
          </cell>
          <cell r="J56">
            <v>1185.1400000000001</v>
          </cell>
          <cell r="K56">
            <v>82.96</v>
          </cell>
          <cell r="L56">
            <v>190</v>
          </cell>
          <cell r="M56"/>
          <cell r="N56">
            <v>1458.1</v>
          </cell>
          <cell r="O56"/>
          <cell r="P56"/>
          <cell r="Q56">
            <v>14.4</v>
          </cell>
          <cell r="R56">
            <v>145</v>
          </cell>
          <cell r="S56"/>
          <cell r="T56"/>
          <cell r="U56"/>
          <cell r="V56"/>
          <cell r="W56">
            <v>0</v>
          </cell>
          <cell r="X56"/>
          <cell r="Y56">
            <v>5.1100000000000003</v>
          </cell>
          <cell r="Z56">
            <v>164.51</v>
          </cell>
          <cell r="AA56">
            <v>150.10999999999999</v>
          </cell>
          <cell r="AB56">
            <v>1113.42</v>
          </cell>
          <cell r="AC56">
            <v>1113.42</v>
          </cell>
          <cell r="AD56">
            <v>36.42</v>
          </cell>
          <cell r="AE56">
            <v>3.64</v>
          </cell>
          <cell r="AF56">
            <v>10.93</v>
          </cell>
          <cell r="AG56">
            <v>50.99</v>
          </cell>
          <cell r="AH56">
            <v>111.34</v>
          </cell>
          <cell r="AI56">
            <v>11.13</v>
          </cell>
          <cell r="AJ56">
            <v>122.47</v>
          </cell>
          <cell r="AK56"/>
          <cell r="AL56"/>
          <cell r="AM56">
            <v>10.4</v>
          </cell>
          <cell r="AN56">
            <v>2.61</v>
          </cell>
          <cell r="AO56">
            <v>1436.1</v>
          </cell>
        </row>
        <row r="57">
          <cell r="A57">
            <v>53</v>
          </cell>
          <cell r="B57" t="str">
            <v>عبير عبد الفتاح جابر محمد</v>
          </cell>
          <cell r="C57"/>
          <cell r="D57"/>
          <cell r="E57"/>
          <cell r="F57"/>
          <cell r="G57"/>
          <cell r="H57"/>
          <cell r="I57"/>
          <cell r="J57"/>
          <cell r="K57"/>
          <cell r="L57"/>
          <cell r="M57"/>
          <cell r="N57"/>
          <cell r="O57"/>
          <cell r="P57"/>
          <cell r="Q57"/>
          <cell r="R57"/>
          <cell r="S57"/>
          <cell r="T57"/>
          <cell r="U57"/>
          <cell r="V57"/>
          <cell r="W57">
            <v>0</v>
          </cell>
          <cell r="X57"/>
          <cell r="Y57"/>
          <cell r="Z57"/>
          <cell r="AA57">
            <v>0</v>
          </cell>
          <cell r="AB57"/>
          <cell r="AC57"/>
          <cell r="AD57"/>
          <cell r="AE57"/>
          <cell r="AF57"/>
          <cell r="AG57">
            <v>0</v>
          </cell>
          <cell r="AH57"/>
          <cell r="AI57"/>
          <cell r="AJ57">
            <v>0</v>
          </cell>
          <cell r="AK57"/>
          <cell r="AL57"/>
          <cell r="AM57"/>
          <cell r="AN57"/>
          <cell r="AO57"/>
        </row>
        <row r="58">
          <cell r="A58">
            <v>54</v>
          </cell>
          <cell r="B58" t="str">
            <v>عبير فاروق مصطفي إسماعيل</v>
          </cell>
          <cell r="C58">
            <v>28410222500183</v>
          </cell>
          <cell r="D58">
            <v>263</v>
          </cell>
          <cell r="E58"/>
          <cell r="F58"/>
          <cell r="G58"/>
          <cell r="H58"/>
          <cell r="I58">
            <v>371.25</v>
          </cell>
          <cell r="J58">
            <v>1269.6500000000001</v>
          </cell>
          <cell r="K58">
            <v>88.88</v>
          </cell>
          <cell r="L58">
            <v>190</v>
          </cell>
          <cell r="M58"/>
          <cell r="N58">
            <v>1548.53</v>
          </cell>
          <cell r="O58"/>
          <cell r="P58"/>
          <cell r="Q58">
            <v>21</v>
          </cell>
          <cell r="R58">
            <v>95</v>
          </cell>
          <cell r="S58"/>
          <cell r="T58"/>
          <cell r="U58"/>
          <cell r="V58"/>
          <cell r="W58">
            <v>0</v>
          </cell>
          <cell r="X58"/>
          <cell r="Y58">
            <v>5.51</v>
          </cell>
          <cell r="Z58">
            <v>121.51</v>
          </cell>
          <cell r="AA58">
            <v>100.51</v>
          </cell>
          <cell r="AB58">
            <v>1203.79</v>
          </cell>
          <cell r="AC58">
            <v>1203.79</v>
          </cell>
          <cell r="AD58">
            <v>37.119999999999997</v>
          </cell>
          <cell r="AE58">
            <v>3.71</v>
          </cell>
          <cell r="AF58">
            <v>11.14</v>
          </cell>
          <cell r="AG58">
            <v>51.97</v>
          </cell>
          <cell r="AH58">
            <v>120.38</v>
          </cell>
          <cell r="AI58">
            <v>12.04</v>
          </cell>
          <cell r="AJ58">
            <v>132.41999999999999</v>
          </cell>
          <cell r="AK58"/>
          <cell r="AL58"/>
          <cell r="AM58">
            <v>10.65</v>
          </cell>
          <cell r="AN58">
            <v>3.06</v>
          </cell>
          <cell r="AO58">
            <v>1468.9</v>
          </cell>
        </row>
        <row r="59">
          <cell r="A59">
            <v>55</v>
          </cell>
          <cell r="B59" t="str">
            <v>عبير نصير كامل محمد</v>
          </cell>
          <cell r="C59">
            <v>28607031900244</v>
          </cell>
          <cell r="D59">
            <v>257</v>
          </cell>
          <cell r="E59">
            <v>217.56</v>
          </cell>
          <cell r="F59"/>
          <cell r="G59"/>
          <cell r="H59"/>
          <cell r="I59">
            <v>362.78</v>
          </cell>
          <cell r="J59">
            <v>1240.6099999999999</v>
          </cell>
          <cell r="K59">
            <v>86.84</v>
          </cell>
          <cell r="L59">
            <v>190</v>
          </cell>
          <cell r="M59"/>
          <cell r="N59">
            <v>1517.45</v>
          </cell>
          <cell r="O59"/>
          <cell r="P59"/>
          <cell r="Q59">
            <v>14.4</v>
          </cell>
          <cell r="R59">
            <v>140</v>
          </cell>
          <cell r="S59"/>
          <cell r="T59"/>
          <cell r="U59"/>
          <cell r="V59"/>
          <cell r="W59">
            <v>0</v>
          </cell>
          <cell r="X59"/>
          <cell r="Y59">
            <v>5.43</v>
          </cell>
          <cell r="Z59">
            <v>377.39</v>
          </cell>
          <cell r="AA59">
            <v>362.99</v>
          </cell>
          <cell r="AB59">
            <v>1392.06</v>
          </cell>
          <cell r="AC59">
            <v>1392.06</v>
          </cell>
          <cell r="AD59">
            <v>36.28</v>
          </cell>
          <cell r="AE59">
            <v>3.63</v>
          </cell>
          <cell r="AF59">
            <v>10.88</v>
          </cell>
          <cell r="AG59">
            <v>50.790000000000006</v>
          </cell>
          <cell r="AH59">
            <v>139.21</v>
          </cell>
          <cell r="AI59">
            <v>13.92</v>
          </cell>
          <cell r="AJ59">
            <v>153.13</v>
          </cell>
          <cell r="AK59"/>
          <cell r="AL59"/>
          <cell r="AM59">
            <v>12.2</v>
          </cell>
          <cell r="AN59">
            <v>6.21</v>
          </cell>
          <cell r="AO59">
            <v>1672.5</v>
          </cell>
        </row>
        <row r="60">
          <cell r="A60">
            <v>56</v>
          </cell>
          <cell r="B60" t="str">
            <v>عثمان محمد عبده محمد</v>
          </cell>
          <cell r="C60">
            <v>26712062501837</v>
          </cell>
          <cell r="D60">
            <v>257</v>
          </cell>
          <cell r="E60">
            <v>221.56</v>
          </cell>
          <cell r="F60"/>
          <cell r="G60"/>
          <cell r="H60"/>
          <cell r="I60">
            <v>362.78</v>
          </cell>
          <cell r="J60">
            <v>1240.6099999999999</v>
          </cell>
          <cell r="K60">
            <v>86.84</v>
          </cell>
          <cell r="L60">
            <v>190</v>
          </cell>
          <cell r="M60"/>
          <cell r="N60">
            <v>1517.45</v>
          </cell>
          <cell r="O60"/>
          <cell r="P60"/>
          <cell r="Q60">
            <v>14.4</v>
          </cell>
          <cell r="R60">
            <v>145</v>
          </cell>
          <cell r="S60"/>
          <cell r="T60">
            <v>14.4</v>
          </cell>
          <cell r="U60"/>
          <cell r="V60"/>
          <cell r="W60">
            <v>14.4</v>
          </cell>
          <cell r="X60"/>
          <cell r="Y60">
            <v>5.43</v>
          </cell>
          <cell r="Z60">
            <v>400.79</v>
          </cell>
          <cell r="AA60">
            <v>386.39000000000004</v>
          </cell>
          <cell r="AB60">
            <v>1410.46</v>
          </cell>
          <cell r="AC60">
            <v>1410.46</v>
          </cell>
          <cell r="AD60">
            <v>36.28</v>
          </cell>
          <cell r="AE60">
            <v>3.63</v>
          </cell>
          <cell r="AF60">
            <v>10.88</v>
          </cell>
          <cell r="AG60">
            <v>50.790000000000006</v>
          </cell>
          <cell r="AH60">
            <v>141.05000000000001</v>
          </cell>
          <cell r="AI60">
            <v>14.1</v>
          </cell>
          <cell r="AJ60">
            <v>155.15</v>
          </cell>
          <cell r="AK60">
            <v>34.03</v>
          </cell>
          <cell r="AL60"/>
          <cell r="AM60">
            <v>12.1</v>
          </cell>
          <cell r="AN60">
            <v>6.02</v>
          </cell>
          <cell r="AO60">
            <v>1660.15</v>
          </cell>
        </row>
        <row r="61">
          <cell r="A61">
            <v>57</v>
          </cell>
          <cell r="B61" t="str">
            <v>عزة سيد تمام مصطفى</v>
          </cell>
          <cell r="C61">
            <v>28707062500061</v>
          </cell>
          <cell r="D61">
            <v>254</v>
          </cell>
          <cell r="E61">
            <v>211.75</v>
          </cell>
          <cell r="F61"/>
          <cell r="G61"/>
          <cell r="H61"/>
          <cell r="I61">
            <v>358.54</v>
          </cell>
          <cell r="J61">
            <v>1231.58</v>
          </cell>
          <cell r="K61">
            <v>86.21</v>
          </cell>
          <cell r="L61">
            <v>190</v>
          </cell>
          <cell r="M61"/>
          <cell r="N61">
            <v>1507.79</v>
          </cell>
          <cell r="O61"/>
          <cell r="P61"/>
          <cell r="Q61">
            <v>14.4</v>
          </cell>
          <cell r="R61">
            <v>50</v>
          </cell>
          <cell r="S61"/>
          <cell r="T61"/>
          <cell r="U61"/>
          <cell r="V61"/>
          <cell r="W61">
            <v>0</v>
          </cell>
          <cell r="X61"/>
          <cell r="Y61">
            <v>5.45</v>
          </cell>
          <cell r="Z61">
            <v>281.60000000000002</v>
          </cell>
          <cell r="AA61">
            <v>267.20000000000005</v>
          </cell>
          <cell r="AB61">
            <v>1380.85</v>
          </cell>
          <cell r="AC61">
            <v>1380.85</v>
          </cell>
          <cell r="AD61">
            <v>35.85</v>
          </cell>
          <cell r="AE61">
            <v>3.59</v>
          </cell>
          <cell r="AF61">
            <v>10.76</v>
          </cell>
          <cell r="AG61">
            <v>50.199999999999996</v>
          </cell>
          <cell r="AH61">
            <v>138.09</v>
          </cell>
          <cell r="AI61">
            <v>13.81</v>
          </cell>
          <cell r="AJ61">
            <v>151.9</v>
          </cell>
          <cell r="AK61"/>
          <cell r="AL61"/>
          <cell r="AM61">
            <v>11.45</v>
          </cell>
          <cell r="AN61">
            <v>4.67</v>
          </cell>
          <cell r="AO61">
            <v>1571.15</v>
          </cell>
        </row>
        <row r="62">
          <cell r="A62">
            <v>58</v>
          </cell>
          <cell r="B62" t="str">
            <v>عزت سيد حسن محمد</v>
          </cell>
          <cell r="C62">
            <v>26106032500111</v>
          </cell>
          <cell r="D62">
            <v>288</v>
          </cell>
          <cell r="E62"/>
          <cell r="F62"/>
          <cell r="G62"/>
          <cell r="H62"/>
          <cell r="I62">
            <v>406.54</v>
          </cell>
          <cell r="J62">
            <v>1306.4100000000001</v>
          </cell>
          <cell r="K62">
            <v>91.45</v>
          </cell>
          <cell r="L62">
            <v>190</v>
          </cell>
          <cell r="M62"/>
          <cell r="N62">
            <v>1587.86</v>
          </cell>
          <cell r="O62"/>
          <cell r="P62"/>
          <cell r="Q62">
            <v>21</v>
          </cell>
          <cell r="R62">
            <v>150</v>
          </cell>
          <cell r="S62"/>
          <cell r="T62"/>
          <cell r="U62"/>
          <cell r="V62"/>
          <cell r="W62">
            <v>0</v>
          </cell>
          <cell r="X62">
            <v>65.680000000000007</v>
          </cell>
          <cell r="Y62">
            <v>5.98</v>
          </cell>
          <cell r="Z62">
            <v>242.66</v>
          </cell>
          <cell r="AA62">
            <v>221.66</v>
          </cell>
          <cell r="AB62">
            <v>1273.98</v>
          </cell>
          <cell r="AC62">
            <v>1273.98</v>
          </cell>
          <cell r="AD62">
            <v>40.65</v>
          </cell>
          <cell r="AE62">
            <v>4.07</v>
          </cell>
          <cell r="AF62">
            <v>12.2</v>
          </cell>
          <cell r="AG62">
            <v>56.92</v>
          </cell>
          <cell r="AH62">
            <v>127.4</v>
          </cell>
          <cell r="AI62">
            <v>12.74</v>
          </cell>
          <cell r="AJ62">
            <v>140.14000000000001</v>
          </cell>
          <cell r="AK62"/>
          <cell r="AL62"/>
          <cell r="AM62">
            <v>11.75</v>
          </cell>
          <cell r="AN62">
            <v>5.26</v>
          </cell>
          <cell r="AO62">
            <v>1033.95</v>
          </cell>
        </row>
        <row r="63">
          <cell r="A63">
            <v>59</v>
          </cell>
          <cell r="B63" t="str">
            <v>عزه عبد الحميد زكى محمد</v>
          </cell>
          <cell r="C63">
            <v>27203062500221</v>
          </cell>
          <cell r="D63">
            <v>274</v>
          </cell>
          <cell r="E63">
            <v>223.98</v>
          </cell>
          <cell r="F63"/>
          <cell r="G63"/>
          <cell r="H63"/>
          <cell r="I63">
            <v>386.77</v>
          </cell>
          <cell r="J63">
            <v>1371.73</v>
          </cell>
          <cell r="K63">
            <v>96.02</v>
          </cell>
          <cell r="L63">
            <v>190</v>
          </cell>
          <cell r="M63"/>
          <cell r="N63">
            <v>1657.75</v>
          </cell>
          <cell r="O63"/>
          <cell r="P63"/>
          <cell r="Q63">
            <v>21</v>
          </cell>
          <cell r="R63">
            <v>50</v>
          </cell>
          <cell r="S63"/>
          <cell r="T63"/>
          <cell r="U63"/>
          <cell r="V63"/>
          <cell r="W63">
            <v>0</v>
          </cell>
          <cell r="X63"/>
          <cell r="Y63">
            <v>5.64</v>
          </cell>
          <cell r="Z63">
            <v>300.62</v>
          </cell>
          <cell r="AA63">
            <v>279.62</v>
          </cell>
          <cell r="AB63">
            <v>1521.6</v>
          </cell>
          <cell r="AC63">
            <v>1521.6</v>
          </cell>
          <cell r="AD63">
            <v>38.68</v>
          </cell>
          <cell r="AE63">
            <v>3.87</v>
          </cell>
          <cell r="AF63">
            <v>11.6</v>
          </cell>
          <cell r="AG63">
            <v>54.15</v>
          </cell>
          <cell r="AH63">
            <v>152.16</v>
          </cell>
          <cell r="AI63">
            <v>15.22</v>
          </cell>
          <cell r="AJ63">
            <v>167.38</v>
          </cell>
          <cell r="AK63">
            <v>49.96</v>
          </cell>
          <cell r="AL63"/>
          <cell r="AM63">
            <v>11.45</v>
          </cell>
          <cell r="AN63">
            <v>4.71</v>
          </cell>
          <cell r="AO63">
            <v>1417.35</v>
          </cell>
        </row>
        <row r="64">
          <cell r="A64">
            <v>60</v>
          </cell>
          <cell r="B64" t="str">
            <v>علاء رمضان توفيق على</v>
          </cell>
          <cell r="C64">
            <v>28505012500157</v>
          </cell>
          <cell r="D64">
            <v>278</v>
          </cell>
          <cell r="E64"/>
          <cell r="F64"/>
          <cell r="G64"/>
          <cell r="H64"/>
          <cell r="I64">
            <v>392.42</v>
          </cell>
          <cell r="J64">
            <v>1312.5</v>
          </cell>
          <cell r="K64">
            <v>91.87</v>
          </cell>
          <cell r="L64">
            <v>190</v>
          </cell>
          <cell r="M64"/>
          <cell r="N64">
            <v>1594.37</v>
          </cell>
          <cell r="O64"/>
          <cell r="P64"/>
          <cell r="Q64">
            <v>21</v>
          </cell>
          <cell r="R64">
            <v>95</v>
          </cell>
          <cell r="S64"/>
          <cell r="T64"/>
          <cell r="U64"/>
          <cell r="V64"/>
          <cell r="W64">
            <v>0</v>
          </cell>
          <cell r="X64">
            <v>7.39</v>
          </cell>
          <cell r="Y64">
            <v>5.63</v>
          </cell>
          <cell r="Z64">
            <v>129.02000000000001</v>
          </cell>
          <cell r="AA64">
            <v>108.02000000000001</v>
          </cell>
          <cell r="AB64">
            <v>1235.97</v>
          </cell>
          <cell r="AC64">
            <v>1235.97</v>
          </cell>
          <cell r="AD64">
            <v>39.24</v>
          </cell>
          <cell r="AE64">
            <v>3.92</v>
          </cell>
          <cell r="AF64">
            <v>11.77</v>
          </cell>
          <cell r="AG64">
            <v>54.930000000000007</v>
          </cell>
          <cell r="AH64">
            <v>123.6</v>
          </cell>
          <cell r="AI64">
            <v>12.36</v>
          </cell>
          <cell r="AJ64">
            <v>135.95999999999998</v>
          </cell>
          <cell r="AK64"/>
          <cell r="AL64"/>
          <cell r="AM64">
            <v>11</v>
          </cell>
          <cell r="AN64">
            <v>3.75</v>
          </cell>
          <cell r="AO64">
            <v>1517.75</v>
          </cell>
        </row>
        <row r="65">
          <cell r="A65">
            <v>61</v>
          </cell>
          <cell r="B65" t="str">
            <v>أ. عمر اسماعيل عمر اسماعيل</v>
          </cell>
          <cell r="C65">
            <v>28206262500473</v>
          </cell>
          <cell r="D65">
            <v>274</v>
          </cell>
          <cell r="E65">
            <v>235.17</v>
          </cell>
          <cell r="F65"/>
          <cell r="G65"/>
          <cell r="H65"/>
          <cell r="I65">
            <v>386.77</v>
          </cell>
          <cell r="J65">
            <v>1306.4100000000001</v>
          </cell>
          <cell r="K65">
            <v>91.45</v>
          </cell>
          <cell r="L65">
            <v>190</v>
          </cell>
          <cell r="M65"/>
          <cell r="N65">
            <v>1587.86</v>
          </cell>
          <cell r="O65"/>
          <cell r="P65"/>
          <cell r="Q65">
            <v>21</v>
          </cell>
          <cell r="R65">
            <v>95</v>
          </cell>
          <cell r="S65"/>
          <cell r="T65">
            <v>21</v>
          </cell>
          <cell r="U65"/>
          <cell r="V65"/>
          <cell r="W65">
            <v>21</v>
          </cell>
          <cell r="X65"/>
          <cell r="Y65">
            <v>5.58</v>
          </cell>
          <cell r="Z65">
            <v>377.75</v>
          </cell>
          <cell r="AA65">
            <v>356.75</v>
          </cell>
          <cell r="AB65">
            <v>1483.84</v>
          </cell>
          <cell r="AC65">
            <v>1483.84</v>
          </cell>
          <cell r="AD65">
            <v>38.68</v>
          </cell>
          <cell r="AE65">
            <v>3.87</v>
          </cell>
          <cell r="AF65">
            <v>11.6</v>
          </cell>
          <cell r="AG65">
            <v>54.15</v>
          </cell>
          <cell r="AH65">
            <v>148.38</v>
          </cell>
          <cell r="AI65">
            <v>14.84</v>
          </cell>
          <cell r="AJ65">
            <v>163.22</v>
          </cell>
          <cell r="AK65"/>
          <cell r="AL65"/>
          <cell r="AM65">
            <v>12.6</v>
          </cell>
          <cell r="AN65">
            <v>6.96</v>
          </cell>
          <cell r="AO65">
            <v>1672.4</v>
          </cell>
        </row>
        <row r="66">
          <cell r="A66">
            <v>62</v>
          </cell>
          <cell r="B66" t="str">
            <v>عمر عبد الرحمن دوينى عبدالرحمن</v>
          </cell>
          <cell r="C66">
            <v>28307182502212</v>
          </cell>
          <cell r="D66">
            <v>260</v>
          </cell>
          <cell r="E66">
            <v>221.37</v>
          </cell>
          <cell r="F66"/>
          <cell r="G66"/>
          <cell r="H66"/>
          <cell r="I66">
            <v>367.01</v>
          </cell>
          <cell r="J66">
            <v>1249.6300000000001</v>
          </cell>
          <cell r="K66">
            <v>87.47</v>
          </cell>
          <cell r="L66">
            <v>190</v>
          </cell>
          <cell r="M66"/>
          <cell r="N66">
            <v>1527.1</v>
          </cell>
          <cell r="O66"/>
          <cell r="P66"/>
          <cell r="Q66">
            <v>14.4</v>
          </cell>
          <cell r="R66">
            <v>50</v>
          </cell>
          <cell r="S66"/>
          <cell r="T66"/>
          <cell r="U66"/>
          <cell r="V66"/>
          <cell r="W66">
            <v>0</v>
          </cell>
          <cell r="X66"/>
          <cell r="Y66">
            <v>5.47</v>
          </cell>
          <cell r="Z66">
            <v>291.24</v>
          </cell>
          <cell r="AA66">
            <v>276.84000000000003</v>
          </cell>
          <cell r="AB66">
            <v>1401.33</v>
          </cell>
          <cell r="AC66">
            <v>1401.33</v>
          </cell>
          <cell r="AD66">
            <v>36.700000000000003</v>
          </cell>
          <cell r="AE66">
            <v>3.67</v>
          </cell>
          <cell r="AF66">
            <v>11.01</v>
          </cell>
          <cell r="AG66">
            <v>51.38</v>
          </cell>
          <cell r="AH66">
            <v>140.13</v>
          </cell>
          <cell r="AI66">
            <v>14.01</v>
          </cell>
          <cell r="AJ66">
            <v>154.13999999999999</v>
          </cell>
          <cell r="AK66">
            <v>16</v>
          </cell>
          <cell r="AL66"/>
          <cell r="AM66">
            <v>11.5</v>
          </cell>
          <cell r="AN66">
            <v>4.8099999999999996</v>
          </cell>
          <cell r="AO66">
            <v>1463.8</v>
          </cell>
        </row>
        <row r="67">
          <cell r="A67">
            <v>63</v>
          </cell>
          <cell r="B67" t="str">
            <v>عمر محى عبد العليم عبد الحافظ</v>
          </cell>
          <cell r="C67">
            <v>28507012500494</v>
          </cell>
          <cell r="D67">
            <v>257</v>
          </cell>
          <cell r="E67">
            <v>217.56</v>
          </cell>
          <cell r="F67"/>
          <cell r="G67">
            <v>97</v>
          </cell>
          <cell r="H67"/>
          <cell r="I67">
            <v>362.78</v>
          </cell>
          <cell r="J67">
            <v>1240.6099999999999</v>
          </cell>
          <cell r="K67">
            <v>86.84</v>
          </cell>
          <cell r="L67">
            <v>190</v>
          </cell>
          <cell r="M67"/>
          <cell r="N67">
            <v>1517.45</v>
          </cell>
          <cell r="O67"/>
          <cell r="P67"/>
          <cell r="Q67">
            <v>14.4</v>
          </cell>
          <cell r="R67">
            <v>100</v>
          </cell>
          <cell r="S67"/>
          <cell r="T67">
            <v>14.4</v>
          </cell>
          <cell r="U67"/>
          <cell r="V67"/>
          <cell r="W67">
            <v>14.4</v>
          </cell>
          <cell r="X67"/>
          <cell r="Y67">
            <v>5.43</v>
          </cell>
          <cell r="Z67">
            <v>448.79</v>
          </cell>
          <cell r="AA67">
            <v>434.39000000000004</v>
          </cell>
          <cell r="AB67">
            <v>1503.46</v>
          </cell>
          <cell r="AC67">
            <v>1503.46</v>
          </cell>
          <cell r="AD67">
            <v>36.28</v>
          </cell>
          <cell r="AE67">
            <v>3.63</v>
          </cell>
          <cell r="AF67">
            <v>10.88</v>
          </cell>
          <cell r="AG67">
            <v>50.790000000000006</v>
          </cell>
          <cell r="AH67">
            <v>150.35</v>
          </cell>
          <cell r="AI67">
            <v>15.03</v>
          </cell>
          <cell r="AJ67">
            <v>165.38</v>
          </cell>
          <cell r="AK67"/>
          <cell r="AL67"/>
          <cell r="AM67">
            <v>12.65</v>
          </cell>
          <cell r="AN67">
            <v>7.09</v>
          </cell>
          <cell r="AO67">
            <v>1730.3</v>
          </cell>
        </row>
        <row r="68">
          <cell r="A68">
            <v>64</v>
          </cell>
          <cell r="B68" t="str">
            <v>عمرو حامد حسن محمد</v>
          </cell>
          <cell r="C68">
            <v>28112020101791</v>
          </cell>
          <cell r="D68">
            <v>255</v>
          </cell>
          <cell r="E68">
            <v>215.21</v>
          </cell>
          <cell r="F68"/>
          <cell r="G68">
            <v>58.2</v>
          </cell>
          <cell r="H68"/>
          <cell r="I68">
            <v>359.95</v>
          </cell>
          <cell r="J68">
            <v>765.1</v>
          </cell>
          <cell r="K68">
            <v>53.56</v>
          </cell>
          <cell r="L68">
            <v>123.5</v>
          </cell>
          <cell r="M68"/>
          <cell r="N68">
            <v>942.16</v>
          </cell>
          <cell r="O68"/>
          <cell r="P68"/>
          <cell r="Q68">
            <v>9.36</v>
          </cell>
          <cell r="R68">
            <v>150</v>
          </cell>
          <cell r="S68"/>
          <cell r="T68">
            <v>9.36</v>
          </cell>
          <cell r="U68"/>
          <cell r="V68"/>
          <cell r="W68">
            <v>9.36</v>
          </cell>
          <cell r="X68"/>
          <cell r="Y68">
            <v>3.44</v>
          </cell>
          <cell r="Z68">
            <v>445.57</v>
          </cell>
          <cell r="AA68">
            <v>436.21</v>
          </cell>
          <cell r="AB68">
            <v>1544.25</v>
          </cell>
          <cell r="AC68">
            <v>1544.25</v>
          </cell>
          <cell r="AD68">
            <v>36</v>
          </cell>
          <cell r="AE68">
            <v>3.6</v>
          </cell>
          <cell r="AF68">
            <v>10.8</v>
          </cell>
          <cell r="AG68">
            <v>50.400000000000006</v>
          </cell>
          <cell r="AH68">
            <v>154.43</v>
          </cell>
          <cell r="AI68">
            <v>15.44</v>
          </cell>
          <cell r="AJ68">
            <v>169.87</v>
          </cell>
          <cell r="AK68"/>
          <cell r="AL68"/>
          <cell r="AM68">
            <v>8.35</v>
          </cell>
          <cell r="AN68"/>
          <cell r="AO68">
            <v>1159.0999999999999</v>
          </cell>
        </row>
        <row r="69">
          <cell r="A69">
            <v>65</v>
          </cell>
          <cell r="B69" t="str">
            <v>عمرو محمد محمد عبد المجيد</v>
          </cell>
          <cell r="C69">
            <v>27912222500339</v>
          </cell>
          <cell r="D69">
            <v>284</v>
          </cell>
          <cell r="E69"/>
          <cell r="F69"/>
          <cell r="G69">
            <v>97</v>
          </cell>
          <cell r="H69">
            <v>200</v>
          </cell>
          <cell r="I69">
            <v>400.89</v>
          </cell>
          <cell r="J69">
            <v>1306.4100000000001</v>
          </cell>
          <cell r="K69">
            <v>91.45</v>
          </cell>
          <cell r="L69">
            <v>190</v>
          </cell>
          <cell r="M69"/>
          <cell r="N69">
            <v>1587.86</v>
          </cell>
          <cell r="O69"/>
          <cell r="P69"/>
          <cell r="Q69">
            <v>21</v>
          </cell>
          <cell r="R69">
            <v>145</v>
          </cell>
          <cell r="S69"/>
          <cell r="T69"/>
          <cell r="U69"/>
          <cell r="V69"/>
          <cell r="W69">
            <v>0</v>
          </cell>
          <cell r="X69">
            <v>29.66</v>
          </cell>
          <cell r="Y69">
            <v>5.7</v>
          </cell>
          <cell r="Z69">
            <v>498.36</v>
          </cell>
          <cell r="AA69">
            <v>477.36</v>
          </cell>
          <cell r="AB69">
            <v>1540.33</v>
          </cell>
          <cell r="AC69">
            <v>1540.33</v>
          </cell>
          <cell r="AD69">
            <v>40.090000000000003</v>
          </cell>
          <cell r="AE69">
            <v>4.01</v>
          </cell>
          <cell r="AF69">
            <v>12.03</v>
          </cell>
          <cell r="AG69">
            <v>56.13</v>
          </cell>
          <cell r="AH69">
            <v>154.03</v>
          </cell>
          <cell r="AI69">
            <v>15.4</v>
          </cell>
          <cell r="AJ69">
            <v>169.43</v>
          </cell>
          <cell r="AK69"/>
          <cell r="AL69"/>
          <cell r="AM69">
            <v>13.45</v>
          </cell>
          <cell r="AN69">
            <v>8.64</v>
          </cell>
          <cell r="AO69">
            <v>1760.05</v>
          </cell>
        </row>
        <row r="70">
          <cell r="A70">
            <v>66</v>
          </cell>
          <cell r="B70" t="str">
            <v>عمرو محمود أحمد حسان</v>
          </cell>
          <cell r="C70"/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>
            <v>0</v>
          </cell>
          <cell r="X70"/>
          <cell r="Y70"/>
          <cell r="Z70"/>
          <cell r="AA70">
            <v>0</v>
          </cell>
          <cell r="AB70"/>
          <cell r="AC70"/>
          <cell r="AD70"/>
          <cell r="AE70"/>
          <cell r="AF70"/>
          <cell r="AG70">
            <v>0</v>
          </cell>
          <cell r="AH70"/>
          <cell r="AI70"/>
          <cell r="AJ70">
            <v>0</v>
          </cell>
          <cell r="AK70"/>
          <cell r="AL70"/>
          <cell r="AM70"/>
          <cell r="AN70"/>
          <cell r="AO70"/>
        </row>
        <row r="71">
          <cell r="A71">
            <v>67</v>
          </cell>
          <cell r="B71" t="str">
            <v>عوني اشرف بشرى ميخائيل</v>
          </cell>
          <cell r="C71"/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/>
          <cell r="O71"/>
          <cell r="P71"/>
          <cell r="Q71"/>
          <cell r="R71"/>
          <cell r="S71"/>
          <cell r="T71"/>
          <cell r="U71"/>
          <cell r="V71"/>
          <cell r="W71">
            <v>0</v>
          </cell>
          <cell r="X71"/>
          <cell r="Y71"/>
          <cell r="Z71"/>
          <cell r="AA71">
            <v>0</v>
          </cell>
          <cell r="AB71"/>
          <cell r="AC71"/>
          <cell r="AD71"/>
          <cell r="AE71"/>
          <cell r="AF71"/>
          <cell r="AG71">
            <v>0</v>
          </cell>
          <cell r="AH71"/>
          <cell r="AI71"/>
          <cell r="AJ71">
            <v>0</v>
          </cell>
          <cell r="AK71"/>
          <cell r="AL71"/>
          <cell r="AM71"/>
          <cell r="AN71"/>
          <cell r="AO71"/>
        </row>
        <row r="72">
          <cell r="A72">
            <v>68</v>
          </cell>
          <cell r="B72" t="str">
            <v>غادة أحمد سيد عبد العال</v>
          </cell>
          <cell r="C72">
            <v>27909242500041</v>
          </cell>
          <cell r="D72">
            <v>270</v>
          </cell>
          <cell r="E72"/>
          <cell r="F72"/>
          <cell r="G72"/>
          <cell r="H72"/>
          <cell r="I72">
            <v>381.13</v>
          </cell>
          <cell r="J72">
            <v>1284.06</v>
          </cell>
          <cell r="K72">
            <v>89.88</v>
          </cell>
          <cell r="L72">
            <v>190</v>
          </cell>
          <cell r="M72"/>
          <cell r="N72">
            <v>1563.94</v>
          </cell>
          <cell r="O72"/>
          <cell r="P72"/>
          <cell r="Q72">
            <v>21</v>
          </cell>
          <cell r="R72">
            <v>145</v>
          </cell>
          <cell r="S72"/>
          <cell r="T72"/>
          <cell r="U72"/>
          <cell r="V72"/>
          <cell r="W72">
            <v>0</v>
          </cell>
          <cell r="X72"/>
          <cell r="Y72">
            <v>5.53</v>
          </cell>
          <cell r="Z72">
            <v>171.53</v>
          </cell>
          <cell r="AA72">
            <v>150.53</v>
          </cell>
          <cell r="AB72">
            <v>1209.3399999999999</v>
          </cell>
          <cell r="AC72">
            <v>1209.3399999999999</v>
          </cell>
          <cell r="AD72">
            <v>38.11</v>
          </cell>
          <cell r="AE72">
            <v>3.81</v>
          </cell>
          <cell r="AF72">
            <v>11.43</v>
          </cell>
          <cell r="AG72">
            <v>53.35</v>
          </cell>
          <cell r="AH72">
            <v>120.93</v>
          </cell>
          <cell r="AI72">
            <v>12.09</v>
          </cell>
          <cell r="AJ72">
            <v>133.02000000000001</v>
          </cell>
          <cell r="AK72"/>
          <cell r="AL72"/>
          <cell r="AM72">
            <v>10.45</v>
          </cell>
          <cell r="AN72">
            <v>2.66</v>
          </cell>
          <cell r="AO72">
            <v>1377.95</v>
          </cell>
        </row>
        <row r="73">
          <cell r="A73">
            <v>70</v>
          </cell>
          <cell r="B73" t="str">
            <v>فاطمة أحمد فواز خلف الله عثمان علي</v>
          </cell>
          <cell r="C73">
            <v>28004262500242</v>
          </cell>
          <cell r="D73">
            <v>274</v>
          </cell>
          <cell r="E73">
            <v>223.98</v>
          </cell>
          <cell r="F73"/>
          <cell r="G73"/>
          <cell r="H73"/>
          <cell r="I73">
            <v>386.77</v>
          </cell>
          <cell r="J73">
            <v>1371.73</v>
          </cell>
          <cell r="K73">
            <v>96.02</v>
          </cell>
          <cell r="L73">
            <v>190</v>
          </cell>
          <cell r="M73"/>
          <cell r="N73">
            <v>1657.75</v>
          </cell>
          <cell r="O73"/>
          <cell r="P73"/>
          <cell r="Q73">
            <v>21</v>
          </cell>
          <cell r="R73">
            <v>100</v>
          </cell>
          <cell r="S73"/>
          <cell r="T73"/>
          <cell r="U73">
            <v>11</v>
          </cell>
          <cell r="V73"/>
          <cell r="W73">
            <v>11</v>
          </cell>
          <cell r="X73"/>
          <cell r="Y73">
            <v>5.58</v>
          </cell>
          <cell r="Z73">
            <v>361.56</v>
          </cell>
          <cell r="AA73">
            <v>340.56</v>
          </cell>
          <cell r="AB73">
            <v>1532.54</v>
          </cell>
          <cell r="AC73">
            <v>1532.54</v>
          </cell>
          <cell r="AD73">
            <v>38.68</v>
          </cell>
          <cell r="AE73">
            <v>3.87</v>
          </cell>
          <cell r="AF73">
            <v>11.6</v>
          </cell>
          <cell r="AG73">
            <v>54.15</v>
          </cell>
          <cell r="AH73">
            <v>153.25</v>
          </cell>
          <cell r="AI73">
            <v>15.33</v>
          </cell>
          <cell r="AJ73">
            <v>168.58</v>
          </cell>
          <cell r="AK73">
            <v>5.19</v>
          </cell>
          <cell r="AL73"/>
          <cell r="AM73">
            <v>12.25</v>
          </cell>
          <cell r="AN73">
            <v>6.27</v>
          </cell>
          <cell r="AO73">
            <v>1431.15</v>
          </cell>
        </row>
        <row r="74">
          <cell r="A74">
            <v>71</v>
          </cell>
          <cell r="B74" t="str">
            <v>فاطمة سيد أبوضيف محمد</v>
          </cell>
          <cell r="C74"/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>
            <v>0</v>
          </cell>
          <cell r="X74"/>
          <cell r="Y74"/>
          <cell r="Z74"/>
          <cell r="AA74">
            <v>0</v>
          </cell>
          <cell r="AB74"/>
          <cell r="AC74"/>
          <cell r="AD74"/>
          <cell r="AE74"/>
          <cell r="AF74"/>
          <cell r="AG74">
            <v>0</v>
          </cell>
          <cell r="AH74"/>
          <cell r="AI74"/>
          <cell r="AJ74">
            <v>0</v>
          </cell>
          <cell r="AK74"/>
          <cell r="AL74"/>
          <cell r="AM74"/>
          <cell r="AN74"/>
          <cell r="AO74"/>
        </row>
        <row r="75">
          <cell r="A75">
            <v>72</v>
          </cell>
          <cell r="B75" t="str">
            <v>فاطمه حسانين احمد محمد</v>
          </cell>
          <cell r="C75">
            <v>28603178800223</v>
          </cell>
          <cell r="D75">
            <v>266</v>
          </cell>
          <cell r="E75">
            <v>228.99</v>
          </cell>
          <cell r="F75"/>
          <cell r="G75"/>
          <cell r="H75"/>
          <cell r="I75">
            <v>375.48</v>
          </cell>
          <cell r="J75">
            <v>1278.69</v>
          </cell>
          <cell r="K75">
            <v>89.51</v>
          </cell>
          <cell r="L75">
            <v>190</v>
          </cell>
          <cell r="M75"/>
          <cell r="N75">
            <v>1558.2</v>
          </cell>
          <cell r="O75"/>
          <cell r="P75"/>
          <cell r="Q75">
            <v>21</v>
          </cell>
          <cell r="R75">
            <v>50</v>
          </cell>
          <cell r="S75"/>
          <cell r="T75"/>
          <cell r="U75"/>
          <cell r="V75"/>
          <cell r="W75">
            <v>0</v>
          </cell>
          <cell r="X75"/>
          <cell r="Y75">
            <v>5.54</v>
          </cell>
          <cell r="Z75">
            <v>305.52999999999997</v>
          </cell>
          <cell r="AA75">
            <v>284.52999999999997</v>
          </cell>
          <cell r="AB75">
            <v>1438.25</v>
          </cell>
          <cell r="AC75">
            <v>1438.25</v>
          </cell>
          <cell r="AD75">
            <v>37.549999999999997</v>
          </cell>
          <cell r="AE75">
            <v>3.75</v>
          </cell>
          <cell r="AF75">
            <v>11.26</v>
          </cell>
          <cell r="AG75">
            <v>52.559999999999995</v>
          </cell>
          <cell r="AH75">
            <v>143.83000000000001</v>
          </cell>
          <cell r="AI75">
            <v>14.38</v>
          </cell>
          <cell r="AJ75">
            <v>158.21</v>
          </cell>
          <cell r="AK75"/>
          <cell r="AL75"/>
          <cell r="AM75">
            <v>11.9</v>
          </cell>
          <cell r="AN75">
            <v>5.55</v>
          </cell>
          <cell r="AO75">
            <v>1585.5</v>
          </cell>
        </row>
        <row r="76">
          <cell r="A76">
            <v>73</v>
          </cell>
          <cell r="B76" t="str">
            <v>ليلى محمد فرحان أحمد</v>
          </cell>
          <cell r="C76"/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/>
          <cell r="P76"/>
          <cell r="Q76"/>
          <cell r="R76"/>
          <cell r="S76"/>
          <cell r="T76"/>
          <cell r="U76"/>
          <cell r="V76"/>
          <cell r="W76">
            <v>0</v>
          </cell>
          <cell r="X76"/>
          <cell r="Y76"/>
          <cell r="Z76"/>
          <cell r="AA76">
            <v>0</v>
          </cell>
          <cell r="AB76"/>
          <cell r="AC76"/>
          <cell r="AD76"/>
          <cell r="AE76"/>
          <cell r="AF76"/>
          <cell r="AG76">
            <v>0</v>
          </cell>
          <cell r="AH76"/>
          <cell r="AI76"/>
          <cell r="AJ76">
            <v>0</v>
          </cell>
          <cell r="AK76"/>
          <cell r="AL76"/>
          <cell r="AM76"/>
          <cell r="AN76"/>
          <cell r="AO76"/>
        </row>
        <row r="77">
          <cell r="A77">
            <v>74</v>
          </cell>
          <cell r="B77" t="str">
            <v>محمد أحمد كامل مصطفى</v>
          </cell>
          <cell r="C77"/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/>
          <cell r="P77"/>
          <cell r="Q77"/>
          <cell r="R77"/>
          <cell r="S77"/>
          <cell r="T77"/>
          <cell r="U77"/>
          <cell r="V77"/>
          <cell r="W77">
            <v>0</v>
          </cell>
          <cell r="X77"/>
          <cell r="Y77"/>
          <cell r="Z77"/>
          <cell r="AA77">
            <v>0</v>
          </cell>
          <cell r="AB77"/>
          <cell r="AC77"/>
          <cell r="AD77"/>
          <cell r="AE77"/>
          <cell r="AF77"/>
          <cell r="AG77">
            <v>0</v>
          </cell>
          <cell r="AH77"/>
          <cell r="AI77"/>
          <cell r="AJ77">
            <v>0</v>
          </cell>
          <cell r="AK77"/>
          <cell r="AL77"/>
          <cell r="AM77"/>
          <cell r="AN77"/>
          <cell r="AO77"/>
        </row>
        <row r="78">
          <cell r="A78">
            <v>75</v>
          </cell>
          <cell r="B78" t="str">
            <v>محمد احمد رضى محمود محمد</v>
          </cell>
          <cell r="C78">
            <v>28508292500032</v>
          </cell>
          <cell r="D78">
            <v>252</v>
          </cell>
          <cell r="E78">
            <v>209.09</v>
          </cell>
          <cell r="F78"/>
          <cell r="G78"/>
          <cell r="H78"/>
          <cell r="I78">
            <v>355.72</v>
          </cell>
          <cell r="J78">
            <v>1169.01</v>
          </cell>
          <cell r="K78">
            <v>81.83</v>
          </cell>
          <cell r="L78">
            <v>190</v>
          </cell>
          <cell r="M78"/>
          <cell r="N78">
            <v>1440.84</v>
          </cell>
          <cell r="O78"/>
          <cell r="P78"/>
          <cell r="Q78">
            <v>14.4</v>
          </cell>
          <cell r="R78">
            <v>50</v>
          </cell>
          <cell r="S78"/>
          <cell r="T78">
            <v>14.4</v>
          </cell>
          <cell r="U78"/>
          <cell r="V78"/>
          <cell r="W78">
            <v>14.4</v>
          </cell>
          <cell r="X78"/>
          <cell r="Y78">
            <v>5.0999999999999996</v>
          </cell>
          <cell r="Z78">
            <v>292.99</v>
          </cell>
          <cell r="AA78">
            <v>278.59000000000003</v>
          </cell>
          <cell r="AB78">
            <v>1328.11</v>
          </cell>
          <cell r="AC78">
            <v>1328.11</v>
          </cell>
          <cell r="AD78">
            <v>35.57</v>
          </cell>
          <cell r="AE78">
            <v>3.56</v>
          </cell>
          <cell r="AF78">
            <v>10.67</v>
          </cell>
          <cell r="AG78">
            <v>49.800000000000004</v>
          </cell>
          <cell r="AH78">
            <v>132.81</v>
          </cell>
          <cell r="AI78">
            <v>13.28</v>
          </cell>
          <cell r="AJ78">
            <v>146.09</v>
          </cell>
          <cell r="AK78"/>
          <cell r="AL78"/>
          <cell r="AM78">
            <v>11.05</v>
          </cell>
          <cell r="AN78">
            <v>3.93</v>
          </cell>
          <cell r="AO78">
            <v>1484.45</v>
          </cell>
        </row>
        <row r="79">
          <cell r="A79">
            <v>76</v>
          </cell>
          <cell r="B79" t="str">
            <v>محمد احمد عبد العال عبد السلام</v>
          </cell>
          <cell r="C79">
            <v>28109172500291</v>
          </cell>
          <cell r="D79">
            <v>260</v>
          </cell>
          <cell r="E79">
            <v>219.37</v>
          </cell>
          <cell r="F79"/>
          <cell r="G79"/>
          <cell r="H79"/>
          <cell r="I79">
            <v>367.01</v>
          </cell>
          <cell r="J79">
            <v>1249.6300000000001</v>
          </cell>
          <cell r="K79">
            <v>87.47</v>
          </cell>
          <cell r="L79">
            <v>190</v>
          </cell>
          <cell r="M79"/>
          <cell r="N79">
            <v>1527.1</v>
          </cell>
          <cell r="O79"/>
          <cell r="P79"/>
          <cell r="Q79">
            <v>14.4</v>
          </cell>
          <cell r="R79">
            <v>50</v>
          </cell>
          <cell r="S79"/>
          <cell r="T79"/>
          <cell r="U79"/>
          <cell r="V79"/>
          <cell r="W79">
            <v>0</v>
          </cell>
          <cell r="X79"/>
          <cell r="Y79">
            <v>5.47</v>
          </cell>
          <cell r="Z79">
            <v>289.24</v>
          </cell>
          <cell r="AA79">
            <v>274.84000000000003</v>
          </cell>
          <cell r="AB79">
            <v>1399.33</v>
          </cell>
          <cell r="AC79">
            <v>1399.33</v>
          </cell>
          <cell r="AD79">
            <v>36.700000000000003</v>
          </cell>
          <cell r="AE79">
            <v>3.67</v>
          </cell>
          <cell r="AF79">
            <v>11.01</v>
          </cell>
          <cell r="AG79">
            <v>51.38</v>
          </cell>
          <cell r="AH79">
            <v>139.93</v>
          </cell>
          <cell r="AI79">
            <v>13.99</v>
          </cell>
          <cell r="AJ79">
            <v>153.92000000000002</v>
          </cell>
          <cell r="AK79"/>
          <cell r="AL79"/>
          <cell r="AM79">
            <v>11.6</v>
          </cell>
          <cell r="AN79">
            <v>5.0199999999999996</v>
          </cell>
          <cell r="AO79">
            <v>1594.4</v>
          </cell>
        </row>
        <row r="80">
          <cell r="A80">
            <v>77</v>
          </cell>
          <cell r="B80" t="str">
            <v>محمد حسنى نفادى أحمد</v>
          </cell>
          <cell r="C80">
            <v>28801012517392</v>
          </cell>
          <cell r="D80">
            <v>254</v>
          </cell>
          <cell r="E80">
            <v>213.75</v>
          </cell>
          <cell r="F80"/>
          <cell r="G80"/>
          <cell r="H80"/>
          <cell r="I80">
            <v>358.54</v>
          </cell>
          <cell r="J80">
            <v>1231.58</v>
          </cell>
          <cell r="K80">
            <v>86.21</v>
          </cell>
          <cell r="L80">
            <v>190</v>
          </cell>
          <cell r="M80"/>
          <cell r="N80">
            <v>1507.79</v>
          </cell>
          <cell r="O80"/>
          <cell r="P80"/>
          <cell r="Q80">
            <v>14.4</v>
          </cell>
          <cell r="R80">
            <v>100</v>
          </cell>
          <cell r="S80"/>
          <cell r="T80"/>
          <cell r="U80"/>
          <cell r="V80"/>
          <cell r="W80">
            <v>0</v>
          </cell>
          <cell r="X80"/>
          <cell r="Y80">
            <v>5.45</v>
          </cell>
          <cell r="Z80">
            <v>333.6</v>
          </cell>
          <cell r="AA80">
            <v>319.20000000000005</v>
          </cell>
          <cell r="AB80">
            <v>1382.85</v>
          </cell>
          <cell r="AC80">
            <v>1382.85</v>
          </cell>
          <cell r="AD80">
            <v>35.85</v>
          </cell>
          <cell r="AE80">
            <v>3.59</v>
          </cell>
          <cell r="AF80">
            <v>10.76</v>
          </cell>
          <cell r="AG80">
            <v>50.199999999999996</v>
          </cell>
          <cell r="AH80">
            <v>138.28</v>
          </cell>
          <cell r="AI80">
            <v>13.83</v>
          </cell>
          <cell r="AJ80">
            <v>152.11000000000001</v>
          </cell>
          <cell r="AK80"/>
          <cell r="AL80"/>
          <cell r="AM80">
            <v>11.85</v>
          </cell>
          <cell r="AN80">
            <v>5.44</v>
          </cell>
          <cell r="AO80">
            <v>1621.75</v>
          </cell>
        </row>
        <row r="81">
          <cell r="A81">
            <v>78</v>
          </cell>
          <cell r="B81" t="str">
            <v>محمد فتحي محمود فرج</v>
          </cell>
          <cell r="C81">
            <v>28301222500171</v>
          </cell>
          <cell r="D81">
            <v>260</v>
          </cell>
          <cell r="E81">
            <v>223.37</v>
          </cell>
          <cell r="F81"/>
          <cell r="G81"/>
          <cell r="H81"/>
          <cell r="I81">
            <v>367.01</v>
          </cell>
          <cell r="J81">
            <v>1312.11</v>
          </cell>
          <cell r="K81">
            <v>91.85</v>
          </cell>
          <cell r="L81">
            <v>190</v>
          </cell>
          <cell r="M81"/>
          <cell r="N81">
            <v>1593.96</v>
          </cell>
          <cell r="O81"/>
          <cell r="P81"/>
          <cell r="Q81">
            <v>14.4</v>
          </cell>
          <cell r="R81">
            <v>50</v>
          </cell>
          <cell r="S81"/>
          <cell r="T81"/>
          <cell r="U81"/>
          <cell r="V81"/>
          <cell r="W81">
            <v>0</v>
          </cell>
          <cell r="X81"/>
          <cell r="Y81">
            <v>5.47</v>
          </cell>
          <cell r="Z81">
            <v>293.24</v>
          </cell>
          <cell r="AA81">
            <v>278.84000000000003</v>
          </cell>
          <cell r="AB81">
            <v>1470.19</v>
          </cell>
          <cell r="AC81">
            <v>1470.19</v>
          </cell>
          <cell r="AD81">
            <v>36.700000000000003</v>
          </cell>
          <cell r="AE81">
            <v>3.67</v>
          </cell>
          <cell r="AF81">
            <v>11.01</v>
          </cell>
          <cell r="AG81">
            <v>51.38</v>
          </cell>
          <cell r="AH81">
            <v>147.02000000000001</v>
          </cell>
          <cell r="AI81">
            <v>14.7</v>
          </cell>
          <cell r="AJ81">
            <v>161.72</v>
          </cell>
          <cell r="AK81">
            <v>5.1100000000000003</v>
          </cell>
          <cell r="AL81"/>
          <cell r="AM81">
            <v>12.05</v>
          </cell>
          <cell r="AN81">
            <v>5.88</v>
          </cell>
          <cell r="AO81">
            <v>1470.35</v>
          </cell>
        </row>
        <row r="82">
          <cell r="A82">
            <v>79</v>
          </cell>
          <cell r="B82" t="str">
            <v>محمد كمال الدين عبد العال مرسى</v>
          </cell>
          <cell r="C82">
            <v>28309102500411</v>
          </cell>
          <cell r="D82">
            <v>255</v>
          </cell>
          <cell r="E82">
            <v>203.59</v>
          </cell>
          <cell r="F82"/>
          <cell r="G82"/>
          <cell r="H82"/>
          <cell r="I82">
            <v>359.95</v>
          </cell>
          <cell r="J82">
            <v>1177.08</v>
          </cell>
          <cell r="K82">
            <v>82.4</v>
          </cell>
          <cell r="L82">
            <v>190</v>
          </cell>
          <cell r="M82"/>
          <cell r="N82">
            <v>1449.48</v>
          </cell>
          <cell r="O82"/>
          <cell r="P82"/>
          <cell r="Q82">
            <v>14.4</v>
          </cell>
          <cell r="R82">
            <v>145</v>
          </cell>
          <cell r="S82"/>
          <cell r="T82"/>
          <cell r="U82"/>
          <cell r="V82"/>
          <cell r="W82">
            <v>0</v>
          </cell>
          <cell r="X82"/>
          <cell r="Y82">
            <v>5.14</v>
          </cell>
          <cell r="Z82">
            <v>368.13</v>
          </cell>
          <cell r="AA82">
            <v>353.73</v>
          </cell>
          <cell r="AB82">
            <v>1312.66</v>
          </cell>
          <cell r="AC82">
            <v>1312.66</v>
          </cell>
          <cell r="AD82">
            <v>36</v>
          </cell>
          <cell r="AE82">
            <v>3.6</v>
          </cell>
          <cell r="AF82">
            <v>10.8</v>
          </cell>
          <cell r="AG82">
            <v>50.400000000000006</v>
          </cell>
          <cell r="AH82">
            <v>131.27000000000001</v>
          </cell>
          <cell r="AI82">
            <v>13.13</v>
          </cell>
          <cell r="AJ82">
            <v>144.4</v>
          </cell>
          <cell r="AK82"/>
          <cell r="AL82"/>
          <cell r="AM82">
            <v>11.7</v>
          </cell>
          <cell r="AN82">
            <v>5.2</v>
          </cell>
          <cell r="AO82">
            <v>1605.9</v>
          </cell>
        </row>
        <row r="83">
          <cell r="A83">
            <v>80</v>
          </cell>
          <cell r="B83" t="str">
            <v>محمد محمود محمد قاسم</v>
          </cell>
          <cell r="C83">
            <v>28409242500254</v>
          </cell>
          <cell r="D83">
            <v>260</v>
          </cell>
          <cell r="E83"/>
          <cell r="F83"/>
          <cell r="G83"/>
          <cell r="H83"/>
          <cell r="I83">
            <v>367.01</v>
          </cell>
          <cell r="J83">
            <v>1249.6300000000001</v>
          </cell>
          <cell r="K83">
            <v>87.47</v>
          </cell>
          <cell r="L83">
            <v>190</v>
          </cell>
          <cell r="M83"/>
          <cell r="N83">
            <v>1527.1</v>
          </cell>
          <cell r="O83"/>
          <cell r="P83"/>
          <cell r="Q83">
            <v>14.4</v>
          </cell>
          <cell r="R83">
            <v>50</v>
          </cell>
          <cell r="S83"/>
          <cell r="T83"/>
          <cell r="U83"/>
          <cell r="V83"/>
          <cell r="W83">
            <v>0</v>
          </cell>
          <cell r="X83"/>
          <cell r="Y83">
            <v>5.47</v>
          </cell>
          <cell r="Z83">
            <v>69.87</v>
          </cell>
          <cell r="AA83">
            <v>55.470000000000006</v>
          </cell>
          <cell r="AB83">
            <v>1179.96</v>
          </cell>
          <cell r="AC83">
            <v>1179.96</v>
          </cell>
          <cell r="AD83">
            <v>36.700000000000003</v>
          </cell>
          <cell r="AE83">
            <v>3.67</v>
          </cell>
          <cell r="AF83">
            <v>11.01</v>
          </cell>
          <cell r="AG83">
            <v>51.38</v>
          </cell>
          <cell r="AH83">
            <v>118</v>
          </cell>
          <cell r="AI83">
            <v>11.8</v>
          </cell>
          <cell r="AJ83">
            <v>129.80000000000001</v>
          </cell>
          <cell r="AK83"/>
          <cell r="AL83"/>
          <cell r="AM83">
            <v>10.15</v>
          </cell>
          <cell r="AN83">
            <v>2.11</v>
          </cell>
          <cell r="AO83">
            <v>1403.5</v>
          </cell>
        </row>
        <row r="84">
          <cell r="A84">
            <v>81</v>
          </cell>
          <cell r="B84" t="str">
            <v>محمود سيد توفيق سيد</v>
          </cell>
          <cell r="C84">
            <v>28604012504878</v>
          </cell>
          <cell r="D84">
            <v>260</v>
          </cell>
          <cell r="E84">
            <v>225.37</v>
          </cell>
          <cell r="F84"/>
          <cell r="G84"/>
          <cell r="H84"/>
          <cell r="I84">
            <v>367.01</v>
          </cell>
          <cell r="J84">
            <v>1249.6300000000001</v>
          </cell>
          <cell r="K84">
            <v>87.47</v>
          </cell>
          <cell r="L84">
            <v>190</v>
          </cell>
          <cell r="M84"/>
          <cell r="N84">
            <v>1527.1</v>
          </cell>
          <cell r="O84"/>
          <cell r="P84"/>
          <cell r="Q84">
            <v>14.4</v>
          </cell>
          <cell r="R84">
            <v>145</v>
          </cell>
          <cell r="S84"/>
          <cell r="T84"/>
          <cell r="U84"/>
          <cell r="V84"/>
          <cell r="W84">
            <v>0</v>
          </cell>
          <cell r="X84"/>
          <cell r="Y84">
            <v>5.47</v>
          </cell>
          <cell r="Z84">
            <v>390.24</v>
          </cell>
          <cell r="AA84">
            <v>375.84000000000003</v>
          </cell>
          <cell r="AB84">
            <v>1405.33</v>
          </cell>
          <cell r="AC84">
            <v>1405.33</v>
          </cell>
          <cell r="AD84">
            <v>36.700000000000003</v>
          </cell>
          <cell r="AE84">
            <v>3.67</v>
          </cell>
          <cell r="AF84">
            <v>11.01</v>
          </cell>
          <cell r="AG84">
            <v>51.38</v>
          </cell>
          <cell r="AH84">
            <v>140.53</v>
          </cell>
          <cell r="AI84">
            <v>14.05</v>
          </cell>
          <cell r="AJ84">
            <v>154.58000000000001</v>
          </cell>
          <cell r="AK84"/>
          <cell r="AL84"/>
          <cell r="AM84">
            <v>12.35</v>
          </cell>
          <cell r="AN84">
            <v>6.51</v>
          </cell>
          <cell r="AO84">
            <v>1564.15</v>
          </cell>
        </row>
        <row r="85">
          <cell r="A85">
            <v>82</v>
          </cell>
          <cell r="B85" t="str">
            <v>محمود محمد عبد العال احمد</v>
          </cell>
          <cell r="C85">
            <v>28602042500319</v>
          </cell>
          <cell r="D85">
            <v>256</v>
          </cell>
          <cell r="E85"/>
          <cell r="F85"/>
          <cell r="G85"/>
          <cell r="H85"/>
          <cell r="I85">
            <v>361.36</v>
          </cell>
          <cell r="J85">
            <v>1204.77</v>
          </cell>
          <cell r="K85">
            <v>84.33</v>
          </cell>
          <cell r="L85">
            <v>190</v>
          </cell>
          <cell r="M85"/>
          <cell r="N85">
            <v>1479.1</v>
          </cell>
          <cell r="O85"/>
          <cell r="P85"/>
          <cell r="Q85">
            <v>14.4</v>
          </cell>
          <cell r="R85">
            <v>50</v>
          </cell>
          <cell r="S85"/>
          <cell r="T85"/>
          <cell r="U85"/>
          <cell r="V85"/>
          <cell r="W85">
            <v>0</v>
          </cell>
          <cell r="X85"/>
          <cell r="Y85">
            <v>5.26</v>
          </cell>
          <cell r="Z85">
            <v>69.66</v>
          </cell>
          <cell r="AA85">
            <v>55.26</v>
          </cell>
          <cell r="AB85">
            <v>1137.4000000000001</v>
          </cell>
          <cell r="AC85">
            <v>1137.4000000000001</v>
          </cell>
          <cell r="AD85">
            <v>36.14</v>
          </cell>
          <cell r="AE85">
            <v>3.61</v>
          </cell>
          <cell r="AF85">
            <v>10.84</v>
          </cell>
          <cell r="AG85">
            <v>50.59</v>
          </cell>
          <cell r="AH85">
            <v>113.74</v>
          </cell>
          <cell r="AI85">
            <v>11.37</v>
          </cell>
          <cell r="AJ85">
            <v>125.11</v>
          </cell>
          <cell r="AK85"/>
          <cell r="AL85"/>
          <cell r="AM85">
            <v>9.85</v>
          </cell>
          <cell r="AN85">
            <v>1.48</v>
          </cell>
          <cell r="AO85">
            <v>1361.7</v>
          </cell>
        </row>
        <row r="86">
          <cell r="A86">
            <v>83</v>
          </cell>
          <cell r="B86" t="str">
            <v>مرفت فؤاد حنين أرمانيوس</v>
          </cell>
          <cell r="C86">
            <v>27804112500107</v>
          </cell>
          <cell r="D86">
            <v>419.47</v>
          </cell>
          <cell r="E86">
            <v>235.17</v>
          </cell>
          <cell r="F86"/>
          <cell r="G86"/>
          <cell r="H86"/>
          <cell r="I86">
            <v>592.12</v>
          </cell>
          <cell r="J86">
            <v>1778.17</v>
          </cell>
          <cell r="K86">
            <v>124.47</v>
          </cell>
          <cell r="L86">
            <v>190</v>
          </cell>
          <cell r="M86"/>
          <cell r="N86">
            <v>2092.64</v>
          </cell>
          <cell r="O86"/>
          <cell r="P86"/>
          <cell r="Q86">
            <v>21</v>
          </cell>
          <cell r="R86">
            <v>50</v>
          </cell>
          <cell r="S86"/>
          <cell r="T86"/>
          <cell r="U86"/>
          <cell r="V86"/>
          <cell r="W86">
            <v>0</v>
          </cell>
          <cell r="X86">
            <v>188.74</v>
          </cell>
          <cell r="Y86">
            <v>56.73</v>
          </cell>
          <cell r="Z86">
            <v>551.64</v>
          </cell>
          <cell r="AA86">
            <v>530.64</v>
          </cell>
          <cell r="AB86">
            <v>2002.16</v>
          </cell>
          <cell r="AC86">
            <v>2002.16</v>
          </cell>
          <cell r="AD86">
            <v>59.21</v>
          </cell>
          <cell r="AE86">
            <v>5.92</v>
          </cell>
          <cell r="AF86">
            <v>17.760000000000002</v>
          </cell>
          <cell r="AG86">
            <v>82.89</v>
          </cell>
          <cell r="AH86">
            <v>200.22</v>
          </cell>
          <cell r="AI86">
            <v>20.02</v>
          </cell>
          <cell r="AJ86">
            <v>220.24</v>
          </cell>
          <cell r="AK86"/>
          <cell r="AL86"/>
          <cell r="AM86">
            <v>17.05</v>
          </cell>
          <cell r="AN86">
            <v>15.79</v>
          </cell>
          <cell r="AO86">
            <v>2217.85</v>
          </cell>
        </row>
        <row r="87">
          <cell r="A87">
            <v>84</v>
          </cell>
          <cell r="B87" t="str">
            <v>مروة مجدى عبد الحافظ سيد</v>
          </cell>
          <cell r="C87">
            <v>28607162500063</v>
          </cell>
          <cell r="D87">
            <v>260</v>
          </cell>
          <cell r="E87">
            <v>219.37</v>
          </cell>
          <cell r="F87"/>
          <cell r="G87"/>
          <cell r="H87"/>
          <cell r="I87">
            <v>367.01</v>
          </cell>
          <cell r="J87">
            <v>1249.6300000000001</v>
          </cell>
          <cell r="K87">
            <v>87.47</v>
          </cell>
          <cell r="L87">
            <v>190</v>
          </cell>
          <cell r="M87"/>
          <cell r="N87">
            <v>1527.1</v>
          </cell>
          <cell r="O87"/>
          <cell r="P87"/>
          <cell r="Q87">
            <v>14.4</v>
          </cell>
          <cell r="R87">
            <v>50</v>
          </cell>
          <cell r="S87"/>
          <cell r="T87"/>
          <cell r="U87"/>
          <cell r="V87"/>
          <cell r="W87">
            <v>0</v>
          </cell>
          <cell r="X87"/>
          <cell r="Y87">
            <v>5.47</v>
          </cell>
          <cell r="Z87">
            <v>289.24</v>
          </cell>
          <cell r="AA87">
            <v>274.84000000000003</v>
          </cell>
          <cell r="AB87">
            <v>1399.33</v>
          </cell>
          <cell r="AC87">
            <v>1399.33</v>
          </cell>
          <cell r="AD87">
            <v>36.700000000000003</v>
          </cell>
          <cell r="AE87">
            <v>3.67</v>
          </cell>
          <cell r="AF87">
            <v>11.01</v>
          </cell>
          <cell r="AG87">
            <v>51.38</v>
          </cell>
          <cell r="AH87">
            <v>139.93</v>
          </cell>
          <cell r="AI87">
            <v>13.99</v>
          </cell>
          <cell r="AJ87">
            <v>153.92000000000002</v>
          </cell>
          <cell r="AK87"/>
          <cell r="AL87"/>
          <cell r="AM87">
            <v>10.95</v>
          </cell>
          <cell r="AN87">
            <v>3.68</v>
          </cell>
          <cell r="AO87">
            <v>1506.4</v>
          </cell>
        </row>
        <row r="88">
          <cell r="A88">
            <v>85</v>
          </cell>
          <cell r="B88" t="str">
            <v>مروة محمد على محمد</v>
          </cell>
          <cell r="C88">
            <v>28501142500382</v>
          </cell>
          <cell r="D88">
            <v>260</v>
          </cell>
          <cell r="E88">
            <v>221.37</v>
          </cell>
          <cell r="F88"/>
          <cell r="G88"/>
          <cell r="H88"/>
          <cell r="I88">
            <v>367.01</v>
          </cell>
          <cell r="J88">
            <v>1249.6300000000001</v>
          </cell>
          <cell r="K88">
            <v>87.47</v>
          </cell>
          <cell r="L88">
            <v>190</v>
          </cell>
          <cell r="M88"/>
          <cell r="N88">
            <v>1527.1</v>
          </cell>
          <cell r="O88"/>
          <cell r="P88"/>
          <cell r="Q88">
            <v>14.4</v>
          </cell>
          <cell r="R88">
            <v>100</v>
          </cell>
          <cell r="S88"/>
          <cell r="T88"/>
          <cell r="U88"/>
          <cell r="V88"/>
          <cell r="W88">
            <v>0</v>
          </cell>
          <cell r="X88"/>
          <cell r="Y88">
            <v>5.47</v>
          </cell>
          <cell r="Z88">
            <v>341.24</v>
          </cell>
          <cell r="AA88">
            <v>326.84000000000003</v>
          </cell>
          <cell r="AB88">
            <v>1401.33</v>
          </cell>
          <cell r="AC88">
            <v>1401.33</v>
          </cell>
          <cell r="AD88">
            <v>36.700000000000003</v>
          </cell>
          <cell r="AE88">
            <v>3.67</v>
          </cell>
          <cell r="AF88">
            <v>11.01</v>
          </cell>
          <cell r="AG88">
            <v>51.38</v>
          </cell>
          <cell r="AH88">
            <v>140.13</v>
          </cell>
          <cell r="AI88">
            <v>14.01</v>
          </cell>
          <cell r="AJ88">
            <v>154.13999999999999</v>
          </cell>
          <cell r="AK88"/>
          <cell r="AL88"/>
          <cell r="AM88">
            <v>11.35</v>
          </cell>
          <cell r="AN88">
            <v>4.45</v>
          </cell>
          <cell r="AO88">
            <v>1500.75</v>
          </cell>
        </row>
        <row r="89">
          <cell r="A89">
            <v>86</v>
          </cell>
          <cell r="B89" t="str">
            <v>مصطفى صلاح الدين سيد عبد الرحمن</v>
          </cell>
          <cell r="C89">
            <v>28201032504214</v>
          </cell>
          <cell r="D89">
            <v>274</v>
          </cell>
          <cell r="E89"/>
          <cell r="F89"/>
          <cell r="G89"/>
          <cell r="H89"/>
          <cell r="I89">
            <v>386.77</v>
          </cell>
          <cell r="J89">
            <v>1371.73</v>
          </cell>
          <cell r="K89">
            <v>96.02</v>
          </cell>
          <cell r="L89">
            <v>190</v>
          </cell>
          <cell r="M89"/>
          <cell r="N89">
            <v>1657.75</v>
          </cell>
          <cell r="O89"/>
          <cell r="P89"/>
          <cell r="Q89">
            <v>21</v>
          </cell>
          <cell r="R89">
            <v>100</v>
          </cell>
          <cell r="S89"/>
          <cell r="T89"/>
          <cell r="U89"/>
          <cell r="V89"/>
          <cell r="W89">
            <v>0</v>
          </cell>
          <cell r="X89"/>
          <cell r="Y89">
            <v>5.58</v>
          </cell>
          <cell r="Z89">
            <v>126.58</v>
          </cell>
          <cell r="AA89">
            <v>105.58</v>
          </cell>
          <cell r="AB89">
            <v>1297.56</v>
          </cell>
          <cell r="AC89">
            <v>1297.56</v>
          </cell>
          <cell r="AD89">
            <v>38.68</v>
          </cell>
          <cell r="AE89">
            <v>3.87</v>
          </cell>
          <cell r="AF89">
            <v>11.6</v>
          </cell>
          <cell r="AG89">
            <v>54.15</v>
          </cell>
          <cell r="AH89">
            <v>129.76</v>
          </cell>
          <cell r="AI89">
            <v>12.98</v>
          </cell>
          <cell r="AJ89">
            <v>142.73999999999998</v>
          </cell>
          <cell r="AK89"/>
          <cell r="AL89"/>
          <cell r="AM89">
            <v>11.4</v>
          </cell>
          <cell r="AN89">
            <v>4.57</v>
          </cell>
          <cell r="AO89">
            <v>1568.45</v>
          </cell>
        </row>
        <row r="90">
          <cell r="A90">
            <v>87</v>
          </cell>
          <cell r="B90" t="str">
            <v>مصطفى عيد سيد محمد</v>
          </cell>
          <cell r="C90">
            <v>28403242500051</v>
          </cell>
          <cell r="D90">
            <v>263</v>
          </cell>
          <cell r="E90">
            <v>223.18</v>
          </cell>
          <cell r="F90"/>
          <cell r="G90"/>
          <cell r="H90"/>
          <cell r="I90">
            <v>371.25</v>
          </cell>
          <cell r="J90">
            <v>1321.61</v>
          </cell>
          <cell r="K90">
            <v>92.51</v>
          </cell>
          <cell r="L90">
            <v>190</v>
          </cell>
          <cell r="M90"/>
          <cell r="N90">
            <v>1604.12</v>
          </cell>
          <cell r="O90"/>
          <cell r="P90"/>
          <cell r="Q90">
            <v>14.4</v>
          </cell>
          <cell r="R90">
            <v>95</v>
          </cell>
          <cell r="S90"/>
          <cell r="T90"/>
          <cell r="U90"/>
          <cell r="V90"/>
          <cell r="W90">
            <v>0</v>
          </cell>
          <cell r="X90"/>
          <cell r="Y90">
            <v>5.51</v>
          </cell>
          <cell r="Z90">
            <v>338.09</v>
          </cell>
          <cell r="AA90">
            <v>323.69</v>
          </cell>
          <cell r="AB90">
            <v>1475.96</v>
          </cell>
          <cell r="AC90">
            <v>1475.96</v>
          </cell>
          <cell r="AD90">
            <v>37.119999999999997</v>
          </cell>
          <cell r="AE90">
            <v>3.71</v>
          </cell>
          <cell r="AF90">
            <v>11.14</v>
          </cell>
          <cell r="AG90">
            <v>51.97</v>
          </cell>
          <cell r="AH90">
            <v>147.6</v>
          </cell>
          <cell r="AI90">
            <v>14.76</v>
          </cell>
          <cell r="AJ90">
            <v>162.35999999999999</v>
          </cell>
          <cell r="AK90"/>
          <cell r="AL90"/>
          <cell r="AM90">
            <v>12.5</v>
          </cell>
          <cell r="AN90">
            <v>6.76</v>
          </cell>
          <cell r="AO90">
            <v>1591.9</v>
          </cell>
        </row>
        <row r="91">
          <cell r="A91">
            <v>88</v>
          </cell>
          <cell r="B91" t="str">
            <v>منى قاسم أحمد على</v>
          </cell>
          <cell r="C91">
            <v>27807022501821</v>
          </cell>
          <cell r="D91">
            <v>280</v>
          </cell>
          <cell r="E91"/>
          <cell r="F91"/>
          <cell r="G91"/>
          <cell r="H91"/>
          <cell r="I91">
            <v>395.24</v>
          </cell>
          <cell r="J91">
            <v>1371.73</v>
          </cell>
          <cell r="K91">
            <v>96.02</v>
          </cell>
          <cell r="L91">
            <v>190</v>
          </cell>
          <cell r="M91"/>
          <cell r="N91">
            <v>1657.75</v>
          </cell>
          <cell r="O91"/>
          <cell r="P91"/>
          <cell r="Q91">
            <v>21</v>
          </cell>
          <cell r="R91">
            <v>95</v>
          </cell>
          <cell r="S91"/>
          <cell r="T91"/>
          <cell r="U91"/>
          <cell r="V91"/>
          <cell r="W91">
            <v>0</v>
          </cell>
          <cell r="X91">
            <v>34.42</v>
          </cell>
          <cell r="Y91">
            <v>5.82</v>
          </cell>
          <cell r="Z91">
            <v>156.24</v>
          </cell>
          <cell r="AA91">
            <v>135.24</v>
          </cell>
          <cell r="AB91">
            <v>1323.75</v>
          </cell>
          <cell r="AC91">
            <v>1323.75</v>
          </cell>
          <cell r="AD91">
            <v>39.520000000000003</v>
          </cell>
          <cell r="AE91">
            <v>3.95</v>
          </cell>
          <cell r="AF91">
            <v>11.86</v>
          </cell>
          <cell r="AG91">
            <v>55.330000000000005</v>
          </cell>
          <cell r="AH91">
            <v>132.38</v>
          </cell>
          <cell r="AI91">
            <v>13.24</v>
          </cell>
          <cell r="AJ91">
            <v>145.62</v>
          </cell>
          <cell r="AK91">
            <v>8.44</v>
          </cell>
          <cell r="AL91"/>
          <cell r="AM91">
            <v>11.5</v>
          </cell>
          <cell r="AN91">
            <v>4.83</v>
          </cell>
          <cell r="AO91">
            <v>1443.2</v>
          </cell>
        </row>
        <row r="92">
          <cell r="A92">
            <v>89</v>
          </cell>
          <cell r="B92" t="str">
            <v>مها مراد احمد شوكت</v>
          </cell>
          <cell r="C92">
            <v>28409202500227</v>
          </cell>
          <cell r="D92">
            <v>260</v>
          </cell>
          <cell r="E92"/>
          <cell r="F92"/>
          <cell r="G92"/>
          <cell r="H92"/>
          <cell r="I92">
            <v>367.01</v>
          </cell>
          <cell r="J92">
            <v>1249.6300000000001</v>
          </cell>
          <cell r="K92">
            <v>87.47</v>
          </cell>
          <cell r="L92">
            <v>190</v>
          </cell>
          <cell r="M92"/>
          <cell r="N92">
            <v>1527.1</v>
          </cell>
          <cell r="O92"/>
          <cell r="P92"/>
          <cell r="Q92">
            <v>14.4</v>
          </cell>
          <cell r="R92">
            <v>50</v>
          </cell>
          <cell r="S92"/>
          <cell r="T92"/>
          <cell r="U92"/>
          <cell r="V92"/>
          <cell r="W92">
            <v>0</v>
          </cell>
          <cell r="X92"/>
          <cell r="Y92">
            <v>5.47</v>
          </cell>
          <cell r="Z92">
            <v>69.87</v>
          </cell>
          <cell r="AA92">
            <v>55.470000000000006</v>
          </cell>
          <cell r="AB92">
            <v>1179.96</v>
          </cell>
          <cell r="AC92">
            <v>1179.96</v>
          </cell>
          <cell r="AD92">
            <v>36.700000000000003</v>
          </cell>
          <cell r="AE92">
            <v>3.67</v>
          </cell>
          <cell r="AF92">
            <v>11.01</v>
          </cell>
          <cell r="AG92">
            <v>51.38</v>
          </cell>
          <cell r="AH92">
            <v>118</v>
          </cell>
          <cell r="AI92">
            <v>11.8</v>
          </cell>
          <cell r="AJ92">
            <v>129.80000000000001</v>
          </cell>
          <cell r="AK92"/>
          <cell r="AL92"/>
          <cell r="AM92">
            <v>10.15</v>
          </cell>
          <cell r="AN92">
            <v>2.11</v>
          </cell>
          <cell r="AO92">
            <v>1352.5</v>
          </cell>
        </row>
        <row r="93">
          <cell r="A93">
            <v>90</v>
          </cell>
          <cell r="B93" t="str">
            <v>ناهد عبد الموجود محمود</v>
          </cell>
          <cell r="C93">
            <v>28003102503168</v>
          </cell>
          <cell r="D93">
            <v>255</v>
          </cell>
          <cell r="E93">
            <v>215.02</v>
          </cell>
          <cell r="F93"/>
          <cell r="G93"/>
          <cell r="H93"/>
          <cell r="I93">
            <v>359.95</v>
          </cell>
          <cell r="J93">
            <v>1177.08</v>
          </cell>
          <cell r="K93">
            <v>82.4</v>
          </cell>
          <cell r="L93">
            <v>190</v>
          </cell>
          <cell r="M93"/>
          <cell r="N93">
            <v>1449.48</v>
          </cell>
          <cell r="O93"/>
          <cell r="P93"/>
          <cell r="Q93">
            <v>14.4</v>
          </cell>
          <cell r="R93">
            <v>100</v>
          </cell>
          <cell r="S93"/>
          <cell r="T93"/>
          <cell r="U93"/>
          <cell r="V93"/>
          <cell r="W93">
            <v>0</v>
          </cell>
          <cell r="X93"/>
          <cell r="Y93">
            <v>5.14</v>
          </cell>
          <cell r="Z93">
            <v>334.56</v>
          </cell>
          <cell r="AA93">
            <v>320.16000000000003</v>
          </cell>
          <cell r="AB93">
            <v>1324.09</v>
          </cell>
          <cell r="AC93">
            <v>1324.09</v>
          </cell>
          <cell r="AD93">
            <v>36</v>
          </cell>
          <cell r="AE93">
            <v>3.6</v>
          </cell>
          <cell r="AF93">
            <v>10.8</v>
          </cell>
          <cell r="AG93">
            <v>50.400000000000006</v>
          </cell>
          <cell r="AH93">
            <v>132.41</v>
          </cell>
          <cell r="AI93">
            <v>13.24</v>
          </cell>
          <cell r="AJ93">
            <v>145.65</v>
          </cell>
          <cell r="AK93">
            <v>60</v>
          </cell>
          <cell r="AL93"/>
          <cell r="AM93">
            <v>11</v>
          </cell>
          <cell r="AN93">
            <v>3.78</v>
          </cell>
          <cell r="AO93">
            <v>1512.2</v>
          </cell>
        </row>
        <row r="94">
          <cell r="A94">
            <v>91</v>
          </cell>
          <cell r="B94" t="str">
            <v>نجلاء احمد دياب سلامة</v>
          </cell>
          <cell r="C94">
            <v>27806222500083</v>
          </cell>
          <cell r="D94">
            <v>283</v>
          </cell>
          <cell r="E94"/>
          <cell r="F94"/>
          <cell r="G94"/>
          <cell r="H94"/>
          <cell r="I94">
            <v>399.48</v>
          </cell>
          <cell r="J94">
            <v>1306.4100000000001</v>
          </cell>
          <cell r="K94">
            <v>91.45</v>
          </cell>
          <cell r="L94">
            <v>190</v>
          </cell>
          <cell r="M94"/>
          <cell r="N94">
            <v>1587.86</v>
          </cell>
          <cell r="O94"/>
          <cell r="P94"/>
          <cell r="Q94">
            <v>21</v>
          </cell>
          <cell r="R94">
            <v>50</v>
          </cell>
          <cell r="S94"/>
          <cell r="T94"/>
          <cell r="U94"/>
          <cell r="V94"/>
          <cell r="W94">
            <v>0</v>
          </cell>
          <cell r="X94">
            <v>19.739999999999998</v>
          </cell>
          <cell r="Y94">
            <v>5.69</v>
          </cell>
          <cell r="Z94">
            <v>96.43</v>
          </cell>
          <cell r="AA94">
            <v>75.430000000000007</v>
          </cell>
          <cell r="AB94">
            <v>1234.81</v>
          </cell>
          <cell r="AC94">
            <v>1234.81</v>
          </cell>
          <cell r="AD94">
            <v>39.950000000000003</v>
          </cell>
          <cell r="AE94">
            <v>3.99</v>
          </cell>
          <cell r="AF94">
            <v>11.98</v>
          </cell>
          <cell r="AG94">
            <v>55.92</v>
          </cell>
          <cell r="AH94">
            <v>123.48</v>
          </cell>
          <cell r="AI94">
            <v>12.35</v>
          </cell>
          <cell r="AJ94">
            <v>135.83000000000001</v>
          </cell>
          <cell r="AK94"/>
          <cell r="AL94"/>
          <cell r="AM94">
            <v>10</v>
          </cell>
          <cell r="AN94">
            <v>1.82</v>
          </cell>
          <cell r="AO94">
            <v>1389.7</v>
          </cell>
        </row>
        <row r="95">
          <cell r="A95">
            <v>92</v>
          </cell>
          <cell r="B95" t="str">
            <v>نجوان رضا محمد عمر</v>
          </cell>
          <cell r="C95">
            <v>27512112500165</v>
          </cell>
          <cell r="D95">
            <v>288</v>
          </cell>
          <cell r="E95">
            <v>300</v>
          </cell>
          <cell r="F95"/>
          <cell r="G95"/>
          <cell r="H95"/>
          <cell r="I95">
            <v>406.54</v>
          </cell>
          <cell r="J95">
            <v>1306.4100000000001</v>
          </cell>
          <cell r="K95">
            <v>91.45</v>
          </cell>
          <cell r="L95">
            <v>190</v>
          </cell>
          <cell r="M95"/>
          <cell r="N95">
            <v>1587.86</v>
          </cell>
          <cell r="O95"/>
          <cell r="P95"/>
          <cell r="Q95">
            <v>21</v>
          </cell>
          <cell r="R95">
            <v>150</v>
          </cell>
          <cell r="S95"/>
          <cell r="T95"/>
          <cell r="U95"/>
          <cell r="V95"/>
          <cell r="W95">
            <v>0</v>
          </cell>
          <cell r="X95">
            <v>61.68</v>
          </cell>
          <cell r="Y95">
            <v>5.92</v>
          </cell>
          <cell r="Z95">
            <v>538.6</v>
          </cell>
          <cell r="AA95">
            <v>517.6</v>
          </cell>
          <cell r="AB95">
            <v>1569.92</v>
          </cell>
          <cell r="AC95">
            <v>1569.92</v>
          </cell>
          <cell r="AD95">
            <v>40.65</v>
          </cell>
          <cell r="AE95">
            <v>4.07</v>
          </cell>
          <cell r="AF95">
            <v>12.2</v>
          </cell>
          <cell r="AG95">
            <v>56.92</v>
          </cell>
          <cell r="AH95">
            <v>156.99</v>
          </cell>
          <cell r="AI95">
            <v>15.7</v>
          </cell>
          <cell r="AJ95">
            <v>172.69</v>
          </cell>
          <cell r="AK95">
            <v>5.52</v>
          </cell>
          <cell r="AL95"/>
          <cell r="AM95">
            <v>13.65</v>
          </cell>
          <cell r="AN95">
            <v>9.09</v>
          </cell>
          <cell r="AO95">
            <v>1868.55</v>
          </cell>
        </row>
        <row r="96">
          <cell r="A96">
            <v>93</v>
          </cell>
          <cell r="B96" t="str">
            <v>نجوى إبراهيم عبد العال مهران</v>
          </cell>
          <cell r="C96">
            <v>28108052500126</v>
          </cell>
          <cell r="D96">
            <v>275</v>
          </cell>
          <cell r="E96"/>
          <cell r="F96"/>
          <cell r="G96"/>
          <cell r="H96"/>
          <cell r="I96">
            <v>388.18</v>
          </cell>
          <cell r="J96">
            <v>1386.15</v>
          </cell>
          <cell r="K96">
            <v>97.03</v>
          </cell>
          <cell r="L96">
            <v>190</v>
          </cell>
          <cell r="M96"/>
          <cell r="N96">
            <v>1673.18</v>
          </cell>
          <cell r="O96"/>
          <cell r="P96"/>
          <cell r="Q96">
            <v>21</v>
          </cell>
          <cell r="R96">
            <v>50</v>
          </cell>
          <cell r="S96"/>
          <cell r="T96"/>
          <cell r="U96"/>
          <cell r="V96"/>
          <cell r="W96">
            <v>0</v>
          </cell>
          <cell r="X96">
            <v>5.25</v>
          </cell>
          <cell r="Y96">
            <v>5.7</v>
          </cell>
          <cell r="Z96">
            <v>81.95</v>
          </cell>
          <cell r="AA96">
            <v>60.95</v>
          </cell>
          <cell r="AB96">
            <v>1316.95</v>
          </cell>
          <cell r="AC96">
            <v>1316.95</v>
          </cell>
          <cell r="AD96">
            <v>38.82</v>
          </cell>
          <cell r="AE96">
            <v>3.88</v>
          </cell>
          <cell r="AF96">
            <v>11.65</v>
          </cell>
          <cell r="AG96">
            <v>54.35</v>
          </cell>
          <cell r="AH96">
            <v>131.69999999999999</v>
          </cell>
          <cell r="AI96">
            <v>13.17</v>
          </cell>
          <cell r="AJ96">
            <v>144.86999999999998</v>
          </cell>
          <cell r="AK96">
            <v>2.5299999999999998</v>
          </cell>
          <cell r="AL96"/>
          <cell r="AM96">
            <v>11.15</v>
          </cell>
          <cell r="AN96">
            <v>4.0599999999999996</v>
          </cell>
          <cell r="AO96">
            <v>1449.15</v>
          </cell>
        </row>
        <row r="97">
          <cell r="A97">
            <v>94</v>
          </cell>
          <cell r="B97" t="str">
            <v>نجوى عزت عبد المجيد القرنى</v>
          </cell>
          <cell r="C97">
            <v>26701012500404</v>
          </cell>
          <cell r="D97">
            <v>278</v>
          </cell>
          <cell r="E97"/>
          <cell r="F97"/>
          <cell r="G97"/>
          <cell r="H97"/>
          <cell r="I97">
            <v>392.42</v>
          </cell>
          <cell r="J97">
            <v>1371.73</v>
          </cell>
          <cell r="K97">
            <v>96.02</v>
          </cell>
          <cell r="L97">
            <v>190</v>
          </cell>
          <cell r="M97"/>
          <cell r="N97">
            <v>1657.75</v>
          </cell>
          <cell r="O97"/>
          <cell r="P97"/>
          <cell r="Q97">
            <v>21</v>
          </cell>
          <cell r="R97">
            <v>50</v>
          </cell>
          <cell r="S97"/>
          <cell r="T97"/>
          <cell r="U97"/>
          <cell r="V97"/>
          <cell r="W97">
            <v>0</v>
          </cell>
          <cell r="X97">
            <v>2.69</v>
          </cell>
          <cell r="Y97">
            <v>5.63</v>
          </cell>
          <cell r="Z97">
            <v>79.319999999999993</v>
          </cell>
          <cell r="AA97">
            <v>58.319999999999993</v>
          </cell>
          <cell r="AB97">
            <v>1294.6500000000001</v>
          </cell>
          <cell r="AC97">
            <v>1294.6500000000001</v>
          </cell>
          <cell r="AD97">
            <v>39.24</v>
          </cell>
          <cell r="AE97">
            <v>3.92</v>
          </cell>
          <cell r="AF97">
            <v>11.77</v>
          </cell>
          <cell r="AG97">
            <v>54.930000000000007</v>
          </cell>
          <cell r="AH97">
            <v>129.47</v>
          </cell>
          <cell r="AI97">
            <v>12.95</v>
          </cell>
          <cell r="AJ97">
            <v>142.41999999999999</v>
          </cell>
          <cell r="AK97">
            <v>29.76</v>
          </cell>
          <cell r="AL97"/>
          <cell r="AM97">
            <v>10.8</v>
          </cell>
          <cell r="AN97">
            <v>3.42</v>
          </cell>
          <cell r="AO97">
            <v>1492.7</v>
          </cell>
        </row>
        <row r="98">
          <cell r="A98">
            <v>95</v>
          </cell>
          <cell r="B98" t="str">
            <v>نسمة على محمد سيد</v>
          </cell>
          <cell r="C98">
            <v>28703012500285</v>
          </cell>
          <cell r="D98">
            <v>255</v>
          </cell>
          <cell r="E98">
            <v>215.02</v>
          </cell>
          <cell r="F98"/>
          <cell r="G98"/>
          <cell r="H98"/>
          <cell r="I98">
            <v>359.95</v>
          </cell>
          <cell r="J98">
            <v>1177.08</v>
          </cell>
          <cell r="K98">
            <v>82.4</v>
          </cell>
          <cell r="L98">
            <v>190</v>
          </cell>
          <cell r="M98"/>
          <cell r="N98">
            <v>1449.48</v>
          </cell>
          <cell r="O98"/>
          <cell r="P98"/>
          <cell r="Q98">
            <v>14.4</v>
          </cell>
          <cell r="R98">
            <v>50</v>
          </cell>
          <cell r="S98"/>
          <cell r="T98"/>
          <cell r="U98"/>
          <cell r="V98"/>
          <cell r="W98">
            <v>0</v>
          </cell>
          <cell r="X98"/>
          <cell r="Y98">
            <v>5.14</v>
          </cell>
          <cell r="Z98">
            <v>284.56</v>
          </cell>
          <cell r="AA98">
            <v>270.16000000000003</v>
          </cell>
          <cell r="AB98">
            <v>1324.09</v>
          </cell>
          <cell r="AC98">
            <v>1324.09</v>
          </cell>
          <cell r="AD98">
            <v>36</v>
          </cell>
          <cell r="AE98">
            <v>3.6</v>
          </cell>
          <cell r="AF98">
            <v>10.8</v>
          </cell>
          <cell r="AG98">
            <v>50.400000000000006</v>
          </cell>
          <cell r="AH98">
            <v>132.41</v>
          </cell>
          <cell r="AI98">
            <v>13.24</v>
          </cell>
          <cell r="AJ98">
            <v>145.65</v>
          </cell>
          <cell r="AK98"/>
          <cell r="AL98"/>
          <cell r="AM98">
            <v>11.05</v>
          </cell>
          <cell r="AN98">
            <v>3.93</v>
          </cell>
          <cell r="AO98">
            <v>1523</v>
          </cell>
        </row>
        <row r="99">
          <cell r="A99">
            <v>96</v>
          </cell>
          <cell r="B99" t="str">
            <v>نعمة محمد سيد يونس</v>
          </cell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>
            <v>0</v>
          </cell>
          <cell r="X99"/>
          <cell r="Y99"/>
          <cell r="Z99"/>
          <cell r="AA99">
            <v>0</v>
          </cell>
          <cell r="AB99"/>
          <cell r="AC99"/>
          <cell r="AD99"/>
          <cell r="AE99"/>
          <cell r="AF99"/>
          <cell r="AG99">
            <v>0</v>
          </cell>
          <cell r="AH99"/>
          <cell r="AI99"/>
          <cell r="AJ99">
            <v>0</v>
          </cell>
          <cell r="AK99"/>
          <cell r="AL99"/>
          <cell r="AM99"/>
          <cell r="AN99"/>
          <cell r="AO99"/>
        </row>
        <row r="100">
          <cell r="A100">
            <v>97</v>
          </cell>
          <cell r="B100" t="str">
            <v>نهال محمد عصمت محمد بيومى</v>
          </cell>
          <cell r="C100">
            <v>28409082500082</v>
          </cell>
          <cell r="D100">
            <v>274</v>
          </cell>
          <cell r="E100"/>
          <cell r="F100"/>
          <cell r="G100"/>
          <cell r="H100"/>
          <cell r="I100">
            <v>386.77</v>
          </cell>
          <cell r="J100">
            <v>1306.4100000000001</v>
          </cell>
          <cell r="K100">
            <v>91.45</v>
          </cell>
          <cell r="L100">
            <v>190</v>
          </cell>
          <cell r="M100"/>
          <cell r="N100">
            <v>1587.86</v>
          </cell>
          <cell r="O100"/>
          <cell r="P100"/>
          <cell r="Q100">
            <v>21</v>
          </cell>
          <cell r="R100">
            <v>95</v>
          </cell>
          <cell r="S100"/>
          <cell r="T100"/>
          <cell r="U100"/>
          <cell r="V100"/>
          <cell r="W100">
            <v>0</v>
          </cell>
          <cell r="X100"/>
          <cell r="Y100">
            <v>5.58</v>
          </cell>
          <cell r="Z100">
            <v>121.58</v>
          </cell>
          <cell r="AA100">
            <v>100.58</v>
          </cell>
          <cell r="AB100">
            <v>1227.67</v>
          </cell>
          <cell r="AC100">
            <v>1227.67</v>
          </cell>
          <cell r="AD100">
            <v>38.68</v>
          </cell>
          <cell r="AE100">
            <v>3.87</v>
          </cell>
          <cell r="AF100">
            <v>11.6</v>
          </cell>
          <cell r="AG100">
            <v>54.15</v>
          </cell>
          <cell r="AH100">
            <v>122.77</v>
          </cell>
          <cell r="AI100">
            <v>12.28</v>
          </cell>
          <cell r="AJ100">
            <v>135.04999999999998</v>
          </cell>
          <cell r="AK100"/>
          <cell r="AL100"/>
          <cell r="AM100">
            <v>10.199999999999999</v>
          </cell>
          <cell r="AN100">
            <v>2.23</v>
          </cell>
          <cell r="AO100">
            <v>1414.8</v>
          </cell>
        </row>
        <row r="101">
          <cell r="A101">
            <v>98</v>
          </cell>
          <cell r="B101" t="str">
            <v>نهى عثمان عبدالحافظ ابراهيم</v>
          </cell>
          <cell r="C101">
            <v>28310112500426</v>
          </cell>
          <cell r="D101">
            <v>249</v>
          </cell>
          <cell r="E101">
            <v>205.4</v>
          </cell>
          <cell r="F101"/>
          <cell r="G101">
            <v>100</v>
          </cell>
          <cell r="H101"/>
          <cell r="I101">
            <v>351.48</v>
          </cell>
          <cell r="J101">
            <v>1160.94</v>
          </cell>
          <cell r="K101">
            <v>81.27</v>
          </cell>
          <cell r="L101">
            <v>190</v>
          </cell>
          <cell r="M101"/>
          <cell r="N101">
            <v>1432.21</v>
          </cell>
          <cell r="O101"/>
          <cell r="P101"/>
          <cell r="Q101">
            <v>14.4</v>
          </cell>
          <cell r="R101">
            <v>50</v>
          </cell>
          <cell r="S101"/>
          <cell r="T101"/>
          <cell r="U101"/>
          <cell r="V101"/>
          <cell r="W101">
            <v>0</v>
          </cell>
          <cell r="X101"/>
          <cell r="Y101">
            <v>5.12</v>
          </cell>
          <cell r="Z101">
            <v>374.92</v>
          </cell>
          <cell r="AA101">
            <v>360.52000000000004</v>
          </cell>
          <cell r="AB101">
            <v>1405.65</v>
          </cell>
          <cell r="AC101">
            <v>1405.65</v>
          </cell>
          <cell r="AD101">
            <v>35.15</v>
          </cell>
          <cell r="AE101">
            <v>3.51</v>
          </cell>
          <cell r="AF101">
            <v>10.54</v>
          </cell>
          <cell r="AG101">
            <v>49.199999999999996</v>
          </cell>
          <cell r="AH101">
            <v>140.57</v>
          </cell>
          <cell r="AI101">
            <v>14.06</v>
          </cell>
          <cell r="AJ101">
            <v>154.63</v>
          </cell>
          <cell r="AK101"/>
          <cell r="AL101"/>
          <cell r="AM101">
            <v>11.55</v>
          </cell>
          <cell r="AN101">
            <v>4.9000000000000004</v>
          </cell>
          <cell r="AO101">
            <v>1531.9</v>
          </cell>
        </row>
        <row r="102">
          <cell r="A102">
            <v>99</v>
          </cell>
          <cell r="B102" t="str">
            <v>م. نهى فتحى محمد الصغير</v>
          </cell>
          <cell r="C102">
            <v>28712152500268</v>
          </cell>
          <cell r="D102">
            <v>255</v>
          </cell>
          <cell r="E102"/>
          <cell r="F102"/>
          <cell r="G102"/>
          <cell r="H102"/>
          <cell r="I102">
            <v>359.95</v>
          </cell>
          <cell r="J102">
            <v>1096.3599999999999</v>
          </cell>
          <cell r="K102">
            <v>76.75</v>
          </cell>
          <cell r="L102">
            <v>190</v>
          </cell>
          <cell r="M102"/>
          <cell r="N102">
            <v>1363.11</v>
          </cell>
          <cell r="O102"/>
          <cell r="P102"/>
          <cell r="Q102">
            <v>14.4</v>
          </cell>
          <cell r="R102">
            <v>50</v>
          </cell>
          <cell r="S102"/>
          <cell r="T102"/>
          <cell r="U102"/>
          <cell r="V102">
            <v>14.4</v>
          </cell>
          <cell r="W102">
            <v>14.4</v>
          </cell>
          <cell r="X102"/>
          <cell r="Y102">
            <v>5.14</v>
          </cell>
          <cell r="Z102">
            <v>83.94</v>
          </cell>
          <cell r="AA102">
            <v>69.539999999999992</v>
          </cell>
          <cell r="AB102">
            <v>1037.0999999999999</v>
          </cell>
          <cell r="AC102">
            <v>1037.0999999999999</v>
          </cell>
          <cell r="AD102">
            <v>36</v>
          </cell>
          <cell r="AE102">
            <v>3.6</v>
          </cell>
          <cell r="AF102">
            <v>10.8</v>
          </cell>
          <cell r="AG102">
            <v>50.400000000000006</v>
          </cell>
          <cell r="AH102">
            <v>103.71</v>
          </cell>
          <cell r="AI102">
            <v>10.37</v>
          </cell>
          <cell r="AJ102">
            <v>114.08</v>
          </cell>
          <cell r="AK102"/>
          <cell r="AL102"/>
          <cell r="AM102">
            <v>9.15</v>
          </cell>
          <cell r="AN102">
            <v>0.13</v>
          </cell>
          <cell r="AO102">
            <v>1273.25</v>
          </cell>
        </row>
        <row r="103">
          <cell r="A103">
            <v>100</v>
          </cell>
          <cell r="B103" t="str">
            <v>نهى محمد عفيفى محمود</v>
          </cell>
          <cell r="C103">
            <v>28708232500181</v>
          </cell>
          <cell r="D103">
            <v>255</v>
          </cell>
          <cell r="E103">
            <v>213.02</v>
          </cell>
          <cell r="F103"/>
          <cell r="G103"/>
          <cell r="H103"/>
          <cell r="I103">
            <v>359.95</v>
          </cell>
          <cell r="J103">
            <v>1177.08</v>
          </cell>
          <cell r="K103">
            <v>82.4</v>
          </cell>
          <cell r="L103">
            <v>190</v>
          </cell>
          <cell r="M103"/>
          <cell r="N103">
            <v>1449.48</v>
          </cell>
          <cell r="O103"/>
          <cell r="P103"/>
          <cell r="Q103">
            <v>14.4</v>
          </cell>
          <cell r="R103">
            <v>50</v>
          </cell>
          <cell r="S103"/>
          <cell r="T103"/>
          <cell r="U103"/>
          <cell r="V103"/>
          <cell r="W103">
            <v>0</v>
          </cell>
          <cell r="X103"/>
          <cell r="Y103">
            <v>5.14</v>
          </cell>
          <cell r="Z103">
            <v>282.56</v>
          </cell>
          <cell r="AA103">
            <v>268.16000000000003</v>
          </cell>
          <cell r="AB103">
            <v>1322.09</v>
          </cell>
          <cell r="AC103">
            <v>1322.09</v>
          </cell>
          <cell r="AD103">
            <v>36</v>
          </cell>
          <cell r="AE103">
            <v>3.6</v>
          </cell>
          <cell r="AF103">
            <v>10.8</v>
          </cell>
          <cell r="AG103">
            <v>50.400000000000006</v>
          </cell>
          <cell r="AH103">
            <v>132.21</v>
          </cell>
          <cell r="AI103">
            <v>13.22</v>
          </cell>
          <cell r="AJ103">
            <v>145.43</v>
          </cell>
          <cell r="AK103"/>
          <cell r="AL103"/>
          <cell r="AM103">
            <v>10.4</v>
          </cell>
          <cell r="AN103">
            <v>2.57</v>
          </cell>
          <cell r="AO103">
            <v>1429.2</v>
          </cell>
        </row>
        <row r="104">
          <cell r="A104">
            <v>101</v>
          </cell>
          <cell r="B104" t="str">
            <v>نهى محمد نبيل كامل محمود</v>
          </cell>
          <cell r="C104">
            <v>28309202500125</v>
          </cell>
          <cell r="D104">
            <v>275</v>
          </cell>
          <cell r="E104"/>
          <cell r="F104"/>
          <cell r="G104"/>
          <cell r="H104"/>
          <cell r="I104">
            <v>388.18</v>
          </cell>
          <cell r="J104">
            <v>1320.14</v>
          </cell>
          <cell r="K104">
            <v>92.41</v>
          </cell>
          <cell r="L104">
            <v>190</v>
          </cell>
          <cell r="M104"/>
          <cell r="N104">
            <v>1602.55</v>
          </cell>
          <cell r="O104"/>
          <cell r="P104"/>
          <cell r="Q104">
            <v>21</v>
          </cell>
          <cell r="R104">
            <v>50</v>
          </cell>
          <cell r="S104"/>
          <cell r="T104"/>
          <cell r="U104"/>
          <cell r="V104"/>
          <cell r="W104">
            <v>0</v>
          </cell>
          <cell r="X104">
            <v>5.25</v>
          </cell>
          <cell r="Y104">
            <v>5.7</v>
          </cell>
          <cell r="Z104">
            <v>81.95</v>
          </cell>
          <cell r="AA104">
            <v>60.95</v>
          </cell>
          <cell r="AB104">
            <v>1246.32</v>
          </cell>
          <cell r="AC104">
            <v>1246.32</v>
          </cell>
          <cell r="AD104">
            <v>38.82</v>
          </cell>
          <cell r="AE104">
            <v>3.88</v>
          </cell>
          <cell r="AF104">
            <v>11.65</v>
          </cell>
          <cell r="AG104">
            <v>54.35</v>
          </cell>
          <cell r="AH104">
            <v>124.63</v>
          </cell>
          <cell r="AI104">
            <v>12.46</v>
          </cell>
          <cell r="AJ104">
            <v>137.09</v>
          </cell>
          <cell r="AK104"/>
          <cell r="AL104"/>
          <cell r="AM104">
            <v>10.7</v>
          </cell>
          <cell r="AN104">
            <v>3.16</v>
          </cell>
          <cell r="AO104">
            <v>1280.8499999999999</v>
          </cell>
        </row>
        <row r="105">
          <cell r="A105">
            <v>102</v>
          </cell>
          <cell r="B105" t="str">
            <v>نيفين عبد اللاه محمد عبد الرحيم</v>
          </cell>
          <cell r="C105">
            <v>28204210100288</v>
          </cell>
          <cell r="D105">
            <v>263</v>
          </cell>
          <cell r="E105">
            <v>223.18</v>
          </cell>
          <cell r="F105"/>
          <cell r="G105"/>
          <cell r="H105"/>
          <cell r="I105">
            <v>371.25</v>
          </cell>
          <cell r="J105">
            <v>1321.61</v>
          </cell>
          <cell r="K105">
            <v>92.51</v>
          </cell>
          <cell r="L105">
            <v>190</v>
          </cell>
          <cell r="M105"/>
          <cell r="N105">
            <v>1604.12</v>
          </cell>
          <cell r="O105"/>
          <cell r="P105"/>
          <cell r="Q105">
            <v>19.2</v>
          </cell>
          <cell r="R105"/>
          <cell r="S105"/>
          <cell r="T105"/>
          <cell r="U105"/>
          <cell r="V105"/>
          <cell r="W105">
            <v>0</v>
          </cell>
          <cell r="X105"/>
          <cell r="Y105">
            <v>5.51</v>
          </cell>
          <cell r="Z105">
            <v>247.89</v>
          </cell>
          <cell r="AA105">
            <v>228.69</v>
          </cell>
          <cell r="AB105">
            <v>1480.76</v>
          </cell>
          <cell r="AC105">
            <v>1480.76</v>
          </cell>
          <cell r="AD105">
            <v>37.119999999999997</v>
          </cell>
          <cell r="AE105">
            <v>3.71</v>
          </cell>
          <cell r="AF105">
            <v>11.14</v>
          </cell>
          <cell r="AG105">
            <v>51.97</v>
          </cell>
          <cell r="AH105">
            <v>148.08000000000001</v>
          </cell>
          <cell r="AI105">
            <v>14.81</v>
          </cell>
          <cell r="AJ105">
            <v>162.89000000000001</v>
          </cell>
          <cell r="AK105"/>
          <cell r="AL105"/>
          <cell r="AM105">
            <v>11.8</v>
          </cell>
          <cell r="AN105">
            <v>5.34</v>
          </cell>
          <cell r="AO105">
            <v>1559</v>
          </cell>
        </row>
        <row r="106">
          <cell r="A106">
            <v>103</v>
          </cell>
          <cell r="B106" t="str">
            <v>هاله علي الدين محمود سيد</v>
          </cell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>
            <v>0</v>
          </cell>
          <cell r="X106"/>
          <cell r="Y106"/>
          <cell r="Z106"/>
          <cell r="AA106">
            <v>0</v>
          </cell>
          <cell r="AB106"/>
          <cell r="AC106"/>
          <cell r="AD106"/>
          <cell r="AE106"/>
          <cell r="AF106"/>
          <cell r="AG106">
            <v>0</v>
          </cell>
          <cell r="AH106"/>
          <cell r="AI106"/>
          <cell r="AJ106">
            <v>0</v>
          </cell>
          <cell r="AK106"/>
          <cell r="AL106"/>
          <cell r="AM106"/>
          <cell r="AN106"/>
          <cell r="AO106"/>
        </row>
        <row r="107">
          <cell r="A107">
            <v>104</v>
          </cell>
          <cell r="B107" t="str">
            <v>هناء بيومى على بيومى</v>
          </cell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/>
          <cell r="O107"/>
          <cell r="P107"/>
          <cell r="Q107"/>
          <cell r="R107"/>
          <cell r="S107"/>
          <cell r="T107"/>
          <cell r="U107"/>
          <cell r="V107"/>
          <cell r="W107">
            <v>0</v>
          </cell>
          <cell r="X107"/>
          <cell r="Y107"/>
          <cell r="Z107"/>
          <cell r="AA107">
            <v>0</v>
          </cell>
          <cell r="AB107"/>
          <cell r="AC107"/>
          <cell r="AD107"/>
          <cell r="AE107"/>
          <cell r="AF107"/>
          <cell r="AG107">
            <v>0</v>
          </cell>
          <cell r="AH107"/>
          <cell r="AI107"/>
          <cell r="AJ107">
            <v>0</v>
          </cell>
          <cell r="AK107"/>
          <cell r="AL107"/>
          <cell r="AM107"/>
          <cell r="AN107"/>
          <cell r="AO107"/>
        </row>
        <row r="108">
          <cell r="A108">
            <v>105</v>
          </cell>
          <cell r="B108" t="str">
            <v>هند سيد محمد مصطفى</v>
          </cell>
          <cell r="C108">
            <v>28609262500322</v>
          </cell>
          <cell r="D108">
            <v>263</v>
          </cell>
          <cell r="E108"/>
          <cell r="F108"/>
          <cell r="G108"/>
          <cell r="H108"/>
          <cell r="I108">
            <v>371.25</v>
          </cell>
          <cell r="J108">
            <v>1258.68</v>
          </cell>
          <cell r="K108">
            <v>88.11</v>
          </cell>
          <cell r="L108">
            <v>190</v>
          </cell>
          <cell r="M108"/>
          <cell r="N108">
            <v>1536.79</v>
          </cell>
          <cell r="O108"/>
          <cell r="P108"/>
          <cell r="Q108">
            <v>14.4</v>
          </cell>
          <cell r="R108">
            <v>50</v>
          </cell>
          <cell r="S108"/>
          <cell r="T108"/>
          <cell r="U108"/>
          <cell r="V108"/>
          <cell r="W108">
            <v>0</v>
          </cell>
          <cell r="X108"/>
          <cell r="Y108">
            <v>5.51</v>
          </cell>
          <cell r="Z108">
            <v>69.91</v>
          </cell>
          <cell r="AA108">
            <v>55.51</v>
          </cell>
          <cell r="AB108">
            <v>1185.45</v>
          </cell>
          <cell r="AC108">
            <v>1185.45</v>
          </cell>
          <cell r="AD108">
            <v>37.119999999999997</v>
          </cell>
          <cell r="AE108">
            <v>3.71</v>
          </cell>
          <cell r="AF108">
            <v>11.14</v>
          </cell>
          <cell r="AG108">
            <v>51.97</v>
          </cell>
          <cell r="AH108">
            <v>118.55</v>
          </cell>
          <cell r="AI108">
            <v>11.85</v>
          </cell>
          <cell r="AJ108">
            <v>130.4</v>
          </cell>
          <cell r="AK108"/>
          <cell r="AL108"/>
          <cell r="AM108">
            <v>10.199999999999999</v>
          </cell>
          <cell r="AN108">
            <v>2.2400000000000002</v>
          </cell>
          <cell r="AO108">
            <v>1405.85</v>
          </cell>
        </row>
        <row r="109">
          <cell r="A109">
            <v>106</v>
          </cell>
          <cell r="B109" t="str">
            <v>هند مسعود عبد الله مسعود</v>
          </cell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>
            <v>0</v>
          </cell>
          <cell r="X109"/>
          <cell r="Y109"/>
          <cell r="Z109"/>
          <cell r="AA109">
            <v>0</v>
          </cell>
          <cell r="AB109"/>
          <cell r="AC109"/>
          <cell r="AD109"/>
          <cell r="AE109"/>
          <cell r="AF109"/>
          <cell r="AG109">
            <v>0</v>
          </cell>
          <cell r="AH109"/>
          <cell r="AI109"/>
          <cell r="AJ109">
            <v>0</v>
          </cell>
          <cell r="AK109"/>
          <cell r="AL109"/>
          <cell r="AM109"/>
          <cell r="AN109"/>
          <cell r="AO109"/>
        </row>
        <row r="110">
          <cell r="A110">
            <v>107</v>
          </cell>
          <cell r="B110" t="str">
            <v>هناء عبد الحميد زكى حماده</v>
          </cell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>
            <v>0</v>
          </cell>
          <cell r="X110"/>
          <cell r="Y110"/>
          <cell r="Z110"/>
          <cell r="AA110">
            <v>0</v>
          </cell>
          <cell r="AB110"/>
          <cell r="AC110"/>
          <cell r="AD110"/>
          <cell r="AE110"/>
          <cell r="AF110"/>
          <cell r="AG110">
            <v>0</v>
          </cell>
          <cell r="AH110"/>
          <cell r="AI110"/>
          <cell r="AJ110">
            <v>0</v>
          </cell>
          <cell r="AK110"/>
          <cell r="AL110"/>
          <cell r="AM110"/>
          <cell r="AN110"/>
          <cell r="AO110"/>
        </row>
        <row r="111">
          <cell r="A111">
            <v>108</v>
          </cell>
          <cell r="B111" t="str">
            <v>وسام محمد احمد عيسى</v>
          </cell>
          <cell r="C111">
            <v>28611122500122</v>
          </cell>
          <cell r="D111">
            <v>264</v>
          </cell>
          <cell r="E111">
            <v>226.45</v>
          </cell>
          <cell r="F111"/>
          <cell r="G111"/>
          <cell r="H111"/>
          <cell r="I111">
            <v>372.66</v>
          </cell>
          <cell r="J111">
            <v>1260.3900000000001</v>
          </cell>
          <cell r="K111">
            <v>88.23</v>
          </cell>
          <cell r="L111">
            <v>190</v>
          </cell>
          <cell r="M111"/>
          <cell r="N111">
            <v>1538.62</v>
          </cell>
          <cell r="O111"/>
          <cell r="P111"/>
          <cell r="Q111">
            <v>14.4</v>
          </cell>
          <cell r="R111"/>
          <cell r="S111"/>
          <cell r="T111"/>
          <cell r="U111"/>
          <cell r="V111"/>
          <cell r="W111">
            <v>0</v>
          </cell>
          <cell r="X111"/>
          <cell r="Y111">
            <v>5.52</v>
          </cell>
          <cell r="Z111">
            <v>246.37</v>
          </cell>
          <cell r="AA111">
            <v>231.97</v>
          </cell>
          <cell r="AB111">
            <v>1412.33</v>
          </cell>
          <cell r="AC111">
            <v>1412.33</v>
          </cell>
          <cell r="AD111">
            <v>37.270000000000003</v>
          </cell>
          <cell r="AE111">
            <v>3.73</v>
          </cell>
          <cell r="AF111">
            <v>11.18</v>
          </cell>
          <cell r="AG111">
            <v>52.18</v>
          </cell>
          <cell r="AH111">
            <v>141.22999999999999</v>
          </cell>
          <cell r="AI111">
            <v>14.12</v>
          </cell>
          <cell r="AJ111">
            <v>155.35</v>
          </cell>
          <cell r="AK111"/>
          <cell r="AL111"/>
          <cell r="AM111">
            <v>11.35</v>
          </cell>
          <cell r="AN111">
            <v>4.5199999999999996</v>
          </cell>
          <cell r="AO111">
            <v>1561.55</v>
          </cell>
        </row>
        <row r="112">
          <cell r="A112">
            <v>109</v>
          </cell>
          <cell r="B112" t="str">
            <v>ولاء عبد الناصر حسين أحمد</v>
          </cell>
          <cell r="C112">
            <v>28703202500168</v>
          </cell>
          <cell r="D112">
            <v>260</v>
          </cell>
          <cell r="E112">
            <v>221.37</v>
          </cell>
          <cell r="F112"/>
          <cell r="G112"/>
          <cell r="H112"/>
          <cell r="I112">
            <v>367.01</v>
          </cell>
          <cell r="J112">
            <v>1312.11</v>
          </cell>
          <cell r="K112">
            <v>91.85</v>
          </cell>
          <cell r="L112">
            <v>190</v>
          </cell>
          <cell r="M112"/>
          <cell r="N112">
            <v>1593.96</v>
          </cell>
          <cell r="O112"/>
          <cell r="P112"/>
          <cell r="Q112">
            <v>14.4</v>
          </cell>
          <cell r="R112">
            <v>145</v>
          </cell>
          <cell r="S112"/>
          <cell r="T112"/>
          <cell r="U112"/>
          <cell r="V112"/>
          <cell r="W112">
            <v>0</v>
          </cell>
          <cell r="X112"/>
          <cell r="Y112">
            <v>5.47</v>
          </cell>
          <cell r="Z112">
            <v>386.24</v>
          </cell>
          <cell r="AA112">
            <v>371.84000000000003</v>
          </cell>
          <cell r="AB112">
            <v>1468.19</v>
          </cell>
          <cell r="AC112">
            <v>1468.19</v>
          </cell>
          <cell r="AD112">
            <v>36.700000000000003</v>
          </cell>
          <cell r="AE112">
            <v>3.67</v>
          </cell>
          <cell r="AF112">
            <v>11.01</v>
          </cell>
          <cell r="AG112">
            <v>51.38</v>
          </cell>
          <cell r="AH112">
            <v>146.82</v>
          </cell>
          <cell r="AI112">
            <v>14.68</v>
          </cell>
          <cell r="AJ112">
            <v>161.5</v>
          </cell>
          <cell r="AK112"/>
          <cell r="AL112"/>
          <cell r="AM112">
            <v>12.8</v>
          </cell>
          <cell r="AN112">
            <v>7.35</v>
          </cell>
          <cell r="AO112">
            <v>1747.15</v>
          </cell>
        </row>
        <row r="113">
          <cell r="A113">
            <v>86</v>
          </cell>
          <cell r="B113" t="str">
            <v>ياسمين محمد رفعت محمد</v>
          </cell>
          <cell r="C113">
            <v>28607202503745</v>
          </cell>
          <cell r="D113">
            <v>260</v>
          </cell>
          <cell r="E113">
            <v>221.37</v>
          </cell>
          <cell r="F113"/>
          <cell r="G113"/>
          <cell r="H113"/>
          <cell r="I113">
            <v>367.01</v>
          </cell>
          <cell r="J113">
            <v>1312.11</v>
          </cell>
          <cell r="K113">
            <v>91.85</v>
          </cell>
          <cell r="L113">
            <v>190</v>
          </cell>
          <cell r="M113"/>
          <cell r="N113">
            <v>1593.96</v>
          </cell>
          <cell r="O113"/>
          <cell r="P113"/>
          <cell r="Q113">
            <v>14.4</v>
          </cell>
          <cell r="R113">
            <v>50</v>
          </cell>
          <cell r="S113"/>
          <cell r="T113"/>
          <cell r="U113"/>
          <cell r="V113"/>
          <cell r="W113">
            <v>0</v>
          </cell>
          <cell r="X113"/>
          <cell r="Y113">
            <v>5.47</v>
          </cell>
          <cell r="Z113">
            <v>291.24</v>
          </cell>
          <cell r="AA113">
            <v>276.84000000000003</v>
          </cell>
          <cell r="AB113">
            <v>1468.19</v>
          </cell>
          <cell r="AC113">
            <v>1468.19</v>
          </cell>
          <cell r="AD113">
            <v>36.700000000000003</v>
          </cell>
          <cell r="AE113">
            <v>3.67</v>
          </cell>
          <cell r="AF113">
            <v>11.01</v>
          </cell>
          <cell r="AG113">
            <v>51.38</v>
          </cell>
          <cell r="AH113">
            <v>146.82</v>
          </cell>
          <cell r="AI113">
            <v>14.68</v>
          </cell>
          <cell r="AJ113">
            <v>161.5</v>
          </cell>
          <cell r="AK113"/>
          <cell r="AL113"/>
          <cell r="AM113">
            <v>11.4</v>
          </cell>
          <cell r="AN113">
            <v>4.59</v>
          </cell>
          <cell r="AO113">
            <v>1566.3</v>
          </cell>
        </row>
      </sheetData>
      <sheetData sheetId="4">
        <row r="1">
          <cell r="J1">
            <v>1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يناير 2018"/>
      <sheetName val="يوليو 2018"/>
      <sheetName val="الرئيسية"/>
      <sheetName val="كفر علاوة الحد الادني"/>
      <sheetName val="بيات التسوية الرقم"/>
      <sheetName val="بيانات "/>
      <sheetName val="ورقة عمل تسوية"/>
      <sheetName val="الرئيسية "/>
      <sheetName val="ورقة2"/>
      <sheetName val="شامل"/>
      <sheetName val="يوليو 2016 (2)"/>
      <sheetName val="احسب "/>
      <sheetName val="يناير 2016 (4)"/>
      <sheetName val="الجزاءات"/>
      <sheetName val="الترقيات"/>
      <sheetName val="تخصصيه"/>
      <sheetName val="حساب علاوة الحد الادني (14)"/>
      <sheetName val="يناير 2016 (3)"/>
      <sheetName val="استمارة 8 رد معاشات"/>
      <sheetName val="حساب علاوة الحد الادني (13)"/>
      <sheetName val="معاشات تخصصية 2 مايو  2018 (5)"/>
      <sheetName val="استمارة معاشات"/>
      <sheetName val="استمارة 50"/>
      <sheetName val="ورقة1"/>
      <sheetName val="استمارة 132 تخص مايو طفل  (5)"/>
      <sheetName val="اساسيات"/>
      <sheetName val="بداية التسجيل للمكافات الرئيسي"/>
      <sheetName val="تسجيل مكافات 2018 (3)"/>
      <sheetName val="المستقطع"/>
      <sheetName val="الوضع"/>
      <sheetName val="بدل نقدي"/>
      <sheetName val="بدل اقامة"/>
      <sheetName val="البدلات"/>
      <sheetName val="65%"/>
      <sheetName val="الاساسيات 2018"/>
      <sheetName val="البيانات بالصور"/>
      <sheetName val="يناير 2016 (2)"/>
      <sheetName val="يناير ويوليو 2016"/>
      <sheetName val="يوليو 2016"/>
      <sheetName val="رعاية الطفل 2018 بطاقات الاجور "/>
      <sheetName val="يناير 2016"/>
      <sheetName val="بيانات تسوية"/>
      <sheetName val="التسوية"/>
      <sheetName val="البيانات"/>
      <sheetName val="ورقة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7">
          <cell r="J17">
            <v>20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  <row r="10">
          <cell r="A10">
            <v>8</v>
          </cell>
        </row>
        <row r="11">
          <cell r="A11">
            <v>9</v>
          </cell>
        </row>
        <row r="12">
          <cell r="A12">
            <v>10</v>
          </cell>
        </row>
        <row r="13">
          <cell r="A13">
            <v>11</v>
          </cell>
        </row>
        <row r="14">
          <cell r="A14">
            <v>12</v>
          </cell>
        </row>
        <row r="15">
          <cell r="A15">
            <v>13</v>
          </cell>
        </row>
        <row r="16">
          <cell r="A16">
            <v>14</v>
          </cell>
        </row>
        <row r="17">
          <cell r="A17">
            <v>15</v>
          </cell>
        </row>
        <row r="18">
          <cell r="A18">
            <v>16</v>
          </cell>
        </row>
        <row r="19">
          <cell r="A19">
            <v>17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27</v>
          </cell>
        </row>
        <row r="30">
          <cell r="A30">
            <v>28</v>
          </cell>
        </row>
        <row r="31">
          <cell r="A31">
            <v>29</v>
          </cell>
        </row>
        <row r="32">
          <cell r="A32">
            <v>30</v>
          </cell>
        </row>
        <row r="33">
          <cell r="A33">
            <v>31</v>
          </cell>
        </row>
        <row r="34">
          <cell r="A34">
            <v>32</v>
          </cell>
        </row>
        <row r="35">
          <cell r="A35">
            <v>33</v>
          </cell>
        </row>
        <row r="36">
          <cell r="A36">
            <v>34</v>
          </cell>
        </row>
        <row r="37">
          <cell r="A37">
            <v>35</v>
          </cell>
        </row>
        <row r="38">
          <cell r="A38">
            <v>36</v>
          </cell>
        </row>
        <row r="39">
          <cell r="A39">
            <v>37</v>
          </cell>
        </row>
        <row r="40">
          <cell r="A40">
            <v>38</v>
          </cell>
        </row>
        <row r="41">
          <cell r="A41">
            <v>39</v>
          </cell>
        </row>
        <row r="42">
          <cell r="A42">
            <v>40</v>
          </cell>
        </row>
        <row r="43">
          <cell r="A43">
            <v>41</v>
          </cell>
        </row>
        <row r="44">
          <cell r="A44">
            <v>42</v>
          </cell>
        </row>
        <row r="45">
          <cell r="A45">
            <v>43</v>
          </cell>
        </row>
        <row r="46">
          <cell r="A46">
            <v>44</v>
          </cell>
        </row>
        <row r="47">
          <cell r="A47">
            <v>45</v>
          </cell>
        </row>
        <row r="48">
          <cell r="A48">
            <v>46</v>
          </cell>
        </row>
        <row r="49">
          <cell r="A49">
            <v>47</v>
          </cell>
        </row>
        <row r="50">
          <cell r="A50">
            <v>48</v>
          </cell>
        </row>
        <row r="51">
          <cell r="A51">
            <v>49</v>
          </cell>
        </row>
        <row r="52">
          <cell r="A52">
            <v>50</v>
          </cell>
        </row>
        <row r="53">
          <cell r="A53">
            <v>51</v>
          </cell>
        </row>
        <row r="54">
          <cell r="A54">
            <v>52</v>
          </cell>
        </row>
        <row r="55">
          <cell r="A55">
            <v>53</v>
          </cell>
        </row>
        <row r="56">
          <cell r="A56">
            <v>54</v>
          </cell>
        </row>
        <row r="57">
          <cell r="A57">
            <v>55</v>
          </cell>
        </row>
        <row r="58">
          <cell r="A58">
            <v>56</v>
          </cell>
        </row>
        <row r="59">
          <cell r="A59">
            <v>57</v>
          </cell>
        </row>
        <row r="60">
          <cell r="A60">
            <v>58</v>
          </cell>
        </row>
        <row r="61">
          <cell r="A61">
            <v>59</v>
          </cell>
        </row>
        <row r="62">
          <cell r="A62">
            <v>60</v>
          </cell>
        </row>
        <row r="63">
          <cell r="A63">
            <v>61</v>
          </cell>
        </row>
        <row r="64">
          <cell r="A64">
            <v>62</v>
          </cell>
        </row>
        <row r="65">
          <cell r="A65">
            <v>63</v>
          </cell>
        </row>
        <row r="66">
          <cell r="A66">
            <v>64</v>
          </cell>
        </row>
        <row r="67">
          <cell r="A67">
            <v>65</v>
          </cell>
        </row>
        <row r="68">
          <cell r="A68">
            <v>66</v>
          </cell>
        </row>
        <row r="69">
          <cell r="A69">
            <v>67</v>
          </cell>
        </row>
        <row r="70">
          <cell r="A70">
            <v>68</v>
          </cell>
        </row>
        <row r="71">
          <cell r="A71">
            <v>69</v>
          </cell>
        </row>
        <row r="72">
          <cell r="A72">
            <v>70</v>
          </cell>
        </row>
        <row r="73">
          <cell r="A73">
            <v>71</v>
          </cell>
        </row>
        <row r="74">
          <cell r="A74">
            <v>72</v>
          </cell>
        </row>
        <row r="75">
          <cell r="A75">
            <v>73</v>
          </cell>
        </row>
        <row r="76">
          <cell r="A76">
            <v>74</v>
          </cell>
        </row>
        <row r="77">
          <cell r="A77">
            <v>75</v>
          </cell>
        </row>
        <row r="78">
          <cell r="A78">
            <v>76</v>
          </cell>
        </row>
        <row r="79">
          <cell r="A79">
            <v>77</v>
          </cell>
        </row>
        <row r="80">
          <cell r="A80">
            <v>78</v>
          </cell>
        </row>
        <row r="81">
          <cell r="A81">
            <v>79</v>
          </cell>
        </row>
        <row r="82">
          <cell r="A82">
            <v>80</v>
          </cell>
        </row>
        <row r="83">
          <cell r="A83">
            <v>81</v>
          </cell>
        </row>
        <row r="84">
          <cell r="A84">
            <v>82</v>
          </cell>
        </row>
        <row r="85">
          <cell r="A85">
            <v>83</v>
          </cell>
        </row>
        <row r="86">
          <cell r="A86">
            <v>84</v>
          </cell>
        </row>
        <row r="87">
          <cell r="A87">
            <v>85</v>
          </cell>
        </row>
        <row r="88">
          <cell r="A88">
            <v>86</v>
          </cell>
        </row>
        <row r="89">
          <cell r="A89">
            <v>87</v>
          </cell>
        </row>
        <row r="90">
          <cell r="A90">
            <v>88</v>
          </cell>
        </row>
        <row r="91">
          <cell r="A91">
            <v>89</v>
          </cell>
        </row>
        <row r="92">
          <cell r="A92">
            <v>90</v>
          </cell>
        </row>
        <row r="93">
          <cell r="A93">
            <v>91</v>
          </cell>
        </row>
        <row r="94">
          <cell r="A94">
            <v>92</v>
          </cell>
        </row>
        <row r="95">
          <cell r="A95">
            <v>93</v>
          </cell>
        </row>
        <row r="96">
          <cell r="A96">
            <v>94</v>
          </cell>
        </row>
        <row r="97">
          <cell r="A97">
            <v>95</v>
          </cell>
        </row>
        <row r="98">
          <cell r="A98">
            <v>96</v>
          </cell>
        </row>
        <row r="99">
          <cell r="A99">
            <v>97</v>
          </cell>
        </row>
        <row r="100">
          <cell r="A100">
            <v>98</v>
          </cell>
        </row>
        <row r="101">
          <cell r="A101">
            <v>99</v>
          </cell>
        </row>
        <row r="102">
          <cell r="A102">
            <v>100</v>
          </cell>
        </row>
        <row r="103">
          <cell r="A103">
            <v>101</v>
          </cell>
        </row>
        <row r="104">
          <cell r="A104">
            <v>102</v>
          </cell>
        </row>
      </sheetData>
      <sheetData sheetId="36" refreshError="1"/>
      <sheetData sheetId="37" refreshError="1"/>
      <sheetData sheetId="38" refreshError="1"/>
      <sheetData sheetId="39">
        <row r="27">
          <cell r="F27">
            <v>10</v>
          </cell>
        </row>
        <row r="52">
          <cell r="C52">
            <v>10</v>
          </cell>
        </row>
      </sheetData>
      <sheetData sheetId="4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  <row r="10">
          <cell r="A10">
            <v>8</v>
          </cell>
        </row>
        <row r="11">
          <cell r="A11">
            <v>9</v>
          </cell>
        </row>
        <row r="12">
          <cell r="A12">
            <v>10</v>
          </cell>
        </row>
        <row r="13">
          <cell r="A13">
            <v>11</v>
          </cell>
        </row>
        <row r="14">
          <cell r="A14">
            <v>12</v>
          </cell>
        </row>
      </sheetData>
      <sheetData sheetId="41" refreshError="1"/>
      <sheetData sheetId="42">
        <row r="2">
          <cell r="C2">
            <v>2</v>
          </cell>
        </row>
      </sheetData>
      <sheetData sheetId="43" refreshError="1"/>
      <sheetData sheetId="4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كيفية حساب المرتبات"/>
      <sheetName val="القائمة الرئيسية"/>
      <sheetName val="ورقة4"/>
      <sheetName val="ورقة1"/>
      <sheetName val="النطاقات"/>
      <sheetName val="المحاليين للمعاش"/>
      <sheetName val="الجزاءات"/>
      <sheetName val="أكواد كشف المرتبات الـ  19"/>
      <sheetName val="كشف المرتبات الـ  19"/>
      <sheetName val="كشف الحوافز الـ 19"/>
      <sheetName val="كشف المكافأة الـ 19"/>
      <sheetName val="كشف الحوافز"/>
      <sheetName val="المكافأة"/>
      <sheetName val="total"/>
      <sheetName val="البيانات"/>
      <sheetName val="مفردات مرتب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>
            <v>0</v>
          </cell>
          <cell r="B1">
            <v>0</v>
          </cell>
          <cell r="D1">
            <v>1</v>
          </cell>
          <cell r="E1">
            <v>31</v>
          </cell>
          <cell r="F1">
            <v>31</v>
          </cell>
        </row>
        <row r="2">
          <cell r="A2">
            <v>120</v>
          </cell>
          <cell r="B2">
            <v>0.1</v>
          </cell>
          <cell r="D2">
            <v>2</v>
          </cell>
          <cell r="E2">
            <v>28</v>
          </cell>
          <cell r="F2">
            <v>29</v>
          </cell>
        </row>
        <row r="3">
          <cell r="A3">
            <v>150</v>
          </cell>
          <cell r="B3">
            <v>0.2</v>
          </cell>
          <cell r="D3">
            <v>3</v>
          </cell>
          <cell r="E3">
            <v>31</v>
          </cell>
          <cell r="F3">
            <v>31</v>
          </cell>
        </row>
        <row r="4">
          <cell r="A4">
            <v>200</v>
          </cell>
          <cell r="B4">
            <v>0.3</v>
          </cell>
          <cell r="D4">
            <v>4</v>
          </cell>
          <cell r="E4">
            <v>30</v>
          </cell>
          <cell r="F4">
            <v>30</v>
          </cell>
        </row>
        <row r="5">
          <cell r="A5">
            <v>250</v>
          </cell>
          <cell r="B5">
            <v>0.4</v>
          </cell>
          <cell r="D5">
            <v>5</v>
          </cell>
          <cell r="E5">
            <v>31</v>
          </cell>
          <cell r="F5">
            <v>31</v>
          </cell>
        </row>
        <row r="6">
          <cell r="A6">
            <v>300</v>
          </cell>
          <cell r="B6">
            <v>0.5</v>
          </cell>
          <cell r="D6">
            <v>6</v>
          </cell>
          <cell r="E6">
            <v>30</v>
          </cell>
          <cell r="F6">
            <v>30</v>
          </cell>
        </row>
        <row r="7">
          <cell r="A7">
            <v>350</v>
          </cell>
          <cell r="B7">
            <v>0.6</v>
          </cell>
          <cell r="D7">
            <v>7</v>
          </cell>
          <cell r="E7">
            <v>31</v>
          </cell>
          <cell r="F7">
            <v>31</v>
          </cell>
        </row>
        <row r="8">
          <cell r="A8">
            <v>400</v>
          </cell>
          <cell r="B8">
            <v>0.7</v>
          </cell>
          <cell r="D8">
            <v>8</v>
          </cell>
          <cell r="E8">
            <v>31</v>
          </cell>
          <cell r="F8">
            <v>31</v>
          </cell>
        </row>
        <row r="9">
          <cell r="A9">
            <v>450</v>
          </cell>
          <cell r="B9">
            <v>0.8</v>
          </cell>
          <cell r="D9">
            <v>9</v>
          </cell>
          <cell r="E9">
            <v>30</v>
          </cell>
          <cell r="F9">
            <v>30</v>
          </cell>
        </row>
        <row r="10">
          <cell r="A10">
            <v>500</v>
          </cell>
          <cell r="B10">
            <v>0.9</v>
          </cell>
          <cell r="D10">
            <v>10</v>
          </cell>
          <cell r="E10">
            <v>31</v>
          </cell>
          <cell r="F10">
            <v>31</v>
          </cell>
        </row>
        <row r="11">
          <cell r="D11">
            <v>11</v>
          </cell>
          <cell r="E11">
            <v>30</v>
          </cell>
          <cell r="F11">
            <v>30</v>
          </cell>
        </row>
        <row r="12">
          <cell r="D12">
            <v>12</v>
          </cell>
          <cell r="E12">
            <v>31</v>
          </cell>
          <cell r="F12">
            <v>31</v>
          </cell>
        </row>
        <row r="13">
          <cell r="D13">
            <v>13</v>
          </cell>
          <cell r="E13" t="str">
            <v>ترتيب خاطئ</v>
          </cell>
          <cell r="F13" t="str">
            <v>ترتيب خاطئ</v>
          </cell>
        </row>
      </sheetData>
      <sheetData sheetId="5" refreshError="1"/>
      <sheetData sheetId="6">
        <row r="2">
          <cell r="A2">
            <v>1</v>
          </cell>
          <cell r="B2" t="str">
            <v>بنها 1</v>
          </cell>
          <cell r="C2">
            <v>536.66</v>
          </cell>
          <cell r="D2">
            <v>134</v>
          </cell>
          <cell r="I2">
            <v>0</v>
          </cell>
          <cell r="J2">
            <v>0</v>
          </cell>
          <cell r="M2">
            <v>0</v>
          </cell>
          <cell r="N2">
            <v>0</v>
          </cell>
        </row>
        <row r="3">
          <cell r="A3">
            <v>2</v>
          </cell>
          <cell r="B3" t="str">
            <v>بنها 2</v>
          </cell>
          <cell r="C3">
            <v>567.97</v>
          </cell>
          <cell r="D3">
            <v>141</v>
          </cell>
          <cell r="I3">
            <v>0</v>
          </cell>
          <cell r="J3">
            <v>0</v>
          </cell>
          <cell r="M3">
            <v>0</v>
          </cell>
          <cell r="N3">
            <v>0</v>
          </cell>
        </row>
        <row r="4">
          <cell r="A4">
            <v>3</v>
          </cell>
          <cell r="B4" t="str">
            <v>بنها 3</v>
          </cell>
          <cell r="C4">
            <v>584.69000000000005</v>
          </cell>
          <cell r="D4">
            <v>146</v>
          </cell>
          <cell r="I4">
            <v>0</v>
          </cell>
          <cell r="J4">
            <v>0</v>
          </cell>
          <cell r="M4">
            <v>0</v>
          </cell>
          <cell r="N4">
            <v>0</v>
          </cell>
        </row>
        <row r="5">
          <cell r="A5">
            <v>4</v>
          </cell>
          <cell r="B5" t="str">
            <v>بنها 4</v>
          </cell>
          <cell r="C5">
            <v>577.97</v>
          </cell>
          <cell r="D5">
            <v>144</v>
          </cell>
          <cell r="I5">
            <v>0</v>
          </cell>
          <cell r="J5">
            <v>0</v>
          </cell>
          <cell r="M5">
            <v>0</v>
          </cell>
          <cell r="N5">
            <v>0</v>
          </cell>
        </row>
        <row r="6">
          <cell r="A6">
            <v>5</v>
          </cell>
          <cell r="B6" t="str">
            <v>بنها 5</v>
          </cell>
          <cell r="C6">
            <v>530.62</v>
          </cell>
          <cell r="D6">
            <v>132</v>
          </cell>
          <cell r="I6">
            <v>0</v>
          </cell>
          <cell r="J6">
            <v>0</v>
          </cell>
          <cell r="M6">
            <v>0</v>
          </cell>
          <cell r="N6">
            <v>0</v>
          </cell>
        </row>
        <row r="7">
          <cell r="A7">
            <v>6</v>
          </cell>
          <cell r="B7" t="str">
            <v>بنها 6</v>
          </cell>
          <cell r="C7">
            <v>509.18</v>
          </cell>
          <cell r="D7">
            <v>127</v>
          </cell>
          <cell r="I7">
            <v>0</v>
          </cell>
          <cell r="J7">
            <v>0</v>
          </cell>
          <cell r="M7">
            <v>0</v>
          </cell>
          <cell r="N7">
            <v>0</v>
          </cell>
        </row>
        <row r="8">
          <cell r="A8">
            <v>7</v>
          </cell>
          <cell r="B8" t="str">
            <v>بنها 7</v>
          </cell>
          <cell r="C8">
            <v>492.87</v>
          </cell>
          <cell r="D8">
            <v>123</v>
          </cell>
          <cell r="I8">
            <v>0</v>
          </cell>
          <cell r="J8">
            <v>0</v>
          </cell>
          <cell r="M8">
            <v>0</v>
          </cell>
          <cell r="N8">
            <v>0</v>
          </cell>
        </row>
        <row r="9">
          <cell r="A9">
            <v>8</v>
          </cell>
          <cell r="B9" t="str">
            <v>بنها 8</v>
          </cell>
          <cell r="C9">
            <v>599.80000000000007</v>
          </cell>
          <cell r="D9">
            <v>149</v>
          </cell>
          <cell r="I9">
            <v>0</v>
          </cell>
          <cell r="J9">
            <v>0</v>
          </cell>
          <cell r="M9">
            <v>0</v>
          </cell>
          <cell r="N9">
            <v>0</v>
          </cell>
        </row>
        <row r="10">
          <cell r="A10">
            <v>9</v>
          </cell>
          <cell r="B10" t="str">
            <v>بنها 9</v>
          </cell>
          <cell r="C10">
            <v>627.06999999999994</v>
          </cell>
          <cell r="D10">
            <v>156</v>
          </cell>
          <cell r="I10">
            <v>0</v>
          </cell>
          <cell r="J10">
            <v>0</v>
          </cell>
          <cell r="M10">
            <v>0</v>
          </cell>
          <cell r="N10">
            <v>0</v>
          </cell>
        </row>
        <row r="11">
          <cell r="A11">
            <v>10</v>
          </cell>
          <cell r="B11" t="str">
            <v>بنها 10</v>
          </cell>
          <cell r="C11">
            <v>564.92999999999995</v>
          </cell>
          <cell r="D11">
            <v>141</v>
          </cell>
          <cell r="I11">
            <v>0</v>
          </cell>
          <cell r="J11">
            <v>0</v>
          </cell>
          <cell r="M11">
            <v>0</v>
          </cell>
          <cell r="N11">
            <v>0</v>
          </cell>
        </row>
        <row r="12">
          <cell r="A12">
            <v>11</v>
          </cell>
          <cell r="B12" t="str">
            <v>بنها 11</v>
          </cell>
          <cell r="C12">
            <v>562.79</v>
          </cell>
          <cell r="D12">
            <v>140</v>
          </cell>
          <cell r="I12">
            <v>0</v>
          </cell>
          <cell r="J12">
            <v>0</v>
          </cell>
          <cell r="M12">
            <v>0</v>
          </cell>
          <cell r="N12">
            <v>0</v>
          </cell>
        </row>
        <row r="13">
          <cell r="A13">
            <v>12</v>
          </cell>
          <cell r="B13" t="str">
            <v>بنها 12</v>
          </cell>
          <cell r="C13">
            <v>425.06</v>
          </cell>
          <cell r="D13">
            <v>106</v>
          </cell>
          <cell r="I13">
            <v>0</v>
          </cell>
          <cell r="J13">
            <v>0</v>
          </cell>
          <cell r="M13">
            <v>0</v>
          </cell>
          <cell r="N13">
            <v>0</v>
          </cell>
        </row>
        <row r="14">
          <cell r="A14">
            <v>13</v>
          </cell>
          <cell r="B14" t="str">
            <v>بنها 13</v>
          </cell>
          <cell r="C14">
            <v>416.75</v>
          </cell>
          <cell r="D14">
            <v>104</v>
          </cell>
          <cell r="I14">
            <v>0</v>
          </cell>
          <cell r="J14">
            <v>0</v>
          </cell>
          <cell r="M14">
            <v>0</v>
          </cell>
          <cell r="N14">
            <v>0</v>
          </cell>
        </row>
        <row r="15">
          <cell r="A15">
            <v>14</v>
          </cell>
          <cell r="B15" t="str">
            <v>بنها 14</v>
          </cell>
          <cell r="C15">
            <v>385.41999999999996</v>
          </cell>
          <cell r="D15">
            <v>96</v>
          </cell>
          <cell r="I15">
            <v>0</v>
          </cell>
          <cell r="J15">
            <v>0</v>
          </cell>
          <cell r="M15">
            <v>0</v>
          </cell>
          <cell r="N15">
            <v>0</v>
          </cell>
        </row>
        <row r="16">
          <cell r="A16">
            <v>15</v>
          </cell>
          <cell r="B16" t="str">
            <v>بنها 15</v>
          </cell>
          <cell r="C16">
            <v>369.49</v>
          </cell>
          <cell r="D16">
            <v>92</v>
          </cell>
          <cell r="I16">
            <v>0</v>
          </cell>
          <cell r="J16">
            <v>0</v>
          </cell>
          <cell r="M16">
            <v>0</v>
          </cell>
          <cell r="N16">
            <v>0</v>
          </cell>
        </row>
        <row r="17">
          <cell r="A17">
            <v>16</v>
          </cell>
          <cell r="B17" t="str">
            <v>بنها 16</v>
          </cell>
          <cell r="C17">
            <v>349.28999999999996</v>
          </cell>
          <cell r="D17">
            <v>87</v>
          </cell>
          <cell r="I17">
            <v>0</v>
          </cell>
          <cell r="J17">
            <v>0</v>
          </cell>
          <cell r="M17">
            <v>0</v>
          </cell>
          <cell r="N17">
            <v>0</v>
          </cell>
        </row>
        <row r="18">
          <cell r="A18">
            <v>17</v>
          </cell>
          <cell r="B18" t="str">
            <v>بنها 17</v>
          </cell>
          <cell r="C18">
            <v>377.24</v>
          </cell>
          <cell r="D18">
            <v>94</v>
          </cell>
          <cell r="I18">
            <v>0</v>
          </cell>
          <cell r="J18">
            <v>0</v>
          </cell>
          <cell r="M18">
            <v>0</v>
          </cell>
          <cell r="N18">
            <v>0</v>
          </cell>
        </row>
        <row r="19">
          <cell r="A19">
            <v>18</v>
          </cell>
          <cell r="B19" t="str">
            <v>بنها 18</v>
          </cell>
          <cell r="C19">
            <v>345.20000000000005</v>
          </cell>
          <cell r="D19">
            <v>86</v>
          </cell>
          <cell r="I19">
            <v>0</v>
          </cell>
          <cell r="J19">
            <v>0</v>
          </cell>
          <cell r="M19">
            <v>0</v>
          </cell>
          <cell r="N19">
            <v>0</v>
          </cell>
        </row>
        <row r="20">
          <cell r="A20">
            <v>19</v>
          </cell>
          <cell r="B20" t="str">
            <v>بنها 19</v>
          </cell>
          <cell r="C20">
            <v>304.14</v>
          </cell>
          <cell r="D20">
            <v>76</v>
          </cell>
          <cell r="I20">
            <v>0</v>
          </cell>
          <cell r="J20">
            <v>0</v>
          </cell>
          <cell r="M20">
            <v>0</v>
          </cell>
          <cell r="N20">
            <v>0</v>
          </cell>
        </row>
        <row r="21">
          <cell r="A21">
            <v>20</v>
          </cell>
          <cell r="B21" t="str">
            <v>بنها 20</v>
          </cell>
          <cell r="C21">
            <v>423</v>
          </cell>
          <cell r="D21">
            <v>105</v>
          </cell>
          <cell r="I21">
            <v>0</v>
          </cell>
          <cell r="J21">
            <v>0</v>
          </cell>
          <cell r="M21">
            <v>0</v>
          </cell>
          <cell r="N21">
            <v>0</v>
          </cell>
        </row>
        <row r="22">
          <cell r="A22">
            <v>21</v>
          </cell>
          <cell r="B22" t="str">
            <v>بنها 21</v>
          </cell>
          <cell r="C22">
            <v>270.48</v>
          </cell>
          <cell r="D22">
            <v>67</v>
          </cell>
          <cell r="I22">
            <v>0</v>
          </cell>
          <cell r="J22">
            <v>0</v>
          </cell>
          <cell r="M22">
            <v>0</v>
          </cell>
          <cell r="N22">
            <v>0</v>
          </cell>
        </row>
        <row r="23">
          <cell r="A23">
            <v>22</v>
          </cell>
          <cell r="B23" t="str">
            <v>بنها 22</v>
          </cell>
          <cell r="C23">
            <v>270.08</v>
          </cell>
          <cell r="D23">
            <v>67</v>
          </cell>
          <cell r="I23">
            <v>0</v>
          </cell>
          <cell r="J23">
            <v>0</v>
          </cell>
          <cell r="M23">
            <v>0</v>
          </cell>
          <cell r="N23">
            <v>0</v>
          </cell>
        </row>
        <row r="24">
          <cell r="A24">
            <v>23</v>
          </cell>
          <cell r="B24" t="str">
            <v>بنها 23</v>
          </cell>
          <cell r="C24">
            <v>270.08</v>
          </cell>
          <cell r="D24">
            <v>67</v>
          </cell>
          <cell r="I24">
            <v>0</v>
          </cell>
          <cell r="J24">
            <v>0</v>
          </cell>
          <cell r="M24">
            <v>0</v>
          </cell>
          <cell r="N24">
            <v>0</v>
          </cell>
        </row>
        <row r="25">
          <cell r="A25">
            <v>24</v>
          </cell>
          <cell r="B25" t="str">
            <v>بنها 24</v>
          </cell>
          <cell r="C25">
            <v>270.88</v>
          </cell>
          <cell r="D25">
            <v>67</v>
          </cell>
          <cell r="I25">
            <v>0</v>
          </cell>
          <cell r="J25">
            <v>0</v>
          </cell>
          <cell r="M25">
            <v>0</v>
          </cell>
          <cell r="N25">
            <v>0</v>
          </cell>
        </row>
        <row r="26">
          <cell r="A26">
            <v>25</v>
          </cell>
          <cell r="B26" t="str">
            <v>بنها 25</v>
          </cell>
          <cell r="C26">
            <v>270.08</v>
          </cell>
          <cell r="D26">
            <v>67</v>
          </cell>
          <cell r="I26">
            <v>0</v>
          </cell>
          <cell r="J26">
            <v>0</v>
          </cell>
          <cell r="M26">
            <v>0</v>
          </cell>
          <cell r="N26">
            <v>0</v>
          </cell>
        </row>
        <row r="27">
          <cell r="A27">
            <v>26</v>
          </cell>
          <cell r="B27" t="str">
            <v>بنها 26</v>
          </cell>
          <cell r="C27">
            <v>313.03999999999996</v>
          </cell>
          <cell r="D27">
            <v>78</v>
          </cell>
          <cell r="I27">
            <v>0</v>
          </cell>
          <cell r="J27">
            <v>0</v>
          </cell>
          <cell r="M27">
            <v>0</v>
          </cell>
          <cell r="N27">
            <v>0</v>
          </cell>
        </row>
        <row r="28">
          <cell r="A28">
            <v>27</v>
          </cell>
          <cell r="B28" t="str">
            <v>بنها 27</v>
          </cell>
          <cell r="C28">
            <v>270.07</v>
          </cell>
          <cell r="D28">
            <v>67</v>
          </cell>
          <cell r="I28">
            <v>0</v>
          </cell>
          <cell r="J28">
            <v>0</v>
          </cell>
          <cell r="M28">
            <v>0</v>
          </cell>
          <cell r="N28">
            <v>0</v>
          </cell>
        </row>
        <row r="29">
          <cell r="A29">
            <v>28</v>
          </cell>
          <cell r="B29" t="str">
            <v>بنها 28</v>
          </cell>
          <cell r="C29">
            <v>269.68</v>
          </cell>
          <cell r="D29">
            <v>67</v>
          </cell>
          <cell r="I29">
            <v>0</v>
          </cell>
          <cell r="J29">
            <v>0</v>
          </cell>
          <cell r="M29">
            <v>0</v>
          </cell>
          <cell r="N29">
            <v>0</v>
          </cell>
        </row>
        <row r="30">
          <cell r="A30">
            <v>29</v>
          </cell>
          <cell r="B30" t="str">
            <v>بنها 29</v>
          </cell>
          <cell r="C30">
            <v>258.55</v>
          </cell>
          <cell r="D30">
            <v>64</v>
          </cell>
          <cell r="I30">
            <v>0</v>
          </cell>
          <cell r="J30">
            <v>0</v>
          </cell>
          <cell r="M30">
            <v>0</v>
          </cell>
          <cell r="N30">
            <v>0</v>
          </cell>
        </row>
        <row r="31">
          <cell r="A31">
            <v>30</v>
          </cell>
          <cell r="B31" t="str">
            <v>بنها 30</v>
          </cell>
          <cell r="C31">
            <v>269.68</v>
          </cell>
          <cell r="D31">
            <v>67</v>
          </cell>
          <cell r="I31">
            <v>0</v>
          </cell>
          <cell r="J31">
            <v>0</v>
          </cell>
          <cell r="M31">
            <v>0</v>
          </cell>
          <cell r="N31">
            <v>0</v>
          </cell>
        </row>
        <row r="32">
          <cell r="A32">
            <v>31</v>
          </cell>
          <cell r="B32" t="str">
            <v>بنها 31</v>
          </cell>
          <cell r="C32">
            <v>332.22999999999996</v>
          </cell>
          <cell r="D32">
            <v>83</v>
          </cell>
          <cell r="I32">
            <v>0</v>
          </cell>
          <cell r="J32">
            <v>0</v>
          </cell>
          <cell r="M32">
            <v>0</v>
          </cell>
          <cell r="N32">
            <v>0</v>
          </cell>
        </row>
        <row r="33">
          <cell r="A33">
            <v>32</v>
          </cell>
          <cell r="B33" t="str">
            <v>بنها 32</v>
          </cell>
          <cell r="C33">
            <v>282.98</v>
          </cell>
          <cell r="D33">
            <v>70</v>
          </cell>
          <cell r="I33">
            <v>0</v>
          </cell>
          <cell r="J33">
            <v>0</v>
          </cell>
          <cell r="M33">
            <v>0</v>
          </cell>
          <cell r="N33">
            <v>0</v>
          </cell>
        </row>
        <row r="34">
          <cell r="A34">
            <v>33</v>
          </cell>
          <cell r="B34" t="str">
            <v>بنها 33</v>
          </cell>
          <cell r="C34">
            <v>302.87</v>
          </cell>
          <cell r="D34">
            <v>75</v>
          </cell>
          <cell r="I34">
            <v>0</v>
          </cell>
          <cell r="J34">
            <v>0</v>
          </cell>
          <cell r="M34">
            <v>0</v>
          </cell>
          <cell r="N34">
            <v>0</v>
          </cell>
        </row>
        <row r="35">
          <cell r="A35">
            <v>34</v>
          </cell>
          <cell r="B35" t="str">
            <v>بنها 34</v>
          </cell>
          <cell r="C35">
            <v>253.15</v>
          </cell>
          <cell r="D35">
            <v>63</v>
          </cell>
          <cell r="I35">
            <v>0</v>
          </cell>
          <cell r="J35">
            <v>0</v>
          </cell>
          <cell r="M35">
            <v>0</v>
          </cell>
          <cell r="N35">
            <v>0</v>
          </cell>
        </row>
        <row r="36">
          <cell r="A36">
            <v>35</v>
          </cell>
          <cell r="B36" t="str">
            <v>بنها 35</v>
          </cell>
          <cell r="C36">
            <v>300.63</v>
          </cell>
          <cell r="D36">
            <v>75</v>
          </cell>
          <cell r="I36">
            <v>0</v>
          </cell>
          <cell r="J36">
            <v>0</v>
          </cell>
          <cell r="M36">
            <v>0</v>
          </cell>
          <cell r="N36">
            <v>0</v>
          </cell>
        </row>
        <row r="37">
          <cell r="A37">
            <v>36</v>
          </cell>
          <cell r="B37" t="str">
            <v>بنها 36</v>
          </cell>
          <cell r="C37">
            <v>270</v>
          </cell>
          <cell r="D37">
            <v>67</v>
          </cell>
          <cell r="I37">
            <v>0</v>
          </cell>
          <cell r="J37">
            <v>0</v>
          </cell>
          <cell r="M37">
            <v>0</v>
          </cell>
          <cell r="N37">
            <v>0</v>
          </cell>
        </row>
        <row r="38">
          <cell r="A38">
            <v>37</v>
          </cell>
          <cell r="B38" t="str">
            <v>بنها 37</v>
          </cell>
          <cell r="C38">
            <v>253.55</v>
          </cell>
          <cell r="D38">
            <v>63</v>
          </cell>
          <cell r="I38">
            <v>0</v>
          </cell>
          <cell r="J38">
            <v>0</v>
          </cell>
          <cell r="M38">
            <v>0</v>
          </cell>
          <cell r="N38">
            <v>0</v>
          </cell>
        </row>
        <row r="39">
          <cell r="A39">
            <v>38</v>
          </cell>
          <cell r="B39" t="str">
            <v>بنها 38</v>
          </cell>
          <cell r="C39">
            <v>252.35</v>
          </cell>
          <cell r="D39">
            <v>63</v>
          </cell>
          <cell r="I39">
            <v>0</v>
          </cell>
          <cell r="J39">
            <v>0</v>
          </cell>
          <cell r="M39">
            <v>0</v>
          </cell>
          <cell r="N39">
            <v>0</v>
          </cell>
        </row>
        <row r="40">
          <cell r="A40">
            <v>39</v>
          </cell>
          <cell r="B40" t="str">
            <v>بنها 39</v>
          </cell>
          <cell r="C40">
            <v>272.27</v>
          </cell>
          <cell r="D40">
            <v>68</v>
          </cell>
          <cell r="I40">
            <v>0</v>
          </cell>
          <cell r="J40">
            <v>0</v>
          </cell>
          <cell r="M40">
            <v>0</v>
          </cell>
          <cell r="N40">
            <v>0</v>
          </cell>
        </row>
        <row r="41">
          <cell r="A41">
            <v>40</v>
          </cell>
          <cell r="B41" t="str">
            <v>بنها 40</v>
          </cell>
          <cell r="C41">
            <v>233.04000000000002</v>
          </cell>
          <cell r="D41">
            <v>58</v>
          </cell>
          <cell r="I41">
            <v>0</v>
          </cell>
          <cell r="J41">
            <v>0</v>
          </cell>
          <cell r="M41">
            <v>0</v>
          </cell>
          <cell r="N41">
            <v>0</v>
          </cell>
        </row>
        <row r="42">
          <cell r="A42">
            <v>41</v>
          </cell>
          <cell r="B42" t="str">
            <v>بنها 41</v>
          </cell>
          <cell r="C42">
            <v>281.22000000000003</v>
          </cell>
          <cell r="D42">
            <v>70</v>
          </cell>
          <cell r="I42">
            <v>0</v>
          </cell>
          <cell r="J42">
            <v>0</v>
          </cell>
          <cell r="M42">
            <v>0</v>
          </cell>
          <cell r="N42">
            <v>0</v>
          </cell>
        </row>
        <row r="43">
          <cell r="A43">
            <v>42</v>
          </cell>
          <cell r="B43" t="str">
            <v>بنها 42</v>
          </cell>
          <cell r="C43">
            <v>223.28</v>
          </cell>
          <cell r="D43">
            <v>55</v>
          </cell>
          <cell r="I43">
            <v>0</v>
          </cell>
          <cell r="J43">
            <v>0</v>
          </cell>
          <cell r="M43">
            <v>0</v>
          </cell>
          <cell r="N43">
            <v>0</v>
          </cell>
        </row>
        <row r="44">
          <cell r="A44">
            <v>43</v>
          </cell>
          <cell r="B44" t="str">
            <v>بنها 43</v>
          </cell>
          <cell r="C44">
            <v>246.35</v>
          </cell>
          <cell r="D44">
            <v>61</v>
          </cell>
          <cell r="I44">
            <v>0</v>
          </cell>
          <cell r="J44">
            <v>0</v>
          </cell>
          <cell r="M44">
            <v>0</v>
          </cell>
          <cell r="N44">
            <v>0</v>
          </cell>
        </row>
        <row r="45">
          <cell r="A45">
            <v>44</v>
          </cell>
          <cell r="B45" t="str">
            <v>بنها 44</v>
          </cell>
          <cell r="C45">
            <v>217.48</v>
          </cell>
          <cell r="D45">
            <v>54</v>
          </cell>
          <cell r="I45">
            <v>0</v>
          </cell>
          <cell r="J45">
            <v>0</v>
          </cell>
          <cell r="M45">
            <v>0</v>
          </cell>
          <cell r="N45">
            <v>0</v>
          </cell>
        </row>
        <row r="46">
          <cell r="A46">
            <v>45</v>
          </cell>
          <cell r="B46" t="str">
            <v>بنها 45</v>
          </cell>
          <cell r="C46">
            <v>193.35999999999999</v>
          </cell>
          <cell r="D46">
            <v>48</v>
          </cell>
          <cell r="I46">
            <v>0</v>
          </cell>
          <cell r="J46">
            <v>0</v>
          </cell>
          <cell r="M46">
            <v>0</v>
          </cell>
          <cell r="N46">
            <v>0</v>
          </cell>
        </row>
        <row r="47">
          <cell r="A47">
            <v>46</v>
          </cell>
          <cell r="B47" t="str">
            <v>بنها 46</v>
          </cell>
          <cell r="C47">
            <v>193.35999999999999</v>
          </cell>
          <cell r="D47">
            <v>48</v>
          </cell>
          <cell r="I47">
            <v>0</v>
          </cell>
          <cell r="J47">
            <v>0</v>
          </cell>
          <cell r="M47">
            <v>0</v>
          </cell>
          <cell r="N47">
            <v>0</v>
          </cell>
        </row>
        <row r="48">
          <cell r="A48">
            <v>47</v>
          </cell>
          <cell r="B48" t="str">
            <v>بنها 47</v>
          </cell>
          <cell r="C48">
            <v>190.56</v>
          </cell>
          <cell r="D48">
            <v>47</v>
          </cell>
          <cell r="I48">
            <v>0</v>
          </cell>
          <cell r="J48">
            <v>0</v>
          </cell>
          <cell r="M48">
            <v>0</v>
          </cell>
          <cell r="N48">
            <v>0</v>
          </cell>
        </row>
        <row r="49">
          <cell r="A49">
            <v>48</v>
          </cell>
          <cell r="B49" t="str">
            <v>بنها 48</v>
          </cell>
          <cell r="C49">
            <v>269.64</v>
          </cell>
          <cell r="D49">
            <v>67</v>
          </cell>
          <cell r="I49">
            <v>0</v>
          </cell>
          <cell r="J49">
            <v>0</v>
          </cell>
          <cell r="M49">
            <v>0</v>
          </cell>
          <cell r="N49">
            <v>0</v>
          </cell>
        </row>
        <row r="50">
          <cell r="A50">
            <v>49</v>
          </cell>
          <cell r="B50" t="str">
            <v>بنها 49</v>
          </cell>
          <cell r="C50">
            <v>269.28000000000003</v>
          </cell>
          <cell r="D50">
            <v>67</v>
          </cell>
          <cell r="I50">
            <v>0</v>
          </cell>
          <cell r="J50">
            <v>0</v>
          </cell>
          <cell r="M50">
            <v>0</v>
          </cell>
          <cell r="N50">
            <v>0</v>
          </cell>
        </row>
        <row r="51">
          <cell r="A51">
            <v>50</v>
          </cell>
          <cell r="B51" t="str">
            <v>بنها 50</v>
          </cell>
          <cell r="C51">
            <v>222.8</v>
          </cell>
          <cell r="D51">
            <v>55</v>
          </cell>
          <cell r="I51">
            <v>0</v>
          </cell>
          <cell r="J51">
            <v>0</v>
          </cell>
          <cell r="M51">
            <v>0</v>
          </cell>
          <cell r="N51">
            <v>0</v>
          </cell>
        </row>
        <row r="52">
          <cell r="A52">
            <v>51</v>
          </cell>
          <cell r="B52" t="str">
            <v>بنها 51</v>
          </cell>
          <cell r="C52">
            <v>304.17</v>
          </cell>
          <cell r="D52">
            <v>76</v>
          </cell>
          <cell r="I52">
            <v>0</v>
          </cell>
          <cell r="J52">
            <v>0</v>
          </cell>
          <cell r="M52">
            <v>0</v>
          </cell>
          <cell r="N52">
            <v>0</v>
          </cell>
        </row>
        <row r="53">
          <cell r="A53">
            <v>52</v>
          </cell>
          <cell r="B53" t="str">
            <v>بنها 52</v>
          </cell>
          <cell r="C53">
            <v>341.03</v>
          </cell>
          <cell r="D53">
            <v>85</v>
          </cell>
          <cell r="I53">
            <v>0</v>
          </cell>
          <cell r="J53">
            <v>0</v>
          </cell>
          <cell r="M53">
            <v>0</v>
          </cell>
          <cell r="N53">
            <v>0</v>
          </cell>
        </row>
        <row r="54">
          <cell r="A54">
            <v>53</v>
          </cell>
          <cell r="B54" t="str">
            <v>بنها 53</v>
          </cell>
          <cell r="C54">
            <v>383.32</v>
          </cell>
          <cell r="D54">
            <v>95</v>
          </cell>
          <cell r="I54">
            <v>0</v>
          </cell>
          <cell r="J54">
            <v>0</v>
          </cell>
          <cell r="M54">
            <v>0</v>
          </cell>
          <cell r="N54">
            <v>0</v>
          </cell>
        </row>
        <row r="55">
          <cell r="A55">
            <v>54</v>
          </cell>
          <cell r="B55" t="str">
            <v>بنها 54</v>
          </cell>
          <cell r="C55">
            <v>313.61</v>
          </cell>
          <cell r="D55">
            <v>78</v>
          </cell>
          <cell r="I55">
            <v>0</v>
          </cell>
          <cell r="J55">
            <v>0</v>
          </cell>
          <cell r="M55">
            <v>0</v>
          </cell>
          <cell r="N55">
            <v>0</v>
          </cell>
        </row>
        <row r="56">
          <cell r="A56">
            <v>55</v>
          </cell>
          <cell r="B56" t="str">
            <v>بنها 55</v>
          </cell>
          <cell r="C56">
            <v>309.87</v>
          </cell>
          <cell r="D56">
            <v>77</v>
          </cell>
          <cell r="I56">
            <v>0</v>
          </cell>
          <cell r="J56">
            <v>0</v>
          </cell>
          <cell r="M56">
            <v>0</v>
          </cell>
          <cell r="N56">
            <v>0</v>
          </cell>
        </row>
        <row r="57">
          <cell r="A57">
            <v>56</v>
          </cell>
          <cell r="B57" t="str">
            <v>بنها 56</v>
          </cell>
          <cell r="C57">
            <v>279.54000000000002</v>
          </cell>
          <cell r="D57">
            <v>69</v>
          </cell>
          <cell r="I57">
            <v>0</v>
          </cell>
          <cell r="J57">
            <v>0</v>
          </cell>
          <cell r="M57">
            <v>0</v>
          </cell>
          <cell r="N57">
            <v>0</v>
          </cell>
        </row>
        <row r="58">
          <cell r="A58">
            <v>57</v>
          </cell>
          <cell r="B58" t="str">
            <v>بنها 57</v>
          </cell>
          <cell r="C58">
            <v>269.7</v>
          </cell>
          <cell r="D58">
            <v>67</v>
          </cell>
          <cell r="I58">
            <v>0</v>
          </cell>
          <cell r="J58">
            <v>0</v>
          </cell>
          <cell r="M58">
            <v>0</v>
          </cell>
          <cell r="N58">
            <v>0</v>
          </cell>
        </row>
        <row r="59">
          <cell r="A59">
            <v>58</v>
          </cell>
          <cell r="B59" t="str">
            <v>بنها 58</v>
          </cell>
          <cell r="C59">
            <v>250.15</v>
          </cell>
          <cell r="D59">
            <v>62</v>
          </cell>
          <cell r="I59">
            <v>0</v>
          </cell>
          <cell r="J59">
            <v>0</v>
          </cell>
          <cell r="M59">
            <v>0</v>
          </cell>
          <cell r="N59">
            <v>0</v>
          </cell>
        </row>
        <row r="60">
          <cell r="A60">
            <v>59</v>
          </cell>
          <cell r="B60" t="str">
            <v>بنها 59</v>
          </cell>
          <cell r="C60">
            <v>189.35999999999999</v>
          </cell>
          <cell r="D60">
            <v>47</v>
          </cell>
          <cell r="I60">
            <v>0</v>
          </cell>
          <cell r="J60">
            <v>0</v>
          </cell>
          <cell r="M60">
            <v>0</v>
          </cell>
          <cell r="N60">
            <v>0</v>
          </cell>
        </row>
        <row r="61">
          <cell r="A61">
            <v>60</v>
          </cell>
          <cell r="B61" t="str">
            <v>بنها 60</v>
          </cell>
          <cell r="C61">
            <v>242.07</v>
          </cell>
          <cell r="D61">
            <v>60</v>
          </cell>
          <cell r="I61">
            <v>0</v>
          </cell>
          <cell r="J61">
            <v>0</v>
          </cell>
          <cell r="M61">
            <v>0</v>
          </cell>
          <cell r="N61">
            <v>0</v>
          </cell>
        </row>
        <row r="62">
          <cell r="A62">
            <v>61</v>
          </cell>
          <cell r="B62" t="str">
            <v>بنها 61</v>
          </cell>
          <cell r="C62">
            <v>291.06</v>
          </cell>
          <cell r="D62">
            <v>72</v>
          </cell>
          <cell r="I62">
            <v>0</v>
          </cell>
          <cell r="J62">
            <v>0</v>
          </cell>
          <cell r="M62">
            <v>0</v>
          </cell>
          <cell r="N62">
            <v>0</v>
          </cell>
        </row>
        <row r="63">
          <cell r="A63">
            <v>62</v>
          </cell>
          <cell r="B63" t="str">
            <v>بنها 62</v>
          </cell>
          <cell r="C63">
            <v>238.07</v>
          </cell>
          <cell r="D63">
            <v>59</v>
          </cell>
          <cell r="I63">
            <v>0</v>
          </cell>
          <cell r="J63">
            <v>0</v>
          </cell>
          <cell r="M63">
            <v>0</v>
          </cell>
          <cell r="N63">
            <v>0</v>
          </cell>
        </row>
        <row r="64">
          <cell r="A64">
            <v>63</v>
          </cell>
          <cell r="B64" t="str">
            <v>بنها 63</v>
          </cell>
          <cell r="C64">
            <v>303.78000000000003</v>
          </cell>
          <cell r="D64">
            <v>75</v>
          </cell>
          <cell r="I64">
            <v>0</v>
          </cell>
          <cell r="J64">
            <v>0</v>
          </cell>
          <cell r="M64">
            <v>0</v>
          </cell>
          <cell r="N64">
            <v>0</v>
          </cell>
        </row>
        <row r="65">
          <cell r="A65">
            <v>64</v>
          </cell>
          <cell r="B65" t="str">
            <v>بنها 64</v>
          </cell>
          <cell r="C65">
            <v>244.47</v>
          </cell>
          <cell r="D65">
            <v>61</v>
          </cell>
          <cell r="I65">
            <v>0</v>
          </cell>
          <cell r="J65">
            <v>0</v>
          </cell>
          <cell r="M65">
            <v>0</v>
          </cell>
          <cell r="N65">
            <v>0</v>
          </cell>
        </row>
        <row r="66">
          <cell r="A66">
            <v>65</v>
          </cell>
          <cell r="B66" t="str">
            <v>بنها 65</v>
          </cell>
          <cell r="C66">
            <v>265.95999999999998</v>
          </cell>
          <cell r="D66">
            <v>66</v>
          </cell>
          <cell r="I66">
            <v>0</v>
          </cell>
          <cell r="J66">
            <v>0</v>
          </cell>
          <cell r="M66">
            <v>0</v>
          </cell>
          <cell r="N66">
            <v>0</v>
          </cell>
        </row>
        <row r="67">
          <cell r="A67">
            <v>66</v>
          </cell>
          <cell r="B67" t="str">
            <v>بنها 66</v>
          </cell>
          <cell r="C67">
            <v>331.52</v>
          </cell>
          <cell r="D67">
            <v>82</v>
          </cell>
          <cell r="I67">
            <v>0</v>
          </cell>
          <cell r="J67">
            <v>0</v>
          </cell>
          <cell r="M67">
            <v>0</v>
          </cell>
          <cell r="N67">
            <v>0</v>
          </cell>
        </row>
        <row r="68">
          <cell r="A68">
            <v>67</v>
          </cell>
          <cell r="B68" t="str">
            <v>بنها 67</v>
          </cell>
          <cell r="C68">
            <v>242.47</v>
          </cell>
          <cell r="D68">
            <v>60</v>
          </cell>
          <cell r="I68">
            <v>0</v>
          </cell>
          <cell r="J68">
            <v>0</v>
          </cell>
          <cell r="M68">
            <v>0</v>
          </cell>
          <cell r="N68">
            <v>0</v>
          </cell>
        </row>
        <row r="69">
          <cell r="A69">
            <v>68</v>
          </cell>
          <cell r="B69" t="str">
            <v>بنها 68</v>
          </cell>
          <cell r="C69">
            <v>253.55</v>
          </cell>
          <cell r="D69">
            <v>63</v>
          </cell>
          <cell r="I69">
            <v>0</v>
          </cell>
          <cell r="J69">
            <v>0</v>
          </cell>
          <cell r="M69">
            <v>0</v>
          </cell>
          <cell r="N69">
            <v>0</v>
          </cell>
        </row>
        <row r="70">
          <cell r="A70">
            <v>69</v>
          </cell>
          <cell r="B70" t="str">
            <v>بنها 69</v>
          </cell>
          <cell r="C70">
            <v>269.28000000000003</v>
          </cell>
          <cell r="D70">
            <v>67</v>
          </cell>
          <cell r="I70">
            <v>0</v>
          </cell>
          <cell r="J70">
            <v>0</v>
          </cell>
          <cell r="M70">
            <v>0</v>
          </cell>
          <cell r="N70">
            <v>0</v>
          </cell>
        </row>
        <row r="71">
          <cell r="A71">
            <v>70</v>
          </cell>
          <cell r="B71" t="str">
            <v>بنها 70</v>
          </cell>
          <cell r="C71">
            <v>241.99</v>
          </cell>
          <cell r="D71">
            <v>60</v>
          </cell>
          <cell r="I71">
            <v>0</v>
          </cell>
          <cell r="J71">
            <v>0</v>
          </cell>
          <cell r="M71">
            <v>0</v>
          </cell>
          <cell r="N71">
            <v>0</v>
          </cell>
        </row>
        <row r="72">
          <cell r="A72">
            <v>71</v>
          </cell>
          <cell r="B72" t="str">
            <v>بنها 71</v>
          </cell>
          <cell r="C72">
            <v>403.94</v>
          </cell>
          <cell r="D72">
            <v>100</v>
          </cell>
          <cell r="I72">
            <v>0</v>
          </cell>
          <cell r="J72">
            <v>0</v>
          </cell>
          <cell r="M72">
            <v>0</v>
          </cell>
          <cell r="N72">
            <v>0</v>
          </cell>
        </row>
        <row r="73">
          <cell r="A73">
            <v>72</v>
          </cell>
          <cell r="B73" t="str">
            <v>بنها 72</v>
          </cell>
          <cell r="C73">
            <v>247.35</v>
          </cell>
          <cell r="D73">
            <v>61</v>
          </cell>
          <cell r="I73">
            <v>0</v>
          </cell>
          <cell r="J73">
            <v>0</v>
          </cell>
          <cell r="M73">
            <v>0</v>
          </cell>
          <cell r="N73">
            <v>0</v>
          </cell>
        </row>
        <row r="74">
          <cell r="A74">
            <v>73</v>
          </cell>
          <cell r="B74" t="str">
            <v>بنها 73</v>
          </cell>
          <cell r="C74">
            <v>335.9</v>
          </cell>
          <cell r="D74">
            <v>83</v>
          </cell>
          <cell r="I74">
            <v>0</v>
          </cell>
          <cell r="J74">
            <v>0</v>
          </cell>
          <cell r="M74">
            <v>0</v>
          </cell>
          <cell r="N74">
            <v>0</v>
          </cell>
        </row>
        <row r="75">
          <cell r="A75">
            <v>74</v>
          </cell>
          <cell r="B75" t="str">
            <v>بنها 74</v>
          </cell>
          <cell r="C75">
            <v>425.71999999999997</v>
          </cell>
          <cell r="D75">
            <v>106</v>
          </cell>
          <cell r="I75">
            <v>0</v>
          </cell>
          <cell r="J75">
            <v>0</v>
          </cell>
          <cell r="M75">
            <v>0</v>
          </cell>
          <cell r="N75">
            <v>0</v>
          </cell>
        </row>
        <row r="76">
          <cell r="A76">
            <v>75</v>
          </cell>
          <cell r="B76" t="str">
            <v>بنها 75</v>
          </cell>
          <cell r="C76">
            <v>424.59</v>
          </cell>
          <cell r="D76">
            <v>106</v>
          </cell>
          <cell r="I76">
            <v>0</v>
          </cell>
          <cell r="J76">
            <v>0</v>
          </cell>
          <cell r="M76">
            <v>0</v>
          </cell>
          <cell r="N76">
            <v>0</v>
          </cell>
        </row>
        <row r="77">
          <cell r="A77">
            <v>76</v>
          </cell>
          <cell r="B77" t="str">
            <v>بنها 76</v>
          </cell>
          <cell r="C77">
            <v>236.55</v>
          </cell>
          <cell r="D77">
            <v>59</v>
          </cell>
          <cell r="I77">
            <v>0</v>
          </cell>
          <cell r="J77">
            <v>0</v>
          </cell>
          <cell r="M77">
            <v>0</v>
          </cell>
          <cell r="N77">
            <v>0</v>
          </cell>
        </row>
        <row r="78">
          <cell r="A78">
            <v>77</v>
          </cell>
          <cell r="B78" t="str">
            <v>بنها 77</v>
          </cell>
          <cell r="C78">
            <v>382.17</v>
          </cell>
          <cell r="D78">
            <v>95</v>
          </cell>
          <cell r="I78">
            <v>0</v>
          </cell>
          <cell r="J78">
            <v>0</v>
          </cell>
          <cell r="M78">
            <v>0</v>
          </cell>
          <cell r="N78">
            <v>0</v>
          </cell>
        </row>
        <row r="79">
          <cell r="A79">
            <v>78</v>
          </cell>
          <cell r="B79" t="str">
            <v>بنها 78</v>
          </cell>
          <cell r="C79">
            <v>484.08000000000004</v>
          </cell>
          <cell r="D79">
            <v>121</v>
          </cell>
          <cell r="I79">
            <v>0</v>
          </cell>
          <cell r="J79">
            <v>0</v>
          </cell>
          <cell r="M79">
            <v>0</v>
          </cell>
          <cell r="N79">
            <v>0</v>
          </cell>
        </row>
        <row r="80">
          <cell r="A80">
            <v>79</v>
          </cell>
          <cell r="B80" t="str">
            <v>بنها 79</v>
          </cell>
          <cell r="C80">
            <v>314.39999999999998</v>
          </cell>
          <cell r="D80">
            <v>78</v>
          </cell>
          <cell r="I80">
            <v>0</v>
          </cell>
          <cell r="J80">
            <v>0</v>
          </cell>
          <cell r="M80">
            <v>0</v>
          </cell>
          <cell r="N80">
            <v>0</v>
          </cell>
        </row>
        <row r="81">
          <cell r="A81">
            <v>80</v>
          </cell>
          <cell r="B81" t="str">
            <v>بنها 80</v>
          </cell>
          <cell r="C81">
            <v>387.3</v>
          </cell>
          <cell r="D81">
            <v>96</v>
          </cell>
          <cell r="I81">
            <v>0</v>
          </cell>
          <cell r="J81">
            <v>0</v>
          </cell>
          <cell r="M81">
            <v>0</v>
          </cell>
          <cell r="N81">
            <v>0</v>
          </cell>
        </row>
        <row r="82">
          <cell r="A82">
            <v>81</v>
          </cell>
          <cell r="B82" t="str">
            <v>بنها 81</v>
          </cell>
          <cell r="C82">
            <v>381.09</v>
          </cell>
          <cell r="D82">
            <v>95</v>
          </cell>
          <cell r="I82">
            <v>0</v>
          </cell>
          <cell r="J82">
            <v>0</v>
          </cell>
          <cell r="M82">
            <v>0</v>
          </cell>
          <cell r="N82">
            <v>0</v>
          </cell>
        </row>
        <row r="83">
          <cell r="A83">
            <v>82</v>
          </cell>
          <cell r="B83" t="str">
            <v>بنها 82</v>
          </cell>
          <cell r="C83">
            <v>212.2</v>
          </cell>
          <cell r="D83">
            <v>53</v>
          </cell>
          <cell r="I83">
            <v>0</v>
          </cell>
          <cell r="J83">
            <v>0</v>
          </cell>
          <cell r="M83">
            <v>0</v>
          </cell>
          <cell r="N83">
            <v>0</v>
          </cell>
        </row>
        <row r="84">
          <cell r="A84">
            <v>83</v>
          </cell>
          <cell r="B84" t="str">
            <v>بنها 83</v>
          </cell>
          <cell r="C84">
            <v>275.92</v>
          </cell>
          <cell r="D84">
            <v>68</v>
          </cell>
          <cell r="I84">
            <v>0</v>
          </cell>
          <cell r="J84">
            <v>0</v>
          </cell>
          <cell r="M84">
            <v>0</v>
          </cell>
          <cell r="N84">
            <v>0</v>
          </cell>
        </row>
        <row r="85">
          <cell r="A85">
            <v>84</v>
          </cell>
          <cell r="B85" t="str">
            <v>بنها 84</v>
          </cell>
          <cell r="C85">
            <v>317.16000000000003</v>
          </cell>
          <cell r="D85">
            <v>79</v>
          </cell>
          <cell r="I85">
            <v>0</v>
          </cell>
          <cell r="J85">
            <v>0</v>
          </cell>
          <cell r="M85">
            <v>0</v>
          </cell>
          <cell r="N85">
            <v>0</v>
          </cell>
        </row>
        <row r="86">
          <cell r="A86">
            <v>85</v>
          </cell>
          <cell r="B86" t="str">
            <v>بنها 85</v>
          </cell>
          <cell r="C86">
            <v>322.76000000000005</v>
          </cell>
          <cell r="D86">
            <v>80</v>
          </cell>
          <cell r="I86">
            <v>0</v>
          </cell>
          <cell r="J86">
            <v>0</v>
          </cell>
          <cell r="M86">
            <v>0</v>
          </cell>
          <cell r="N86">
            <v>0</v>
          </cell>
        </row>
        <row r="87">
          <cell r="A87">
            <v>86</v>
          </cell>
          <cell r="B87" t="str">
            <v>بنها 86</v>
          </cell>
          <cell r="C87">
            <v>360.37</v>
          </cell>
          <cell r="D87">
            <v>90</v>
          </cell>
          <cell r="I87">
            <v>0</v>
          </cell>
          <cell r="J87">
            <v>0</v>
          </cell>
          <cell r="M87">
            <v>0</v>
          </cell>
          <cell r="N87">
            <v>0</v>
          </cell>
        </row>
        <row r="88">
          <cell r="A88">
            <v>87</v>
          </cell>
          <cell r="B88" t="str">
            <v>بنها 87</v>
          </cell>
          <cell r="C88">
            <v>272.82</v>
          </cell>
          <cell r="D88">
            <v>68</v>
          </cell>
          <cell r="I88">
            <v>0</v>
          </cell>
          <cell r="J88">
            <v>0</v>
          </cell>
          <cell r="M88">
            <v>0</v>
          </cell>
          <cell r="N88">
            <v>0</v>
          </cell>
        </row>
        <row r="89">
          <cell r="A89">
            <v>88</v>
          </cell>
          <cell r="B89" t="str">
            <v>بنها 88</v>
          </cell>
          <cell r="C89">
            <v>184.96</v>
          </cell>
          <cell r="D89">
            <v>46</v>
          </cell>
          <cell r="I89">
            <v>0</v>
          </cell>
          <cell r="J89">
            <v>0</v>
          </cell>
          <cell r="M89">
            <v>0</v>
          </cell>
          <cell r="N89">
            <v>0</v>
          </cell>
        </row>
        <row r="90">
          <cell r="A90">
            <v>89</v>
          </cell>
          <cell r="B90" t="str">
            <v>بنها 89</v>
          </cell>
          <cell r="C90">
            <v>275.78000000000003</v>
          </cell>
          <cell r="D90">
            <v>68</v>
          </cell>
          <cell r="I90">
            <v>0</v>
          </cell>
          <cell r="J90">
            <v>0</v>
          </cell>
          <cell r="M90">
            <v>0</v>
          </cell>
          <cell r="N90">
            <v>0</v>
          </cell>
        </row>
        <row r="91">
          <cell r="A91">
            <v>90</v>
          </cell>
          <cell r="B91" t="str">
            <v>بنها 90</v>
          </cell>
          <cell r="C91">
            <v>193.35999999999999</v>
          </cell>
          <cell r="D91">
            <v>48</v>
          </cell>
          <cell r="I91">
            <v>0</v>
          </cell>
          <cell r="J91">
            <v>0</v>
          </cell>
          <cell r="M91">
            <v>0</v>
          </cell>
          <cell r="N91">
            <v>0</v>
          </cell>
        </row>
        <row r="92">
          <cell r="A92">
            <v>91</v>
          </cell>
          <cell r="B92" t="str">
            <v>بنها 91</v>
          </cell>
          <cell r="C92">
            <v>274.02999999999997</v>
          </cell>
          <cell r="D92">
            <v>68</v>
          </cell>
          <cell r="I92">
            <v>0</v>
          </cell>
          <cell r="J92">
            <v>0</v>
          </cell>
          <cell r="M92">
            <v>0</v>
          </cell>
          <cell r="N92">
            <v>0</v>
          </cell>
        </row>
        <row r="93">
          <cell r="A93">
            <v>92</v>
          </cell>
          <cell r="B93" t="str">
            <v>بنها 92</v>
          </cell>
          <cell r="C93">
            <v>382.65</v>
          </cell>
          <cell r="D93">
            <v>95</v>
          </cell>
          <cell r="I93">
            <v>0</v>
          </cell>
          <cell r="J93">
            <v>0</v>
          </cell>
          <cell r="M93">
            <v>0</v>
          </cell>
          <cell r="N93">
            <v>0</v>
          </cell>
        </row>
        <row r="94">
          <cell r="A94">
            <v>93</v>
          </cell>
          <cell r="B94" t="str">
            <v>بنها 93</v>
          </cell>
          <cell r="C94">
            <v>463.45</v>
          </cell>
          <cell r="D94">
            <v>115</v>
          </cell>
          <cell r="I94">
            <v>0</v>
          </cell>
          <cell r="J94">
            <v>0</v>
          </cell>
          <cell r="M94">
            <v>0</v>
          </cell>
          <cell r="N94">
            <v>0</v>
          </cell>
        </row>
        <row r="95">
          <cell r="A95">
            <v>94</v>
          </cell>
          <cell r="B95" t="str">
            <v>بنها 94</v>
          </cell>
          <cell r="C95">
            <v>352.92</v>
          </cell>
          <cell r="D95">
            <v>88</v>
          </cell>
          <cell r="I95">
            <v>0</v>
          </cell>
          <cell r="J95">
            <v>0</v>
          </cell>
          <cell r="M95">
            <v>0</v>
          </cell>
          <cell r="N95">
            <v>0</v>
          </cell>
        </row>
        <row r="96">
          <cell r="A96">
            <v>95</v>
          </cell>
          <cell r="B96" t="str">
            <v>بنها 95</v>
          </cell>
          <cell r="C96">
            <v>264.45</v>
          </cell>
          <cell r="D96">
            <v>66</v>
          </cell>
          <cell r="I96">
            <v>0</v>
          </cell>
          <cell r="J96">
            <v>0</v>
          </cell>
          <cell r="M96">
            <v>0</v>
          </cell>
          <cell r="N96">
            <v>0</v>
          </cell>
        </row>
        <row r="97">
          <cell r="A97">
            <v>96</v>
          </cell>
          <cell r="B97" t="str">
            <v>بنها 96</v>
          </cell>
          <cell r="C97">
            <v>297.04000000000002</v>
          </cell>
          <cell r="D97">
            <v>74</v>
          </cell>
          <cell r="I97">
            <v>0</v>
          </cell>
          <cell r="J97">
            <v>0</v>
          </cell>
          <cell r="M97">
            <v>0</v>
          </cell>
          <cell r="N97">
            <v>0</v>
          </cell>
        </row>
        <row r="98">
          <cell r="A98">
            <v>97</v>
          </cell>
          <cell r="B98" t="str">
            <v>بنها 97</v>
          </cell>
          <cell r="C98">
            <v>306.21999999999997</v>
          </cell>
          <cell r="D98">
            <v>76</v>
          </cell>
          <cell r="I98">
            <v>0</v>
          </cell>
          <cell r="J98">
            <v>0</v>
          </cell>
          <cell r="M98">
            <v>0</v>
          </cell>
          <cell r="N98">
            <v>0</v>
          </cell>
        </row>
        <row r="99">
          <cell r="A99">
            <v>98</v>
          </cell>
          <cell r="B99" t="str">
            <v>بنها 98</v>
          </cell>
          <cell r="C99">
            <v>231.64000000000001</v>
          </cell>
          <cell r="D99">
            <v>57</v>
          </cell>
          <cell r="I99">
            <v>0</v>
          </cell>
          <cell r="J99">
            <v>0</v>
          </cell>
          <cell r="M99">
            <v>0</v>
          </cell>
          <cell r="N99">
            <v>0</v>
          </cell>
        </row>
        <row r="100">
          <cell r="A100">
            <v>99</v>
          </cell>
          <cell r="B100" t="str">
            <v>بنها 99</v>
          </cell>
          <cell r="C100">
            <v>377.22</v>
          </cell>
          <cell r="D100">
            <v>94</v>
          </cell>
          <cell r="I100">
            <v>0</v>
          </cell>
          <cell r="J100">
            <v>0</v>
          </cell>
          <cell r="M100">
            <v>0</v>
          </cell>
          <cell r="N100">
            <v>0</v>
          </cell>
        </row>
        <row r="101">
          <cell r="A101">
            <v>100</v>
          </cell>
          <cell r="B101" t="str">
            <v>بنها 100</v>
          </cell>
          <cell r="C101">
            <v>156</v>
          </cell>
          <cell r="D101">
            <v>39</v>
          </cell>
          <cell r="I101">
            <v>0</v>
          </cell>
          <cell r="J101">
            <v>0</v>
          </cell>
          <cell r="M101">
            <v>0</v>
          </cell>
          <cell r="N101">
            <v>0</v>
          </cell>
        </row>
        <row r="102">
          <cell r="A102">
            <v>101</v>
          </cell>
          <cell r="B102" t="str">
            <v>بنها 101</v>
          </cell>
          <cell r="C102">
            <v>156</v>
          </cell>
          <cell r="D102">
            <v>39</v>
          </cell>
          <cell r="I102">
            <v>0</v>
          </cell>
          <cell r="J102">
            <v>0</v>
          </cell>
          <cell r="M102">
            <v>0</v>
          </cell>
          <cell r="N102">
            <v>0</v>
          </cell>
        </row>
        <row r="103">
          <cell r="A103">
            <v>102</v>
          </cell>
          <cell r="B103" t="str">
            <v>بنها 102</v>
          </cell>
          <cell r="C103">
            <v>156</v>
          </cell>
          <cell r="D103">
            <v>39</v>
          </cell>
          <cell r="I103">
            <v>0</v>
          </cell>
          <cell r="J103">
            <v>0</v>
          </cell>
          <cell r="M103">
            <v>0</v>
          </cell>
          <cell r="N103">
            <v>0</v>
          </cell>
        </row>
        <row r="104">
          <cell r="A104">
            <v>103</v>
          </cell>
          <cell r="B104" t="str">
            <v>بنها 103</v>
          </cell>
          <cell r="C104">
            <v>120</v>
          </cell>
          <cell r="D104">
            <v>30</v>
          </cell>
          <cell r="I104">
            <v>0</v>
          </cell>
          <cell r="J104">
            <v>0</v>
          </cell>
          <cell r="M104">
            <v>0</v>
          </cell>
          <cell r="N104">
            <v>0</v>
          </cell>
        </row>
        <row r="105">
          <cell r="A105">
            <v>104</v>
          </cell>
          <cell r="B105" t="str">
            <v>بنها 104</v>
          </cell>
          <cell r="C105">
            <v>411.68</v>
          </cell>
          <cell r="D105">
            <v>102</v>
          </cell>
          <cell r="I105">
            <v>0</v>
          </cell>
          <cell r="J105">
            <v>0</v>
          </cell>
          <cell r="M105">
            <v>0</v>
          </cell>
          <cell r="N105">
            <v>0</v>
          </cell>
        </row>
        <row r="106">
          <cell r="A106">
            <v>105</v>
          </cell>
          <cell r="B106" t="str">
            <v>بنها 105</v>
          </cell>
          <cell r="C106">
            <v>342.09000000000003</v>
          </cell>
          <cell r="D106">
            <v>85</v>
          </cell>
          <cell r="I106">
            <v>0</v>
          </cell>
          <cell r="J106">
            <v>0</v>
          </cell>
          <cell r="M106">
            <v>0</v>
          </cell>
          <cell r="N106">
            <v>0</v>
          </cell>
        </row>
        <row r="107">
          <cell r="A107">
            <v>106</v>
          </cell>
          <cell r="B107" t="str">
            <v>بنها 106</v>
          </cell>
          <cell r="C107">
            <v>383.92999999999995</v>
          </cell>
          <cell r="D107">
            <v>95</v>
          </cell>
          <cell r="I107">
            <v>0</v>
          </cell>
          <cell r="J107">
            <v>0</v>
          </cell>
          <cell r="M107">
            <v>0</v>
          </cell>
          <cell r="N107">
            <v>0</v>
          </cell>
        </row>
        <row r="108">
          <cell r="A108">
            <v>107</v>
          </cell>
          <cell r="B108" t="str">
            <v>بنها 107</v>
          </cell>
          <cell r="C108">
            <v>269.67</v>
          </cell>
          <cell r="D108">
            <v>67</v>
          </cell>
          <cell r="I108">
            <v>0</v>
          </cell>
          <cell r="J108">
            <v>0</v>
          </cell>
          <cell r="M108">
            <v>0</v>
          </cell>
          <cell r="N108">
            <v>0</v>
          </cell>
        </row>
        <row r="109">
          <cell r="A109">
            <v>108</v>
          </cell>
          <cell r="B109" t="str">
            <v>بنها 108</v>
          </cell>
          <cell r="C109">
            <v>270.58</v>
          </cell>
          <cell r="D109">
            <v>67</v>
          </cell>
          <cell r="I109">
            <v>0</v>
          </cell>
          <cell r="J109">
            <v>0</v>
          </cell>
          <cell r="M109">
            <v>0</v>
          </cell>
          <cell r="N109">
            <v>0</v>
          </cell>
        </row>
        <row r="110">
          <cell r="A110">
            <v>109</v>
          </cell>
          <cell r="B110" t="str">
            <v>بنها 109</v>
          </cell>
          <cell r="C110">
            <v>415.76</v>
          </cell>
          <cell r="D110">
            <v>103</v>
          </cell>
          <cell r="I110">
            <v>0</v>
          </cell>
          <cell r="J110">
            <v>0</v>
          </cell>
          <cell r="M110">
            <v>0</v>
          </cell>
          <cell r="N110">
            <v>0</v>
          </cell>
        </row>
        <row r="111">
          <cell r="A111">
            <v>110</v>
          </cell>
          <cell r="B111" t="str">
            <v>بنها 110</v>
          </cell>
          <cell r="C111">
            <v>269.3</v>
          </cell>
          <cell r="D111">
            <v>67</v>
          </cell>
          <cell r="I111">
            <v>0</v>
          </cell>
          <cell r="J111">
            <v>0</v>
          </cell>
          <cell r="M111">
            <v>0</v>
          </cell>
          <cell r="N111">
            <v>0</v>
          </cell>
        </row>
        <row r="112">
          <cell r="A112">
            <v>111</v>
          </cell>
          <cell r="B112" t="str">
            <v>بنها 111</v>
          </cell>
          <cell r="C112">
            <v>318.55</v>
          </cell>
          <cell r="D112">
            <v>79</v>
          </cell>
          <cell r="I112">
            <v>0</v>
          </cell>
          <cell r="J112">
            <v>0</v>
          </cell>
          <cell r="M112">
            <v>0</v>
          </cell>
          <cell r="N112">
            <v>0</v>
          </cell>
        </row>
        <row r="113">
          <cell r="A113">
            <v>112</v>
          </cell>
          <cell r="B113" t="str">
            <v>بنها 112</v>
          </cell>
          <cell r="C113">
            <v>243.47</v>
          </cell>
          <cell r="D113">
            <v>60</v>
          </cell>
          <cell r="I113">
            <v>0</v>
          </cell>
          <cell r="J113">
            <v>0</v>
          </cell>
          <cell r="M113">
            <v>0</v>
          </cell>
          <cell r="N113">
            <v>0</v>
          </cell>
        </row>
        <row r="114">
          <cell r="A114">
            <v>113</v>
          </cell>
          <cell r="B114" t="str">
            <v>بنها 113</v>
          </cell>
          <cell r="C114">
            <v>279.12</v>
          </cell>
          <cell r="D114">
            <v>69</v>
          </cell>
          <cell r="I114">
            <v>0</v>
          </cell>
          <cell r="J114">
            <v>0</v>
          </cell>
          <cell r="M114">
            <v>0</v>
          </cell>
          <cell r="N114">
            <v>0</v>
          </cell>
        </row>
        <row r="115">
          <cell r="A115">
            <v>114</v>
          </cell>
          <cell r="B115" t="str">
            <v>بنها 114</v>
          </cell>
          <cell r="C115">
            <v>326.12</v>
          </cell>
          <cell r="D115">
            <v>81</v>
          </cell>
          <cell r="I115">
            <v>0</v>
          </cell>
          <cell r="J115">
            <v>0</v>
          </cell>
          <cell r="M115">
            <v>0</v>
          </cell>
          <cell r="N115">
            <v>0</v>
          </cell>
        </row>
        <row r="116">
          <cell r="A116">
            <v>115</v>
          </cell>
          <cell r="B116" t="str">
            <v>بنها 115</v>
          </cell>
          <cell r="C116">
            <v>320.06</v>
          </cell>
          <cell r="D116">
            <v>80</v>
          </cell>
          <cell r="I116">
            <v>0</v>
          </cell>
          <cell r="J116">
            <v>0</v>
          </cell>
          <cell r="M116">
            <v>0</v>
          </cell>
          <cell r="N116">
            <v>0</v>
          </cell>
        </row>
        <row r="117">
          <cell r="A117">
            <v>116</v>
          </cell>
          <cell r="B117" t="str">
            <v>بنها 116</v>
          </cell>
          <cell r="C117">
            <v>270.18</v>
          </cell>
          <cell r="D117">
            <v>67</v>
          </cell>
          <cell r="I117">
            <v>0</v>
          </cell>
          <cell r="J117">
            <v>0</v>
          </cell>
          <cell r="M117">
            <v>0</v>
          </cell>
          <cell r="N117">
            <v>0</v>
          </cell>
        </row>
        <row r="118">
          <cell r="A118">
            <v>117</v>
          </cell>
          <cell r="B118" t="str">
            <v>بنها 117</v>
          </cell>
          <cell r="C118">
            <v>343.92</v>
          </cell>
          <cell r="D118">
            <v>85</v>
          </cell>
          <cell r="I118">
            <v>0</v>
          </cell>
          <cell r="J118">
            <v>0</v>
          </cell>
          <cell r="M118">
            <v>0</v>
          </cell>
          <cell r="N118">
            <v>0</v>
          </cell>
        </row>
        <row r="119">
          <cell r="A119">
            <v>118</v>
          </cell>
          <cell r="B119" t="str">
            <v>بنها 118</v>
          </cell>
          <cell r="C119">
            <v>227.64000000000001</v>
          </cell>
          <cell r="D119">
            <v>56</v>
          </cell>
          <cell r="I119">
            <v>0</v>
          </cell>
          <cell r="J119">
            <v>0</v>
          </cell>
          <cell r="M119">
            <v>0</v>
          </cell>
          <cell r="N119">
            <v>0</v>
          </cell>
        </row>
        <row r="120">
          <cell r="A120">
            <v>119</v>
          </cell>
          <cell r="B120" t="str">
            <v>بنها 119</v>
          </cell>
          <cell r="C120">
            <v>304.91999999999996</v>
          </cell>
          <cell r="D120">
            <v>76</v>
          </cell>
          <cell r="I120">
            <v>0</v>
          </cell>
          <cell r="J120">
            <v>0</v>
          </cell>
          <cell r="M120">
            <v>0</v>
          </cell>
          <cell r="N120">
            <v>0</v>
          </cell>
        </row>
        <row r="121">
          <cell r="A121">
            <v>120</v>
          </cell>
          <cell r="B121" t="str">
            <v>بنها 120</v>
          </cell>
          <cell r="C121">
            <v>270.41000000000003</v>
          </cell>
          <cell r="D121">
            <v>67</v>
          </cell>
          <cell r="I121">
            <v>0</v>
          </cell>
          <cell r="J121">
            <v>0</v>
          </cell>
          <cell r="M121">
            <v>0</v>
          </cell>
          <cell r="N121">
            <v>0</v>
          </cell>
        </row>
        <row r="122">
          <cell r="A122">
            <v>121</v>
          </cell>
          <cell r="B122" t="str">
            <v>بنها 121</v>
          </cell>
          <cell r="C122">
            <v>205.2</v>
          </cell>
          <cell r="D122">
            <v>51</v>
          </cell>
          <cell r="I122">
            <v>0</v>
          </cell>
          <cell r="J122">
            <v>0</v>
          </cell>
          <cell r="M122">
            <v>0</v>
          </cell>
          <cell r="N122">
            <v>0</v>
          </cell>
        </row>
        <row r="123">
          <cell r="A123">
            <v>122</v>
          </cell>
          <cell r="B123" t="str">
            <v>بنها 122</v>
          </cell>
          <cell r="C123">
            <v>384.5</v>
          </cell>
          <cell r="D123">
            <v>96</v>
          </cell>
          <cell r="I123">
            <v>0</v>
          </cell>
          <cell r="J123">
            <v>0</v>
          </cell>
          <cell r="M123">
            <v>0</v>
          </cell>
          <cell r="N123">
            <v>0</v>
          </cell>
        </row>
        <row r="124">
          <cell r="A124">
            <v>123</v>
          </cell>
          <cell r="B124" t="str">
            <v>بنها 123</v>
          </cell>
          <cell r="C124">
            <v>129.32</v>
          </cell>
          <cell r="D124">
            <v>32</v>
          </cell>
          <cell r="I124">
            <v>0</v>
          </cell>
          <cell r="J124">
            <v>0</v>
          </cell>
          <cell r="M124">
            <v>0</v>
          </cell>
          <cell r="N124">
            <v>0</v>
          </cell>
        </row>
        <row r="125">
          <cell r="A125">
            <v>124</v>
          </cell>
          <cell r="B125" t="str">
            <v>بنها 124</v>
          </cell>
          <cell r="C125">
            <v>129.32</v>
          </cell>
          <cell r="D125">
            <v>32</v>
          </cell>
          <cell r="I125">
            <v>0</v>
          </cell>
          <cell r="J125">
            <v>0</v>
          </cell>
          <cell r="M125">
            <v>0</v>
          </cell>
          <cell r="N125">
            <v>0</v>
          </cell>
        </row>
        <row r="126">
          <cell r="A126">
            <v>125</v>
          </cell>
          <cell r="B126" t="str">
            <v>بنها 125</v>
          </cell>
          <cell r="C126">
            <v>519.57999999999993</v>
          </cell>
          <cell r="D126">
            <v>129</v>
          </cell>
          <cell r="I126">
            <v>0</v>
          </cell>
          <cell r="J126">
            <v>0</v>
          </cell>
          <cell r="M126">
            <v>0</v>
          </cell>
          <cell r="N126">
            <v>0</v>
          </cell>
        </row>
        <row r="127">
          <cell r="A127">
            <v>126</v>
          </cell>
          <cell r="B127" t="str">
            <v>بنها 126</v>
          </cell>
          <cell r="C127">
            <v>248.35</v>
          </cell>
          <cell r="D127">
            <v>62</v>
          </cell>
          <cell r="I127">
            <v>0</v>
          </cell>
          <cell r="J127">
            <v>0</v>
          </cell>
          <cell r="M127">
            <v>0</v>
          </cell>
          <cell r="N127">
            <v>0</v>
          </cell>
        </row>
        <row r="128">
          <cell r="A128">
            <v>127</v>
          </cell>
          <cell r="B128" t="str">
            <v>بنها 127</v>
          </cell>
          <cell r="C128">
            <v>270.48</v>
          </cell>
          <cell r="D128">
            <v>67</v>
          </cell>
          <cell r="I128">
            <v>0</v>
          </cell>
          <cell r="J128">
            <v>0</v>
          </cell>
          <cell r="M128">
            <v>0</v>
          </cell>
          <cell r="N128">
            <v>0</v>
          </cell>
        </row>
        <row r="129">
          <cell r="A129">
            <v>128</v>
          </cell>
          <cell r="B129" t="str">
            <v>بنها 128</v>
          </cell>
          <cell r="C129">
            <v>217.2</v>
          </cell>
          <cell r="D129">
            <v>54</v>
          </cell>
          <cell r="I129">
            <v>0</v>
          </cell>
          <cell r="J129">
            <v>0</v>
          </cell>
          <cell r="M129">
            <v>0</v>
          </cell>
          <cell r="N129">
            <v>0</v>
          </cell>
        </row>
        <row r="130">
          <cell r="A130">
            <v>129</v>
          </cell>
          <cell r="B130" t="str">
            <v>بنها 129</v>
          </cell>
          <cell r="C130">
            <v>243.86999999999998</v>
          </cell>
          <cell r="D130">
            <v>60</v>
          </cell>
          <cell r="I130">
            <v>0</v>
          </cell>
          <cell r="J130">
            <v>0</v>
          </cell>
          <cell r="M130">
            <v>0</v>
          </cell>
          <cell r="N130">
            <v>0</v>
          </cell>
        </row>
        <row r="131">
          <cell r="A131">
            <v>130</v>
          </cell>
          <cell r="B131" t="str">
            <v>بنها 130</v>
          </cell>
          <cell r="C131">
            <v>304.24</v>
          </cell>
          <cell r="D131">
            <v>76</v>
          </cell>
          <cell r="I131">
            <v>0</v>
          </cell>
          <cell r="J131">
            <v>0</v>
          </cell>
          <cell r="M131">
            <v>0</v>
          </cell>
          <cell r="N131">
            <v>0</v>
          </cell>
        </row>
        <row r="132">
          <cell r="A132">
            <v>131</v>
          </cell>
          <cell r="B132" t="str">
            <v>بنها 131</v>
          </cell>
          <cell r="C132">
            <v>232.64000000000001</v>
          </cell>
          <cell r="D132">
            <v>58</v>
          </cell>
          <cell r="I132">
            <v>0</v>
          </cell>
          <cell r="J132">
            <v>0</v>
          </cell>
          <cell r="M132">
            <v>0</v>
          </cell>
          <cell r="N132">
            <v>0</v>
          </cell>
        </row>
        <row r="133">
          <cell r="A133">
            <v>132</v>
          </cell>
          <cell r="B133" t="str">
            <v>بنها 132</v>
          </cell>
          <cell r="C133">
            <v>260.17</v>
          </cell>
          <cell r="D133">
            <v>65</v>
          </cell>
          <cell r="I133">
            <v>0</v>
          </cell>
          <cell r="J133">
            <v>0</v>
          </cell>
          <cell r="M133">
            <v>0</v>
          </cell>
          <cell r="N133">
            <v>0</v>
          </cell>
        </row>
        <row r="134">
          <cell r="A134">
            <v>133</v>
          </cell>
          <cell r="B134" t="str">
            <v>بنها 133</v>
          </cell>
          <cell r="C134">
            <v>249.22</v>
          </cell>
          <cell r="D134">
            <v>62</v>
          </cell>
          <cell r="I134">
            <v>0</v>
          </cell>
          <cell r="J134">
            <v>0</v>
          </cell>
          <cell r="M134">
            <v>0</v>
          </cell>
          <cell r="N134">
            <v>0</v>
          </cell>
        </row>
        <row r="135">
          <cell r="A135">
            <v>134</v>
          </cell>
          <cell r="B135" t="str">
            <v>بنها 134</v>
          </cell>
          <cell r="C135">
            <v>282.97000000000003</v>
          </cell>
          <cell r="D135">
            <v>70</v>
          </cell>
          <cell r="I135">
            <v>0</v>
          </cell>
          <cell r="J135">
            <v>0</v>
          </cell>
          <cell r="M135">
            <v>0</v>
          </cell>
          <cell r="N135">
            <v>0</v>
          </cell>
        </row>
        <row r="136">
          <cell r="A136">
            <v>173</v>
          </cell>
          <cell r="B136" t="str">
            <v>بنها 173</v>
          </cell>
          <cell r="C136">
            <v>264.76</v>
          </cell>
          <cell r="D136">
            <v>66</v>
          </cell>
          <cell r="I136">
            <v>0</v>
          </cell>
          <cell r="J136">
            <v>0</v>
          </cell>
          <cell r="M136">
            <v>0</v>
          </cell>
          <cell r="N136">
            <v>0</v>
          </cell>
        </row>
        <row r="137">
          <cell r="A137">
            <v>135</v>
          </cell>
          <cell r="B137" t="str">
            <v>بنها 135</v>
          </cell>
          <cell r="C137">
            <v>232.64000000000001</v>
          </cell>
          <cell r="D137">
            <v>58</v>
          </cell>
          <cell r="I137">
            <v>0</v>
          </cell>
          <cell r="J137">
            <v>0</v>
          </cell>
          <cell r="M137">
            <v>0</v>
          </cell>
          <cell r="N137">
            <v>0</v>
          </cell>
        </row>
        <row r="138">
          <cell r="A138">
            <v>136</v>
          </cell>
          <cell r="B138" t="str">
            <v>بنها 136</v>
          </cell>
          <cell r="C138">
            <v>227.64000000000001</v>
          </cell>
          <cell r="D138">
            <v>56</v>
          </cell>
          <cell r="I138">
            <v>0</v>
          </cell>
          <cell r="J138">
            <v>0</v>
          </cell>
          <cell r="M138">
            <v>0</v>
          </cell>
          <cell r="N138">
            <v>0</v>
          </cell>
        </row>
        <row r="139">
          <cell r="A139">
            <v>137</v>
          </cell>
          <cell r="B139" t="str">
            <v>بنها 137</v>
          </cell>
          <cell r="C139">
            <v>156</v>
          </cell>
          <cell r="D139">
            <v>39</v>
          </cell>
          <cell r="I139">
            <v>0</v>
          </cell>
          <cell r="J139">
            <v>0</v>
          </cell>
          <cell r="M139">
            <v>0</v>
          </cell>
          <cell r="N139">
            <v>0</v>
          </cell>
        </row>
        <row r="140">
          <cell r="A140">
            <v>138</v>
          </cell>
          <cell r="B140" t="str">
            <v>بنها 138</v>
          </cell>
          <cell r="C140">
            <v>180.96</v>
          </cell>
          <cell r="D140">
            <v>45</v>
          </cell>
          <cell r="I140">
            <v>0</v>
          </cell>
          <cell r="J140">
            <v>0</v>
          </cell>
          <cell r="M140">
            <v>0</v>
          </cell>
          <cell r="N140">
            <v>0</v>
          </cell>
        </row>
        <row r="141">
          <cell r="A141">
            <v>144</v>
          </cell>
          <cell r="B141" t="str">
            <v>بنها 144</v>
          </cell>
          <cell r="C141">
            <v>354.47</v>
          </cell>
          <cell r="D141">
            <v>88</v>
          </cell>
          <cell r="I141">
            <v>0</v>
          </cell>
          <cell r="J141">
            <v>0</v>
          </cell>
          <cell r="M141">
            <v>0</v>
          </cell>
          <cell r="N141">
            <v>0</v>
          </cell>
        </row>
        <row r="142">
          <cell r="A142">
            <v>145</v>
          </cell>
          <cell r="B142" t="str">
            <v>بنها 145</v>
          </cell>
          <cell r="C142">
            <v>349.88</v>
          </cell>
          <cell r="D142">
            <v>87</v>
          </cell>
          <cell r="I142">
            <v>0</v>
          </cell>
          <cell r="J142">
            <v>0</v>
          </cell>
          <cell r="M142">
            <v>0</v>
          </cell>
          <cell r="N142">
            <v>0</v>
          </cell>
        </row>
        <row r="143">
          <cell r="A143">
            <v>146</v>
          </cell>
          <cell r="B143" t="str">
            <v>بنها 146</v>
          </cell>
          <cell r="C143">
            <v>174.72</v>
          </cell>
          <cell r="D143">
            <v>43</v>
          </cell>
          <cell r="I143">
            <v>0</v>
          </cell>
          <cell r="J143">
            <v>0</v>
          </cell>
          <cell r="M143">
            <v>0</v>
          </cell>
          <cell r="N143">
            <v>0</v>
          </cell>
        </row>
        <row r="144">
          <cell r="A144">
            <v>147</v>
          </cell>
          <cell r="B144" t="str">
            <v>بنها 147</v>
          </cell>
          <cell r="C144">
            <v>306.98999999999995</v>
          </cell>
          <cell r="D144">
            <v>76</v>
          </cell>
          <cell r="I144">
            <v>0</v>
          </cell>
          <cell r="J144">
            <v>0</v>
          </cell>
          <cell r="M144">
            <v>0</v>
          </cell>
          <cell r="N144">
            <v>0</v>
          </cell>
        </row>
        <row r="145">
          <cell r="A145">
            <v>148</v>
          </cell>
          <cell r="B145" t="str">
            <v>بنها 148</v>
          </cell>
          <cell r="C145">
            <v>242.47</v>
          </cell>
          <cell r="D145">
            <v>60</v>
          </cell>
          <cell r="I145">
            <v>0</v>
          </cell>
          <cell r="J145">
            <v>0</v>
          </cell>
          <cell r="M145">
            <v>0</v>
          </cell>
          <cell r="N145">
            <v>0</v>
          </cell>
        </row>
        <row r="146">
          <cell r="A146">
            <v>156</v>
          </cell>
          <cell r="B146" t="str">
            <v>بنها 156</v>
          </cell>
          <cell r="C146">
            <v>167.4</v>
          </cell>
          <cell r="D146">
            <v>41</v>
          </cell>
          <cell r="I146">
            <v>0</v>
          </cell>
          <cell r="J146">
            <v>0</v>
          </cell>
          <cell r="M146">
            <v>0</v>
          </cell>
          <cell r="N146">
            <v>0</v>
          </cell>
        </row>
        <row r="147">
          <cell r="A147">
            <v>158</v>
          </cell>
          <cell r="B147" t="str">
            <v>بنها 158</v>
          </cell>
          <cell r="C147">
            <v>122.04</v>
          </cell>
          <cell r="D147">
            <v>30</v>
          </cell>
          <cell r="I147">
            <v>0</v>
          </cell>
          <cell r="J147">
            <v>0</v>
          </cell>
          <cell r="M147">
            <v>0</v>
          </cell>
          <cell r="N147">
            <v>0</v>
          </cell>
        </row>
        <row r="148">
          <cell r="A148">
            <v>159</v>
          </cell>
          <cell r="B148" t="str">
            <v>بنها 159</v>
          </cell>
          <cell r="C148">
            <v>112.5</v>
          </cell>
          <cell r="D148">
            <v>28</v>
          </cell>
          <cell r="I148">
            <v>0</v>
          </cell>
          <cell r="J148">
            <v>0</v>
          </cell>
          <cell r="M148">
            <v>0</v>
          </cell>
          <cell r="N148">
            <v>0</v>
          </cell>
        </row>
        <row r="149">
          <cell r="A149" t="e">
            <v>#REF!</v>
          </cell>
          <cell r="B149" t="e">
            <v>#REF!</v>
          </cell>
          <cell r="C149" t="e">
            <v>#REF!</v>
          </cell>
          <cell r="D149" t="e">
            <v>#REF!</v>
          </cell>
          <cell r="I149">
            <v>0</v>
          </cell>
          <cell r="J149">
            <v>0</v>
          </cell>
          <cell r="M149">
            <v>0</v>
          </cell>
          <cell r="N149">
            <v>0</v>
          </cell>
        </row>
        <row r="150">
          <cell r="A150" t="e">
            <v>#REF!</v>
          </cell>
          <cell r="B150" t="e">
            <v>#REF!</v>
          </cell>
          <cell r="C150" t="e">
            <v>#REF!</v>
          </cell>
          <cell r="D150" t="e">
            <v>#REF!</v>
          </cell>
          <cell r="I150">
            <v>0</v>
          </cell>
          <cell r="J150">
            <v>0</v>
          </cell>
          <cell r="M150">
            <v>0</v>
          </cell>
          <cell r="N150">
            <v>0</v>
          </cell>
        </row>
        <row r="151">
          <cell r="A151" t="e">
            <v>#REF!</v>
          </cell>
          <cell r="B151" t="e">
            <v>#REF!</v>
          </cell>
          <cell r="C151" t="e">
            <v>#REF!</v>
          </cell>
          <cell r="D151" t="e">
            <v>#REF!</v>
          </cell>
          <cell r="I151">
            <v>0</v>
          </cell>
          <cell r="J151">
            <v>0</v>
          </cell>
          <cell r="M151">
            <v>0</v>
          </cell>
          <cell r="N151">
            <v>0</v>
          </cell>
        </row>
        <row r="152">
          <cell r="A152" t="e">
            <v>#REF!</v>
          </cell>
          <cell r="B152" t="e">
            <v>#REF!</v>
          </cell>
          <cell r="C152" t="e">
            <v>#REF!</v>
          </cell>
          <cell r="D152" t="e">
            <v>#REF!</v>
          </cell>
          <cell r="I152">
            <v>0</v>
          </cell>
          <cell r="J152">
            <v>0</v>
          </cell>
          <cell r="M152">
            <v>0</v>
          </cell>
          <cell r="N152">
            <v>0</v>
          </cell>
        </row>
        <row r="153">
          <cell r="A153">
            <v>160</v>
          </cell>
          <cell r="B153" t="str">
            <v>بنها 160</v>
          </cell>
          <cell r="C153">
            <v>112.5</v>
          </cell>
          <cell r="D153">
            <v>28</v>
          </cell>
          <cell r="I153">
            <v>0</v>
          </cell>
          <cell r="J153">
            <v>0</v>
          </cell>
          <cell r="M153">
            <v>0</v>
          </cell>
          <cell r="N153">
            <v>0</v>
          </cell>
        </row>
        <row r="154">
          <cell r="A154">
            <v>161</v>
          </cell>
          <cell r="B154" t="str">
            <v>بنها 161</v>
          </cell>
          <cell r="C154">
            <v>112.5</v>
          </cell>
          <cell r="D154">
            <v>28</v>
          </cell>
          <cell r="I154">
            <v>0</v>
          </cell>
          <cell r="J154">
            <v>0</v>
          </cell>
          <cell r="M154">
            <v>0</v>
          </cell>
          <cell r="N154">
            <v>0</v>
          </cell>
        </row>
        <row r="155">
          <cell r="A155">
            <v>162</v>
          </cell>
          <cell r="B155" t="str">
            <v>بنها 162</v>
          </cell>
          <cell r="C155">
            <v>112.5</v>
          </cell>
          <cell r="D155">
            <v>28</v>
          </cell>
          <cell r="I155">
            <v>0</v>
          </cell>
          <cell r="J155">
            <v>0</v>
          </cell>
          <cell r="M155">
            <v>0</v>
          </cell>
          <cell r="N155">
            <v>0</v>
          </cell>
        </row>
        <row r="156">
          <cell r="A156">
            <v>163</v>
          </cell>
          <cell r="B156" t="str">
            <v>بنها 163</v>
          </cell>
          <cell r="C156">
            <v>112.5</v>
          </cell>
          <cell r="D156">
            <v>28</v>
          </cell>
          <cell r="I156">
            <v>0</v>
          </cell>
          <cell r="J156">
            <v>0</v>
          </cell>
          <cell r="M156">
            <v>0</v>
          </cell>
          <cell r="N156">
            <v>0</v>
          </cell>
        </row>
        <row r="157">
          <cell r="A157">
            <v>164</v>
          </cell>
          <cell r="B157" t="str">
            <v>بنها 164</v>
          </cell>
          <cell r="C157">
            <v>290.20999999999998</v>
          </cell>
          <cell r="D157">
            <v>72</v>
          </cell>
          <cell r="I157">
            <v>0</v>
          </cell>
          <cell r="J157">
            <v>0</v>
          </cell>
          <cell r="M157">
            <v>0</v>
          </cell>
          <cell r="N157">
            <v>0</v>
          </cell>
        </row>
        <row r="158">
          <cell r="A158">
            <v>149</v>
          </cell>
          <cell r="B158" t="str">
            <v>بنها 149</v>
          </cell>
          <cell r="C158">
            <v>527.12</v>
          </cell>
          <cell r="D158">
            <v>131</v>
          </cell>
          <cell r="I158">
            <v>0</v>
          </cell>
          <cell r="J158">
            <v>0</v>
          </cell>
          <cell r="M158">
            <v>0</v>
          </cell>
          <cell r="N158">
            <v>0</v>
          </cell>
        </row>
        <row r="159">
          <cell r="A159">
            <v>150</v>
          </cell>
          <cell r="B159" t="str">
            <v>بنها 150</v>
          </cell>
          <cell r="C159">
            <v>381.18</v>
          </cell>
          <cell r="D159">
            <v>95</v>
          </cell>
          <cell r="I159">
            <v>0</v>
          </cell>
          <cell r="J159">
            <v>0</v>
          </cell>
          <cell r="M159">
            <v>0</v>
          </cell>
          <cell r="N159">
            <v>0</v>
          </cell>
        </row>
        <row r="160">
          <cell r="A160">
            <v>151</v>
          </cell>
          <cell r="B160" t="str">
            <v>بنها 151</v>
          </cell>
          <cell r="C160">
            <v>259.89999999999998</v>
          </cell>
          <cell r="D160">
            <v>64</v>
          </cell>
          <cell r="I160">
            <v>0</v>
          </cell>
          <cell r="J160">
            <v>0</v>
          </cell>
          <cell r="M160">
            <v>0</v>
          </cell>
          <cell r="N160">
            <v>0</v>
          </cell>
        </row>
        <row r="161">
          <cell r="A161">
            <v>152</v>
          </cell>
          <cell r="B161" t="str">
            <v>بنها 152</v>
          </cell>
          <cell r="C161">
            <v>324.78000000000003</v>
          </cell>
          <cell r="D161">
            <v>81</v>
          </cell>
          <cell r="I161">
            <v>0</v>
          </cell>
          <cell r="J161">
            <v>0</v>
          </cell>
          <cell r="M161">
            <v>0</v>
          </cell>
          <cell r="N161">
            <v>0</v>
          </cell>
        </row>
        <row r="162">
          <cell r="A162">
            <v>153</v>
          </cell>
          <cell r="B162" t="str">
            <v>بنها 153</v>
          </cell>
          <cell r="C162">
            <v>311.81</v>
          </cell>
          <cell r="D162">
            <v>77</v>
          </cell>
          <cell r="I162">
            <v>0</v>
          </cell>
          <cell r="J162">
            <v>0</v>
          </cell>
          <cell r="M162">
            <v>0</v>
          </cell>
          <cell r="N162">
            <v>0</v>
          </cell>
        </row>
        <row r="163">
          <cell r="A163">
            <v>154</v>
          </cell>
          <cell r="B163" t="str">
            <v>بنها 154</v>
          </cell>
          <cell r="C163">
            <v>299.96999999999997</v>
          </cell>
          <cell r="D163">
            <v>74</v>
          </cell>
          <cell r="I163">
            <v>0</v>
          </cell>
          <cell r="J163">
            <v>0</v>
          </cell>
          <cell r="M163">
            <v>0</v>
          </cell>
          <cell r="N163">
            <v>0</v>
          </cell>
        </row>
        <row r="164">
          <cell r="A164">
            <v>155</v>
          </cell>
          <cell r="B164" t="str">
            <v>بنها 155</v>
          </cell>
          <cell r="C164">
            <v>248.35</v>
          </cell>
          <cell r="D164">
            <v>62</v>
          </cell>
          <cell r="I164">
            <v>0</v>
          </cell>
          <cell r="J164">
            <v>0</v>
          </cell>
          <cell r="M164">
            <v>0</v>
          </cell>
          <cell r="N164">
            <v>0</v>
          </cell>
        </row>
        <row r="165">
          <cell r="A165">
            <v>165</v>
          </cell>
          <cell r="B165" t="str">
            <v>بنها 165</v>
          </cell>
          <cell r="C165">
            <v>253.15</v>
          </cell>
        </row>
        <row r="166">
          <cell r="A166">
            <v>166</v>
          </cell>
          <cell r="B166" t="str">
            <v>بنها 166</v>
          </cell>
          <cell r="C166">
            <v>535.65</v>
          </cell>
        </row>
        <row r="167">
          <cell r="A167">
            <v>167</v>
          </cell>
          <cell r="B167" t="str">
            <v>بنها 167</v>
          </cell>
          <cell r="C167">
            <v>265.68</v>
          </cell>
        </row>
        <row r="168">
          <cell r="A168">
            <v>168</v>
          </cell>
          <cell r="B168" t="str">
            <v>بنها 168</v>
          </cell>
          <cell r="C168">
            <v>269.78000000000003</v>
          </cell>
        </row>
        <row r="169">
          <cell r="A169">
            <v>169</v>
          </cell>
          <cell r="B169" t="str">
            <v>بنها 169</v>
          </cell>
          <cell r="C169">
            <v>346.14</v>
          </cell>
        </row>
        <row r="170">
          <cell r="A170">
            <v>170</v>
          </cell>
          <cell r="B170" t="str">
            <v>بنها 170</v>
          </cell>
          <cell r="C170">
            <v>261.76</v>
          </cell>
        </row>
        <row r="171">
          <cell r="A171">
            <v>171</v>
          </cell>
          <cell r="B171" t="str">
            <v>بنها 171</v>
          </cell>
          <cell r="C171">
            <v>176.35999999999999</v>
          </cell>
        </row>
        <row r="172">
          <cell r="A172">
            <v>172</v>
          </cell>
          <cell r="B172" t="str">
            <v>بنها 172</v>
          </cell>
          <cell r="C172">
            <v>510.68999999999994</v>
          </cell>
        </row>
        <row r="173">
          <cell r="A173">
            <v>157</v>
          </cell>
          <cell r="B173" t="str">
            <v>بنها 157</v>
          </cell>
          <cell r="C173">
            <v>136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2">
          <cell r="A2">
            <v>1</v>
          </cell>
          <cell r="B2" t="str">
            <v>بنها 1</v>
          </cell>
          <cell r="C2" t="str">
            <v>مدير عام المدرسة</v>
          </cell>
          <cell r="D2" t="str">
            <v>كبير</v>
          </cell>
          <cell r="E2">
            <v>37400</v>
          </cell>
          <cell r="F2" t="str">
            <v>متزوجه</v>
          </cell>
          <cell r="G2">
            <v>0</v>
          </cell>
          <cell r="H2" t="str">
            <v>نعم</v>
          </cell>
          <cell r="I2" t="str">
            <v>نقابى</v>
          </cell>
          <cell r="J2" t="str">
            <v>نعم</v>
          </cell>
          <cell r="K2">
            <v>0</v>
          </cell>
          <cell r="L2">
            <v>0</v>
          </cell>
          <cell r="M2">
            <v>0</v>
          </cell>
          <cell r="N2" t="str">
            <v>لا</v>
          </cell>
          <cell r="O2" t="str">
            <v>نعم</v>
          </cell>
          <cell r="P2" t="str">
            <v>ب ت</v>
          </cell>
          <cell r="Q2" t="str">
            <v>ثانوى</v>
          </cell>
          <cell r="R2">
            <v>125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497.34</v>
          </cell>
          <cell r="X2">
            <v>536.66</v>
          </cell>
          <cell r="Y2">
            <v>80.5</v>
          </cell>
          <cell r="Z2">
            <v>5.37</v>
          </cell>
          <cell r="AA2">
            <v>8.0500000000000007</v>
          </cell>
          <cell r="AB2">
            <v>10.73</v>
          </cell>
          <cell r="AC2">
            <v>2</v>
          </cell>
          <cell r="AD2">
            <v>4</v>
          </cell>
          <cell r="AE2">
            <v>0</v>
          </cell>
          <cell r="AF2">
            <v>6</v>
          </cell>
          <cell r="AG2">
            <v>0</v>
          </cell>
          <cell r="AH2">
            <v>11</v>
          </cell>
          <cell r="AI2">
            <v>248.67</v>
          </cell>
          <cell r="AJ2">
            <v>35.979999999999997</v>
          </cell>
          <cell r="AK2">
            <v>38.15</v>
          </cell>
          <cell r="AL2">
            <v>84.16</v>
          </cell>
          <cell r="AM2">
            <v>45.43</v>
          </cell>
          <cell r="AN2">
            <v>74.599999999999994</v>
          </cell>
          <cell r="AO2">
            <v>74.599999999999994</v>
          </cell>
          <cell r="AP2">
            <v>549.99</v>
          </cell>
          <cell r="AQ2">
            <v>0</v>
          </cell>
          <cell r="AR2">
            <v>0</v>
          </cell>
          <cell r="AS2">
            <v>10</v>
          </cell>
          <cell r="AT2">
            <v>1201.3</v>
          </cell>
          <cell r="AU2">
            <v>80.5</v>
          </cell>
          <cell r="AV2">
            <v>53.67</v>
          </cell>
          <cell r="AW2">
            <v>5.37</v>
          </cell>
          <cell r="AX2">
            <v>10.73</v>
          </cell>
          <cell r="AY2">
            <v>16.100000000000001</v>
          </cell>
          <cell r="AZ2">
            <v>0</v>
          </cell>
          <cell r="BA2">
            <v>0</v>
          </cell>
          <cell r="BB2">
            <v>0</v>
          </cell>
          <cell r="BC2">
            <v>37.57</v>
          </cell>
          <cell r="BD2">
            <v>8.0500000000000007</v>
          </cell>
          <cell r="BE2">
            <v>2.68</v>
          </cell>
          <cell r="BF2">
            <v>1</v>
          </cell>
          <cell r="BG2">
            <v>3</v>
          </cell>
          <cell r="BH2">
            <v>0</v>
          </cell>
          <cell r="BI2">
            <v>0</v>
          </cell>
          <cell r="BJ2">
            <v>0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0</v>
          </cell>
          <cell r="BP2">
            <v>1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0</v>
          </cell>
          <cell r="BZ2">
            <v>0</v>
          </cell>
          <cell r="CA2">
            <v>0</v>
          </cell>
          <cell r="CB2">
            <v>0.9</v>
          </cell>
          <cell r="CE2">
            <v>220.57</v>
          </cell>
          <cell r="CF2">
            <v>980.73</v>
          </cell>
          <cell r="CG2" t="str">
            <v>بنها 1</v>
          </cell>
          <cell r="CH2" t="str">
            <v>فقط تسعمائة وثمانون جنيه وثلاثة وسبعون قرش</v>
          </cell>
        </row>
        <row r="3">
          <cell r="A3">
            <v>2</v>
          </cell>
          <cell r="B3" t="str">
            <v>بنها 2</v>
          </cell>
          <cell r="C3">
            <v>0</v>
          </cell>
          <cell r="D3" t="str">
            <v>كبير</v>
          </cell>
          <cell r="E3">
            <v>0</v>
          </cell>
          <cell r="F3" t="str">
            <v>متزوج</v>
          </cell>
          <cell r="G3">
            <v>2</v>
          </cell>
          <cell r="H3">
            <v>0</v>
          </cell>
          <cell r="I3" t="str">
            <v>نقابى</v>
          </cell>
          <cell r="J3" t="str">
            <v>نعم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 t="str">
            <v>نعم</v>
          </cell>
          <cell r="P3" t="str">
            <v>ب ت</v>
          </cell>
          <cell r="Q3" t="str">
            <v>ثانوى</v>
          </cell>
          <cell r="R3">
            <v>125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530.83000000000004</v>
          </cell>
          <cell r="X3">
            <v>567.97</v>
          </cell>
          <cell r="Y3">
            <v>85.2</v>
          </cell>
          <cell r="Z3">
            <v>5.68</v>
          </cell>
          <cell r="AA3">
            <v>8.52</v>
          </cell>
          <cell r="AB3">
            <v>11.36</v>
          </cell>
          <cell r="AC3">
            <v>6</v>
          </cell>
          <cell r="AD3">
            <v>4</v>
          </cell>
          <cell r="AE3">
            <v>0</v>
          </cell>
          <cell r="AF3">
            <v>0</v>
          </cell>
          <cell r="AG3">
            <v>0</v>
          </cell>
          <cell r="AH3">
            <v>11</v>
          </cell>
          <cell r="AI3">
            <v>0</v>
          </cell>
          <cell r="AJ3">
            <v>38.51</v>
          </cell>
          <cell r="AK3">
            <v>41.57</v>
          </cell>
          <cell r="AL3">
            <v>90.97</v>
          </cell>
          <cell r="AM3">
            <v>49.17</v>
          </cell>
          <cell r="AN3">
            <v>79.62</v>
          </cell>
          <cell r="AO3">
            <v>79.62</v>
          </cell>
          <cell r="AP3">
            <v>320.83999999999997</v>
          </cell>
          <cell r="AQ3">
            <v>48.13</v>
          </cell>
          <cell r="AR3">
            <v>3.21</v>
          </cell>
          <cell r="AS3">
            <v>10</v>
          </cell>
          <cell r="AT3">
            <v>1060.9100000000003</v>
          </cell>
          <cell r="AU3">
            <v>85.2</v>
          </cell>
          <cell r="AV3">
            <v>56.8</v>
          </cell>
          <cell r="AW3">
            <v>5.68</v>
          </cell>
          <cell r="AX3">
            <v>11.36</v>
          </cell>
          <cell r="AY3">
            <v>17.04</v>
          </cell>
          <cell r="AZ3">
            <v>48.13</v>
          </cell>
          <cell r="BA3">
            <v>32.08</v>
          </cell>
          <cell r="BB3">
            <v>3.21</v>
          </cell>
          <cell r="BC3">
            <v>39.76</v>
          </cell>
          <cell r="BD3">
            <v>8.52</v>
          </cell>
          <cell r="BE3">
            <v>2.84</v>
          </cell>
          <cell r="BF3">
            <v>1</v>
          </cell>
          <cell r="BG3">
            <v>3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0</v>
          </cell>
          <cell r="BP3">
            <v>1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0</v>
          </cell>
          <cell r="BZ3">
            <v>0</v>
          </cell>
          <cell r="CA3">
            <v>0</v>
          </cell>
          <cell r="CB3">
            <v>0.9</v>
          </cell>
          <cell r="CE3">
            <v>316.52</v>
          </cell>
          <cell r="CF3">
            <v>744.39</v>
          </cell>
          <cell r="CG3" t="str">
            <v>بنها 2</v>
          </cell>
          <cell r="CH3" t="str">
            <v>فقط سبعمائة وأربعة وأربعون جنيه وتسعة وثلاثون قرش</v>
          </cell>
        </row>
        <row r="4">
          <cell r="A4">
            <v>3</v>
          </cell>
          <cell r="B4" t="str">
            <v>بنها 3</v>
          </cell>
          <cell r="C4" t="str">
            <v>مدير</v>
          </cell>
          <cell r="D4" t="str">
            <v>كبير</v>
          </cell>
          <cell r="E4">
            <v>0</v>
          </cell>
          <cell r="F4" t="str">
            <v>متزوجه</v>
          </cell>
          <cell r="G4">
            <v>0</v>
          </cell>
          <cell r="H4">
            <v>0</v>
          </cell>
          <cell r="I4" t="str">
            <v>نقابى</v>
          </cell>
          <cell r="J4" t="str">
            <v>نعم</v>
          </cell>
          <cell r="K4">
            <v>0</v>
          </cell>
          <cell r="L4">
            <v>0</v>
          </cell>
          <cell r="M4">
            <v>0</v>
          </cell>
          <cell r="N4" t="str">
            <v>لا</v>
          </cell>
          <cell r="O4" t="str">
            <v>نعم</v>
          </cell>
          <cell r="P4" t="str">
            <v>ب ت</v>
          </cell>
          <cell r="Q4" t="str">
            <v>ثانوى</v>
          </cell>
          <cell r="R4">
            <v>125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538.33000000000004</v>
          </cell>
          <cell r="X4">
            <v>584.69000000000005</v>
          </cell>
          <cell r="Y4">
            <v>87.7</v>
          </cell>
          <cell r="Z4">
            <v>5.85</v>
          </cell>
          <cell r="AA4">
            <v>8.77</v>
          </cell>
          <cell r="AB4">
            <v>11.69</v>
          </cell>
          <cell r="AC4">
            <v>2</v>
          </cell>
          <cell r="AD4">
            <v>4</v>
          </cell>
          <cell r="AE4">
            <v>0</v>
          </cell>
          <cell r="AF4">
            <v>0</v>
          </cell>
          <cell r="AG4">
            <v>0</v>
          </cell>
          <cell r="AH4">
            <v>11</v>
          </cell>
          <cell r="AI4">
            <v>269.17</v>
          </cell>
          <cell r="AJ4">
            <v>39.19</v>
          </cell>
          <cell r="AK4">
            <v>42.32</v>
          </cell>
          <cell r="AL4">
            <v>92.57</v>
          </cell>
          <cell r="AM4">
            <v>49.96</v>
          </cell>
          <cell r="AN4">
            <v>80.75</v>
          </cell>
          <cell r="AO4">
            <v>80.75</v>
          </cell>
          <cell r="AP4">
            <v>590.96</v>
          </cell>
          <cell r="AQ4">
            <v>0</v>
          </cell>
          <cell r="AR4">
            <v>0</v>
          </cell>
          <cell r="AS4">
            <v>10</v>
          </cell>
          <cell r="AT4">
            <v>1299.6600000000001</v>
          </cell>
          <cell r="AU4">
            <v>87.7</v>
          </cell>
          <cell r="AV4">
            <v>58.47</v>
          </cell>
          <cell r="AW4">
            <v>5.85</v>
          </cell>
          <cell r="AX4">
            <v>11.69</v>
          </cell>
          <cell r="AY4">
            <v>17.54</v>
          </cell>
          <cell r="AZ4">
            <v>0</v>
          </cell>
          <cell r="BA4">
            <v>0</v>
          </cell>
          <cell r="BB4">
            <v>0</v>
          </cell>
          <cell r="BC4">
            <v>40.93</v>
          </cell>
          <cell r="BD4">
            <v>8.77</v>
          </cell>
          <cell r="BE4">
            <v>2.92</v>
          </cell>
          <cell r="BF4">
            <v>1</v>
          </cell>
          <cell r="BG4">
            <v>3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  <cell r="CA4">
            <v>0</v>
          </cell>
          <cell r="CB4">
            <v>0.9</v>
          </cell>
          <cell r="CE4">
            <v>239.77</v>
          </cell>
          <cell r="CF4">
            <v>1059.8900000000001</v>
          </cell>
          <cell r="CG4" t="str">
            <v>بنها 3</v>
          </cell>
          <cell r="CH4" t="str">
            <v>فقط  ألف وتسعة وخمسون جنيه وتسعة وثمانون قرش</v>
          </cell>
        </row>
        <row r="5">
          <cell r="A5">
            <v>4</v>
          </cell>
          <cell r="B5" t="str">
            <v>بنها 4</v>
          </cell>
          <cell r="C5" t="str">
            <v>وكيل أ تجارى</v>
          </cell>
          <cell r="D5" t="str">
            <v>كبير</v>
          </cell>
          <cell r="E5">
            <v>0</v>
          </cell>
          <cell r="F5" t="str">
            <v>ارمل</v>
          </cell>
          <cell r="G5">
            <v>2</v>
          </cell>
          <cell r="H5">
            <v>0</v>
          </cell>
          <cell r="I5" t="str">
            <v>نقابى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 t="str">
            <v>لا</v>
          </cell>
          <cell r="O5" t="str">
            <v>نعم</v>
          </cell>
          <cell r="P5">
            <v>0</v>
          </cell>
          <cell r="Q5" t="str">
            <v>ثانوى</v>
          </cell>
          <cell r="R5">
            <v>125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536.25</v>
          </cell>
          <cell r="X5">
            <v>577.97</v>
          </cell>
          <cell r="Y5">
            <v>86.7</v>
          </cell>
          <cell r="Z5">
            <v>5.78</v>
          </cell>
          <cell r="AA5">
            <v>8.67</v>
          </cell>
          <cell r="AB5">
            <v>11.56</v>
          </cell>
          <cell r="AC5">
            <v>4</v>
          </cell>
          <cell r="AD5">
            <v>4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268.13</v>
          </cell>
          <cell r="AJ5">
            <v>38.51</v>
          </cell>
          <cell r="AK5">
            <v>41.57</v>
          </cell>
          <cell r="AL5">
            <v>90.97</v>
          </cell>
          <cell r="AM5">
            <v>49.77</v>
          </cell>
          <cell r="AN5">
            <v>80.44</v>
          </cell>
          <cell r="AO5">
            <v>80.44</v>
          </cell>
          <cell r="AP5">
            <v>577.39</v>
          </cell>
          <cell r="AQ5">
            <v>0</v>
          </cell>
          <cell r="AR5">
            <v>0</v>
          </cell>
          <cell r="AS5">
            <v>10</v>
          </cell>
          <cell r="AT5">
            <v>1278.0700000000002</v>
          </cell>
          <cell r="AU5">
            <v>86.7</v>
          </cell>
          <cell r="AV5">
            <v>57.8</v>
          </cell>
          <cell r="AW5">
            <v>5.78</v>
          </cell>
          <cell r="AX5">
            <v>11.56</v>
          </cell>
          <cell r="AY5">
            <v>17.34</v>
          </cell>
          <cell r="AZ5">
            <v>0</v>
          </cell>
          <cell r="BA5">
            <v>0</v>
          </cell>
          <cell r="BB5">
            <v>0</v>
          </cell>
          <cell r="BC5">
            <v>40.46</v>
          </cell>
          <cell r="BD5">
            <v>8.67</v>
          </cell>
          <cell r="BE5">
            <v>2.89</v>
          </cell>
          <cell r="BF5">
            <v>1</v>
          </cell>
          <cell r="BG5">
            <v>3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1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0.9</v>
          </cell>
          <cell r="CE5">
            <v>237.1</v>
          </cell>
          <cell r="CF5">
            <v>1040.97</v>
          </cell>
          <cell r="CG5" t="str">
            <v>بنها 4</v>
          </cell>
          <cell r="CH5" t="str">
            <v>فقط  ألف وأربعون جنيه وسبعة وتسعون قرش</v>
          </cell>
        </row>
        <row r="6">
          <cell r="A6">
            <v>5</v>
          </cell>
          <cell r="B6" t="str">
            <v>بنها 5</v>
          </cell>
          <cell r="C6">
            <v>0</v>
          </cell>
          <cell r="D6" t="str">
            <v>كبير</v>
          </cell>
          <cell r="E6">
            <v>0</v>
          </cell>
          <cell r="F6" t="str">
            <v>متزوجه</v>
          </cell>
          <cell r="G6">
            <v>0</v>
          </cell>
          <cell r="H6">
            <v>0</v>
          </cell>
          <cell r="I6" t="str">
            <v>نقابى</v>
          </cell>
          <cell r="J6" t="str">
            <v>نعم</v>
          </cell>
          <cell r="K6">
            <v>0</v>
          </cell>
          <cell r="L6">
            <v>0</v>
          </cell>
          <cell r="M6">
            <v>0</v>
          </cell>
          <cell r="N6" t="str">
            <v>لا</v>
          </cell>
          <cell r="O6" t="str">
            <v>نعم</v>
          </cell>
          <cell r="P6" t="str">
            <v>ب ت</v>
          </cell>
          <cell r="Q6" t="str">
            <v>ثانوى</v>
          </cell>
          <cell r="R6">
            <v>125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491.61</v>
          </cell>
          <cell r="X6">
            <v>530.62</v>
          </cell>
          <cell r="Y6">
            <v>79.59</v>
          </cell>
          <cell r="Z6">
            <v>5.31</v>
          </cell>
          <cell r="AA6">
            <v>7.96</v>
          </cell>
          <cell r="AB6">
            <v>10.61</v>
          </cell>
          <cell r="AC6">
            <v>2</v>
          </cell>
          <cell r="AD6">
            <v>4</v>
          </cell>
          <cell r="AE6">
            <v>0</v>
          </cell>
          <cell r="AF6">
            <v>0</v>
          </cell>
          <cell r="AG6">
            <v>0</v>
          </cell>
          <cell r="AH6">
            <v>11</v>
          </cell>
          <cell r="AI6">
            <v>0</v>
          </cell>
          <cell r="AJ6">
            <v>35.619999999999997</v>
          </cell>
          <cell r="AK6">
            <v>38.47</v>
          </cell>
          <cell r="AL6">
            <v>84.32</v>
          </cell>
          <cell r="AM6">
            <v>45.55</v>
          </cell>
          <cell r="AN6">
            <v>73.739999999999995</v>
          </cell>
          <cell r="AO6">
            <v>73.739999999999995</v>
          </cell>
          <cell r="AP6">
            <v>294.7</v>
          </cell>
          <cell r="AQ6">
            <v>0</v>
          </cell>
          <cell r="AR6">
            <v>0</v>
          </cell>
          <cell r="AS6">
            <v>10</v>
          </cell>
          <cell r="AT6">
            <v>938.79</v>
          </cell>
          <cell r="AU6">
            <v>79.59</v>
          </cell>
          <cell r="AV6">
            <v>53.06</v>
          </cell>
          <cell r="AW6">
            <v>5.31</v>
          </cell>
          <cell r="AX6">
            <v>10.61</v>
          </cell>
          <cell r="AY6">
            <v>15.92</v>
          </cell>
          <cell r="AZ6">
            <v>0</v>
          </cell>
          <cell r="BA6">
            <v>0</v>
          </cell>
          <cell r="BB6">
            <v>0</v>
          </cell>
          <cell r="BC6">
            <v>37.14</v>
          </cell>
          <cell r="BD6">
            <v>7.96</v>
          </cell>
          <cell r="BE6">
            <v>2.65</v>
          </cell>
          <cell r="BF6">
            <v>1</v>
          </cell>
          <cell r="BG6">
            <v>3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1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0.9</v>
          </cell>
          <cell r="CE6">
            <v>218.14</v>
          </cell>
          <cell r="CF6">
            <v>720.65</v>
          </cell>
          <cell r="CG6" t="str">
            <v>بنها 5</v>
          </cell>
          <cell r="CH6" t="str">
            <v>فقط سبعمائة وعشرون جنيه وخمسة وستون قرش</v>
          </cell>
        </row>
        <row r="7">
          <cell r="A7">
            <v>6</v>
          </cell>
          <cell r="B7" t="str">
            <v>بنها 6</v>
          </cell>
          <cell r="C7" t="str">
            <v>وكيل أ تجارى</v>
          </cell>
          <cell r="D7" t="str">
            <v>كبير</v>
          </cell>
          <cell r="E7">
            <v>0</v>
          </cell>
          <cell r="F7" t="str">
            <v>متزوجه</v>
          </cell>
          <cell r="G7">
            <v>0</v>
          </cell>
          <cell r="H7">
            <v>0</v>
          </cell>
          <cell r="I7" t="str">
            <v>نقابى</v>
          </cell>
          <cell r="J7" t="str">
            <v>نعم</v>
          </cell>
          <cell r="K7">
            <v>0</v>
          </cell>
          <cell r="L7">
            <v>0</v>
          </cell>
          <cell r="M7">
            <v>0</v>
          </cell>
          <cell r="N7" t="str">
            <v>لا</v>
          </cell>
          <cell r="O7" t="str">
            <v>نعم</v>
          </cell>
          <cell r="P7" t="str">
            <v>ب ت</v>
          </cell>
          <cell r="Q7" t="str">
            <v>ثانوى</v>
          </cell>
          <cell r="R7">
            <v>125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471.1</v>
          </cell>
          <cell r="X7">
            <v>509.18</v>
          </cell>
          <cell r="Y7">
            <v>76.38</v>
          </cell>
          <cell r="Z7">
            <v>5.09</v>
          </cell>
          <cell r="AA7">
            <v>7.64</v>
          </cell>
          <cell r="AB7">
            <v>10.18</v>
          </cell>
          <cell r="AC7">
            <v>2</v>
          </cell>
          <cell r="AD7">
            <v>4</v>
          </cell>
          <cell r="AE7">
            <v>0</v>
          </cell>
          <cell r="AF7">
            <v>0</v>
          </cell>
          <cell r="AG7">
            <v>0</v>
          </cell>
          <cell r="AH7">
            <v>11</v>
          </cell>
          <cell r="AI7">
            <v>235.55</v>
          </cell>
          <cell r="AJ7">
            <v>33.54</v>
          </cell>
          <cell r="AK7">
            <v>36.25</v>
          </cell>
          <cell r="AL7">
            <v>78.349999999999994</v>
          </cell>
          <cell r="AM7">
            <v>42.3</v>
          </cell>
          <cell r="AN7">
            <v>70.67</v>
          </cell>
          <cell r="AO7">
            <v>70.67</v>
          </cell>
          <cell r="AP7">
            <v>513.66</v>
          </cell>
          <cell r="AQ7">
            <v>0</v>
          </cell>
          <cell r="AR7">
            <v>0</v>
          </cell>
          <cell r="AS7">
            <v>10</v>
          </cell>
          <cell r="AT7">
            <v>1132.1300000000001</v>
          </cell>
          <cell r="AU7">
            <v>76.38</v>
          </cell>
          <cell r="AV7">
            <v>50.92</v>
          </cell>
          <cell r="AW7">
            <v>5.09</v>
          </cell>
          <cell r="AX7">
            <v>10.18</v>
          </cell>
          <cell r="AY7">
            <v>15.28</v>
          </cell>
          <cell r="AZ7">
            <v>0</v>
          </cell>
          <cell r="BA7">
            <v>0</v>
          </cell>
          <cell r="BB7">
            <v>0</v>
          </cell>
          <cell r="BC7">
            <v>35.64</v>
          </cell>
          <cell r="BD7">
            <v>7.64</v>
          </cell>
          <cell r="BE7">
            <v>2.5499999999999998</v>
          </cell>
          <cell r="BF7">
            <v>1</v>
          </cell>
          <cell r="BG7">
            <v>3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1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0.9</v>
          </cell>
          <cell r="CE7">
            <v>209.58</v>
          </cell>
          <cell r="CF7">
            <v>922.55</v>
          </cell>
          <cell r="CG7" t="str">
            <v>بنها 6</v>
          </cell>
          <cell r="CH7" t="str">
            <v>فقط تسعمائة واثنان وعشرون جنيه وخمسة وخمسون قرش</v>
          </cell>
        </row>
        <row r="8">
          <cell r="A8">
            <v>7</v>
          </cell>
          <cell r="B8" t="str">
            <v>بنها 7</v>
          </cell>
          <cell r="C8">
            <v>0</v>
          </cell>
          <cell r="D8" t="str">
            <v>الاولى</v>
          </cell>
          <cell r="E8">
            <v>0</v>
          </cell>
          <cell r="F8" t="str">
            <v>متزوجه</v>
          </cell>
          <cell r="G8">
            <v>0</v>
          </cell>
          <cell r="H8">
            <v>0</v>
          </cell>
          <cell r="I8" t="str">
            <v>نقابى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 t="str">
            <v>لا</v>
          </cell>
          <cell r="O8" t="str">
            <v>نعم</v>
          </cell>
          <cell r="P8">
            <v>0</v>
          </cell>
          <cell r="Q8" t="str">
            <v>ثانوى</v>
          </cell>
          <cell r="R8">
            <v>95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457.23</v>
          </cell>
          <cell r="X8">
            <v>492.87</v>
          </cell>
          <cell r="Y8">
            <v>73.930000000000007</v>
          </cell>
          <cell r="Z8">
            <v>4.93</v>
          </cell>
          <cell r="AA8">
            <v>7.39</v>
          </cell>
          <cell r="AB8">
            <v>9.86</v>
          </cell>
          <cell r="AC8">
            <v>2</v>
          </cell>
          <cell r="AD8">
            <v>4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228.62</v>
          </cell>
          <cell r="AJ8">
            <v>33.08</v>
          </cell>
          <cell r="AK8">
            <v>36.299999999999997</v>
          </cell>
          <cell r="AL8">
            <v>78.5</v>
          </cell>
          <cell r="AM8">
            <v>42.38</v>
          </cell>
          <cell r="AN8">
            <v>68.58</v>
          </cell>
          <cell r="AO8">
            <v>68.58</v>
          </cell>
          <cell r="AP8">
            <v>493.46</v>
          </cell>
          <cell r="AQ8">
            <v>0</v>
          </cell>
          <cell r="AR8">
            <v>0</v>
          </cell>
          <cell r="AS8">
            <v>10</v>
          </cell>
          <cell r="AT8">
            <v>1092.4399999999998</v>
          </cell>
          <cell r="AU8">
            <v>73.930000000000007</v>
          </cell>
          <cell r="AV8">
            <v>49.29</v>
          </cell>
          <cell r="AW8">
            <v>4.93</v>
          </cell>
          <cell r="AX8">
            <v>9.86</v>
          </cell>
          <cell r="AY8">
            <v>14.79</v>
          </cell>
          <cell r="AZ8">
            <v>0</v>
          </cell>
          <cell r="BA8">
            <v>0</v>
          </cell>
          <cell r="BB8">
            <v>0</v>
          </cell>
          <cell r="BC8">
            <v>34.5</v>
          </cell>
          <cell r="BD8">
            <v>7.39</v>
          </cell>
          <cell r="BE8">
            <v>2.46</v>
          </cell>
          <cell r="BF8">
            <v>1</v>
          </cell>
          <cell r="BG8">
            <v>3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1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0.8</v>
          </cell>
          <cell r="CE8">
            <v>202.95</v>
          </cell>
          <cell r="CF8">
            <v>889.49</v>
          </cell>
          <cell r="CG8" t="str">
            <v>بنها 7</v>
          </cell>
          <cell r="CH8" t="str">
            <v>فقط ثمانمائة وتسعة وثمانون جنيه وتسعة وأربعون قرش</v>
          </cell>
        </row>
        <row r="9">
          <cell r="A9">
            <v>8</v>
          </cell>
          <cell r="B9" t="str">
            <v>بنها 8</v>
          </cell>
          <cell r="C9">
            <v>0</v>
          </cell>
          <cell r="D9" t="str">
            <v>كبير</v>
          </cell>
          <cell r="E9">
            <v>0</v>
          </cell>
          <cell r="F9" t="str">
            <v>متزوجه</v>
          </cell>
          <cell r="G9">
            <v>0</v>
          </cell>
          <cell r="H9">
            <v>0</v>
          </cell>
          <cell r="I9" t="str">
            <v>نقابى</v>
          </cell>
          <cell r="J9" t="str">
            <v>نعم</v>
          </cell>
          <cell r="K9">
            <v>0</v>
          </cell>
          <cell r="L9">
            <v>0</v>
          </cell>
          <cell r="M9">
            <v>0</v>
          </cell>
          <cell r="N9" t="str">
            <v>لا</v>
          </cell>
          <cell r="O9" t="str">
            <v>نعم</v>
          </cell>
          <cell r="P9" t="str">
            <v>ب ت</v>
          </cell>
          <cell r="Q9" t="str">
            <v>ثانوى</v>
          </cell>
          <cell r="R9">
            <v>125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552.20000000000005</v>
          </cell>
          <cell r="X9">
            <v>599.80000000000007</v>
          </cell>
          <cell r="Y9">
            <v>89.97</v>
          </cell>
          <cell r="Z9">
            <v>6</v>
          </cell>
          <cell r="AA9">
            <v>9</v>
          </cell>
          <cell r="AB9">
            <v>12</v>
          </cell>
          <cell r="AC9">
            <v>2</v>
          </cell>
          <cell r="AD9">
            <v>4</v>
          </cell>
          <cell r="AE9">
            <v>0</v>
          </cell>
          <cell r="AF9">
            <v>0</v>
          </cell>
          <cell r="AG9">
            <v>0</v>
          </cell>
          <cell r="AH9">
            <v>11</v>
          </cell>
          <cell r="AI9">
            <v>276.10000000000002</v>
          </cell>
          <cell r="AJ9">
            <v>40.51</v>
          </cell>
          <cell r="AK9">
            <v>43.72</v>
          </cell>
          <cell r="AL9">
            <v>95.59</v>
          </cell>
          <cell r="AM9">
            <v>51.64</v>
          </cell>
          <cell r="AN9">
            <v>82.83</v>
          </cell>
          <cell r="AO9">
            <v>82.83</v>
          </cell>
          <cell r="AP9">
            <v>607.39</v>
          </cell>
          <cell r="AQ9">
            <v>0</v>
          </cell>
          <cell r="AR9">
            <v>0</v>
          </cell>
          <cell r="AS9">
            <v>10</v>
          </cell>
          <cell r="AT9">
            <v>1334.1600000000003</v>
          </cell>
          <cell r="AU9">
            <v>89.97</v>
          </cell>
          <cell r="AV9">
            <v>59.98</v>
          </cell>
          <cell r="AW9">
            <v>6</v>
          </cell>
          <cell r="AX9">
            <v>12</v>
          </cell>
          <cell r="AY9">
            <v>17.989999999999998</v>
          </cell>
          <cell r="AZ9">
            <v>0</v>
          </cell>
          <cell r="BA9">
            <v>0</v>
          </cell>
          <cell r="BB9">
            <v>0</v>
          </cell>
          <cell r="BC9">
            <v>41.99</v>
          </cell>
          <cell r="BD9">
            <v>9</v>
          </cell>
          <cell r="BE9">
            <v>3</v>
          </cell>
          <cell r="BF9">
            <v>1</v>
          </cell>
          <cell r="BG9">
            <v>3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0.9</v>
          </cell>
          <cell r="CE9">
            <v>245.83</v>
          </cell>
          <cell r="CF9">
            <v>1088.33</v>
          </cell>
          <cell r="CG9" t="str">
            <v>بنها 8</v>
          </cell>
          <cell r="CH9" t="str">
            <v>فقط  ألف وثمانية وثمانون جنيه وثلاثة وثلاثون قرش</v>
          </cell>
        </row>
        <row r="10">
          <cell r="A10">
            <v>9</v>
          </cell>
          <cell r="B10" t="str">
            <v>بنها 9</v>
          </cell>
          <cell r="C10">
            <v>0</v>
          </cell>
          <cell r="D10" t="str">
            <v>كبير</v>
          </cell>
          <cell r="E10">
            <v>0</v>
          </cell>
          <cell r="F10" t="str">
            <v>متزوجه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 t="str">
            <v>نعم</v>
          </cell>
          <cell r="L10" t="str">
            <v>نعم</v>
          </cell>
          <cell r="M10">
            <v>0</v>
          </cell>
          <cell r="N10" t="str">
            <v>لا</v>
          </cell>
          <cell r="O10">
            <v>0</v>
          </cell>
          <cell r="P10">
            <v>0</v>
          </cell>
          <cell r="Q10" t="str">
            <v>ثانوى</v>
          </cell>
          <cell r="R10">
            <v>125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578.13</v>
          </cell>
          <cell r="X10">
            <v>627.06999999999994</v>
          </cell>
          <cell r="Y10">
            <v>94.06</v>
          </cell>
          <cell r="Z10">
            <v>6.27</v>
          </cell>
          <cell r="AA10">
            <v>9.41</v>
          </cell>
          <cell r="AB10">
            <v>12.54</v>
          </cell>
          <cell r="AC10">
            <v>2</v>
          </cell>
          <cell r="AD10">
            <v>4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42</v>
          </cell>
          <cell r="AK10">
            <v>45.97</v>
          </cell>
          <cell r="AL10">
            <v>99.1</v>
          </cell>
          <cell r="AM10">
            <v>53.2</v>
          </cell>
          <cell r="AN10">
            <v>86.72</v>
          </cell>
          <cell r="AO10">
            <v>86.72</v>
          </cell>
          <cell r="AP10">
            <v>332.99</v>
          </cell>
          <cell r="AQ10">
            <v>0</v>
          </cell>
          <cell r="AR10">
            <v>0</v>
          </cell>
          <cell r="AS10">
            <v>10</v>
          </cell>
          <cell r="AT10">
            <v>1092.3399999999999</v>
          </cell>
          <cell r="AU10">
            <v>94.06</v>
          </cell>
          <cell r="AV10">
            <v>62.71</v>
          </cell>
          <cell r="AW10">
            <v>6.27</v>
          </cell>
          <cell r="AX10">
            <v>12.54</v>
          </cell>
          <cell r="AY10">
            <v>18.809999999999999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9.41</v>
          </cell>
          <cell r="BE10">
            <v>3.14</v>
          </cell>
          <cell r="BF10">
            <v>0</v>
          </cell>
          <cell r="BG10">
            <v>0</v>
          </cell>
          <cell r="BH10">
            <v>0</v>
          </cell>
          <cell r="BI10">
            <v>18.809999999999999</v>
          </cell>
          <cell r="BJ10">
            <v>1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0.9</v>
          </cell>
          <cell r="CE10">
            <v>227.65</v>
          </cell>
          <cell r="CF10">
            <v>864.69</v>
          </cell>
          <cell r="CG10" t="str">
            <v>بنها 9</v>
          </cell>
          <cell r="CH10" t="str">
            <v>فقط ثمانمائة وأربعة وستون جنيه وتسعة وستون قرش</v>
          </cell>
        </row>
        <row r="11">
          <cell r="A11">
            <v>10</v>
          </cell>
          <cell r="B11" t="str">
            <v>بنها 10</v>
          </cell>
          <cell r="C11">
            <v>0</v>
          </cell>
          <cell r="D11" t="str">
            <v>كبير</v>
          </cell>
          <cell r="E11">
            <v>0</v>
          </cell>
          <cell r="F11" t="str">
            <v>متزوجه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 t="str">
            <v>نعم</v>
          </cell>
          <cell r="M11">
            <v>0</v>
          </cell>
          <cell r="N11" t="str">
            <v>لا</v>
          </cell>
          <cell r="O11">
            <v>0</v>
          </cell>
          <cell r="P11">
            <v>0</v>
          </cell>
          <cell r="Q11" t="str">
            <v>ثانوى</v>
          </cell>
          <cell r="R11">
            <v>125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528.79</v>
          </cell>
          <cell r="X11">
            <v>564.92999999999995</v>
          </cell>
          <cell r="Y11">
            <v>84.74</v>
          </cell>
          <cell r="Z11">
            <v>5.65</v>
          </cell>
          <cell r="AA11">
            <v>8.4700000000000006</v>
          </cell>
          <cell r="AB11">
            <v>11.3</v>
          </cell>
          <cell r="AC11">
            <v>2</v>
          </cell>
          <cell r="AD11">
            <v>4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38.450000000000003</v>
          </cell>
          <cell r="AK11">
            <v>41.52</v>
          </cell>
          <cell r="AL11">
            <v>89.66</v>
          </cell>
          <cell r="AM11">
            <v>48.36</v>
          </cell>
          <cell r="AN11">
            <v>79.319999999999993</v>
          </cell>
          <cell r="AO11">
            <v>79.319999999999993</v>
          </cell>
          <cell r="AP11">
            <v>303.31</v>
          </cell>
          <cell r="AQ11">
            <v>0</v>
          </cell>
          <cell r="AR11">
            <v>0</v>
          </cell>
          <cell r="AS11">
            <v>10</v>
          </cell>
          <cell r="AT11">
            <v>988.39999999999986</v>
          </cell>
          <cell r="AU11">
            <v>84.74</v>
          </cell>
          <cell r="AV11">
            <v>56.49</v>
          </cell>
          <cell r="AW11">
            <v>5.65</v>
          </cell>
          <cell r="AX11">
            <v>11.3</v>
          </cell>
          <cell r="AY11">
            <v>16.95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8.4700000000000006</v>
          </cell>
          <cell r="BE11">
            <v>2.82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1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0.9</v>
          </cell>
          <cell r="CE11">
            <v>188.32</v>
          </cell>
          <cell r="CF11">
            <v>800.08</v>
          </cell>
          <cell r="CG11" t="str">
            <v>بنها 10</v>
          </cell>
          <cell r="CH11" t="str">
            <v>فقط ثمانمائة جنيه وثمانية قرش</v>
          </cell>
        </row>
        <row r="12">
          <cell r="A12">
            <v>11</v>
          </cell>
          <cell r="B12" t="str">
            <v>بنها 11</v>
          </cell>
          <cell r="C12">
            <v>0</v>
          </cell>
          <cell r="D12" t="str">
            <v>كبير</v>
          </cell>
          <cell r="E12">
            <v>0</v>
          </cell>
          <cell r="F12" t="str">
            <v>متزوجه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 t="str">
            <v>نعم</v>
          </cell>
          <cell r="L12" t="str">
            <v>نعم</v>
          </cell>
          <cell r="M12">
            <v>0</v>
          </cell>
          <cell r="N12" t="str">
            <v>لا</v>
          </cell>
          <cell r="O12">
            <v>0</v>
          </cell>
          <cell r="P12">
            <v>0</v>
          </cell>
          <cell r="Q12" t="str">
            <v>ثانوى</v>
          </cell>
          <cell r="R12">
            <v>125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525.41</v>
          </cell>
          <cell r="X12">
            <v>562.79</v>
          </cell>
          <cell r="Y12">
            <v>84.42</v>
          </cell>
          <cell r="Z12">
            <v>5.63</v>
          </cell>
          <cell r="AA12">
            <v>8.44</v>
          </cell>
          <cell r="AB12">
            <v>11.26</v>
          </cell>
          <cell r="AC12">
            <v>2</v>
          </cell>
          <cell r="AD12">
            <v>4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38.229999999999997</v>
          </cell>
          <cell r="AK12">
            <v>41.29</v>
          </cell>
          <cell r="AL12">
            <v>89.18</v>
          </cell>
          <cell r="AM12">
            <v>48.1</v>
          </cell>
          <cell r="AN12">
            <v>78.81</v>
          </cell>
          <cell r="AO12">
            <v>78.81</v>
          </cell>
          <cell r="AP12">
            <v>301.61</v>
          </cell>
          <cell r="AQ12">
            <v>0</v>
          </cell>
          <cell r="AR12">
            <v>0</v>
          </cell>
          <cell r="AS12">
            <v>10</v>
          </cell>
          <cell r="AT12">
            <v>984.15000000000009</v>
          </cell>
          <cell r="AU12">
            <v>84.42</v>
          </cell>
          <cell r="AV12">
            <v>56.28</v>
          </cell>
          <cell r="AW12">
            <v>5.63</v>
          </cell>
          <cell r="AX12">
            <v>11.26</v>
          </cell>
          <cell r="AY12">
            <v>16.88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8.44</v>
          </cell>
          <cell r="BE12">
            <v>2.81</v>
          </cell>
          <cell r="BF12">
            <v>0</v>
          </cell>
          <cell r="BG12">
            <v>0</v>
          </cell>
          <cell r="BH12">
            <v>0</v>
          </cell>
          <cell r="BI12">
            <v>16.88</v>
          </cell>
          <cell r="BJ12">
            <v>1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0.9</v>
          </cell>
          <cell r="CE12">
            <v>204.5</v>
          </cell>
          <cell r="CF12">
            <v>779.65</v>
          </cell>
          <cell r="CG12" t="str">
            <v>بنها 11</v>
          </cell>
          <cell r="CH12" t="str">
            <v>فقط سبعمائة وتسعة وسبعون جنيه وخمسة وستون قرش</v>
          </cell>
        </row>
        <row r="13">
          <cell r="A13">
            <v>12</v>
          </cell>
          <cell r="B13" t="str">
            <v>بنها 12</v>
          </cell>
          <cell r="C13">
            <v>0</v>
          </cell>
          <cell r="D13" t="str">
            <v>الاولى</v>
          </cell>
          <cell r="E13">
            <v>0</v>
          </cell>
          <cell r="F13" t="str">
            <v>متزوج</v>
          </cell>
          <cell r="G13">
            <v>2</v>
          </cell>
          <cell r="H13">
            <v>0</v>
          </cell>
          <cell r="I13" t="str">
            <v>نقابى</v>
          </cell>
          <cell r="J13" t="str">
            <v>نعم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 t="str">
            <v>نعم</v>
          </cell>
          <cell r="P13" t="str">
            <v>ب ت</v>
          </cell>
          <cell r="Q13" t="str">
            <v>ثانوى</v>
          </cell>
          <cell r="R13">
            <v>95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393.82</v>
          </cell>
          <cell r="X13">
            <v>425.06</v>
          </cell>
          <cell r="Y13">
            <v>63.76</v>
          </cell>
          <cell r="Z13">
            <v>4.25</v>
          </cell>
          <cell r="AA13">
            <v>6.38</v>
          </cell>
          <cell r="AB13">
            <v>8.5</v>
          </cell>
          <cell r="AC13">
            <v>6</v>
          </cell>
          <cell r="AD13">
            <v>4</v>
          </cell>
          <cell r="AE13">
            <v>0</v>
          </cell>
          <cell r="AF13">
            <v>0</v>
          </cell>
          <cell r="AG13">
            <v>0</v>
          </cell>
          <cell r="AH13">
            <v>11</v>
          </cell>
          <cell r="AI13">
            <v>196.91</v>
          </cell>
          <cell r="AJ13">
            <v>28.37</v>
          </cell>
          <cell r="AK13">
            <v>30.76</v>
          </cell>
          <cell r="AL13">
            <v>66.599999999999994</v>
          </cell>
          <cell r="AM13">
            <v>36</v>
          </cell>
          <cell r="AN13">
            <v>59.07</v>
          </cell>
          <cell r="AO13">
            <v>59.07</v>
          </cell>
          <cell r="AP13">
            <v>438.71</v>
          </cell>
          <cell r="AQ13">
            <v>65.81</v>
          </cell>
          <cell r="AR13">
            <v>4.3899999999999997</v>
          </cell>
          <cell r="AS13">
            <v>10</v>
          </cell>
          <cell r="AT13">
            <v>1026.8600000000001</v>
          </cell>
          <cell r="AU13">
            <v>63.76</v>
          </cell>
          <cell r="AV13">
            <v>42.51</v>
          </cell>
          <cell r="AW13">
            <v>4.25</v>
          </cell>
          <cell r="AX13">
            <v>8.5</v>
          </cell>
          <cell r="AY13">
            <v>12.75</v>
          </cell>
          <cell r="AZ13">
            <v>65.81</v>
          </cell>
          <cell r="BA13">
            <v>43.87</v>
          </cell>
          <cell r="BB13">
            <v>4.3899999999999997</v>
          </cell>
          <cell r="BC13">
            <v>29.75</v>
          </cell>
          <cell r="BD13">
            <v>6.38</v>
          </cell>
          <cell r="BE13">
            <v>2.13</v>
          </cell>
          <cell r="BF13">
            <v>1</v>
          </cell>
          <cell r="BG13">
            <v>3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1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0.7</v>
          </cell>
          <cell r="CE13">
            <v>289.8</v>
          </cell>
          <cell r="CF13">
            <v>737.06</v>
          </cell>
          <cell r="CG13" t="str">
            <v>بنها 12</v>
          </cell>
          <cell r="CH13" t="str">
            <v>فقط سبعمائة وسبعة وثلاثون جنيه وستة قرش</v>
          </cell>
        </row>
        <row r="14">
          <cell r="A14">
            <v>13</v>
          </cell>
          <cell r="B14" t="str">
            <v>بنها 13</v>
          </cell>
          <cell r="C14">
            <v>0</v>
          </cell>
          <cell r="D14" t="str">
            <v>الاولى</v>
          </cell>
          <cell r="E14">
            <v>0</v>
          </cell>
          <cell r="F14" t="str">
            <v>متزوج</v>
          </cell>
          <cell r="G14">
            <v>2</v>
          </cell>
          <cell r="H14">
            <v>0</v>
          </cell>
          <cell r="I14" t="str">
            <v>نقابى</v>
          </cell>
          <cell r="J14" t="str">
            <v>نعم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 t="str">
            <v>نعم</v>
          </cell>
          <cell r="P14" t="str">
            <v>ب ت</v>
          </cell>
          <cell r="Q14" t="str">
            <v>ثانوى</v>
          </cell>
          <cell r="R14">
            <v>95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386.05</v>
          </cell>
          <cell r="X14">
            <v>416.75</v>
          </cell>
          <cell r="Y14">
            <v>62.51</v>
          </cell>
          <cell r="Z14">
            <v>4.17</v>
          </cell>
          <cell r="AA14">
            <v>6.25</v>
          </cell>
          <cell r="AB14">
            <v>8.34</v>
          </cell>
          <cell r="AC14">
            <v>6</v>
          </cell>
          <cell r="AD14">
            <v>4</v>
          </cell>
          <cell r="AE14">
            <v>0</v>
          </cell>
          <cell r="AF14">
            <v>0</v>
          </cell>
          <cell r="AG14">
            <v>0</v>
          </cell>
          <cell r="AH14">
            <v>11</v>
          </cell>
          <cell r="AI14">
            <v>193.03</v>
          </cell>
          <cell r="AJ14">
            <v>27.79</v>
          </cell>
          <cell r="AK14">
            <v>30.13</v>
          </cell>
          <cell r="AL14">
            <v>65.25</v>
          </cell>
          <cell r="AM14">
            <v>36</v>
          </cell>
          <cell r="AN14">
            <v>57.91</v>
          </cell>
          <cell r="AO14">
            <v>57.91</v>
          </cell>
          <cell r="AP14">
            <v>431.11</v>
          </cell>
          <cell r="AQ14">
            <v>64.67</v>
          </cell>
          <cell r="AR14">
            <v>4.3099999999999996</v>
          </cell>
          <cell r="AS14">
            <v>10</v>
          </cell>
          <cell r="AT14">
            <v>1008.11</v>
          </cell>
          <cell r="AU14">
            <v>62.51</v>
          </cell>
          <cell r="AV14">
            <v>41.68</v>
          </cell>
          <cell r="AW14">
            <v>4.17</v>
          </cell>
          <cell r="AX14">
            <v>8.34</v>
          </cell>
          <cell r="AY14">
            <v>12.5</v>
          </cell>
          <cell r="AZ14">
            <v>64.67</v>
          </cell>
          <cell r="BA14">
            <v>43.11</v>
          </cell>
          <cell r="BB14">
            <v>4.3099999999999996</v>
          </cell>
          <cell r="BC14">
            <v>29.17</v>
          </cell>
          <cell r="BD14">
            <v>6.25</v>
          </cell>
          <cell r="BE14">
            <v>2.08</v>
          </cell>
          <cell r="BF14">
            <v>1</v>
          </cell>
          <cell r="BG14">
            <v>3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1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0.7</v>
          </cell>
          <cell r="CE14">
            <v>284.49</v>
          </cell>
          <cell r="CF14">
            <v>723.62</v>
          </cell>
          <cell r="CG14" t="str">
            <v>بنها 13</v>
          </cell>
          <cell r="CH14" t="str">
            <v>فقط سبعمائة وثلاثة وعشرون جنيه واثنان وستون قرش</v>
          </cell>
        </row>
        <row r="15">
          <cell r="A15">
            <v>14</v>
          </cell>
          <cell r="B15" t="str">
            <v>بنها 14</v>
          </cell>
          <cell r="C15">
            <v>0</v>
          </cell>
          <cell r="D15" t="str">
            <v>الاولى</v>
          </cell>
          <cell r="E15">
            <v>0</v>
          </cell>
          <cell r="F15" t="str">
            <v>متزوج</v>
          </cell>
          <cell r="G15">
            <v>2</v>
          </cell>
          <cell r="H15">
            <v>0</v>
          </cell>
          <cell r="I15" t="str">
            <v>نقابى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 t="str">
            <v>نعم</v>
          </cell>
          <cell r="P15">
            <v>0</v>
          </cell>
          <cell r="Q15" t="str">
            <v>ثانوى</v>
          </cell>
          <cell r="R15">
            <v>95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357.21</v>
          </cell>
          <cell r="X15">
            <v>385.41999999999996</v>
          </cell>
          <cell r="Y15">
            <v>57.81</v>
          </cell>
          <cell r="Z15">
            <v>3.85</v>
          </cell>
          <cell r="AA15">
            <v>5.78</v>
          </cell>
          <cell r="AB15">
            <v>7.71</v>
          </cell>
          <cell r="AC15">
            <v>6</v>
          </cell>
          <cell r="AD15">
            <v>4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178.61</v>
          </cell>
          <cell r="AJ15">
            <v>25.16</v>
          </cell>
          <cell r="AK15">
            <v>27.81</v>
          </cell>
          <cell r="AL15">
            <v>60.18</v>
          </cell>
          <cell r="AM15">
            <v>36</v>
          </cell>
          <cell r="AN15">
            <v>53.58</v>
          </cell>
          <cell r="AO15">
            <v>53.58</v>
          </cell>
          <cell r="AP15">
            <v>391.34</v>
          </cell>
          <cell r="AQ15">
            <v>58.7</v>
          </cell>
          <cell r="AR15">
            <v>3.91</v>
          </cell>
          <cell r="AS15">
            <v>10</v>
          </cell>
          <cell r="AT15">
            <v>924.5200000000001</v>
          </cell>
          <cell r="AU15">
            <v>57.81</v>
          </cell>
          <cell r="AV15">
            <v>38.54</v>
          </cell>
          <cell r="AW15">
            <v>3.85</v>
          </cell>
          <cell r="AX15">
            <v>7.71</v>
          </cell>
          <cell r="AY15">
            <v>11.56</v>
          </cell>
          <cell r="AZ15">
            <v>58.7</v>
          </cell>
          <cell r="BA15">
            <v>39.130000000000003</v>
          </cell>
          <cell r="BB15">
            <v>3.91</v>
          </cell>
          <cell r="BC15">
            <v>26.98</v>
          </cell>
          <cell r="BD15">
            <v>5.78</v>
          </cell>
          <cell r="BE15">
            <v>1.93</v>
          </cell>
          <cell r="BF15">
            <v>1</v>
          </cell>
          <cell r="BG15">
            <v>3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1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0.6</v>
          </cell>
          <cell r="CE15">
            <v>261.5</v>
          </cell>
          <cell r="CF15">
            <v>663.02</v>
          </cell>
          <cell r="CG15" t="str">
            <v>بنها 14</v>
          </cell>
          <cell r="CH15" t="str">
            <v>فقط ستمائة وثلاثة وستون جنيه واثنان قرش</v>
          </cell>
        </row>
        <row r="16">
          <cell r="A16">
            <v>15</v>
          </cell>
          <cell r="B16" t="str">
            <v>بنها 15</v>
          </cell>
          <cell r="C16">
            <v>0</v>
          </cell>
          <cell r="D16" t="str">
            <v>الاولى</v>
          </cell>
          <cell r="E16">
            <v>0</v>
          </cell>
          <cell r="F16" t="str">
            <v>متزوجه</v>
          </cell>
          <cell r="G16">
            <v>0</v>
          </cell>
          <cell r="H16">
            <v>0</v>
          </cell>
          <cell r="I16" t="str">
            <v>نقابى</v>
          </cell>
          <cell r="J16" t="str">
            <v>نعم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 t="str">
            <v>نعم</v>
          </cell>
          <cell r="P16" t="str">
            <v>ب ت</v>
          </cell>
          <cell r="Q16" t="str">
            <v>ثانوى</v>
          </cell>
          <cell r="R16">
            <v>95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341.83</v>
          </cell>
          <cell r="X16">
            <v>369.49</v>
          </cell>
          <cell r="Y16">
            <v>55.42</v>
          </cell>
          <cell r="Z16">
            <v>3.69</v>
          </cell>
          <cell r="AA16">
            <v>5.54</v>
          </cell>
          <cell r="AB16">
            <v>7.39</v>
          </cell>
          <cell r="AC16">
            <v>2</v>
          </cell>
          <cell r="AD16">
            <v>4</v>
          </cell>
          <cell r="AE16">
            <v>0</v>
          </cell>
          <cell r="AF16">
            <v>0</v>
          </cell>
          <cell r="AG16">
            <v>0</v>
          </cell>
          <cell r="AH16">
            <v>11</v>
          </cell>
          <cell r="AI16">
            <v>170.92</v>
          </cell>
          <cell r="AJ16">
            <v>24.52</v>
          </cell>
          <cell r="AK16">
            <v>26.54</v>
          </cell>
          <cell r="AL16">
            <v>58.48</v>
          </cell>
          <cell r="AM16">
            <v>36</v>
          </cell>
          <cell r="AN16">
            <v>51.27</v>
          </cell>
          <cell r="AO16">
            <v>51.27</v>
          </cell>
          <cell r="AP16">
            <v>384.73</v>
          </cell>
          <cell r="AQ16">
            <v>57.71</v>
          </cell>
          <cell r="AR16">
            <v>3.85</v>
          </cell>
          <cell r="AS16">
            <v>10</v>
          </cell>
          <cell r="AT16">
            <v>897.81999999999994</v>
          </cell>
          <cell r="AU16">
            <v>55.42</v>
          </cell>
          <cell r="AV16">
            <v>36.950000000000003</v>
          </cell>
          <cell r="AW16">
            <v>3.69</v>
          </cell>
          <cell r="AX16">
            <v>7.39</v>
          </cell>
          <cell r="AY16">
            <v>11.08</v>
          </cell>
          <cell r="AZ16">
            <v>57.71</v>
          </cell>
          <cell r="BA16">
            <v>38.47</v>
          </cell>
          <cell r="BB16">
            <v>3.85</v>
          </cell>
          <cell r="BC16">
            <v>25.86</v>
          </cell>
          <cell r="BD16">
            <v>5.54</v>
          </cell>
          <cell r="BE16">
            <v>1.85</v>
          </cell>
          <cell r="BF16">
            <v>1</v>
          </cell>
          <cell r="BG16">
            <v>3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0.6</v>
          </cell>
          <cell r="CE16">
            <v>253.41</v>
          </cell>
          <cell r="CF16">
            <v>644.41</v>
          </cell>
          <cell r="CG16" t="str">
            <v>بنها 15</v>
          </cell>
          <cell r="CH16" t="str">
            <v>فقط ستمائة وأربعة وأربعون جنيه وواحد وأربعون قرش</v>
          </cell>
        </row>
        <row r="17">
          <cell r="A17">
            <v>16</v>
          </cell>
          <cell r="B17" t="str">
            <v>بنها 16</v>
          </cell>
          <cell r="C17">
            <v>0</v>
          </cell>
          <cell r="D17" t="str">
            <v>الاولى</v>
          </cell>
          <cell r="E17">
            <v>0</v>
          </cell>
          <cell r="F17" t="str">
            <v>متزوجه</v>
          </cell>
          <cell r="G17">
            <v>0</v>
          </cell>
          <cell r="H17">
            <v>0</v>
          </cell>
          <cell r="I17" t="str">
            <v>نقابى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 t="str">
            <v>نعم</v>
          </cell>
          <cell r="P17">
            <v>0</v>
          </cell>
          <cell r="Q17" t="str">
            <v>ثانوى</v>
          </cell>
          <cell r="R17">
            <v>95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323.45</v>
          </cell>
          <cell r="X17">
            <v>349.28999999999996</v>
          </cell>
          <cell r="Y17">
            <v>52.39</v>
          </cell>
          <cell r="Z17">
            <v>3.49</v>
          </cell>
          <cell r="AA17">
            <v>5.24</v>
          </cell>
          <cell r="AB17">
            <v>6.99</v>
          </cell>
          <cell r="AC17">
            <v>2</v>
          </cell>
          <cell r="AD17">
            <v>4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161.72999999999999</v>
          </cell>
          <cell r="AJ17">
            <v>23.1</v>
          </cell>
          <cell r="AK17">
            <v>25.03</v>
          </cell>
          <cell r="AL17">
            <v>55.31</v>
          </cell>
          <cell r="AM17">
            <v>36</v>
          </cell>
          <cell r="AN17">
            <v>48.52</v>
          </cell>
          <cell r="AO17">
            <v>48.52</v>
          </cell>
          <cell r="AP17">
            <v>355.69</v>
          </cell>
          <cell r="AQ17">
            <v>53.35</v>
          </cell>
          <cell r="AR17">
            <v>3.56</v>
          </cell>
          <cell r="AS17">
            <v>10</v>
          </cell>
          <cell r="AT17">
            <v>839.99999999999977</v>
          </cell>
          <cell r="AU17">
            <v>52.39</v>
          </cell>
          <cell r="AV17">
            <v>34.93</v>
          </cell>
          <cell r="AW17">
            <v>3.49</v>
          </cell>
          <cell r="AX17">
            <v>6.99</v>
          </cell>
          <cell r="AY17">
            <v>10.48</v>
          </cell>
          <cell r="AZ17">
            <v>53.35</v>
          </cell>
          <cell r="BA17">
            <v>35.57</v>
          </cell>
          <cell r="BB17">
            <v>3.56</v>
          </cell>
          <cell r="BC17">
            <v>24.45</v>
          </cell>
          <cell r="BD17">
            <v>5.24</v>
          </cell>
          <cell r="BE17">
            <v>1.75</v>
          </cell>
          <cell r="BF17">
            <v>1</v>
          </cell>
          <cell r="BG17">
            <v>3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1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0.5</v>
          </cell>
          <cell r="CE17">
            <v>237.7</v>
          </cell>
          <cell r="CF17">
            <v>602.29999999999995</v>
          </cell>
          <cell r="CG17" t="str">
            <v>بنها 16</v>
          </cell>
          <cell r="CH17" t="str">
            <v>فقط ستمائة واثنان جنيه وثلاثون قرش</v>
          </cell>
        </row>
        <row r="18">
          <cell r="A18">
            <v>17</v>
          </cell>
          <cell r="B18" t="str">
            <v>بنها 17</v>
          </cell>
          <cell r="C18">
            <v>0</v>
          </cell>
          <cell r="D18" t="str">
            <v>الاولى</v>
          </cell>
          <cell r="E18">
            <v>0</v>
          </cell>
          <cell r="F18" t="str">
            <v>متزوجه</v>
          </cell>
          <cell r="G18">
            <v>0</v>
          </cell>
          <cell r="H18">
            <v>0</v>
          </cell>
          <cell r="I18" t="str">
            <v>نقابى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 t="str">
            <v>نعم</v>
          </cell>
          <cell r="P18">
            <v>0</v>
          </cell>
          <cell r="Q18" t="str">
            <v>ثانوى</v>
          </cell>
          <cell r="R18">
            <v>95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349.45</v>
          </cell>
          <cell r="X18">
            <v>377.24</v>
          </cell>
          <cell r="Y18">
            <v>56.59</v>
          </cell>
          <cell r="Z18">
            <v>3.77</v>
          </cell>
          <cell r="AA18">
            <v>5.66</v>
          </cell>
          <cell r="AB18">
            <v>7.54</v>
          </cell>
          <cell r="AC18">
            <v>2</v>
          </cell>
          <cell r="AD18">
            <v>4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174.73</v>
          </cell>
          <cell r="AJ18">
            <v>24.66</v>
          </cell>
          <cell r="AK18">
            <v>26.73</v>
          </cell>
          <cell r="AL18">
            <v>58.97</v>
          </cell>
          <cell r="AM18">
            <v>36</v>
          </cell>
          <cell r="AN18">
            <v>52.42</v>
          </cell>
          <cell r="AO18">
            <v>52.42</v>
          </cell>
          <cell r="AP18">
            <v>379.51</v>
          </cell>
          <cell r="AQ18">
            <v>56.93</v>
          </cell>
          <cell r="AR18">
            <v>3.8</v>
          </cell>
          <cell r="AS18">
            <v>10</v>
          </cell>
          <cell r="AT18">
            <v>901.04000000000008</v>
          </cell>
          <cell r="AU18">
            <v>56.59</v>
          </cell>
          <cell r="AV18">
            <v>37.72</v>
          </cell>
          <cell r="AW18">
            <v>3.77</v>
          </cell>
          <cell r="AX18">
            <v>7.54</v>
          </cell>
          <cell r="AY18">
            <v>11.32</v>
          </cell>
          <cell r="AZ18">
            <v>56.93</v>
          </cell>
          <cell r="BA18">
            <v>37.950000000000003</v>
          </cell>
          <cell r="BB18">
            <v>3.8</v>
          </cell>
          <cell r="BC18">
            <v>26.41</v>
          </cell>
          <cell r="BD18">
            <v>5.66</v>
          </cell>
          <cell r="BE18">
            <v>1.89</v>
          </cell>
          <cell r="BF18">
            <v>1</v>
          </cell>
          <cell r="BG18">
            <v>3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1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0.6</v>
          </cell>
          <cell r="CE18">
            <v>255.18</v>
          </cell>
          <cell r="CF18">
            <v>645.86</v>
          </cell>
          <cell r="CG18" t="str">
            <v>بنها 17</v>
          </cell>
          <cell r="CH18" t="str">
            <v>فقط ستمائة وخمسة وأربعون جنيه وستة وثمانون قرش</v>
          </cell>
        </row>
        <row r="19">
          <cell r="A19">
            <v>18</v>
          </cell>
          <cell r="B19" t="str">
            <v>بنها 18</v>
          </cell>
          <cell r="C19">
            <v>0</v>
          </cell>
          <cell r="D19" t="str">
            <v>الثانية</v>
          </cell>
          <cell r="E19">
            <v>0</v>
          </cell>
          <cell r="F19" t="str">
            <v>متزوجه</v>
          </cell>
          <cell r="G19">
            <v>0</v>
          </cell>
          <cell r="H19">
            <v>0</v>
          </cell>
          <cell r="I19" t="str">
            <v>نقابى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 t="str">
            <v>نعم</v>
          </cell>
          <cell r="P19">
            <v>0</v>
          </cell>
          <cell r="Q19" t="str">
            <v>ثانوى</v>
          </cell>
          <cell r="R19">
            <v>70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319.66000000000003</v>
          </cell>
          <cell r="X19">
            <v>345.20000000000005</v>
          </cell>
          <cell r="Y19">
            <v>51.78</v>
          </cell>
          <cell r="Z19">
            <v>3.45</v>
          </cell>
          <cell r="AA19">
            <v>5.18</v>
          </cell>
          <cell r="AB19">
            <v>6.9</v>
          </cell>
          <cell r="AC19">
            <v>2</v>
          </cell>
          <cell r="AD19">
            <v>4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159.83000000000001</v>
          </cell>
          <cell r="AJ19">
            <v>22.81</v>
          </cell>
          <cell r="AK19">
            <v>24.74</v>
          </cell>
          <cell r="AL19">
            <v>54.67</v>
          </cell>
          <cell r="AM19">
            <v>36</v>
          </cell>
          <cell r="AN19">
            <v>47.95</v>
          </cell>
          <cell r="AO19">
            <v>47.95</v>
          </cell>
          <cell r="AP19">
            <v>352</v>
          </cell>
          <cell r="AQ19">
            <v>52.8</v>
          </cell>
          <cell r="AR19">
            <v>3.52</v>
          </cell>
          <cell r="AS19">
            <v>10</v>
          </cell>
          <cell r="AT19">
            <v>830.82999999999993</v>
          </cell>
          <cell r="AU19">
            <v>51.78</v>
          </cell>
          <cell r="AV19">
            <v>34.520000000000003</v>
          </cell>
          <cell r="AW19">
            <v>3.45</v>
          </cell>
          <cell r="AX19">
            <v>6.9</v>
          </cell>
          <cell r="AY19">
            <v>10.36</v>
          </cell>
          <cell r="AZ19">
            <v>52.8</v>
          </cell>
          <cell r="BA19">
            <v>35.200000000000003</v>
          </cell>
          <cell r="BB19">
            <v>3.52</v>
          </cell>
          <cell r="BC19">
            <v>24.16</v>
          </cell>
          <cell r="BD19">
            <v>5.18</v>
          </cell>
          <cell r="BE19">
            <v>1.73</v>
          </cell>
          <cell r="BF19">
            <v>1</v>
          </cell>
          <cell r="BG19">
            <v>3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1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0.5</v>
          </cell>
          <cell r="CE19">
            <v>235.1</v>
          </cell>
          <cell r="CF19">
            <v>595.73</v>
          </cell>
          <cell r="CG19" t="str">
            <v>بنها 18</v>
          </cell>
          <cell r="CH19" t="str">
            <v>فقط خمسمائة وخمسة وتسعون جنيه وثلاثة وسبعون قرش</v>
          </cell>
        </row>
        <row r="20">
          <cell r="A20">
            <v>19</v>
          </cell>
          <cell r="B20" t="str">
            <v>بنها 19</v>
          </cell>
          <cell r="C20">
            <v>0</v>
          </cell>
          <cell r="D20" t="str">
            <v>الثانية</v>
          </cell>
          <cell r="E20">
            <v>0</v>
          </cell>
          <cell r="F20" t="str">
            <v>متزوجه</v>
          </cell>
          <cell r="G20">
            <v>0</v>
          </cell>
          <cell r="H20">
            <v>0</v>
          </cell>
          <cell r="I20" t="str">
            <v>نقابى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 t="str">
            <v>نعم</v>
          </cell>
          <cell r="P20">
            <v>0</v>
          </cell>
          <cell r="Q20" t="str">
            <v>ثانوى</v>
          </cell>
          <cell r="R20">
            <v>70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281.33999999999997</v>
          </cell>
          <cell r="X20">
            <v>304.14</v>
          </cell>
          <cell r="Y20">
            <v>45.62</v>
          </cell>
          <cell r="Z20">
            <v>3.04</v>
          </cell>
          <cell r="AA20">
            <v>4.5599999999999996</v>
          </cell>
          <cell r="AB20">
            <v>6.08</v>
          </cell>
          <cell r="AC20">
            <v>2</v>
          </cell>
          <cell r="AD20">
            <v>4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140.66999999999999</v>
          </cell>
          <cell r="AJ20">
            <v>19.39</v>
          </cell>
          <cell r="AK20">
            <v>21.62</v>
          </cell>
          <cell r="AL20">
            <v>47.99</v>
          </cell>
          <cell r="AM20">
            <v>36</v>
          </cell>
          <cell r="AN20">
            <v>42.2</v>
          </cell>
          <cell r="AO20">
            <v>42.2</v>
          </cell>
          <cell r="AP20">
            <v>313.87</v>
          </cell>
          <cell r="AQ20">
            <v>47.08</v>
          </cell>
          <cell r="AR20">
            <v>3.14</v>
          </cell>
          <cell r="AS20">
            <v>10</v>
          </cell>
          <cell r="AT20">
            <v>737.53000000000009</v>
          </cell>
          <cell r="AU20">
            <v>45.62</v>
          </cell>
          <cell r="AV20">
            <v>30.41</v>
          </cell>
          <cell r="AW20">
            <v>3.04</v>
          </cell>
          <cell r="AX20">
            <v>6.08</v>
          </cell>
          <cell r="AY20">
            <v>9.1199999999999992</v>
          </cell>
          <cell r="AZ20">
            <v>47.08</v>
          </cell>
          <cell r="BA20">
            <v>31.39</v>
          </cell>
          <cell r="BB20">
            <v>3.14</v>
          </cell>
          <cell r="BC20">
            <v>21.29</v>
          </cell>
          <cell r="BD20">
            <v>4.5599999999999996</v>
          </cell>
          <cell r="BE20">
            <v>1.52</v>
          </cell>
          <cell r="BF20">
            <v>1</v>
          </cell>
          <cell r="BG20">
            <v>3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1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0.5</v>
          </cell>
          <cell r="CE20">
            <v>208.75</v>
          </cell>
          <cell r="CF20">
            <v>528.78</v>
          </cell>
          <cell r="CG20" t="str">
            <v>بنها 19</v>
          </cell>
          <cell r="CH20" t="str">
            <v>فقط خمسمائة وثمانية وعشرون جنيه وثمانية وسبعون قرش</v>
          </cell>
        </row>
        <row r="21">
          <cell r="A21">
            <v>20</v>
          </cell>
          <cell r="B21" t="str">
            <v>بنها 20</v>
          </cell>
          <cell r="C21">
            <v>0</v>
          </cell>
          <cell r="D21" t="str">
            <v>الثانية</v>
          </cell>
          <cell r="E21">
            <v>0</v>
          </cell>
          <cell r="F21" t="str">
            <v>متزوج</v>
          </cell>
          <cell r="G21">
            <v>2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 t="str">
            <v>ثانوى</v>
          </cell>
          <cell r="R21">
            <v>70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392.31</v>
          </cell>
          <cell r="X21">
            <v>423</v>
          </cell>
          <cell r="Y21">
            <v>63.45</v>
          </cell>
          <cell r="Z21">
            <v>4.2300000000000004</v>
          </cell>
          <cell r="AA21">
            <v>6.35</v>
          </cell>
          <cell r="AB21">
            <v>8.4600000000000009</v>
          </cell>
          <cell r="AC21">
            <v>6</v>
          </cell>
          <cell r="AD21">
            <v>4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27.81</v>
          </cell>
          <cell r="AK21">
            <v>30.64</v>
          </cell>
          <cell r="AL21">
            <v>67.34</v>
          </cell>
          <cell r="AM21">
            <v>36.36</v>
          </cell>
          <cell r="AN21">
            <v>58.85</v>
          </cell>
          <cell r="AO21">
            <v>58.85</v>
          </cell>
          <cell r="AP21">
            <v>231</v>
          </cell>
          <cell r="AQ21">
            <v>34.65</v>
          </cell>
          <cell r="AR21">
            <v>2.31</v>
          </cell>
          <cell r="AS21">
            <v>10</v>
          </cell>
          <cell r="AT21">
            <v>783.45000000000016</v>
          </cell>
          <cell r="AU21">
            <v>63.45</v>
          </cell>
          <cell r="AV21">
            <v>42.3</v>
          </cell>
          <cell r="AW21">
            <v>4.2300000000000004</v>
          </cell>
          <cell r="AX21">
            <v>8.4600000000000009</v>
          </cell>
          <cell r="AY21">
            <v>12.69</v>
          </cell>
          <cell r="AZ21">
            <v>34.65</v>
          </cell>
          <cell r="BA21">
            <v>23.1</v>
          </cell>
          <cell r="BB21">
            <v>2.31</v>
          </cell>
          <cell r="BC21">
            <v>0</v>
          </cell>
          <cell r="BD21">
            <v>6.35</v>
          </cell>
          <cell r="BE21">
            <v>2.12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0.7</v>
          </cell>
          <cell r="CE21">
            <v>200.36</v>
          </cell>
          <cell r="CF21">
            <v>583.09</v>
          </cell>
          <cell r="CG21" t="str">
            <v>بنها 20</v>
          </cell>
          <cell r="CH21" t="str">
            <v>فقط خمسمائة وثلاثة وثمانون جنيه وتسعة قرش</v>
          </cell>
        </row>
        <row r="22">
          <cell r="A22">
            <v>21</v>
          </cell>
          <cell r="B22" t="str">
            <v>بنها 21</v>
          </cell>
          <cell r="C22">
            <v>0</v>
          </cell>
          <cell r="D22" t="str">
            <v>الثانية</v>
          </cell>
          <cell r="E22">
            <v>0</v>
          </cell>
          <cell r="F22" t="str">
            <v>متزوج</v>
          </cell>
          <cell r="G22">
            <v>2</v>
          </cell>
          <cell r="H22">
            <v>0</v>
          </cell>
          <cell r="I22" t="str">
            <v>نقابى</v>
          </cell>
          <cell r="J22" t="str">
            <v>نعم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 t="str">
            <v>نعم</v>
          </cell>
          <cell r="P22" t="str">
            <v>ب ت</v>
          </cell>
          <cell r="Q22" t="str">
            <v>ثانوى</v>
          </cell>
          <cell r="R22">
            <v>70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249.5</v>
          </cell>
          <cell r="X22">
            <v>270.48</v>
          </cell>
          <cell r="Y22">
            <v>40.57</v>
          </cell>
          <cell r="Z22">
            <v>2.7</v>
          </cell>
          <cell r="AA22">
            <v>4.0599999999999996</v>
          </cell>
          <cell r="AB22">
            <v>5.41</v>
          </cell>
          <cell r="AC22">
            <v>6</v>
          </cell>
          <cell r="AD22">
            <v>4</v>
          </cell>
          <cell r="AE22">
            <v>0</v>
          </cell>
          <cell r="AF22">
            <v>0</v>
          </cell>
          <cell r="AG22">
            <v>0</v>
          </cell>
          <cell r="AH22">
            <v>11</v>
          </cell>
          <cell r="AI22">
            <v>124.75</v>
          </cell>
          <cell r="AJ22">
            <v>17.420000000000002</v>
          </cell>
          <cell r="AK22">
            <v>19</v>
          </cell>
          <cell r="AL22">
            <v>42.42</v>
          </cell>
          <cell r="AM22">
            <v>36</v>
          </cell>
          <cell r="AN22">
            <v>37.43</v>
          </cell>
          <cell r="AO22">
            <v>37.43</v>
          </cell>
          <cell r="AP22">
            <v>298.02</v>
          </cell>
          <cell r="AQ22">
            <v>44.7</v>
          </cell>
          <cell r="AR22">
            <v>2.98</v>
          </cell>
          <cell r="AS22">
            <v>10</v>
          </cell>
          <cell r="AT22">
            <v>678.92000000000007</v>
          </cell>
          <cell r="AU22">
            <v>40.57</v>
          </cell>
          <cell r="AV22">
            <v>27.05</v>
          </cell>
          <cell r="AW22">
            <v>2.7</v>
          </cell>
          <cell r="AX22">
            <v>5.41</v>
          </cell>
          <cell r="AY22">
            <v>8.11</v>
          </cell>
          <cell r="AZ22">
            <v>44.7</v>
          </cell>
          <cell r="BA22">
            <v>29.8</v>
          </cell>
          <cell r="BB22">
            <v>2.98</v>
          </cell>
          <cell r="BC22">
            <v>18.93</v>
          </cell>
          <cell r="BD22">
            <v>4.0599999999999996</v>
          </cell>
          <cell r="BE22">
            <v>1.35</v>
          </cell>
          <cell r="BF22">
            <v>1</v>
          </cell>
          <cell r="BG22">
            <v>3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1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0.4</v>
          </cell>
          <cell r="CE22">
            <v>191.06</v>
          </cell>
          <cell r="CF22">
            <v>487.86</v>
          </cell>
          <cell r="CG22" t="str">
            <v>بنها 21</v>
          </cell>
          <cell r="CH22" t="str">
            <v>فقط أربعمائة وسبعة وثمانون جنيه وستة وثمانون قرش</v>
          </cell>
        </row>
        <row r="23">
          <cell r="A23">
            <v>22</v>
          </cell>
          <cell r="B23" t="str">
            <v>بنها 22</v>
          </cell>
          <cell r="C23">
            <v>0</v>
          </cell>
          <cell r="D23" t="str">
            <v>الثانية</v>
          </cell>
          <cell r="E23">
            <v>0</v>
          </cell>
          <cell r="F23" t="str">
            <v>متزوجه</v>
          </cell>
          <cell r="G23">
            <v>0</v>
          </cell>
          <cell r="H23">
            <v>0</v>
          </cell>
          <cell r="I23" t="str">
            <v>نقابى</v>
          </cell>
          <cell r="J23" t="str">
            <v>نعم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 t="str">
            <v>نعم</v>
          </cell>
          <cell r="P23" t="str">
            <v>ب ت</v>
          </cell>
          <cell r="Q23" t="str">
            <v>ثانوى</v>
          </cell>
          <cell r="R23">
            <v>70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249.1</v>
          </cell>
          <cell r="X23">
            <v>270.08</v>
          </cell>
          <cell r="Y23">
            <v>40.51</v>
          </cell>
          <cell r="Z23">
            <v>2.7</v>
          </cell>
          <cell r="AA23">
            <v>4.05</v>
          </cell>
          <cell r="AB23">
            <v>5.4</v>
          </cell>
          <cell r="AC23">
            <v>2</v>
          </cell>
          <cell r="AD23">
            <v>4</v>
          </cell>
          <cell r="AE23">
            <v>0</v>
          </cell>
          <cell r="AF23">
            <v>0</v>
          </cell>
          <cell r="AG23">
            <v>0</v>
          </cell>
          <cell r="AH23">
            <v>11</v>
          </cell>
          <cell r="AI23">
            <v>124.55</v>
          </cell>
          <cell r="AJ23">
            <v>17.420000000000002</v>
          </cell>
          <cell r="AK23">
            <v>19</v>
          </cell>
          <cell r="AL23">
            <v>42.34</v>
          </cell>
          <cell r="AM23">
            <v>36</v>
          </cell>
          <cell r="AN23">
            <v>37.369999999999997</v>
          </cell>
          <cell r="AO23">
            <v>37.369999999999997</v>
          </cell>
          <cell r="AP23">
            <v>293.68</v>
          </cell>
          <cell r="AQ23">
            <v>44.05</v>
          </cell>
          <cell r="AR23">
            <v>2.94</v>
          </cell>
          <cell r="AS23">
            <v>10</v>
          </cell>
          <cell r="AT23">
            <v>673.41</v>
          </cell>
          <cell r="AU23">
            <v>40.51</v>
          </cell>
          <cell r="AV23">
            <v>27.01</v>
          </cell>
          <cell r="AW23">
            <v>2.7</v>
          </cell>
          <cell r="AX23">
            <v>5.4</v>
          </cell>
          <cell r="AY23">
            <v>8.1</v>
          </cell>
          <cell r="AZ23">
            <v>44.05</v>
          </cell>
          <cell r="BA23">
            <v>29.37</v>
          </cell>
          <cell r="BB23">
            <v>2.94</v>
          </cell>
          <cell r="BC23">
            <v>18.91</v>
          </cell>
          <cell r="BD23">
            <v>4.05</v>
          </cell>
          <cell r="BE23">
            <v>1.35</v>
          </cell>
          <cell r="BF23">
            <v>1</v>
          </cell>
          <cell r="BG23">
            <v>3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1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0.4</v>
          </cell>
          <cell r="CE23">
            <v>189.79</v>
          </cell>
          <cell r="CF23">
            <v>483.62</v>
          </cell>
          <cell r="CG23" t="str">
            <v>بنها 22</v>
          </cell>
          <cell r="CH23" t="str">
            <v>فقط أربعمائة وثلاثة وثمانون جنيه واثنان وستون قرش</v>
          </cell>
        </row>
        <row r="24">
          <cell r="A24">
            <v>23</v>
          </cell>
          <cell r="B24" t="str">
            <v>بنها 23</v>
          </cell>
          <cell r="C24">
            <v>0</v>
          </cell>
          <cell r="D24" t="str">
            <v>الثانية</v>
          </cell>
          <cell r="E24">
            <v>0</v>
          </cell>
          <cell r="F24" t="str">
            <v>متزوجه</v>
          </cell>
          <cell r="G24">
            <v>0</v>
          </cell>
          <cell r="H24">
            <v>0</v>
          </cell>
          <cell r="I24" t="str">
            <v>نقابى</v>
          </cell>
          <cell r="J24" t="str">
            <v>نعم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 t="str">
            <v>نعم</v>
          </cell>
          <cell r="P24" t="str">
            <v>ب ت</v>
          </cell>
          <cell r="Q24" t="str">
            <v>ثانوى</v>
          </cell>
          <cell r="R24">
            <v>70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249.1</v>
          </cell>
          <cell r="X24">
            <v>270.08</v>
          </cell>
          <cell r="Y24">
            <v>40.51</v>
          </cell>
          <cell r="Z24">
            <v>2.7</v>
          </cell>
          <cell r="AA24">
            <v>4.05</v>
          </cell>
          <cell r="AB24">
            <v>5.4</v>
          </cell>
          <cell r="AC24">
            <v>2</v>
          </cell>
          <cell r="AD24">
            <v>4</v>
          </cell>
          <cell r="AE24">
            <v>0</v>
          </cell>
          <cell r="AF24">
            <v>0</v>
          </cell>
          <cell r="AG24">
            <v>0</v>
          </cell>
          <cell r="AH24">
            <v>11</v>
          </cell>
          <cell r="AI24">
            <v>124.55</v>
          </cell>
          <cell r="AJ24">
            <v>17.420000000000002</v>
          </cell>
          <cell r="AK24">
            <v>19</v>
          </cell>
          <cell r="AL24">
            <v>42.34</v>
          </cell>
          <cell r="AM24">
            <v>36</v>
          </cell>
          <cell r="AN24">
            <v>37.369999999999997</v>
          </cell>
          <cell r="AO24">
            <v>37.369999999999997</v>
          </cell>
          <cell r="AP24">
            <v>293.68</v>
          </cell>
          <cell r="AQ24">
            <v>44.05</v>
          </cell>
          <cell r="AR24">
            <v>2.94</v>
          </cell>
          <cell r="AS24">
            <v>10</v>
          </cell>
          <cell r="AT24">
            <v>673.41</v>
          </cell>
          <cell r="AU24">
            <v>40.51</v>
          </cell>
          <cell r="AV24">
            <v>27.01</v>
          </cell>
          <cell r="AW24">
            <v>2.7</v>
          </cell>
          <cell r="AX24">
            <v>5.4</v>
          </cell>
          <cell r="AY24">
            <v>8.1</v>
          </cell>
          <cell r="AZ24">
            <v>44.05</v>
          </cell>
          <cell r="BA24">
            <v>29.37</v>
          </cell>
          <cell r="BB24">
            <v>2.94</v>
          </cell>
          <cell r="BC24">
            <v>18.91</v>
          </cell>
          <cell r="BD24">
            <v>4.05</v>
          </cell>
          <cell r="BE24">
            <v>1.35</v>
          </cell>
          <cell r="BF24">
            <v>1</v>
          </cell>
          <cell r="BG24">
            <v>3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1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0.4</v>
          </cell>
          <cell r="CE24">
            <v>189.79</v>
          </cell>
          <cell r="CF24">
            <v>483.62</v>
          </cell>
          <cell r="CG24" t="str">
            <v>بنها 23</v>
          </cell>
          <cell r="CH24" t="str">
            <v>فقط أربعمائة وثلاثة وثمانون جنيه واثنان وستون قرش</v>
          </cell>
        </row>
        <row r="25">
          <cell r="A25">
            <v>24</v>
          </cell>
          <cell r="B25" t="str">
            <v>بنها 24</v>
          </cell>
          <cell r="C25">
            <v>0</v>
          </cell>
          <cell r="D25" t="str">
            <v>الثانية</v>
          </cell>
          <cell r="E25">
            <v>0</v>
          </cell>
          <cell r="F25" t="str">
            <v>متزوج</v>
          </cell>
          <cell r="G25">
            <v>2</v>
          </cell>
          <cell r="H25">
            <v>0</v>
          </cell>
          <cell r="I25" t="str">
            <v>نقابى</v>
          </cell>
          <cell r="J25" t="str">
            <v>نعم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 t="str">
            <v>نعم</v>
          </cell>
          <cell r="P25" t="str">
            <v>ب ت</v>
          </cell>
          <cell r="Q25" t="str">
            <v>ثانوى</v>
          </cell>
          <cell r="R25">
            <v>70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249.9</v>
          </cell>
          <cell r="X25">
            <v>270.88</v>
          </cell>
          <cell r="Y25">
            <v>40.630000000000003</v>
          </cell>
          <cell r="Z25">
            <v>2.71</v>
          </cell>
          <cell r="AA25">
            <v>4.0599999999999996</v>
          </cell>
          <cell r="AB25">
            <v>5.42</v>
          </cell>
          <cell r="AC25">
            <v>6</v>
          </cell>
          <cell r="AD25">
            <v>4</v>
          </cell>
          <cell r="AE25">
            <v>0</v>
          </cell>
          <cell r="AF25">
            <v>0</v>
          </cell>
          <cell r="AG25">
            <v>0</v>
          </cell>
          <cell r="AH25">
            <v>11</v>
          </cell>
          <cell r="AI25">
            <v>124.95</v>
          </cell>
          <cell r="AJ25">
            <v>17.420000000000002</v>
          </cell>
          <cell r="AK25">
            <v>19.04</v>
          </cell>
          <cell r="AL25">
            <v>41.5</v>
          </cell>
          <cell r="AM25">
            <v>36</v>
          </cell>
          <cell r="AN25">
            <v>37.49</v>
          </cell>
          <cell r="AO25">
            <v>37.49</v>
          </cell>
          <cell r="AP25">
            <v>297.39999999999998</v>
          </cell>
          <cell r="AQ25">
            <v>44.61</v>
          </cell>
          <cell r="AR25">
            <v>2.97</v>
          </cell>
          <cell r="AS25">
            <v>10</v>
          </cell>
          <cell r="AT25">
            <v>678.68000000000006</v>
          </cell>
          <cell r="AU25">
            <v>40.630000000000003</v>
          </cell>
          <cell r="AV25">
            <v>27.09</v>
          </cell>
          <cell r="AW25">
            <v>2.71</v>
          </cell>
          <cell r="AX25">
            <v>5.42</v>
          </cell>
          <cell r="AY25">
            <v>8.1300000000000008</v>
          </cell>
          <cell r="AZ25">
            <v>44.61</v>
          </cell>
          <cell r="BA25">
            <v>29.74</v>
          </cell>
          <cell r="BB25">
            <v>2.97</v>
          </cell>
          <cell r="BC25">
            <v>18.96</v>
          </cell>
          <cell r="BD25">
            <v>4.0599999999999996</v>
          </cell>
          <cell r="BE25">
            <v>1.35</v>
          </cell>
          <cell r="BF25">
            <v>1</v>
          </cell>
          <cell r="BG25">
            <v>3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1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0.4</v>
          </cell>
          <cell r="CE25">
            <v>191.07</v>
          </cell>
          <cell r="CF25">
            <v>487.61</v>
          </cell>
          <cell r="CG25" t="str">
            <v>بنها 24</v>
          </cell>
          <cell r="CH25" t="str">
            <v>فقط أربعمائة وسبعة وثمانون جنيه وواحد وستون قرش</v>
          </cell>
        </row>
        <row r="26">
          <cell r="A26">
            <v>25</v>
          </cell>
          <cell r="B26" t="str">
            <v>بنها 25</v>
          </cell>
          <cell r="C26">
            <v>0</v>
          </cell>
          <cell r="D26" t="str">
            <v>الثانية</v>
          </cell>
          <cell r="E26">
            <v>0</v>
          </cell>
          <cell r="F26" t="str">
            <v>متزوجه</v>
          </cell>
          <cell r="G26">
            <v>0</v>
          </cell>
          <cell r="H26">
            <v>0</v>
          </cell>
          <cell r="I26" t="str">
            <v>نقابى</v>
          </cell>
          <cell r="J26" t="str">
            <v>نعم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str">
            <v>نعم</v>
          </cell>
          <cell r="P26" t="str">
            <v>ب ت</v>
          </cell>
          <cell r="Q26" t="str">
            <v>ثانوى</v>
          </cell>
          <cell r="R26">
            <v>70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249.1</v>
          </cell>
          <cell r="X26">
            <v>270.08</v>
          </cell>
          <cell r="Y26">
            <v>40.51</v>
          </cell>
          <cell r="Z26">
            <v>2.7</v>
          </cell>
          <cell r="AA26">
            <v>4.05</v>
          </cell>
          <cell r="AB26">
            <v>5.4</v>
          </cell>
          <cell r="AC26">
            <v>2</v>
          </cell>
          <cell r="AD26">
            <v>4</v>
          </cell>
          <cell r="AE26">
            <v>0</v>
          </cell>
          <cell r="AF26">
            <v>0</v>
          </cell>
          <cell r="AG26">
            <v>0</v>
          </cell>
          <cell r="AH26">
            <v>11</v>
          </cell>
          <cell r="AI26">
            <v>124.55</v>
          </cell>
          <cell r="AJ26">
            <v>17.420000000000002</v>
          </cell>
          <cell r="AK26">
            <v>19</v>
          </cell>
          <cell r="AL26">
            <v>42.34</v>
          </cell>
          <cell r="AM26">
            <v>36</v>
          </cell>
          <cell r="AN26">
            <v>37.369999999999997</v>
          </cell>
          <cell r="AO26">
            <v>37.369999999999997</v>
          </cell>
          <cell r="AP26">
            <v>293.68</v>
          </cell>
          <cell r="AQ26">
            <v>44.05</v>
          </cell>
          <cell r="AR26">
            <v>2.94</v>
          </cell>
          <cell r="AS26">
            <v>10</v>
          </cell>
          <cell r="AT26">
            <v>673.41</v>
          </cell>
          <cell r="AU26">
            <v>40.51</v>
          </cell>
          <cell r="AV26">
            <v>27.01</v>
          </cell>
          <cell r="AW26">
            <v>2.7</v>
          </cell>
          <cell r="AX26">
            <v>5.4</v>
          </cell>
          <cell r="AY26">
            <v>8.1</v>
          </cell>
          <cell r="AZ26">
            <v>44.05</v>
          </cell>
          <cell r="BA26">
            <v>29.37</v>
          </cell>
          <cell r="BB26">
            <v>2.94</v>
          </cell>
          <cell r="BC26">
            <v>18.91</v>
          </cell>
          <cell r="BD26">
            <v>4.05</v>
          </cell>
          <cell r="BE26">
            <v>1.35</v>
          </cell>
          <cell r="BF26">
            <v>1</v>
          </cell>
          <cell r="BG26">
            <v>3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1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0.4</v>
          </cell>
          <cell r="CE26">
            <v>189.79</v>
          </cell>
          <cell r="CF26">
            <v>483.62</v>
          </cell>
          <cell r="CG26" t="str">
            <v>بنها 25</v>
          </cell>
          <cell r="CH26" t="str">
            <v>فقط أربعمائة وثلاثة وثمانون جنيه واثنان وستون قرش</v>
          </cell>
        </row>
        <row r="27">
          <cell r="A27">
            <v>26</v>
          </cell>
          <cell r="B27" t="str">
            <v>بنها 26</v>
          </cell>
          <cell r="C27">
            <v>0</v>
          </cell>
          <cell r="D27" t="str">
            <v>الثانية</v>
          </cell>
          <cell r="E27">
            <v>0</v>
          </cell>
          <cell r="F27" t="str">
            <v>متزوجه</v>
          </cell>
          <cell r="G27">
            <v>0</v>
          </cell>
          <cell r="H27">
            <v>0</v>
          </cell>
          <cell r="I27" t="str">
            <v>نقابى</v>
          </cell>
          <cell r="J27" t="str">
            <v>نعم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 t="str">
            <v>نعم</v>
          </cell>
          <cell r="P27" t="str">
            <v>ب ت</v>
          </cell>
          <cell r="Q27" t="str">
            <v>ثانوى</v>
          </cell>
          <cell r="R27">
            <v>70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289.20999999999998</v>
          </cell>
          <cell r="X27">
            <v>313.03999999999996</v>
          </cell>
          <cell r="Y27">
            <v>46.96</v>
          </cell>
          <cell r="Z27">
            <v>3.13</v>
          </cell>
          <cell r="AA27">
            <v>4.7</v>
          </cell>
          <cell r="AB27">
            <v>6.26</v>
          </cell>
          <cell r="AC27">
            <v>2</v>
          </cell>
          <cell r="AD27">
            <v>4</v>
          </cell>
          <cell r="AE27">
            <v>0</v>
          </cell>
          <cell r="AF27">
            <v>0</v>
          </cell>
          <cell r="AG27">
            <v>0</v>
          </cell>
          <cell r="AH27">
            <v>11</v>
          </cell>
          <cell r="AI27">
            <v>144.61000000000001</v>
          </cell>
          <cell r="AJ27">
            <v>20.45</v>
          </cell>
          <cell r="AK27">
            <v>22.27</v>
          </cell>
          <cell r="AL27">
            <v>49.38</v>
          </cell>
          <cell r="AM27">
            <v>36</v>
          </cell>
          <cell r="AN27">
            <v>43.38</v>
          </cell>
          <cell r="AO27">
            <v>43.38</v>
          </cell>
          <cell r="AP27">
            <v>333.09</v>
          </cell>
          <cell r="AQ27">
            <v>49.96</v>
          </cell>
          <cell r="AR27">
            <v>3.33</v>
          </cell>
          <cell r="AS27">
            <v>10</v>
          </cell>
          <cell r="AT27">
            <v>770.46999999999991</v>
          </cell>
          <cell r="AU27">
            <v>46.96</v>
          </cell>
          <cell r="AV27">
            <v>31.3</v>
          </cell>
          <cell r="AW27">
            <v>3.13</v>
          </cell>
          <cell r="AX27">
            <v>6.26</v>
          </cell>
          <cell r="AY27">
            <v>9.39</v>
          </cell>
          <cell r="AZ27">
            <v>49.96</v>
          </cell>
          <cell r="BA27">
            <v>33.31</v>
          </cell>
          <cell r="BB27">
            <v>3.33</v>
          </cell>
          <cell r="BC27">
            <v>21.91</v>
          </cell>
          <cell r="BD27">
            <v>4.7</v>
          </cell>
          <cell r="BE27">
            <v>1.57</v>
          </cell>
          <cell r="BF27">
            <v>1</v>
          </cell>
          <cell r="BG27">
            <v>3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1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0.5</v>
          </cell>
          <cell r="CE27">
            <v>217.32</v>
          </cell>
          <cell r="CF27">
            <v>553.15</v>
          </cell>
          <cell r="CG27" t="str">
            <v>بنها 26</v>
          </cell>
          <cell r="CH27" t="str">
            <v>فقط خمسمائة وثلاثة وخمسون جنيه وخمسة عشر قرش</v>
          </cell>
        </row>
        <row r="28">
          <cell r="A28">
            <v>27</v>
          </cell>
          <cell r="B28" t="str">
            <v>بنها 27</v>
          </cell>
          <cell r="C28">
            <v>0</v>
          </cell>
          <cell r="D28" t="str">
            <v>الثانية</v>
          </cell>
          <cell r="E28">
            <v>0</v>
          </cell>
          <cell r="F28" t="str">
            <v>متزوجه</v>
          </cell>
          <cell r="G28">
            <v>0</v>
          </cell>
          <cell r="H28">
            <v>0</v>
          </cell>
          <cell r="I28" t="str">
            <v>نقابى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 t="str">
            <v>نعم</v>
          </cell>
          <cell r="P28" t="str">
            <v>ب ت</v>
          </cell>
          <cell r="Q28" t="str">
            <v>ثانوى</v>
          </cell>
          <cell r="R28">
            <v>70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249.09</v>
          </cell>
          <cell r="X28">
            <v>270.07</v>
          </cell>
          <cell r="Y28">
            <v>40.51</v>
          </cell>
          <cell r="Z28">
            <v>2.7</v>
          </cell>
          <cell r="AA28">
            <v>4.05</v>
          </cell>
          <cell r="AB28">
            <v>5.4</v>
          </cell>
          <cell r="AC28">
            <v>2</v>
          </cell>
          <cell r="AD28">
            <v>4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124.55</v>
          </cell>
          <cell r="AJ28">
            <v>17.420000000000002</v>
          </cell>
          <cell r="AK28">
            <v>19</v>
          </cell>
          <cell r="AL28">
            <v>42.34</v>
          </cell>
          <cell r="AM28">
            <v>36</v>
          </cell>
          <cell r="AN28">
            <v>37.36</v>
          </cell>
          <cell r="AO28">
            <v>37.36</v>
          </cell>
          <cell r="AP28">
            <v>282.67</v>
          </cell>
          <cell r="AQ28">
            <v>42.4</v>
          </cell>
          <cell r="AR28">
            <v>2.83</v>
          </cell>
          <cell r="AS28">
            <v>10</v>
          </cell>
          <cell r="AT28">
            <v>660.63</v>
          </cell>
          <cell r="AU28">
            <v>40.51</v>
          </cell>
          <cell r="AV28">
            <v>27.01</v>
          </cell>
          <cell r="AW28">
            <v>2.7</v>
          </cell>
          <cell r="AX28">
            <v>5.4</v>
          </cell>
          <cell r="AY28">
            <v>8.1</v>
          </cell>
          <cell r="AZ28">
            <v>42.4</v>
          </cell>
          <cell r="BA28">
            <v>28.27</v>
          </cell>
          <cell r="BB28">
            <v>2.83</v>
          </cell>
          <cell r="BC28">
            <v>18.899999999999999</v>
          </cell>
          <cell r="BD28">
            <v>4.05</v>
          </cell>
          <cell r="BE28">
            <v>1.35</v>
          </cell>
          <cell r="BF28">
            <v>1</v>
          </cell>
          <cell r="BG28">
            <v>3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1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0.4</v>
          </cell>
          <cell r="CE28">
            <v>186.92</v>
          </cell>
          <cell r="CF28">
            <v>473.71</v>
          </cell>
          <cell r="CG28" t="str">
            <v>بنها 27</v>
          </cell>
          <cell r="CH28" t="str">
            <v>فقط أربعمائة وثلاثة وسبعون جنيه وواحد وسبعون قرش</v>
          </cell>
        </row>
        <row r="29">
          <cell r="A29">
            <v>28</v>
          </cell>
          <cell r="B29" t="str">
            <v>بنها 28</v>
          </cell>
          <cell r="C29">
            <v>0</v>
          </cell>
          <cell r="D29" t="str">
            <v>الثانية</v>
          </cell>
          <cell r="E29">
            <v>0</v>
          </cell>
          <cell r="F29" t="str">
            <v>متزوجه</v>
          </cell>
          <cell r="G29">
            <v>0</v>
          </cell>
          <cell r="H29">
            <v>0</v>
          </cell>
          <cell r="I29" t="str">
            <v>نقابى</v>
          </cell>
          <cell r="J29" t="str">
            <v>نعم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 t="str">
            <v>نعم</v>
          </cell>
          <cell r="P29" t="str">
            <v>ب ت</v>
          </cell>
          <cell r="Q29" t="str">
            <v>ثانوى</v>
          </cell>
          <cell r="R29">
            <v>70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248.7</v>
          </cell>
          <cell r="X29">
            <v>269.68</v>
          </cell>
          <cell r="Y29">
            <v>40.450000000000003</v>
          </cell>
          <cell r="Z29">
            <v>2.7</v>
          </cell>
          <cell r="AA29">
            <v>4.05</v>
          </cell>
          <cell r="AB29">
            <v>5.39</v>
          </cell>
          <cell r="AC29">
            <v>2</v>
          </cell>
          <cell r="AD29">
            <v>4</v>
          </cell>
          <cell r="AE29">
            <v>0</v>
          </cell>
          <cell r="AF29">
            <v>0</v>
          </cell>
          <cell r="AG29">
            <v>0</v>
          </cell>
          <cell r="AH29">
            <v>11</v>
          </cell>
          <cell r="AI29">
            <v>124.35</v>
          </cell>
          <cell r="AJ29">
            <v>17.420000000000002</v>
          </cell>
          <cell r="AK29">
            <v>19</v>
          </cell>
          <cell r="AL29">
            <v>42.34</v>
          </cell>
          <cell r="AM29">
            <v>36</v>
          </cell>
          <cell r="AN29">
            <v>37.31</v>
          </cell>
          <cell r="AO29">
            <v>37.31</v>
          </cell>
          <cell r="AP29">
            <v>293.42</v>
          </cell>
          <cell r="AQ29">
            <v>44.01</v>
          </cell>
          <cell r="AR29">
            <v>2.93</v>
          </cell>
          <cell r="AS29">
            <v>10</v>
          </cell>
          <cell r="AT29">
            <v>672.63000000000011</v>
          </cell>
          <cell r="AU29">
            <v>40.450000000000003</v>
          </cell>
          <cell r="AV29">
            <v>26.97</v>
          </cell>
          <cell r="AW29">
            <v>2.7</v>
          </cell>
          <cell r="AX29">
            <v>5.39</v>
          </cell>
          <cell r="AY29">
            <v>8.09</v>
          </cell>
          <cell r="AZ29">
            <v>44.01</v>
          </cell>
          <cell r="BA29">
            <v>29.34</v>
          </cell>
          <cell r="BB29">
            <v>2.93</v>
          </cell>
          <cell r="BC29">
            <v>18.88</v>
          </cell>
          <cell r="BD29">
            <v>4.05</v>
          </cell>
          <cell r="BE29">
            <v>1.35</v>
          </cell>
          <cell r="BF29">
            <v>1</v>
          </cell>
          <cell r="BG29">
            <v>3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1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0.4</v>
          </cell>
          <cell r="CE29">
            <v>189.56</v>
          </cell>
          <cell r="CF29">
            <v>483.07</v>
          </cell>
          <cell r="CG29" t="str">
            <v>بنها 28</v>
          </cell>
          <cell r="CH29" t="str">
            <v>فقط أربعمائة وثلاثة وثمانون جنيه وسبعة قرش</v>
          </cell>
        </row>
        <row r="30">
          <cell r="A30">
            <v>29</v>
          </cell>
          <cell r="B30" t="str">
            <v>بنها 29</v>
          </cell>
          <cell r="C30">
            <v>0</v>
          </cell>
          <cell r="D30" t="str">
            <v>الثانية</v>
          </cell>
          <cell r="E30">
            <v>0</v>
          </cell>
          <cell r="F30" t="str">
            <v>متزوج</v>
          </cell>
          <cell r="G30">
            <v>2</v>
          </cell>
          <cell r="H30">
            <v>0</v>
          </cell>
          <cell r="I30" t="str">
            <v>نقابى</v>
          </cell>
          <cell r="J30" t="str">
            <v>نعم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 t="str">
            <v>نعم</v>
          </cell>
          <cell r="P30" t="str">
            <v>ب ت</v>
          </cell>
          <cell r="Q30" t="str">
            <v>ثانوى</v>
          </cell>
          <cell r="R30">
            <v>70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238.68</v>
          </cell>
          <cell r="X30">
            <v>258.55</v>
          </cell>
          <cell r="Y30">
            <v>38.78</v>
          </cell>
          <cell r="Z30">
            <v>2.59</v>
          </cell>
          <cell r="AA30">
            <v>3.88</v>
          </cell>
          <cell r="AB30">
            <v>5.17</v>
          </cell>
          <cell r="AC30">
            <v>6</v>
          </cell>
          <cell r="AD30">
            <v>4</v>
          </cell>
          <cell r="AE30">
            <v>0</v>
          </cell>
          <cell r="AF30">
            <v>0</v>
          </cell>
          <cell r="AG30">
            <v>0</v>
          </cell>
          <cell r="AH30">
            <v>11</v>
          </cell>
          <cell r="AI30">
            <v>119.34</v>
          </cell>
          <cell r="AJ30">
            <v>16.18</v>
          </cell>
          <cell r="AK30">
            <v>18.12</v>
          </cell>
          <cell r="AL30">
            <v>39.49</v>
          </cell>
          <cell r="AM30">
            <v>36</v>
          </cell>
          <cell r="AN30">
            <v>35.799999999999997</v>
          </cell>
          <cell r="AO30">
            <v>35.799999999999997</v>
          </cell>
          <cell r="AP30">
            <v>285.93</v>
          </cell>
          <cell r="AQ30">
            <v>42.89</v>
          </cell>
          <cell r="AR30">
            <v>2.86</v>
          </cell>
          <cell r="AS30">
            <v>10</v>
          </cell>
          <cell r="AT30">
            <v>650.64999999999986</v>
          </cell>
          <cell r="AU30">
            <v>38.78</v>
          </cell>
          <cell r="AV30">
            <v>25.86</v>
          </cell>
          <cell r="AW30">
            <v>2.59</v>
          </cell>
          <cell r="AX30">
            <v>5.17</v>
          </cell>
          <cell r="AY30">
            <v>7.76</v>
          </cell>
          <cell r="AZ30">
            <v>42.89</v>
          </cell>
          <cell r="BA30">
            <v>28.59</v>
          </cell>
          <cell r="BB30">
            <v>2.86</v>
          </cell>
          <cell r="BC30">
            <v>18.100000000000001</v>
          </cell>
          <cell r="BD30">
            <v>3.88</v>
          </cell>
          <cell r="BE30">
            <v>1.29</v>
          </cell>
          <cell r="BF30">
            <v>1</v>
          </cell>
          <cell r="BG30">
            <v>3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1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0.4</v>
          </cell>
          <cell r="CE30">
            <v>183.17</v>
          </cell>
          <cell r="CF30">
            <v>467.48</v>
          </cell>
          <cell r="CG30" t="str">
            <v>بنها 29</v>
          </cell>
          <cell r="CH30" t="str">
            <v>فقط أربعمائة وسبعة وستون جنيه وثمانية وأربعون قرش</v>
          </cell>
        </row>
        <row r="31">
          <cell r="A31">
            <v>30</v>
          </cell>
          <cell r="B31" t="str">
            <v>بنها 30</v>
          </cell>
          <cell r="C31">
            <v>0</v>
          </cell>
          <cell r="D31" t="str">
            <v>الثانية</v>
          </cell>
          <cell r="E31">
            <v>0</v>
          </cell>
          <cell r="F31" t="str">
            <v>متزوجه</v>
          </cell>
          <cell r="G31">
            <v>0</v>
          </cell>
          <cell r="H31">
            <v>0</v>
          </cell>
          <cell r="I31" t="str">
            <v>نقابى</v>
          </cell>
          <cell r="J31" t="str">
            <v>نعم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 t="str">
            <v>نعم</v>
          </cell>
          <cell r="P31" t="str">
            <v>ب ت</v>
          </cell>
          <cell r="Q31" t="str">
            <v>ثانوى</v>
          </cell>
          <cell r="R31">
            <v>70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248.7</v>
          </cell>
          <cell r="X31">
            <v>269.68</v>
          </cell>
          <cell r="Y31">
            <v>40.450000000000003</v>
          </cell>
          <cell r="Z31">
            <v>2.7</v>
          </cell>
          <cell r="AA31">
            <v>4.05</v>
          </cell>
          <cell r="AB31">
            <v>5.39</v>
          </cell>
          <cell r="AC31">
            <v>2</v>
          </cell>
          <cell r="AD31">
            <v>4</v>
          </cell>
          <cell r="AE31">
            <v>0</v>
          </cell>
          <cell r="AF31">
            <v>0</v>
          </cell>
          <cell r="AG31">
            <v>0</v>
          </cell>
          <cell r="AH31">
            <v>11</v>
          </cell>
          <cell r="AI31">
            <v>124.35</v>
          </cell>
          <cell r="AJ31">
            <v>17.420000000000002</v>
          </cell>
          <cell r="AK31">
            <v>19</v>
          </cell>
          <cell r="AL31">
            <v>42.34</v>
          </cell>
          <cell r="AM31">
            <v>36</v>
          </cell>
          <cell r="AN31">
            <v>37.31</v>
          </cell>
          <cell r="AO31">
            <v>37.31</v>
          </cell>
          <cell r="AP31">
            <v>293.42</v>
          </cell>
          <cell r="AQ31">
            <v>44.01</v>
          </cell>
          <cell r="AR31">
            <v>2.93</v>
          </cell>
          <cell r="AS31">
            <v>10</v>
          </cell>
          <cell r="AT31">
            <v>672.63000000000011</v>
          </cell>
          <cell r="AU31">
            <v>40.450000000000003</v>
          </cell>
          <cell r="AV31">
            <v>26.97</v>
          </cell>
          <cell r="AW31">
            <v>2.7</v>
          </cell>
          <cell r="AX31">
            <v>5.39</v>
          </cell>
          <cell r="AY31">
            <v>8.09</v>
          </cell>
          <cell r="AZ31">
            <v>44.01</v>
          </cell>
          <cell r="BA31">
            <v>29.34</v>
          </cell>
          <cell r="BB31">
            <v>2.93</v>
          </cell>
          <cell r="BC31">
            <v>18.88</v>
          </cell>
          <cell r="BD31">
            <v>4.05</v>
          </cell>
          <cell r="BE31">
            <v>1.35</v>
          </cell>
          <cell r="BF31">
            <v>1</v>
          </cell>
          <cell r="BG31">
            <v>3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1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0.4</v>
          </cell>
          <cell r="CE31">
            <v>189.56</v>
          </cell>
          <cell r="CF31">
            <v>483.07</v>
          </cell>
          <cell r="CG31" t="str">
            <v>بنها 30</v>
          </cell>
          <cell r="CH31" t="str">
            <v>فقط أربعمائة وثلاثة وثمانون جنيه وسبعة قرش</v>
          </cell>
        </row>
        <row r="32">
          <cell r="A32">
            <v>31</v>
          </cell>
          <cell r="B32" t="str">
            <v>بنها 31</v>
          </cell>
          <cell r="C32">
            <v>0</v>
          </cell>
          <cell r="D32" t="str">
            <v>الثانية</v>
          </cell>
          <cell r="E32">
            <v>0</v>
          </cell>
          <cell r="F32" t="str">
            <v>متزوجه</v>
          </cell>
          <cell r="G32">
            <v>0</v>
          </cell>
          <cell r="H32">
            <v>0</v>
          </cell>
          <cell r="I32" t="str">
            <v>نقابى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 t="str">
            <v>نعم</v>
          </cell>
          <cell r="P32" t="str">
            <v>ب ت</v>
          </cell>
          <cell r="Q32" t="str">
            <v>ثانوى</v>
          </cell>
          <cell r="R32">
            <v>70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307.08999999999997</v>
          </cell>
          <cell r="X32">
            <v>332.22999999999996</v>
          </cell>
          <cell r="Y32">
            <v>49.83</v>
          </cell>
          <cell r="Z32">
            <v>3.32</v>
          </cell>
          <cell r="AA32">
            <v>4.9800000000000004</v>
          </cell>
          <cell r="AB32">
            <v>6.64</v>
          </cell>
          <cell r="AC32">
            <v>2</v>
          </cell>
          <cell r="AD32">
            <v>4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153.55000000000001</v>
          </cell>
          <cell r="AJ32">
            <v>21.86</v>
          </cell>
          <cell r="AK32">
            <v>24.23</v>
          </cell>
          <cell r="AL32">
            <v>52.43</v>
          </cell>
          <cell r="AM32">
            <v>36</v>
          </cell>
          <cell r="AN32">
            <v>46.06</v>
          </cell>
          <cell r="AO32">
            <v>46.06</v>
          </cell>
          <cell r="AP32">
            <v>340.13</v>
          </cell>
          <cell r="AQ32">
            <v>51.02</v>
          </cell>
          <cell r="AR32">
            <v>3.4</v>
          </cell>
          <cell r="AS32">
            <v>10</v>
          </cell>
          <cell r="AT32">
            <v>801.54999999999973</v>
          </cell>
          <cell r="AU32">
            <v>49.83</v>
          </cell>
          <cell r="AV32">
            <v>33.22</v>
          </cell>
          <cell r="AW32">
            <v>3.32</v>
          </cell>
          <cell r="AX32">
            <v>6.64</v>
          </cell>
          <cell r="AY32">
            <v>9.9700000000000006</v>
          </cell>
          <cell r="AZ32">
            <v>51.02</v>
          </cell>
          <cell r="BA32">
            <v>34.01</v>
          </cell>
          <cell r="BB32">
            <v>3.4</v>
          </cell>
          <cell r="BC32">
            <v>23.26</v>
          </cell>
          <cell r="BD32">
            <v>4.9800000000000004</v>
          </cell>
          <cell r="BE32">
            <v>1.66</v>
          </cell>
          <cell r="BF32">
            <v>1</v>
          </cell>
          <cell r="BG32">
            <v>3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1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0.5</v>
          </cell>
          <cell r="CE32">
            <v>226.81</v>
          </cell>
          <cell r="CF32">
            <v>574.74</v>
          </cell>
          <cell r="CG32" t="str">
            <v>بنها 31</v>
          </cell>
          <cell r="CH32" t="str">
            <v>فقط خمسمائة وأربعة وسبعون جنيه وأربعة وسبعون قرش</v>
          </cell>
        </row>
        <row r="33">
          <cell r="A33">
            <v>32</v>
          </cell>
          <cell r="B33" t="str">
            <v>بنها 32</v>
          </cell>
          <cell r="C33">
            <v>0</v>
          </cell>
          <cell r="D33" t="str">
            <v>الثانية</v>
          </cell>
          <cell r="E33">
            <v>0</v>
          </cell>
          <cell r="F33" t="str">
            <v>متزوجه</v>
          </cell>
          <cell r="G33">
            <v>0</v>
          </cell>
          <cell r="H33">
            <v>0</v>
          </cell>
          <cell r="I33" t="str">
            <v>نقابى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 t="str">
            <v>نعم</v>
          </cell>
          <cell r="P33" t="str">
            <v>ب ت</v>
          </cell>
          <cell r="Q33" t="str">
            <v>ثانوى</v>
          </cell>
          <cell r="R33">
            <v>70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261.2</v>
          </cell>
          <cell r="X33">
            <v>282.98</v>
          </cell>
          <cell r="Y33">
            <v>42.45</v>
          </cell>
          <cell r="Z33">
            <v>2.83</v>
          </cell>
          <cell r="AA33">
            <v>4.24</v>
          </cell>
          <cell r="AB33">
            <v>5.66</v>
          </cell>
          <cell r="AC33">
            <v>2</v>
          </cell>
          <cell r="AD33">
            <v>4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130.6</v>
          </cell>
          <cell r="AJ33">
            <v>18.8</v>
          </cell>
          <cell r="AK33">
            <v>20.46</v>
          </cell>
          <cell r="AL33">
            <v>44.44</v>
          </cell>
          <cell r="AM33">
            <v>36</v>
          </cell>
          <cell r="AN33">
            <v>39.18</v>
          </cell>
          <cell r="AO33">
            <v>39.18</v>
          </cell>
          <cell r="AP33">
            <v>295.48</v>
          </cell>
          <cell r="AQ33">
            <v>44.32</v>
          </cell>
          <cell r="AR33">
            <v>2.95</v>
          </cell>
          <cell r="AS33">
            <v>10</v>
          </cell>
          <cell r="AT33">
            <v>690.9100000000002</v>
          </cell>
          <cell r="AU33">
            <v>42.45</v>
          </cell>
          <cell r="AV33">
            <v>28.3</v>
          </cell>
          <cell r="AW33">
            <v>2.83</v>
          </cell>
          <cell r="AX33">
            <v>5.66</v>
          </cell>
          <cell r="AY33">
            <v>8.49</v>
          </cell>
          <cell r="AZ33">
            <v>44.32</v>
          </cell>
          <cell r="BA33">
            <v>29.55</v>
          </cell>
          <cell r="BB33">
            <v>2.95</v>
          </cell>
          <cell r="BC33">
            <v>19.809999999999999</v>
          </cell>
          <cell r="BD33">
            <v>4.24</v>
          </cell>
          <cell r="BE33">
            <v>1.41</v>
          </cell>
          <cell r="BF33">
            <v>1</v>
          </cell>
          <cell r="BG33">
            <v>3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1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0.4</v>
          </cell>
          <cell r="CE33">
            <v>195.41</v>
          </cell>
          <cell r="CF33">
            <v>495.5</v>
          </cell>
          <cell r="CG33" t="str">
            <v>بنها 32</v>
          </cell>
          <cell r="CH33" t="str">
            <v>فقط أربعمائة وخمسة وتسعون جنيه وخمسون قرش</v>
          </cell>
        </row>
        <row r="34">
          <cell r="A34">
            <v>33</v>
          </cell>
          <cell r="B34" t="str">
            <v>بنها 33</v>
          </cell>
          <cell r="C34">
            <v>0</v>
          </cell>
          <cell r="D34" t="str">
            <v>الثانية</v>
          </cell>
          <cell r="E34">
            <v>0</v>
          </cell>
          <cell r="F34" t="str">
            <v>متزوج</v>
          </cell>
          <cell r="G34">
            <v>2</v>
          </cell>
          <cell r="H34">
            <v>0</v>
          </cell>
          <cell r="I34" t="str">
            <v>نقابى</v>
          </cell>
          <cell r="J34" t="str">
            <v>نعم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 t="str">
            <v>نعم</v>
          </cell>
          <cell r="P34" t="str">
            <v>ب ت</v>
          </cell>
          <cell r="Q34" t="str">
            <v>ثانوى</v>
          </cell>
          <cell r="R34">
            <v>70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279.79000000000002</v>
          </cell>
          <cell r="X34">
            <v>302.87</v>
          </cell>
          <cell r="Y34">
            <v>45.43</v>
          </cell>
          <cell r="Z34">
            <v>3.03</v>
          </cell>
          <cell r="AA34">
            <v>4.54</v>
          </cell>
          <cell r="AB34">
            <v>6.06</v>
          </cell>
          <cell r="AC34">
            <v>6</v>
          </cell>
          <cell r="AD34">
            <v>4</v>
          </cell>
          <cell r="AE34">
            <v>0</v>
          </cell>
          <cell r="AF34">
            <v>0</v>
          </cell>
          <cell r="AG34">
            <v>0</v>
          </cell>
          <cell r="AH34">
            <v>11</v>
          </cell>
          <cell r="AI34">
            <v>139.9</v>
          </cell>
          <cell r="AJ34">
            <v>19.7</v>
          </cell>
          <cell r="AK34">
            <v>21.47</v>
          </cell>
          <cell r="AL34">
            <v>47.67</v>
          </cell>
          <cell r="AM34">
            <v>36</v>
          </cell>
          <cell r="AN34">
            <v>41.97</v>
          </cell>
          <cell r="AO34">
            <v>41.97</v>
          </cell>
          <cell r="AP34">
            <v>327.71</v>
          </cell>
          <cell r="AQ34">
            <v>49.16</v>
          </cell>
          <cell r="AR34">
            <v>3.28</v>
          </cell>
          <cell r="AS34">
            <v>10</v>
          </cell>
          <cell r="AT34">
            <v>752.08000000000015</v>
          </cell>
          <cell r="AU34">
            <v>45.43</v>
          </cell>
          <cell r="AV34">
            <v>30.29</v>
          </cell>
          <cell r="AW34">
            <v>3.03</v>
          </cell>
          <cell r="AX34">
            <v>6.06</v>
          </cell>
          <cell r="AY34">
            <v>9.09</v>
          </cell>
          <cell r="AZ34">
            <v>49.16</v>
          </cell>
          <cell r="BA34">
            <v>32.770000000000003</v>
          </cell>
          <cell r="BB34">
            <v>3.28</v>
          </cell>
          <cell r="BC34">
            <v>21.2</v>
          </cell>
          <cell r="BD34">
            <v>4.54</v>
          </cell>
          <cell r="BE34">
            <v>1.51</v>
          </cell>
          <cell r="BF34">
            <v>1</v>
          </cell>
          <cell r="BG34">
            <v>3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1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0.5</v>
          </cell>
          <cell r="CE34">
            <v>211.86</v>
          </cell>
          <cell r="CF34">
            <v>540.22</v>
          </cell>
          <cell r="CG34" t="str">
            <v>بنها 33</v>
          </cell>
          <cell r="CH34" t="str">
            <v>فقط خمسمائة وأربعون جنيه واثنان وعشرون قرش</v>
          </cell>
        </row>
        <row r="35">
          <cell r="A35">
            <v>34</v>
          </cell>
          <cell r="B35" t="str">
            <v>بنها 34</v>
          </cell>
          <cell r="C35">
            <v>0</v>
          </cell>
          <cell r="D35" t="str">
            <v>الثانية</v>
          </cell>
          <cell r="E35">
            <v>0</v>
          </cell>
          <cell r="F35" t="str">
            <v>متزوجه</v>
          </cell>
          <cell r="G35">
            <v>0</v>
          </cell>
          <cell r="H35">
            <v>0</v>
          </cell>
          <cell r="I35" t="str">
            <v>نقابى</v>
          </cell>
          <cell r="J35" t="str">
            <v>نعم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 t="str">
            <v>نعم</v>
          </cell>
          <cell r="P35" t="str">
            <v>ب ت</v>
          </cell>
          <cell r="Q35" t="str">
            <v>ثانوى</v>
          </cell>
          <cell r="R35">
            <v>70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233.28</v>
          </cell>
          <cell r="X35">
            <v>253.15</v>
          </cell>
          <cell r="Y35">
            <v>37.97</v>
          </cell>
          <cell r="Z35">
            <v>2.5299999999999998</v>
          </cell>
          <cell r="AA35">
            <v>3.8</v>
          </cell>
          <cell r="AB35">
            <v>5.0599999999999996</v>
          </cell>
          <cell r="AC35">
            <v>2</v>
          </cell>
          <cell r="AD35">
            <v>4</v>
          </cell>
          <cell r="AE35">
            <v>0</v>
          </cell>
          <cell r="AF35">
            <v>0</v>
          </cell>
          <cell r="AG35">
            <v>0</v>
          </cell>
          <cell r="AH35">
            <v>11</v>
          </cell>
          <cell r="AI35">
            <v>0</v>
          </cell>
          <cell r="AJ35">
            <v>16.18</v>
          </cell>
          <cell r="AK35">
            <v>18.12</v>
          </cell>
          <cell r="AL35">
            <v>39.49</v>
          </cell>
          <cell r="AM35">
            <v>36</v>
          </cell>
          <cell r="AN35">
            <v>34.99</v>
          </cell>
          <cell r="AO35">
            <v>34.99</v>
          </cell>
          <cell r="AP35">
            <v>161.78</v>
          </cell>
          <cell r="AQ35">
            <v>24.27</v>
          </cell>
          <cell r="AR35">
            <v>1.62</v>
          </cell>
          <cell r="AS35">
            <v>10</v>
          </cell>
          <cell r="AT35">
            <v>500.18000000000006</v>
          </cell>
          <cell r="AU35">
            <v>37.97</v>
          </cell>
          <cell r="AV35">
            <v>25.32</v>
          </cell>
          <cell r="AW35">
            <v>2.5299999999999998</v>
          </cell>
          <cell r="AX35">
            <v>5.0599999999999996</v>
          </cell>
          <cell r="AY35">
            <v>7.59</v>
          </cell>
          <cell r="AZ35">
            <v>24.27</v>
          </cell>
          <cell r="BA35">
            <v>16.18</v>
          </cell>
          <cell r="BB35">
            <v>1.62</v>
          </cell>
          <cell r="BC35">
            <v>17.72</v>
          </cell>
          <cell r="BD35">
            <v>3.8</v>
          </cell>
          <cell r="BE35">
            <v>1.27</v>
          </cell>
          <cell r="BF35">
            <v>1</v>
          </cell>
          <cell r="BG35">
            <v>3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1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0.4</v>
          </cell>
          <cell r="CE35">
            <v>148.72999999999999</v>
          </cell>
          <cell r="CF35">
            <v>351.45</v>
          </cell>
          <cell r="CG35" t="str">
            <v>بنها 34</v>
          </cell>
          <cell r="CH35" t="str">
            <v>فقط ثلاثمائة وواحد وخمسون جنيه وخمسة وأربعون قرش</v>
          </cell>
        </row>
        <row r="36">
          <cell r="A36">
            <v>35</v>
          </cell>
          <cell r="B36" t="str">
            <v>بنها 35</v>
          </cell>
          <cell r="C36">
            <v>0</v>
          </cell>
          <cell r="D36" t="str">
            <v>الثانية</v>
          </cell>
          <cell r="E36">
            <v>0</v>
          </cell>
          <cell r="F36" t="str">
            <v>متزوجه</v>
          </cell>
          <cell r="G36">
            <v>0</v>
          </cell>
          <cell r="H36">
            <v>0</v>
          </cell>
          <cell r="I36" t="str">
            <v>نقابى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 t="str">
            <v>نعم</v>
          </cell>
          <cell r="P36">
            <v>0</v>
          </cell>
          <cell r="Q36" t="str">
            <v>ثانوى</v>
          </cell>
          <cell r="R36">
            <v>70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277.68</v>
          </cell>
          <cell r="X36">
            <v>300.63</v>
          </cell>
          <cell r="Y36">
            <v>45.09</v>
          </cell>
          <cell r="Z36">
            <v>3.01</v>
          </cell>
          <cell r="AA36">
            <v>4.51</v>
          </cell>
          <cell r="AB36">
            <v>6.01</v>
          </cell>
          <cell r="AC36">
            <v>2</v>
          </cell>
          <cell r="AD36">
            <v>4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138.84</v>
          </cell>
          <cell r="AJ36">
            <v>19.52</v>
          </cell>
          <cell r="AK36">
            <v>21.78</v>
          </cell>
          <cell r="AL36">
            <v>47.29</v>
          </cell>
          <cell r="AM36">
            <v>36</v>
          </cell>
          <cell r="AN36">
            <v>41.65</v>
          </cell>
          <cell r="AO36">
            <v>41.65</v>
          </cell>
          <cell r="AP36">
            <v>311.08</v>
          </cell>
          <cell r="AQ36">
            <v>46.66</v>
          </cell>
          <cell r="AR36">
            <v>3.11</v>
          </cell>
          <cell r="AS36">
            <v>10</v>
          </cell>
          <cell r="AT36">
            <v>730.1</v>
          </cell>
          <cell r="AU36">
            <v>45.09</v>
          </cell>
          <cell r="AV36">
            <v>30.06</v>
          </cell>
          <cell r="AW36">
            <v>3.01</v>
          </cell>
          <cell r="AX36">
            <v>6.01</v>
          </cell>
          <cell r="AY36">
            <v>9.02</v>
          </cell>
          <cell r="AZ36">
            <v>46.66</v>
          </cell>
          <cell r="BA36">
            <v>31.11</v>
          </cell>
          <cell r="BB36">
            <v>3.11</v>
          </cell>
          <cell r="BC36">
            <v>21.04</v>
          </cell>
          <cell r="BD36">
            <v>4.51</v>
          </cell>
          <cell r="BE36">
            <v>1.5</v>
          </cell>
          <cell r="BF36">
            <v>1</v>
          </cell>
          <cell r="BG36">
            <v>3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1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0.5</v>
          </cell>
          <cell r="CE36">
            <v>206.62</v>
          </cell>
          <cell r="CF36">
            <v>523.48</v>
          </cell>
          <cell r="CG36" t="str">
            <v>بنها 35</v>
          </cell>
          <cell r="CH36" t="str">
            <v>فقط خمسمائة وثلاثة وعشرون جنيه وثمانية وأربعون قرش</v>
          </cell>
        </row>
        <row r="37">
          <cell r="A37">
            <v>36</v>
          </cell>
          <cell r="B37" t="str">
            <v>بنها 36</v>
          </cell>
          <cell r="C37">
            <v>0</v>
          </cell>
          <cell r="D37" t="str">
            <v>الثانية</v>
          </cell>
          <cell r="E37">
            <v>0</v>
          </cell>
          <cell r="F37" t="str">
            <v>متزوج</v>
          </cell>
          <cell r="G37">
            <v>2</v>
          </cell>
          <cell r="H37">
            <v>0</v>
          </cell>
          <cell r="I37" t="str">
            <v>نقابى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 t="str">
            <v>نعم</v>
          </cell>
          <cell r="P37">
            <v>0</v>
          </cell>
          <cell r="Q37" t="str">
            <v>ثانوى</v>
          </cell>
          <cell r="R37">
            <v>70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249.02</v>
          </cell>
          <cell r="X37">
            <v>270</v>
          </cell>
          <cell r="Y37">
            <v>40.5</v>
          </cell>
          <cell r="Z37">
            <v>2.7</v>
          </cell>
          <cell r="AA37">
            <v>4.05</v>
          </cell>
          <cell r="AB37">
            <v>5.4</v>
          </cell>
          <cell r="AC37">
            <v>6</v>
          </cell>
          <cell r="AD37">
            <v>4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17.420000000000002</v>
          </cell>
          <cell r="AK37">
            <v>19</v>
          </cell>
          <cell r="AL37">
            <v>41.33</v>
          </cell>
          <cell r="AM37">
            <v>36</v>
          </cell>
          <cell r="AN37">
            <v>37.35</v>
          </cell>
          <cell r="AO37">
            <v>37.35</v>
          </cell>
          <cell r="AP37">
            <v>161.1</v>
          </cell>
          <cell r="AQ37">
            <v>24.17</v>
          </cell>
          <cell r="AR37">
            <v>1.61</v>
          </cell>
          <cell r="AS37">
            <v>10</v>
          </cell>
          <cell r="AT37">
            <v>519.53</v>
          </cell>
          <cell r="AU37">
            <v>40.5</v>
          </cell>
          <cell r="AV37">
            <v>27</v>
          </cell>
          <cell r="AW37">
            <v>2.7</v>
          </cell>
          <cell r="AX37">
            <v>5.4</v>
          </cell>
          <cell r="AY37">
            <v>8.1</v>
          </cell>
          <cell r="AZ37">
            <v>24.17</v>
          </cell>
          <cell r="BA37">
            <v>16.11</v>
          </cell>
          <cell r="BB37">
            <v>1.61</v>
          </cell>
          <cell r="BC37">
            <v>18.899999999999999</v>
          </cell>
          <cell r="BD37">
            <v>4.05</v>
          </cell>
          <cell r="BE37">
            <v>1.35</v>
          </cell>
          <cell r="BF37">
            <v>1</v>
          </cell>
          <cell r="BG37">
            <v>3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1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0.4</v>
          </cell>
          <cell r="CE37">
            <v>155.29</v>
          </cell>
          <cell r="CF37">
            <v>364.24</v>
          </cell>
          <cell r="CG37" t="str">
            <v>بنها 36</v>
          </cell>
          <cell r="CH37" t="str">
            <v>فقط ثلاثمائة وأربعة وستون جنيه وأربعة وعشرون قرش</v>
          </cell>
        </row>
        <row r="38">
          <cell r="A38">
            <v>37</v>
          </cell>
          <cell r="B38" t="str">
            <v>بنها 37</v>
          </cell>
          <cell r="C38">
            <v>0</v>
          </cell>
          <cell r="D38" t="str">
            <v>الثانية</v>
          </cell>
          <cell r="E38">
            <v>0</v>
          </cell>
          <cell r="F38" t="str">
            <v>متزوج</v>
          </cell>
          <cell r="G38">
            <v>1</v>
          </cell>
          <cell r="H38">
            <v>0</v>
          </cell>
          <cell r="I38" t="str">
            <v>نقابى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 t="str">
            <v>نعم</v>
          </cell>
          <cell r="P38">
            <v>0</v>
          </cell>
          <cell r="Q38" t="str">
            <v>ثانوى</v>
          </cell>
          <cell r="R38">
            <v>70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233.68</v>
          </cell>
          <cell r="X38">
            <v>253.55</v>
          </cell>
          <cell r="Y38">
            <v>38.03</v>
          </cell>
          <cell r="Z38">
            <v>2.54</v>
          </cell>
          <cell r="AA38">
            <v>3.8</v>
          </cell>
          <cell r="AB38">
            <v>5.07</v>
          </cell>
          <cell r="AC38">
            <v>4</v>
          </cell>
          <cell r="AD38">
            <v>4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116.84</v>
          </cell>
          <cell r="AJ38">
            <v>16.170000000000002</v>
          </cell>
          <cell r="AK38">
            <v>18.12</v>
          </cell>
          <cell r="AL38">
            <v>39.5</v>
          </cell>
          <cell r="AM38">
            <v>36</v>
          </cell>
          <cell r="AN38">
            <v>35.049999999999997</v>
          </cell>
          <cell r="AO38">
            <v>35.049999999999997</v>
          </cell>
          <cell r="AP38">
            <v>269.68</v>
          </cell>
          <cell r="AQ38">
            <v>40.450000000000003</v>
          </cell>
          <cell r="AR38">
            <v>2.7</v>
          </cell>
          <cell r="AS38">
            <v>10</v>
          </cell>
          <cell r="AT38">
            <v>625.82000000000016</v>
          </cell>
          <cell r="AU38">
            <v>38.03</v>
          </cell>
          <cell r="AV38">
            <v>25.36</v>
          </cell>
          <cell r="AW38">
            <v>2.54</v>
          </cell>
          <cell r="AX38">
            <v>5.07</v>
          </cell>
          <cell r="AY38">
            <v>7.61</v>
          </cell>
          <cell r="AZ38">
            <v>40.450000000000003</v>
          </cell>
          <cell r="BA38">
            <v>26.97</v>
          </cell>
          <cell r="BB38">
            <v>2.7</v>
          </cell>
          <cell r="BC38">
            <v>17.75</v>
          </cell>
          <cell r="BD38">
            <v>3.8</v>
          </cell>
          <cell r="BE38">
            <v>1.27</v>
          </cell>
          <cell r="BF38">
            <v>1</v>
          </cell>
          <cell r="BG38">
            <v>3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18.2</v>
          </cell>
          <cell r="BN38">
            <v>0</v>
          </cell>
          <cell r="BO38">
            <v>0</v>
          </cell>
          <cell r="BP38">
            <v>1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0.4</v>
          </cell>
          <cell r="CE38">
            <v>195.15</v>
          </cell>
          <cell r="CF38">
            <v>430.67</v>
          </cell>
          <cell r="CG38" t="str">
            <v>بنها 37</v>
          </cell>
          <cell r="CH38" t="str">
            <v>فقط أربعمائة وثلاثون جنيه وسبعة وستون قرش</v>
          </cell>
        </row>
        <row r="39">
          <cell r="A39">
            <v>38</v>
          </cell>
          <cell r="B39" t="str">
            <v>بنها 38</v>
          </cell>
          <cell r="C39">
            <v>0</v>
          </cell>
          <cell r="D39" t="str">
            <v>الثانية</v>
          </cell>
          <cell r="E39">
            <v>0</v>
          </cell>
          <cell r="F39" t="str">
            <v>متزوج</v>
          </cell>
          <cell r="G39">
            <v>1</v>
          </cell>
          <cell r="H39">
            <v>0</v>
          </cell>
          <cell r="I39" t="str">
            <v>نقابى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 t="str">
            <v>نعم</v>
          </cell>
          <cell r="P39">
            <v>0</v>
          </cell>
          <cell r="Q39" t="str">
            <v>ثانوى</v>
          </cell>
          <cell r="R39">
            <v>70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232.88</v>
          </cell>
          <cell r="X39">
            <v>252.35</v>
          </cell>
          <cell r="Y39">
            <v>37.85</v>
          </cell>
          <cell r="Z39">
            <v>2.52</v>
          </cell>
          <cell r="AA39">
            <v>3.79</v>
          </cell>
          <cell r="AB39">
            <v>5.05</v>
          </cell>
          <cell r="AC39">
            <v>4</v>
          </cell>
          <cell r="AD39">
            <v>4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116.44</v>
          </cell>
          <cell r="AJ39">
            <v>16.18</v>
          </cell>
          <cell r="AK39">
            <v>18.12</v>
          </cell>
          <cell r="AL39">
            <v>39.49</v>
          </cell>
          <cell r="AM39">
            <v>36</v>
          </cell>
          <cell r="AN39">
            <v>34.93</v>
          </cell>
          <cell r="AO39">
            <v>34.93</v>
          </cell>
          <cell r="AP39">
            <v>269.16000000000003</v>
          </cell>
          <cell r="AQ39">
            <v>40.369999999999997</v>
          </cell>
          <cell r="AR39">
            <v>2.69</v>
          </cell>
          <cell r="AS39">
            <v>10</v>
          </cell>
          <cell r="AT39">
            <v>623.78000000000009</v>
          </cell>
          <cell r="AU39">
            <v>37.85</v>
          </cell>
          <cell r="AV39">
            <v>25.24</v>
          </cell>
          <cell r="AW39">
            <v>2.52</v>
          </cell>
          <cell r="AX39">
            <v>5.05</v>
          </cell>
          <cell r="AY39">
            <v>7.57</v>
          </cell>
          <cell r="AZ39">
            <v>40.369999999999997</v>
          </cell>
          <cell r="BA39">
            <v>26.92</v>
          </cell>
          <cell r="BB39">
            <v>2.69</v>
          </cell>
          <cell r="BC39">
            <v>17.66</v>
          </cell>
          <cell r="BD39">
            <v>3.79</v>
          </cell>
          <cell r="BE39">
            <v>1.26</v>
          </cell>
          <cell r="BF39">
            <v>1</v>
          </cell>
          <cell r="BG39">
            <v>3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1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0.4</v>
          </cell>
          <cell r="CE39">
            <v>176.32</v>
          </cell>
          <cell r="CF39">
            <v>447.46</v>
          </cell>
          <cell r="CG39" t="str">
            <v>بنها 38</v>
          </cell>
          <cell r="CH39" t="str">
            <v>فقط أربعمائة وسبعة وأربعون جنيه وستة وأربعون قرش</v>
          </cell>
        </row>
        <row r="40">
          <cell r="A40">
            <v>39</v>
          </cell>
          <cell r="B40" t="str">
            <v>بنها 39</v>
          </cell>
          <cell r="C40">
            <v>0</v>
          </cell>
          <cell r="D40" t="str">
            <v>الثانية</v>
          </cell>
          <cell r="E40">
            <v>0</v>
          </cell>
          <cell r="F40" t="str">
            <v>متزوج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 t="str">
            <v>نعم</v>
          </cell>
          <cell r="L40" t="str">
            <v>نعم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70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251.06</v>
          </cell>
          <cell r="X40">
            <v>272.27</v>
          </cell>
          <cell r="Y40">
            <v>40.840000000000003</v>
          </cell>
          <cell r="Z40">
            <v>2.72</v>
          </cell>
          <cell r="AA40">
            <v>4.08</v>
          </cell>
          <cell r="AB40">
            <v>5.45</v>
          </cell>
          <cell r="AC40">
            <v>2</v>
          </cell>
          <cell r="AD40">
            <v>4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17.61</v>
          </cell>
          <cell r="AK40">
            <v>19.14</v>
          </cell>
          <cell r="AL40">
            <v>42.55</v>
          </cell>
          <cell r="AM40">
            <v>36</v>
          </cell>
          <cell r="AN40">
            <v>37.659999999999997</v>
          </cell>
          <cell r="AO40">
            <v>37.659999999999997</v>
          </cell>
          <cell r="AP40">
            <v>158.96</v>
          </cell>
          <cell r="AQ40">
            <v>23.84</v>
          </cell>
          <cell r="AR40">
            <v>1.59</v>
          </cell>
          <cell r="AS40">
            <v>10</v>
          </cell>
          <cell r="AT40">
            <v>519.75000000000011</v>
          </cell>
          <cell r="AU40">
            <v>40.840000000000003</v>
          </cell>
          <cell r="AV40">
            <v>27.23</v>
          </cell>
          <cell r="AW40">
            <v>2.72</v>
          </cell>
          <cell r="AX40">
            <v>5.45</v>
          </cell>
          <cell r="AY40">
            <v>8.17</v>
          </cell>
          <cell r="AZ40">
            <v>23.84</v>
          </cell>
          <cell r="BA40">
            <v>15.9</v>
          </cell>
          <cell r="BB40">
            <v>1.59</v>
          </cell>
          <cell r="BC40">
            <v>0</v>
          </cell>
          <cell r="BD40">
            <v>4.08</v>
          </cell>
          <cell r="BE40">
            <v>1.36</v>
          </cell>
          <cell r="BF40">
            <v>0</v>
          </cell>
          <cell r="BG40">
            <v>0</v>
          </cell>
          <cell r="BH40">
            <v>0</v>
          </cell>
          <cell r="BI40">
            <v>8.17</v>
          </cell>
          <cell r="BJ40">
            <v>1</v>
          </cell>
          <cell r="BK40">
            <v>14.58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0.4</v>
          </cell>
          <cell r="CE40">
            <v>155.33000000000001</v>
          </cell>
          <cell r="CF40">
            <v>364.42</v>
          </cell>
          <cell r="CG40" t="str">
            <v>بنها 39</v>
          </cell>
          <cell r="CH40" t="str">
            <v>فقط ثلاثمائة وأربعة وستون جنيه واثنان وأربعون قرش</v>
          </cell>
        </row>
        <row r="41">
          <cell r="A41">
            <v>40</v>
          </cell>
          <cell r="B41" t="str">
            <v>بنها 40</v>
          </cell>
          <cell r="C41">
            <v>0</v>
          </cell>
          <cell r="D41" t="str">
            <v>الثالثة</v>
          </cell>
          <cell r="E41">
            <v>0</v>
          </cell>
          <cell r="F41" t="str">
            <v>متزوج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 t="str">
            <v>نعم</v>
          </cell>
          <cell r="L41" t="str">
            <v>نعم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70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214.83</v>
          </cell>
          <cell r="X41">
            <v>233.04000000000002</v>
          </cell>
          <cell r="Y41">
            <v>34.96</v>
          </cell>
          <cell r="Z41">
            <v>2.33</v>
          </cell>
          <cell r="AA41">
            <v>3.5</v>
          </cell>
          <cell r="AB41">
            <v>4.66</v>
          </cell>
          <cell r="AC41">
            <v>2</v>
          </cell>
          <cell r="AD41">
            <v>4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15.45</v>
          </cell>
          <cell r="AK41">
            <v>16.8</v>
          </cell>
          <cell r="AL41">
            <v>36.520000000000003</v>
          </cell>
          <cell r="AM41">
            <v>36</v>
          </cell>
          <cell r="AN41">
            <v>32.22</v>
          </cell>
          <cell r="AO41">
            <v>32.22</v>
          </cell>
          <cell r="AP41">
            <v>142.99</v>
          </cell>
          <cell r="AQ41">
            <v>21.45</v>
          </cell>
          <cell r="AR41">
            <v>1.43</v>
          </cell>
          <cell r="AS41">
            <v>10</v>
          </cell>
          <cell r="AT41">
            <v>454.36</v>
          </cell>
          <cell r="AU41">
            <v>34.96</v>
          </cell>
          <cell r="AV41">
            <v>23.3</v>
          </cell>
          <cell r="AW41">
            <v>2.33</v>
          </cell>
          <cell r="AX41">
            <v>4.66</v>
          </cell>
          <cell r="AY41">
            <v>6.99</v>
          </cell>
          <cell r="AZ41">
            <v>21.45</v>
          </cell>
          <cell r="BA41">
            <v>14.3</v>
          </cell>
          <cell r="BB41">
            <v>1.43</v>
          </cell>
          <cell r="BC41">
            <v>0</v>
          </cell>
          <cell r="BD41">
            <v>3.5</v>
          </cell>
          <cell r="BE41">
            <v>1.17</v>
          </cell>
          <cell r="BF41">
            <v>0</v>
          </cell>
          <cell r="BG41">
            <v>0</v>
          </cell>
          <cell r="BH41">
            <v>0</v>
          </cell>
          <cell r="BI41">
            <v>6.99</v>
          </cell>
          <cell r="BJ41">
            <v>1</v>
          </cell>
          <cell r="BK41">
            <v>16.850000000000001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0.3</v>
          </cell>
          <cell r="CE41">
            <v>139.22999999999999</v>
          </cell>
          <cell r="CF41">
            <v>315.13</v>
          </cell>
          <cell r="CG41" t="str">
            <v>بنها 40</v>
          </cell>
          <cell r="CH41" t="str">
            <v>فقط ثلاثمائة وخمسة عشر جنيه وثلاثة عشر قرش</v>
          </cell>
        </row>
        <row r="42">
          <cell r="A42">
            <v>41</v>
          </cell>
          <cell r="B42" t="str">
            <v>بنها 41</v>
          </cell>
          <cell r="C42">
            <v>0</v>
          </cell>
          <cell r="D42" t="str">
            <v>الثانية</v>
          </cell>
          <cell r="E42">
            <v>0</v>
          </cell>
          <cell r="F42" t="str">
            <v>متزوج</v>
          </cell>
          <cell r="G42">
            <v>2</v>
          </cell>
          <cell r="H42">
            <v>0</v>
          </cell>
          <cell r="I42">
            <v>0</v>
          </cell>
          <cell r="J42">
            <v>0</v>
          </cell>
          <cell r="K42" t="str">
            <v>نعم</v>
          </cell>
          <cell r="L42" t="str">
            <v>نعم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70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259.43</v>
          </cell>
          <cell r="X42">
            <v>281.22000000000003</v>
          </cell>
          <cell r="Y42">
            <v>42.18</v>
          </cell>
          <cell r="Z42">
            <v>2.81</v>
          </cell>
          <cell r="AA42">
            <v>4.22</v>
          </cell>
          <cell r="AB42">
            <v>5.62</v>
          </cell>
          <cell r="AC42">
            <v>6</v>
          </cell>
          <cell r="AD42">
            <v>4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18.22</v>
          </cell>
          <cell r="AK42">
            <v>19.79</v>
          </cell>
          <cell r="AL42">
            <v>43.94</v>
          </cell>
          <cell r="AM42">
            <v>36</v>
          </cell>
          <cell r="AN42">
            <v>38.909999999999997</v>
          </cell>
          <cell r="AO42">
            <v>38.909999999999997</v>
          </cell>
          <cell r="AP42">
            <v>166.86</v>
          </cell>
          <cell r="AQ42">
            <v>25.03</v>
          </cell>
          <cell r="AR42">
            <v>1.67</v>
          </cell>
          <cell r="AS42">
            <v>10</v>
          </cell>
          <cell r="AT42">
            <v>539.61</v>
          </cell>
          <cell r="AU42">
            <v>42.18</v>
          </cell>
          <cell r="AV42">
            <v>28.12</v>
          </cell>
          <cell r="AW42">
            <v>2.81</v>
          </cell>
          <cell r="AX42">
            <v>5.62</v>
          </cell>
          <cell r="AY42">
            <v>8.44</v>
          </cell>
          <cell r="AZ42">
            <v>25.03</v>
          </cell>
          <cell r="BA42">
            <v>16.690000000000001</v>
          </cell>
          <cell r="BB42">
            <v>1.67</v>
          </cell>
          <cell r="BC42">
            <v>0</v>
          </cell>
          <cell r="BD42">
            <v>4.22</v>
          </cell>
          <cell r="BE42">
            <v>1.41</v>
          </cell>
          <cell r="BF42">
            <v>0</v>
          </cell>
          <cell r="BG42">
            <v>0</v>
          </cell>
          <cell r="BH42">
            <v>0</v>
          </cell>
          <cell r="BI42">
            <v>8.44</v>
          </cell>
          <cell r="BJ42">
            <v>1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0.4</v>
          </cell>
          <cell r="CE42">
            <v>146.03</v>
          </cell>
          <cell r="CF42">
            <v>393.58</v>
          </cell>
          <cell r="CG42" t="str">
            <v>بنها 41</v>
          </cell>
          <cell r="CH42" t="str">
            <v>فقط ثلاثمائة وثلاثة وتسعون جنيه وثمانية وخمسون قرش</v>
          </cell>
        </row>
        <row r="43">
          <cell r="A43">
            <v>42</v>
          </cell>
          <cell r="B43" t="str">
            <v>بنها 42</v>
          </cell>
          <cell r="C43">
            <v>0</v>
          </cell>
          <cell r="D43" t="str">
            <v>الثانية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70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205.12</v>
          </cell>
          <cell r="X43">
            <v>223.28</v>
          </cell>
          <cell r="Y43">
            <v>33.49</v>
          </cell>
          <cell r="Z43">
            <v>2.23</v>
          </cell>
          <cell r="AA43">
            <v>3.35</v>
          </cell>
          <cell r="AB43">
            <v>4.47</v>
          </cell>
          <cell r="AC43">
            <v>0</v>
          </cell>
          <cell r="AD43">
            <v>4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102.56</v>
          </cell>
          <cell r="AJ43">
            <v>14.34</v>
          </cell>
          <cell r="AK43">
            <v>15.62</v>
          </cell>
          <cell r="AL43">
            <v>34</v>
          </cell>
          <cell r="AM43">
            <v>36</v>
          </cell>
          <cell r="AN43">
            <v>30.77</v>
          </cell>
          <cell r="AO43">
            <v>30.77</v>
          </cell>
          <cell r="AP43">
            <v>237.29</v>
          </cell>
          <cell r="AQ43">
            <v>35.590000000000003</v>
          </cell>
          <cell r="AR43">
            <v>2.37</v>
          </cell>
          <cell r="AS43">
            <v>10</v>
          </cell>
          <cell r="AT43">
            <v>552.07000000000005</v>
          </cell>
          <cell r="AU43">
            <v>33.49</v>
          </cell>
          <cell r="AV43">
            <v>22.33</v>
          </cell>
          <cell r="AW43">
            <v>2.23</v>
          </cell>
          <cell r="AX43">
            <v>4.47</v>
          </cell>
          <cell r="AY43">
            <v>6.7</v>
          </cell>
          <cell r="AZ43">
            <v>35.590000000000003</v>
          </cell>
          <cell r="BA43">
            <v>23.73</v>
          </cell>
          <cell r="BB43">
            <v>2.37</v>
          </cell>
          <cell r="BC43">
            <v>0</v>
          </cell>
          <cell r="BD43">
            <v>3.35</v>
          </cell>
          <cell r="BE43">
            <v>1.1200000000000001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0.3</v>
          </cell>
          <cell r="CE43">
            <v>135.68</v>
          </cell>
          <cell r="CF43">
            <v>416.39</v>
          </cell>
          <cell r="CG43" t="str">
            <v>بنها 42</v>
          </cell>
          <cell r="CH43" t="str">
            <v>فقط أربعمائة وستة عشر جنيه وتسعة وثلاثون قرش</v>
          </cell>
        </row>
        <row r="44">
          <cell r="A44">
            <v>43</v>
          </cell>
          <cell r="B44" t="str">
            <v>بنها 43</v>
          </cell>
          <cell r="C44">
            <v>0</v>
          </cell>
          <cell r="D44" t="str">
            <v>الثالثة</v>
          </cell>
          <cell r="E44">
            <v>0</v>
          </cell>
          <cell r="F44" t="str">
            <v>متزوجه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 t="str">
            <v>نعم</v>
          </cell>
          <cell r="L44" t="str">
            <v>نعم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70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227.25</v>
          </cell>
          <cell r="X44">
            <v>246.35</v>
          </cell>
          <cell r="Y44">
            <v>36.950000000000003</v>
          </cell>
          <cell r="Z44">
            <v>2.46</v>
          </cell>
          <cell r="AA44">
            <v>3.7</v>
          </cell>
          <cell r="AB44">
            <v>4.93</v>
          </cell>
          <cell r="AC44">
            <v>2</v>
          </cell>
          <cell r="AD44">
            <v>4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16.399999999999999</v>
          </cell>
          <cell r="AK44">
            <v>17.809999999999999</v>
          </cell>
          <cell r="AL44">
            <v>38.68</v>
          </cell>
          <cell r="AM44">
            <v>36</v>
          </cell>
          <cell r="AN44">
            <v>34.090000000000003</v>
          </cell>
          <cell r="AO44">
            <v>34.090000000000003</v>
          </cell>
          <cell r="AP44">
            <v>148.97999999999999</v>
          </cell>
          <cell r="AQ44">
            <v>22.35</v>
          </cell>
          <cell r="AR44">
            <v>1.49</v>
          </cell>
          <cell r="AS44">
            <v>10</v>
          </cell>
          <cell r="AT44">
            <v>477.21000000000004</v>
          </cell>
          <cell r="AU44">
            <v>36.950000000000003</v>
          </cell>
          <cell r="AV44">
            <v>24.64</v>
          </cell>
          <cell r="AW44">
            <v>2.46</v>
          </cell>
          <cell r="AX44">
            <v>4.93</v>
          </cell>
          <cell r="AY44">
            <v>7.39</v>
          </cell>
          <cell r="AZ44">
            <v>22.35</v>
          </cell>
          <cell r="BA44">
            <v>14.9</v>
          </cell>
          <cell r="BB44">
            <v>1.49</v>
          </cell>
          <cell r="BC44">
            <v>0</v>
          </cell>
          <cell r="BD44">
            <v>3.7</v>
          </cell>
          <cell r="BE44">
            <v>1.23</v>
          </cell>
          <cell r="BF44">
            <v>0</v>
          </cell>
          <cell r="BG44">
            <v>0</v>
          </cell>
          <cell r="BH44">
            <v>0</v>
          </cell>
          <cell r="BI44">
            <v>7.39</v>
          </cell>
          <cell r="BJ44">
            <v>1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0.3</v>
          </cell>
          <cell r="CE44">
            <v>128.72999999999999</v>
          </cell>
          <cell r="CF44">
            <v>348.48</v>
          </cell>
          <cell r="CG44" t="str">
            <v>بنها 43</v>
          </cell>
          <cell r="CH44" t="str">
            <v>فقط ثلاثمائة وثمانية وأربعون جنيه وثمانية وأربعون قرش</v>
          </cell>
        </row>
        <row r="45">
          <cell r="A45">
            <v>44</v>
          </cell>
          <cell r="B45" t="str">
            <v>بنها 44</v>
          </cell>
          <cell r="C45">
            <v>0</v>
          </cell>
          <cell r="D45" t="str">
            <v>الثالثة</v>
          </cell>
          <cell r="E45">
            <v>0</v>
          </cell>
          <cell r="F45" t="str">
            <v>متزوجه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70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200.32</v>
          </cell>
          <cell r="X45">
            <v>217.48</v>
          </cell>
          <cell r="Y45">
            <v>32.619999999999997</v>
          </cell>
          <cell r="Z45">
            <v>2.17</v>
          </cell>
          <cell r="AA45">
            <v>3.26</v>
          </cell>
          <cell r="AB45">
            <v>4.3499999999999996</v>
          </cell>
          <cell r="AC45">
            <v>2</v>
          </cell>
          <cell r="AD45">
            <v>4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14.34</v>
          </cell>
          <cell r="AK45">
            <v>15.62</v>
          </cell>
          <cell r="AL45">
            <v>34</v>
          </cell>
          <cell r="AM45">
            <v>36</v>
          </cell>
          <cell r="AN45">
            <v>30.05</v>
          </cell>
          <cell r="AO45">
            <v>30.05</v>
          </cell>
          <cell r="AP45">
            <v>136.01</v>
          </cell>
          <cell r="AQ45">
            <v>20.399999999999999</v>
          </cell>
          <cell r="AR45">
            <v>1.36</v>
          </cell>
          <cell r="AS45">
            <v>10</v>
          </cell>
          <cell r="AT45">
            <v>427.65000000000003</v>
          </cell>
          <cell r="AU45">
            <v>32.619999999999997</v>
          </cell>
          <cell r="AV45">
            <v>21.75</v>
          </cell>
          <cell r="AW45">
            <v>2.17</v>
          </cell>
          <cell r="AX45">
            <v>4.3499999999999996</v>
          </cell>
          <cell r="AY45">
            <v>6.52</v>
          </cell>
          <cell r="AZ45">
            <v>20.399999999999999</v>
          </cell>
          <cell r="BA45">
            <v>13.6</v>
          </cell>
          <cell r="BB45">
            <v>1.36</v>
          </cell>
          <cell r="BC45">
            <v>0</v>
          </cell>
          <cell r="BD45">
            <v>3.26</v>
          </cell>
          <cell r="BE45">
            <v>1.0900000000000001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0.3</v>
          </cell>
          <cell r="CE45">
            <v>107.42</v>
          </cell>
          <cell r="CF45">
            <v>320.23</v>
          </cell>
          <cell r="CG45" t="str">
            <v>بنها 44</v>
          </cell>
          <cell r="CH45" t="str">
            <v>فقط ثلاثمائة وعشرون جنيه وثلاثة وعشرون قرش</v>
          </cell>
        </row>
        <row r="46">
          <cell r="A46">
            <v>45</v>
          </cell>
          <cell r="B46" t="str">
            <v>بنها 45</v>
          </cell>
          <cell r="C46">
            <v>0</v>
          </cell>
          <cell r="D46" t="str">
            <v>الثالثة</v>
          </cell>
          <cell r="E46">
            <v>0</v>
          </cell>
          <cell r="F46" t="str">
            <v>متزوجه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70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178.19</v>
          </cell>
          <cell r="X46">
            <v>193.35999999999999</v>
          </cell>
          <cell r="Y46">
            <v>29</v>
          </cell>
          <cell r="Z46">
            <v>1.93</v>
          </cell>
          <cell r="AA46">
            <v>2.9</v>
          </cell>
          <cell r="AB46">
            <v>3.87</v>
          </cell>
          <cell r="AC46">
            <v>2</v>
          </cell>
          <cell r="AD46">
            <v>4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12.25</v>
          </cell>
          <cell r="AK46">
            <v>13.43</v>
          </cell>
          <cell r="AL46">
            <v>30.18</v>
          </cell>
          <cell r="AM46">
            <v>36</v>
          </cell>
          <cell r="AN46">
            <v>26.73</v>
          </cell>
          <cell r="AO46">
            <v>26.73</v>
          </cell>
          <cell r="AP46">
            <v>124.59</v>
          </cell>
          <cell r="AQ46">
            <v>18.690000000000001</v>
          </cell>
          <cell r="AR46">
            <v>1.25</v>
          </cell>
          <cell r="AS46">
            <v>10</v>
          </cell>
          <cell r="AT46">
            <v>385.59000000000003</v>
          </cell>
          <cell r="AU46">
            <v>29</v>
          </cell>
          <cell r="AV46">
            <v>19.34</v>
          </cell>
          <cell r="AW46">
            <v>1.93</v>
          </cell>
          <cell r="AX46">
            <v>3.87</v>
          </cell>
          <cell r="AY46">
            <v>5.8</v>
          </cell>
          <cell r="AZ46">
            <v>18.690000000000001</v>
          </cell>
          <cell r="BA46">
            <v>12.46</v>
          </cell>
          <cell r="BB46">
            <v>1.25</v>
          </cell>
          <cell r="BC46">
            <v>0</v>
          </cell>
          <cell r="BD46">
            <v>2.9</v>
          </cell>
          <cell r="BE46">
            <v>0.97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0.2</v>
          </cell>
          <cell r="CE46">
            <v>96.41</v>
          </cell>
          <cell r="CF46">
            <v>289.18</v>
          </cell>
          <cell r="CG46" t="str">
            <v>بنها 45</v>
          </cell>
          <cell r="CH46" t="str">
            <v>فقط مائتان وتسعة وثمانون جنيه وثمانية عشر قرش</v>
          </cell>
        </row>
        <row r="47">
          <cell r="A47">
            <v>46</v>
          </cell>
          <cell r="B47" t="str">
            <v>بنها 46</v>
          </cell>
          <cell r="C47">
            <v>0</v>
          </cell>
          <cell r="D47" t="str">
            <v>الثالثة</v>
          </cell>
          <cell r="E47">
            <v>0</v>
          </cell>
          <cell r="F47" t="str">
            <v>متزوجه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 t="str">
            <v>نعم</v>
          </cell>
          <cell r="L47" t="str">
            <v>نعم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70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178.19</v>
          </cell>
          <cell r="X47">
            <v>193.35999999999999</v>
          </cell>
          <cell r="Y47">
            <v>29</v>
          </cell>
          <cell r="Z47">
            <v>1.93</v>
          </cell>
          <cell r="AA47">
            <v>2.9</v>
          </cell>
          <cell r="AB47">
            <v>3.87</v>
          </cell>
          <cell r="AC47">
            <v>2</v>
          </cell>
          <cell r="AD47">
            <v>4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12.25</v>
          </cell>
          <cell r="AK47">
            <v>13.43</v>
          </cell>
          <cell r="AL47">
            <v>30</v>
          </cell>
          <cell r="AM47">
            <v>36</v>
          </cell>
          <cell r="AN47">
            <v>26.73</v>
          </cell>
          <cell r="AO47">
            <v>26.73</v>
          </cell>
          <cell r="AP47">
            <v>124.41</v>
          </cell>
          <cell r="AQ47">
            <v>18.66</v>
          </cell>
          <cell r="AR47">
            <v>1.24</v>
          </cell>
          <cell r="AS47">
            <v>10</v>
          </cell>
          <cell r="AT47">
            <v>385.37</v>
          </cell>
          <cell r="AU47">
            <v>29</v>
          </cell>
          <cell r="AV47">
            <v>19.34</v>
          </cell>
          <cell r="AW47">
            <v>1.93</v>
          </cell>
          <cell r="AX47">
            <v>3.87</v>
          </cell>
          <cell r="AY47">
            <v>5.8</v>
          </cell>
          <cell r="AZ47">
            <v>18.66</v>
          </cell>
          <cell r="BA47">
            <v>12.44</v>
          </cell>
          <cell r="BB47">
            <v>1.24</v>
          </cell>
          <cell r="BC47">
            <v>0</v>
          </cell>
          <cell r="BD47">
            <v>2.9</v>
          </cell>
          <cell r="BE47">
            <v>0.97</v>
          </cell>
          <cell r="BF47">
            <v>0</v>
          </cell>
          <cell r="BG47">
            <v>0</v>
          </cell>
          <cell r="BH47">
            <v>0</v>
          </cell>
          <cell r="BI47">
            <v>5.8</v>
          </cell>
          <cell r="BJ47">
            <v>1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0.2</v>
          </cell>
          <cell r="CE47">
            <v>103.15</v>
          </cell>
          <cell r="CF47">
            <v>282.22000000000003</v>
          </cell>
          <cell r="CG47" t="str">
            <v>بنها 46</v>
          </cell>
          <cell r="CH47" t="str">
            <v>فقط مائتان واثنان وثمانون جنيه واثنان وعشرون قرش</v>
          </cell>
        </row>
        <row r="48">
          <cell r="A48">
            <v>47</v>
          </cell>
          <cell r="B48" t="str">
            <v>بنها 47</v>
          </cell>
          <cell r="C48">
            <v>0</v>
          </cell>
          <cell r="D48" t="str">
            <v>الثالثة</v>
          </cell>
          <cell r="E48">
            <v>0</v>
          </cell>
          <cell r="F48" t="str">
            <v>متزوجه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 t="str">
            <v>نعم</v>
          </cell>
          <cell r="L48" t="str">
            <v>نعم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70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175.59</v>
          </cell>
          <cell r="X48">
            <v>190.56</v>
          </cell>
          <cell r="Y48">
            <v>28.58</v>
          </cell>
          <cell r="Z48">
            <v>1.91</v>
          </cell>
          <cell r="AA48">
            <v>2.86</v>
          </cell>
          <cell r="AB48">
            <v>3.81</v>
          </cell>
          <cell r="AC48">
            <v>2</v>
          </cell>
          <cell r="AD48">
            <v>4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12.05</v>
          </cell>
          <cell r="AK48">
            <v>13.23</v>
          </cell>
          <cell r="AL48">
            <v>30</v>
          </cell>
          <cell r="AM48">
            <v>36</v>
          </cell>
          <cell r="AN48">
            <v>26.34</v>
          </cell>
          <cell r="AO48">
            <v>26.34</v>
          </cell>
          <cell r="AP48">
            <v>123.62</v>
          </cell>
          <cell r="AQ48">
            <v>18.54</v>
          </cell>
          <cell r="AR48">
            <v>1.24</v>
          </cell>
          <cell r="AS48">
            <v>10</v>
          </cell>
          <cell r="AT48">
            <v>381.11999999999995</v>
          </cell>
          <cell r="AU48">
            <v>28.58</v>
          </cell>
          <cell r="AV48">
            <v>19.059999999999999</v>
          </cell>
          <cell r="AW48">
            <v>1.91</v>
          </cell>
          <cell r="AX48">
            <v>3.81</v>
          </cell>
          <cell r="AY48">
            <v>5.72</v>
          </cell>
          <cell r="AZ48">
            <v>18.54</v>
          </cell>
          <cell r="BA48">
            <v>12.36</v>
          </cell>
          <cell r="BB48">
            <v>1.24</v>
          </cell>
          <cell r="BC48">
            <v>0</v>
          </cell>
          <cell r="BD48">
            <v>2.86</v>
          </cell>
          <cell r="BE48">
            <v>0.95</v>
          </cell>
          <cell r="BF48">
            <v>0</v>
          </cell>
          <cell r="BG48">
            <v>0</v>
          </cell>
          <cell r="BH48">
            <v>0</v>
          </cell>
          <cell r="BI48">
            <v>5.72</v>
          </cell>
          <cell r="BJ48">
            <v>1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0.2</v>
          </cell>
          <cell r="CE48">
            <v>101.95</v>
          </cell>
          <cell r="CF48">
            <v>279.17</v>
          </cell>
          <cell r="CG48" t="str">
            <v>بنها 47</v>
          </cell>
          <cell r="CH48" t="str">
            <v>فقط مائتان وتسعة وسبعون جنيه وسبعة عشر قرش</v>
          </cell>
        </row>
        <row r="49">
          <cell r="A49">
            <v>48</v>
          </cell>
          <cell r="B49" t="str">
            <v>بنها 48</v>
          </cell>
          <cell r="C49">
            <v>0</v>
          </cell>
          <cell r="D49" t="str">
            <v>الثانية</v>
          </cell>
          <cell r="E49">
            <v>0</v>
          </cell>
          <cell r="F49" t="str">
            <v>متزوجه</v>
          </cell>
          <cell r="G49">
            <v>0</v>
          </cell>
          <cell r="H49">
            <v>0</v>
          </cell>
          <cell r="I49" t="str">
            <v>نقابى</v>
          </cell>
          <cell r="J49" t="str">
            <v>نعم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 t="str">
            <v>نعم</v>
          </cell>
          <cell r="P49" t="str">
            <v>ب ت</v>
          </cell>
          <cell r="Q49" t="str">
            <v>ثانوى</v>
          </cell>
          <cell r="R49">
            <v>70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248.7</v>
          </cell>
          <cell r="X49">
            <v>269.64</v>
          </cell>
          <cell r="Y49">
            <v>40.450000000000003</v>
          </cell>
          <cell r="Z49">
            <v>2.7</v>
          </cell>
          <cell r="AA49">
            <v>4.04</v>
          </cell>
          <cell r="AB49">
            <v>5.39</v>
          </cell>
          <cell r="AC49">
            <v>2</v>
          </cell>
          <cell r="AD49">
            <v>4</v>
          </cell>
          <cell r="AE49">
            <v>0</v>
          </cell>
          <cell r="AF49">
            <v>0</v>
          </cell>
          <cell r="AG49">
            <v>0</v>
          </cell>
          <cell r="AH49">
            <v>11</v>
          </cell>
          <cell r="AI49">
            <v>124.35</v>
          </cell>
          <cell r="AJ49">
            <v>17.420000000000002</v>
          </cell>
          <cell r="AK49">
            <v>19</v>
          </cell>
          <cell r="AL49">
            <v>42.34</v>
          </cell>
          <cell r="AM49">
            <v>36</v>
          </cell>
          <cell r="AN49">
            <v>37.31</v>
          </cell>
          <cell r="AO49">
            <v>37.31</v>
          </cell>
          <cell r="AP49">
            <v>293.42</v>
          </cell>
          <cell r="AQ49">
            <v>44.01</v>
          </cell>
          <cell r="AR49">
            <v>2.93</v>
          </cell>
          <cell r="AS49">
            <v>10</v>
          </cell>
          <cell r="AT49">
            <v>672.57999999999993</v>
          </cell>
          <cell r="AU49">
            <v>40.450000000000003</v>
          </cell>
          <cell r="AV49">
            <v>26.96</v>
          </cell>
          <cell r="AW49">
            <v>2.7</v>
          </cell>
          <cell r="AX49">
            <v>5.39</v>
          </cell>
          <cell r="AY49">
            <v>8.09</v>
          </cell>
          <cell r="AZ49">
            <v>44.01</v>
          </cell>
          <cell r="BA49">
            <v>29.34</v>
          </cell>
          <cell r="BB49">
            <v>2.93</v>
          </cell>
          <cell r="BC49">
            <v>18.87</v>
          </cell>
          <cell r="BD49">
            <v>4.04</v>
          </cell>
          <cell r="BE49">
            <v>1.35</v>
          </cell>
          <cell r="BF49">
            <v>1</v>
          </cell>
          <cell r="BG49">
            <v>3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1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0.4</v>
          </cell>
          <cell r="CE49">
            <v>189.53</v>
          </cell>
          <cell r="CF49">
            <v>483.05</v>
          </cell>
          <cell r="CG49" t="str">
            <v>بنها 48</v>
          </cell>
          <cell r="CH49" t="str">
            <v>فقط أربعمائة وثلاثة وثمانون جنيه وخمسة قرش</v>
          </cell>
        </row>
        <row r="50">
          <cell r="A50">
            <v>49</v>
          </cell>
          <cell r="B50" t="str">
            <v>بنها 49</v>
          </cell>
          <cell r="C50">
            <v>0</v>
          </cell>
          <cell r="D50" t="str">
            <v>الثانية</v>
          </cell>
          <cell r="E50">
            <v>0</v>
          </cell>
          <cell r="F50" t="str">
            <v>متزوجه</v>
          </cell>
          <cell r="G50">
            <v>0</v>
          </cell>
          <cell r="H50">
            <v>0</v>
          </cell>
          <cell r="I50" t="str">
            <v>نقابى</v>
          </cell>
          <cell r="J50">
            <v>0</v>
          </cell>
          <cell r="K50">
            <v>0</v>
          </cell>
          <cell r="L50" t="str">
            <v>نعم</v>
          </cell>
          <cell r="M50">
            <v>0</v>
          </cell>
          <cell r="N50">
            <v>0</v>
          </cell>
          <cell r="O50" t="str">
            <v>نعم</v>
          </cell>
          <cell r="P50">
            <v>0</v>
          </cell>
          <cell r="Q50" t="str">
            <v>ثانوى</v>
          </cell>
          <cell r="R50">
            <v>70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248.3</v>
          </cell>
          <cell r="X50">
            <v>269.28000000000003</v>
          </cell>
          <cell r="Y50">
            <v>40.39</v>
          </cell>
          <cell r="Z50">
            <v>2.69</v>
          </cell>
          <cell r="AA50">
            <v>4.04</v>
          </cell>
          <cell r="AB50">
            <v>5.39</v>
          </cell>
          <cell r="AC50">
            <v>2</v>
          </cell>
          <cell r="AD50">
            <v>4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124.15</v>
          </cell>
          <cell r="AJ50">
            <v>17.420000000000002</v>
          </cell>
          <cell r="AK50">
            <v>19</v>
          </cell>
          <cell r="AL50">
            <v>42.34</v>
          </cell>
          <cell r="AM50">
            <v>36</v>
          </cell>
          <cell r="AN50">
            <v>37.25</v>
          </cell>
          <cell r="AO50">
            <v>37.25</v>
          </cell>
          <cell r="AP50">
            <v>282.16000000000003</v>
          </cell>
          <cell r="AQ50">
            <v>42.32</v>
          </cell>
          <cell r="AR50">
            <v>2.82</v>
          </cell>
          <cell r="AS50">
            <v>10</v>
          </cell>
          <cell r="AT50">
            <v>659.09000000000015</v>
          </cell>
          <cell r="AU50">
            <v>40.39</v>
          </cell>
          <cell r="AV50">
            <v>26.93</v>
          </cell>
          <cell r="AW50">
            <v>2.69</v>
          </cell>
          <cell r="AX50">
            <v>5.39</v>
          </cell>
          <cell r="AY50">
            <v>8.08</v>
          </cell>
          <cell r="AZ50">
            <v>42.32</v>
          </cell>
          <cell r="BA50">
            <v>28.22</v>
          </cell>
          <cell r="BB50">
            <v>2.82</v>
          </cell>
          <cell r="BC50">
            <v>18.850000000000001</v>
          </cell>
          <cell r="BD50">
            <v>4.04</v>
          </cell>
          <cell r="BE50">
            <v>1.35</v>
          </cell>
          <cell r="BF50">
            <v>1</v>
          </cell>
          <cell r="BG50">
            <v>3</v>
          </cell>
          <cell r="BH50">
            <v>0</v>
          </cell>
          <cell r="BI50">
            <v>0</v>
          </cell>
          <cell r="BJ50">
            <v>1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1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0.4</v>
          </cell>
          <cell r="CE50">
            <v>187.48</v>
          </cell>
          <cell r="CF50">
            <v>471.61</v>
          </cell>
          <cell r="CG50" t="str">
            <v>بنها 49</v>
          </cell>
          <cell r="CH50" t="str">
            <v>فقط أربعمائة وواحد وسبعون جنيه وواحد وستون قرش</v>
          </cell>
        </row>
        <row r="51">
          <cell r="A51">
            <v>50</v>
          </cell>
          <cell r="B51" t="str">
            <v>بنها 50</v>
          </cell>
          <cell r="C51">
            <v>0</v>
          </cell>
          <cell r="D51" t="str">
            <v>الثالثة</v>
          </cell>
          <cell r="E51">
            <v>0</v>
          </cell>
          <cell r="F51" t="str">
            <v>متزوجه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 t="str">
            <v>نعم</v>
          </cell>
          <cell r="L51" t="str">
            <v>نعم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70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205.63</v>
          </cell>
          <cell r="X51">
            <v>222.8</v>
          </cell>
          <cell r="Y51">
            <v>33.42</v>
          </cell>
          <cell r="Z51">
            <v>2.23</v>
          </cell>
          <cell r="AA51">
            <v>3.34</v>
          </cell>
          <cell r="AB51">
            <v>4.46</v>
          </cell>
          <cell r="AC51">
            <v>2</v>
          </cell>
          <cell r="AD51">
            <v>4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14.35</v>
          </cell>
          <cell r="AK51">
            <v>15.65</v>
          </cell>
          <cell r="AL51">
            <v>34.92</v>
          </cell>
          <cell r="AM51">
            <v>36</v>
          </cell>
          <cell r="AN51">
            <v>30.84</v>
          </cell>
          <cell r="AO51">
            <v>30.84</v>
          </cell>
          <cell r="AP51">
            <v>137.76</v>
          </cell>
          <cell r="AQ51">
            <v>20.66</v>
          </cell>
          <cell r="AR51">
            <v>1.38</v>
          </cell>
          <cell r="AS51">
            <v>10</v>
          </cell>
          <cell r="AT51">
            <v>436.0499999999999</v>
          </cell>
          <cell r="AU51">
            <v>33.42</v>
          </cell>
          <cell r="AV51">
            <v>22.28</v>
          </cell>
          <cell r="AW51">
            <v>2.23</v>
          </cell>
          <cell r="AX51">
            <v>4.46</v>
          </cell>
          <cell r="AY51">
            <v>6.68</v>
          </cell>
          <cell r="AZ51">
            <v>20.66</v>
          </cell>
          <cell r="BA51">
            <v>13.78</v>
          </cell>
          <cell r="BB51">
            <v>1.38</v>
          </cell>
          <cell r="BC51">
            <v>0</v>
          </cell>
          <cell r="BD51">
            <v>3.34</v>
          </cell>
          <cell r="BE51">
            <v>1.1100000000000001</v>
          </cell>
          <cell r="BF51">
            <v>0</v>
          </cell>
          <cell r="BG51">
            <v>0</v>
          </cell>
          <cell r="BH51">
            <v>0</v>
          </cell>
          <cell r="BI51">
            <v>6.68</v>
          </cell>
          <cell r="BJ51">
            <v>1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0.3</v>
          </cell>
          <cell r="CE51">
            <v>117.32</v>
          </cell>
          <cell r="CF51">
            <v>318.73</v>
          </cell>
          <cell r="CG51" t="str">
            <v>بنها 50</v>
          </cell>
          <cell r="CH51" t="str">
            <v>فقط ثلاثمائة وثمانية عشر جنيه وثلاثة وسبعون قرش</v>
          </cell>
        </row>
        <row r="52">
          <cell r="A52">
            <v>51</v>
          </cell>
          <cell r="B52" t="str">
            <v>بنها 51</v>
          </cell>
          <cell r="C52">
            <v>0</v>
          </cell>
          <cell r="D52" t="str">
            <v>الثانية</v>
          </cell>
          <cell r="E52">
            <v>0</v>
          </cell>
          <cell r="F52" t="str">
            <v>متزوجه</v>
          </cell>
          <cell r="G52">
            <v>0</v>
          </cell>
          <cell r="H52">
            <v>0</v>
          </cell>
          <cell r="I52" t="str">
            <v>نقابى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 t="str">
            <v>نعم</v>
          </cell>
          <cell r="P52">
            <v>0</v>
          </cell>
          <cell r="Q52" t="str">
            <v>ثانوى</v>
          </cell>
          <cell r="R52">
            <v>70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281.37</v>
          </cell>
          <cell r="X52">
            <v>304.17</v>
          </cell>
          <cell r="Y52">
            <v>45.63</v>
          </cell>
          <cell r="Z52">
            <v>3.04</v>
          </cell>
          <cell r="AA52">
            <v>4.5599999999999996</v>
          </cell>
          <cell r="AB52">
            <v>6.08</v>
          </cell>
          <cell r="AC52">
            <v>2</v>
          </cell>
          <cell r="AD52">
            <v>4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19.39</v>
          </cell>
          <cell r="AK52">
            <v>21.62</v>
          </cell>
          <cell r="AL52">
            <v>48</v>
          </cell>
          <cell r="AM52">
            <v>36</v>
          </cell>
          <cell r="AN52">
            <v>42.21</v>
          </cell>
          <cell r="AO52">
            <v>42.21</v>
          </cell>
          <cell r="AP52">
            <v>173.22</v>
          </cell>
          <cell r="AQ52">
            <v>25.98</v>
          </cell>
          <cell r="AR52">
            <v>1.73</v>
          </cell>
          <cell r="AS52">
            <v>10</v>
          </cell>
          <cell r="AT52">
            <v>574.41000000000008</v>
          </cell>
          <cell r="AU52">
            <v>45.63</v>
          </cell>
          <cell r="AV52">
            <v>30.42</v>
          </cell>
          <cell r="AW52">
            <v>3.04</v>
          </cell>
          <cell r="AX52">
            <v>6.08</v>
          </cell>
          <cell r="AY52">
            <v>9.1300000000000008</v>
          </cell>
          <cell r="AZ52">
            <v>25.98</v>
          </cell>
          <cell r="BA52">
            <v>17.32</v>
          </cell>
          <cell r="BB52">
            <v>1.73</v>
          </cell>
          <cell r="BC52">
            <v>21.29</v>
          </cell>
          <cell r="BD52">
            <v>4.5599999999999996</v>
          </cell>
          <cell r="BE52">
            <v>1.52</v>
          </cell>
          <cell r="BF52">
            <v>1</v>
          </cell>
          <cell r="BG52">
            <v>3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1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0.5</v>
          </cell>
          <cell r="CE52">
            <v>172.2</v>
          </cell>
          <cell r="CF52">
            <v>402.21</v>
          </cell>
          <cell r="CG52" t="str">
            <v>بنها 51</v>
          </cell>
          <cell r="CH52" t="str">
            <v>فقط أربعمائة واثنان جنيه وواحد وعشرون قرش</v>
          </cell>
        </row>
        <row r="53">
          <cell r="A53">
            <v>52</v>
          </cell>
          <cell r="B53" t="str">
            <v>بنها 52</v>
          </cell>
          <cell r="C53">
            <v>0</v>
          </cell>
          <cell r="D53" t="str">
            <v>الثانية</v>
          </cell>
          <cell r="E53">
            <v>0</v>
          </cell>
          <cell r="F53" t="str">
            <v>متزوجه</v>
          </cell>
          <cell r="G53">
            <v>0</v>
          </cell>
          <cell r="H53">
            <v>0</v>
          </cell>
          <cell r="I53" t="str">
            <v>نقابى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 t="str">
            <v>نعم</v>
          </cell>
          <cell r="P53">
            <v>0</v>
          </cell>
          <cell r="Q53" t="str">
            <v>ثانوى</v>
          </cell>
          <cell r="R53">
            <v>70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315.27999999999997</v>
          </cell>
          <cell r="X53">
            <v>341.03</v>
          </cell>
          <cell r="Y53">
            <v>51.15</v>
          </cell>
          <cell r="Z53">
            <v>3.41</v>
          </cell>
          <cell r="AA53">
            <v>5.12</v>
          </cell>
          <cell r="AB53">
            <v>6.82</v>
          </cell>
          <cell r="AC53">
            <v>2</v>
          </cell>
          <cell r="AD53">
            <v>4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157.63999999999999</v>
          </cell>
          <cell r="AJ53">
            <v>22.48</v>
          </cell>
          <cell r="AK53">
            <v>24.38</v>
          </cell>
          <cell r="AL53">
            <v>53.91</v>
          </cell>
          <cell r="AM53">
            <v>36</v>
          </cell>
          <cell r="AN53">
            <v>47.29</v>
          </cell>
          <cell r="AO53">
            <v>47.29</v>
          </cell>
          <cell r="AP53">
            <v>347.7</v>
          </cell>
          <cell r="AQ53">
            <v>52.16</v>
          </cell>
          <cell r="AR53">
            <v>3.48</v>
          </cell>
          <cell r="AS53">
            <v>10</v>
          </cell>
          <cell r="AT53">
            <v>820.86999999999989</v>
          </cell>
          <cell r="AU53">
            <v>51.15</v>
          </cell>
          <cell r="AV53">
            <v>34.1</v>
          </cell>
          <cell r="AW53">
            <v>3.41</v>
          </cell>
          <cell r="AX53">
            <v>6.82</v>
          </cell>
          <cell r="AY53">
            <v>10.23</v>
          </cell>
          <cell r="AZ53">
            <v>52.16</v>
          </cell>
          <cell r="BA53">
            <v>34.770000000000003</v>
          </cell>
          <cell r="BB53">
            <v>3.48</v>
          </cell>
          <cell r="BC53">
            <v>23.87</v>
          </cell>
          <cell r="BD53">
            <v>5.12</v>
          </cell>
          <cell r="BE53">
            <v>1.71</v>
          </cell>
          <cell r="BF53">
            <v>1</v>
          </cell>
          <cell r="BG53">
            <v>3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2</v>
          </cell>
          <cell r="BO53">
            <v>0</v>
          </cell>
          <cell r="BP53">
            <v>1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0.5</v>
          </cell>
          <cell r="CE53">
            <v>234.32</v>
          </cell>
          <cell r="CF53">
            <v>586.54999999999995</v>
          </cell>
          <cell r="CG53" t="str">
            <v>بنها 52</v>
          </cell>
          <cell r="CH53" t="str">
            <v>فقط خمسمائة وستة وثمانون جنيه وخمسة وخمسون قرش</v>
          </cell>
        </row>
        <row r="54">
          <cell r="A54">
            <v>53</v>
          </cell>
          <cell r="B54" t="str">
            <v>بنها 53</v>
          </cell>
          <cell r="C54">
            <v>0</v>
          </cell>
          <cell r="D54" t="str">
            <v>الاولى</v>
          </cell>
          <cell r="E54">
            <v>0</v>
          </cell>
          <cell r="F54" t="str">
            <v>متزوج</v>
          </cell>
          <cell r="G54">
            <v>2</v>
          </cell>
          <cell r="H54">
            <v>0</v>
          </cell>
          <cell r="I54" t="str">
            <v>نقابى</v>
          </cell>
          <cell r="J54" t="str">
            <v>نعم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 t="str">
            <v>نعم</v>
          </cell>
          <cell r="P54" t="str">
            <v>ب ت</v>
          </cell>
          <cell r="Q54" t="str">
            <v>ثانوى</v>
          </cell>
          <cell r="R54">
            <v>95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355.25</v>
          </cell>
          <cell r="X54">
            <v>383.32</v>
          </cell>
          <cell r="Y54">
            <v>57.5</v>
          </cell>
          <cell r="Z54">
            <v>3.83</v>
          </cell>
          <cell r="AA54">
            <v>5.75</v>
          </cell>
          <cell r="AB54">
            <v>7.67</v>
          </cell>
          <cell r="AC54">
            <v>6</v>
          </cell>
          <cell r="AD54">
            <v>4</v>
          </cell>
          <cell r="AE54">
            <v>0</v>
          </cell>
          <cell r="AF54">
            <v>0</v>
          </cell>
          <cell r="AG54">
            <v>0</v>
          </cell>
          <cell r="AH54">
            <v>11</v>
          </cell>
          <cell r="AI54">
            <v>177.63</v>
          </cell>
          <cell r="AJ54">
            <v>25.04</v>
          </cell>
          <cell r="AK54">
            <v>27.66</v>
          </cell>
          <cell r="AL54">
            <v>59.84</v>
          </cell>
          <cell r="AM54">
            <v>36</v>
          </cell>
          <cell r="AN54">
            <v>53.29</v>
          </cell>
          <cell r="AO54">
            <v>53.29</v>
          </cell>
          <cell r="AP54">
            <v>400.46</v>
          </cell>
          <cell r="AQ54">
            <v>60.07</v>
          </cell>
          <cell r="AR54">
            <v>4</v>
          </cell>
          <cell r="AS54">
            <v>10</v>
          </cell>
          <cell r="AT54">
            <v>932.59999999999991</v>
          </cell>
          <cell r="AU54">
            <v>57.5</v>
          </cell>
          <cell r="AV54">
            <v>38.33</v>
          </cell>
          <cell r="AW54">
            <v>3.83</v>
          </cell>
          <cell r="AX54">
            <v>7.67</v>
          </cell>
          <cell r="AY54">
            <v>11.5</v>
          </cell>
          <cell r="AZ54">
            <v>60.07</v>
          </cell>
          <cell r="BA54">
            <v>40.049999999999997</v>
          </cell>
          <cell r="BB54">
            <v>4</v>
          </cell>
          <cell r="BC54">
            <v>26.83</v>
          </cell>
          <cell r="BD54">
            <v>5.75</v>
          </cell>
          <cell r="BE54">
            <v>1.92</v>
          </cell>
          <cell r="BF54">
            <v>1</v>
          </cell>
          <cell r="BG54">
            <v>3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1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0.6</v>
          </cell>
          <cell r="CE54">
            <v>263.05</v>
          </cell>
          <cell r="CF54">
            <v>669.55</v>
          </cell>
          <cell r="CG54" t="str">
            <v>بنها 53</v>
          </cell>
          <cell r="CH54" t="str">
            <v>فقط ستمائة وتسعة وستون جنيه وخمسة وخمسون قرش</v>
          </cell>
        </row>
        <row r="55">
          <cell r="A55">
            <v>54</v>
          </cell>
          <cell r="B55" t="str">
            <v>بنها 54</v>
          </cell>
          <cell r="C55">
            <v>0</v>
          </cell>
          <cell r="D55" t="str">
            <v>الثانية</v>
          </cell>
          <cell r="E55">
            <v>0</v>
          </cell>
          <cell r="F55" t="str">
            <v>متزوج</v>
          </cell>
          <cell r="G55">
            <v>2</v>
          </cell>
          <cell r="H55">
            <v>0</v>
          </cell>
          <cell r="I55" t="str">
            <v>نقابى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 t="str">
            <v>نعم</v>
          </cell>
          <cell r="P55">
            <v>0</v>
          </cell>
          <cell r="Q55" t="str">
            <v>ثانوى</v>
          </cell>
          <cell r="R55">
            <v>70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289.91000000000003</v>
          </cell>
          <cell r="X55">
            <v>313.61</v>
          </cell>
          <cell r="Y55">
            <v>47.04</v>
          </cell>
          <cell r="Z55">
            <v>3.14</v>
          </cell>
          <cell r="AA55">
            <v>4.7</v>
          </cell>
          <cell r="AB55">
            <v>6.27</v>
          </cell>
          <cell r="AC55">
            <v>6</v>
          </cell>
          <cell r="AD55">
            <v>4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20.32</v>
          </cell>
          <cell r="AK55">
            <v>22.08</v>
          </cell>
          <cell r="AL55">
            <v>49.38</v>
          </cell>
          <cell r="AM55">
            <v>36</v>
          </cell>
          <cell r="AN55">
            <v>43.49</v>
          </cell>
          <cell r="AO55">
            <v>43.49</v>
          </cell>
          <cell r="AP55">
            <v>181.27</v>
          </cell>
          <cell r="AQ55">
            <v>27.19</v>
          </cell>
          <cell r="AR55">
            <v>1.81</v>
          </cell>
          <cell r="AS55">
            <v>10</v>
          </cell>
          <cell r="AT55">
            <v>595.03</v>
          </cell>
          <cell r="AU55">
            <v>47.04</v>
          </cell>
          <cell r="AV55">
            <v>31.36</v>
          </cell>
          <cell r="AW55">
            <v>3.14</v>
          </cell>
          <cell r="AX55">
            <v>6.27</v>
          </cell>
          <cell r="AY55">
            <v>9.41</v>
          </cell>
          <cell r="AZ55">
            <v>27.19</v>
          </cell>
          <cell r="BA55">
            <v>18.13</v>
          </cell>
          <cell r="BB55">
            <v>1.81</v>
          </cell>
          <cell r="BC55">
            <v>21.95</v>
          </cell>
          <cell r="BD55">
            <v>4.7</v>
          </cell>
          <cell r="BE55">
            <v>1.57</v>
          </cell>
          <cell r="BF55">
            <v>1</v>
          </cell>
          <cell r="BG55">
            <v>3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1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0.5</v>
          </cell>
          <cell r="CE55">
            <v>178.07</v>
          </cell>
          <cell r="CF55">
            <v>416.96</v>
          </cell>
          <cell r="CG55" t="str">
            <v>بنها 54</v>
          </cell>
          <cell r="CH55" t="str">
            <v>فقط أربعمائة وستة عشر جنيه وستة وتسعون قرش</v>
          </cell>
        </row>
        <row r="56">
          <cell r="A56">
            <v>55</v>
          </cell>
          <cell r="B56" t="str">
            <v>بنها 55</v>
          </cell>
          <cell r="C56">
            <v>0</v>
          </cell>
          <cell r="D56" t="str">
            <v>الثانية</v>
          </cell>
          <cell r="E56">
            <v>0</v>
          </cell>
          <cell r="F56" t="str">
            <v>متزوجه</v>
          </cell>
          <cell r="G56">
            <v>0</v>
          </cell>
          <cell r="H56">
            <v>0</v>
          </cell>
          <cell r="I56" t="str">
            <v>نقابى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 t="str">
            <v>نعم</v>
          </cell>
          <cell r="P56">
            <v>0</v>
          </cell>
          <cell r="Q56" t="str">
            <v>ثانوى</v>
          </cell>
          <cell r="R56">
            <v>70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286.58999999999997</v>
          </cell>
          <cell r="X56">
            <v>309.87</v>
          </cell>
          <cell r="Y56">
            <v>46.48</v>
          </cell>
          <cell r="Z56">
            <v>3.1</v>
          </cell>
          <cell r="AA56">
            <v>4.6500000000000004</v>
          </cell>
          <cell r="AB56">
            <v>6.2</v>
          </cell>
          <cell r="AC56">
            <v>2</v>
          </cell>
          <cell r="AD56">
            <v>4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143.30000000000001</v>
          </cell>
          <cell r="AJ56">
            <v>20.37</v>
          </cell>
          <cell r="AK56">
            <v>22.09</v>
          </cell>
          <cell r="AL56">
            <v>49</v>
          </cell>
          <cell r="AM56">
            <v>36</v>
          </cell>
          <cell r="AN56">
            <v>42.99</v>
          </cell>
          <cell r="AO56">
            <v>42.99</v>
          </cell>
          <cell r="AP56">
            <v>319.75</v>
          </cell>
          <cell r="AQ56">
            <v>47.96</v>
          </cell>
          <cell r="AR56">
            <v>3.2</v>
          </cell>
          <cell r="AS56">
            <v>10</v>
          </cell>
          <cell r="AT56">
            <v>751.21</v>
          </cell>
          <cell r="AU56">
            <v>46.48</v>
          </cell>
          <cell r="AV56">
            <v>30.99</v>
          </cell>
          <cell r="AW56">
            <v>3.1</v>
          </cell>
          <cell r="AX56">
            <v>6.2</v>
          </cell>
          <cell r="AY56">
            <v>9.3000000000000007</v>
          </cell>
          <cell r="AZ56">
            <v>47.96</v>
          </cell>
          <cell r="BA56">
            <v>31.98</v>
          </cell>
          <cell r="BB56">
            <v>3.2</v>
          </cell>
          <cell r="BC56">
            <v>21.69</v>
          </cell>
          <cell r="BD56">
            <v>4.6500000000000004</v>
          </cell>
          <cell r="BE56">
            <v>1.55</v>
          </cell>
          <cell r="BF56">
            <v>1</v>
          </cell>
          <cell r="BG56">
            <v>3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1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0.5</v>
          </cell>
          <cell r="CE56">
            <v>212.6</v>
          </cell>
          <cell r="CF56">
            <v>538.61</v>
          </cell>
          <cell r="CG56" t="str">
            <v>بنها 55</v>
          </cell>
          <cell r="CH56" t="str">
            <v>فقط خمسمائة وثمانية وثلاثون جنيه وواحد وستون قرش</v>
          </cell>
        </row>
        <row r="57">
          <cell r="A57">
            <v>56</v>
          </cell>
          <cell r="B57" t="str">
            <v>بنها 56</v>
          </cell>
          <cell r="C57">
            <v>0</v>
          </cell>
          <cell r="D57" t="str">
            <v>الثانية</v>
          </cell>
          <cell r="E57">
            <v>0</v>
          </cell>
          <cell r="F57" t="str">
            <v>متزوجه</v>
          </cell>
          <cell r="G57">
            <v>0</v>
          </cell>
          <cell r="H57">
            <v>0</v>
          </cell>
          <cell r="I57" t="str">
            <v>نقابى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 t="str">
            <v>نعم</v>
          </cell>
          <cell r="P57">
            <v>0</v>
          </cell>
          <cell r="Q57" t="str">
            <v>ثانوى</v>
          </cell>
          <cell r="R57">
            <v>70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257.98</v>
          </cell>
          <cell r="X57">
            <v>279.54000000000002</v>
          </cell>
          <cell r="Y57">
            <v>41.93</v>
          </cell>
          <cell r="Z57">
            <v>2.8</v>
          </cell>
          <cell r="AA57">
            <v>4.1900000000000004</v>
          </cell>
          <cell r="AB57">
            <v>5.59</v>
          </cell>
          <cell r="AC57">
            <v>2</v>
          </cell>
          <cell r="AD57">
            <v>4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128.99</v>
          </cell>
          <cell r="AJ57">
            <v>18.04</v>
          </cell>
          <cell r="AK57">
            <v>19.7</v>
          </cell>
          <cell r="AL57">
            <v>42.92</v>
          </cell>
          <cell r="AM57">
            <v>36</v>
          </cell>
          <cell r="AN57">
            <v>38.700000000000003</v>
          </cell>
          <cell r="AO57">
            <v>38.700000000000003</v>
          </cell>
          <cell r="AP57">
            <v>290.35000000000002</v>
          </cell>
          <cell r="AQ57">
            <v>43.55</v>
          </cell>
          <cell r="AR57">
            <v>2.9</v>
          </cell>
          <cell r="AS57">
            <v>10</v>
          </cell>
          <cell r="AT57">
            <v>680.85</v>
          </cell>
          <cell r="AU57">
            <v>41.93</v>
          </cell>
          <cell r="AV57">
            <v>27.95</v>
          </cell>
          <cell r="AW57">
            <v>2.8</v>
          </cell>
          <cell r="AX57">
            <v>5.59</v>
          </cell>
          <cell r="AY57">
            <v>8.39</v>
          </cell>
          <cell r="AZ57">
            <v>43.55</v>
          </cell>
          <cell r="BA57">
            <v>29.04</v>
          </cell>
          <cell r="BB57">
            <v>2.9</v>
          </cell>
          <cell r="BC57">
            <v>19.57</v>
          </cell>
          <cell r="BD57">
            <v>4.1900000000000004</v>
          </cell>
          <cell r="BE57">
            <v>1.4</v>
          </cell>
          <cell r="BF57">
            <v>1</v>
          </cell>
          <cell r="BG57">
            <v>3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1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0.4</v>
          </cell>
          <cell r="CE57">
            <v>192.71</v>
          </cell>
          <cell r="CF57">
            <v>488.14</v>
          </cell>
          <cell r="CG57" t="str">
            <v>بنها 56</v>
          </cell>
          <cell r="CH57" t="str">
            <v>فقط أربعمائة وثمانية وثمانون جنيه وأربعة عشر قرش</v>
          </cell>
        </row>
        <row r="58">
          <cell r="A58">
            <v>57</v>
          </cell>
          <cell r="B58" t="str">
            <v>بنها 57</v>
          </cell>
          <cell r="C58">
            <v>0</v>
          </cell>
          <cell r="D58" t="str">
            <v>الثانية</v>
          </cell>
          <cell r="E58">
            <v>0</v>
          </cell>
          <cell r="F58" t="str">
            <v>متزوجه</v>
          </cell>
          <cell r="G58">
            <v>0</v>
          </cell>
          <cell r="H58">
            <v>0</v>
          </cell>
          <cell r="I58" t="str">
            <v>نقابى</v>
          </cell>
          <cell r="J58" t="str">
            <v>نعم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 t="str">
            <v>نعم</v>
          </cell>
          <cell r="P58" t="str">
            <v>ب ت</v>
          </cell>
          <cell r="Q58" t="str">
            <v>ثانوى</v>
          </cell>
          <cell r="R58">
            <v>70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248.72</v>
          </cell>
          <cell r="X58">
            <v>269.7</v>
          </cell>
          <cell r="Y58">
            <v>40.46</v>
          </cell>
          <cell r="Z58">
            <v>2.7</v>
          </cell>
          <cell r="AA58">
            <v>4.05</v>
          </cell>
          <cell r="AB58">
            <v>5.39</v>
          </cell>
          <cell r="AC58">
            <v>2</v>
          </cell>
          <cell r="AD58">
            <v>4</v>
          </cell>
          <cell r="AE58">
            <v>0</v>
          </cell>
          <cell r="AF58">
            <v>0</v>
          </cell>
          <cell r="AG58">
            <v>0</v>
          </cell>
          <cell r="AH58">
            <v>11</v>
          </cell>
          <cell r="AI58">
            <v>124.36</v>
          </cell>
          <cell r="AJ58">
            <v>17.43</v>
          </cell>
          <cell r="AK58">
            <v>19.010000000000002</v>
          </cell>
          <cell r="AL58">
            <v>42.35</v>
          </cell>
          <cell r="AM58">
            <v>36</v>
          </cell>
          <cell r="AN58">
            <v>37.31</v>
          </cell>
          <cell r="AO58">
            <v>37.31</v>
          </cell>
          <cell r="AP58">
            <v>293.45999999999998</v>
          </cell>
          <cell r="AQ58">
            <v>44.02</v>
          </cell>
          <cell r="AR58">
            <v>2.93</v>
          </cell>
          <cell r="AS58">
            <v>10</v>
          </cell>
          <cell r="AT58">
            <v>672.71</v>
          </cell>
          <cell r="AU58">
            <v>40.46</v>
          </cell>
          <cell r="AV58">
            <v>26.97</v>
          </cell>
          <cell r="AW58">
            <v>2.7</v>
          </cell>
          <cell r="AX58">
            <v>5.39</v>
          </cell>
          <cell r="AY58">
            <v>8.09</v>
          </cell>
          <cell r="AZ58">
            <v>44.02</v>
          </cell>
          <cell r="BA58">
            <v>29.35</v>
          </cell>
          <cell r="BB58">
            <v>2.93</v>
          </cell>
          <cell r="BC58">
            <v>18.88</v>
          </cell>
          <cell r="BD58">
            <v>4.05</v>
          </cell>
          <cell r="BE58">
            <v>1.35</v>
          </cell>
          <cell r="BF58">
            <v>1</v>
          </cell>
          <cell r="BG58">
            <v>3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1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0.4</v>
          </cell>
          <cell r="CE58">
            <v>189.59</v>
          </cell>
          <cell r="CF58">
            <v>483.12</v>
          </cell>
          <cell r="CG58" t="str">
            <v>بنها 57</v>
          </cell>
          <cell r="CH58" t="str">
            <v>فقط أربعمائة وثلاثة وثمانون جنيه وإثنى عشر قرش</v>
          </cell>
        </row>
        <row r="59">
          <cell r="A59">
            <v>58</v>
          </cell>
          <cell r="B59" t="str">
            <v>بنها 58</v>
          </cell>
          <cell r="C59">
            <v>0</v>
          </cell>
          <cell r="D59" t="str">
            <v>الثانية</v>
          </cell>
          <cell r="E59">
            <v>0</v>
          </cell>
          <cell r="F59" t="str">
            <v>متزوج</v>
          </cell>
          <cell r="G59">
            <v>2</v>
          </cell>
          <cell r="H59">
            <v>0</v>
          </cell>
          <cell r="I59" t="str">
            <v>نقابى</v>
          </cell>
          <cell r="J59" t="str">
            <v>نعم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 t="str">
            <v>نعم</v>
          </cell>
          <cell r="P59" t="str">
            <v>ب ت</v>
          </cell>
          <cell r="Q59" t="str">
            <v>ثانوى</v>
          </cell>
          <cell r="R59">
            <v>70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230.28</v>
          </cell>
          <cell r="X59">
            <v>250.15</v>
          </cell>
          <cell r="Y59">
            <v>37.520000000000003</v>
          </cell>
          <cell r="Z59">
            <v>2.5</v>
          </cell>
          <cell r="AA59">
            <v>3.75</v>
          </cell>
          <cell r="AB59">
            <v>5</v>
          </cell>
          <cell r="AC59">
            <v>6</v>
          </cell>
          <cell r="AD59">
            <v>4</v>
          </cell>
          <cell r="AE59">
            <v>0</v>
          </cell>
          <cell r="AF59">
            <v>0</v>
          </cell>
          <cell r="AG59">
            <v>0</v>
          </cell>
          <cell r="AH59">
            <v>11</v>
          </cell>
          <cell r="AI59">
            <v>115.14</v>
          </cell>
          <cell r="AJ59">
            <v>16.18</v>
          </cell>
          <cell r="AK59">
            <v>18.12</v>
          </cell>
          <cell r="AL59">
            <v>39.29</v>
          </cell>
          <cell r="AM59">
            <v>36</v>
          </cell>
          <cell r="AN59">
            <v>34.54</v>
          </cell>
          <cell r="AO59">
            <v>34.54</v>
          </cell>
          <cell r="AP59">
            <v>280.27</v>
          </cell>
          <cell r="AQ59">
            <v>42.04</v>
          </cell>
          <cell r="AR59">
            <v>2.8</v>
          </cell>
          <cell r="AS59">
            <v>10</v>
          </cell>
          <cell r="AT59">
            <v>634.03</v>
          </cell>
          <cell r="AU59">
            <v>37.520000000000003</v>
          </cell>
          <cell r="AV59">
            <v>25.02</v>
          </cell>
          <cell r="AW59">
            <v>2.5</v>
          </cell>
          <cell r="AX59">
            <v>5</v>
          </cell>
          <cell r="AY59">
            <v>7.5</v>
          </cell>
          <cell r="AZ59">
            <v>42.04</v>
          </cell>
          <cell r="BA59">
            <v>28.03</v>
          </cell>
          <cell r="BB59">
            <v>2.8</v>
          </cell>
          <cell r="BC59">
            <v>17.510000000000002</v>
          </cell>
          <cell r="BD59">
            <v>3.75</v>
          </cell>
          <cell r="BE59">
            <v>1.25</v>
          </cell>
          <cell r="BF59">
            <v>1</v>
          </cell>
          <cell r="BG59">
            <v>3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1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0.4</v>
          </cell>
          <cell r="CE59">
            <v>178.32</v>
          </cell>
          <cell r="CF59">
            <v>455.71</v>
          </cell>
          <cell r="CG59" t="str">
            <v>بنها 58</v>
          </cell>
          <cell r="CH59" t="str">
            <v>فقط أربعمائة وخمسة وخمسون جنيه وواحد وسبعون قرش</v>
          </cell>
        </row>
        <row r="60">
          <cell r="A60">
            <v>59</v>
          </cell>
          <cell r="B60" t="str">
            <v>بنها 59</v>
          </cell>
          <cell r="C60">
            <v>0</v>
          </cell>
          <cell r="D60" t="str">
            <v>الثالثة</v>
          </cell>
          <cell r="E60">
            <v>0</v>
          </cell>
          <cell r="F60" t="str">
            <v>متزوجه</v>
          </cell>
          <cell r="G60">
            <v>0</v>
          </cell>
          <cell r="H60">
            <v>0</v>
          </cell>
          <cell r="I60" t="str">
            <v>نقابى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 t="str">
            <v>نعم</v>
          </cell>
          <cell r="P60">
            <v>0</v>
          </cell>
          <cell r="Q60" t="str">
            <v>ثانوى</v>
          </cell>
          <cell r="R60">
            <v>70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173.44</v>
          </cell>
          <cell r="X60">
            <v>189.35999999999999</v>
          </cell>
          <cell r="Y60">
            <v>28.4</v>
          </cell>
          <cell r="Z60">
            <v>1.89</v>
          </cell>
          <cell r="AA60">
            <v>2.84</v>
          </cell>
          <cell r="AB60">
            <v>3.79</v>
          </cell>
          <cell r="AC60">
            <v>2</v>
          </cell>
          <cell r="AD60">
            <v>4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86.72</v>
          </cell>
          <cell r="AJ60">
            <v>12.8</v>
          </cell>
          <cell r="AK60">
            <v>13.68</v>
          </cell>
          <cell r="AL60">
            <v>30</v>
          </cell>
          <cell r="AM60">
            <v>36</v>
          </cell>
          <cell r="AN60">
            <v>26.02</v>
          </cell>
          <cell r="AO60">
            <v>26.02</v>
          </cell>
          <cell r="AP60">
            <v>211.22</v>
          </cell>
          <cell r="AQ60">
            <v>31.68</v>
          </cell>
          <cell r="AR60">
            <v>2.11</v>
          </cell>
          <cell r="AS60">
            <v>10</v>
          </cell>
          <cell r="AT60">
            <v>481.28999999999996</v>
          </cell>
          <cell r="AU60">
            <v>28.4</v>
          </cell>
          <cell r="AV60">
            <v>18.940000000000001</v>
          </cell>
          <cell r="AW60">
            <v>1.89</v>
          </cell>
          <cell r="AX60">
            <v>3.79</v>
          </cell>
          <cell r="AY60">
            <v>5.68</v>
          </cell>
          <cell r="AZ60">
            <v>31.68</v>
          </cell>
          <cell r="BA60">
            <v>21.12</v>
          </cell>
          <cell r="BB60">
            <v>2.11</v>
          </cell>
          <cell r="BC60">
            <v>13.26</v>
          </cell>
          <cell r="BD60">
            <v>2.84</v>
          </cell>
          <cell r="BE60">
            <v>0.95</v>
          </cell>
          <cell r="BF60">
            <v>1</v>
          </cell>
          <cell r="BG60">
            <v>3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1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0.2</v>
          </cell>
          <cell r="CE60">
            <v>135.86000000000001</v>
          </cell>
          <cell r="CF60">
            <v>345.43</v>
          </cell>
          <cell r="CG60" t="str">
            <v>بنها 59</v>
          </cell>
          <cell r="CH60" t="str">
            <v>فقط ثلاثمائة وخمسة وأربعون جنيه وثلاثة وأربعون قرش</v>
          </cell>
        </row>
        <row r="61">
          <cell r="A61">
            <v>60</v>
          </cell>
          <cell r="B61" t="str">
            <v>بنها 60</v>
          </cell>
          <cell r="C61">
            <v>0</v>
          </cell>
          <cell r="D61" t="str">
            <v>الثانية</v>
          </cell>
          <cell r="E61">
            <v>0</v>
          </cell>
          <cell r="F61" t="str">
            <v>متزوج</v>
          </cell>
          <cell r="G61">
            <v>2</v>
          </cell>
          <cell r="H61">
            <v>0</v>
          </cell>
          <cell r="I61" t="str">
            <v>نقابى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 t="str">
            <v>نعم</v>
          </cell>
          <cell r="P61">
            <v>0</v>
          </cell>
          <cell r="Q61" t="str">
            <v>ثانوى</v>
          </cell>
          <cell r="R61">
            <v>70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223.24</v>
          </cell>
          <cell r="X61">
            <v>242.07</v>
          </cell>
          <cell r="Y61">
            <v>36.31</v>
          </cell>
          <cell r="Z61">
            <v>2.42</v>
          </cell>
          <cell r="AA61">
            <v>3.63</v>
          </cell>
          <cell r="AB61">
            <v>4.84</v>
          </cell>
          <cell r="AC61">
            <v>6</v>
          </cell>
          <cell r="AD61">
            <v>4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111.62</v>
          </cell>
          <cell r="AJ61">
            <v>15.5</v>
          </cell>
          <cell r="AK61">
            <v>16.899999999999999</v>
          </cell>
          <cell r="AL61">
            <v>37.770000000000003</v>
          </cell>
          <cell r="AM61">
            <v>36</v>
          </cell>
          <cell r="AN61">
            <v>33.49</v>
          </cell>
          <cell r="AO61">
            <v>33.49</v>
          </cell>
          <cell r="AP61">
            <v>261.27999999999997</v>
          </cell>
          <cell r="AQ61">
            <v>39.19</v>
          </cell>
          <cell r="AR61">
            <v>2.61</v>
          </cell>
          <cell r="AS61">
            <v>10</v>
          </cell>
          <cell r="AT61">
            <v>602.35</v>
          </cell>
          <cell r="AU61">
            <v>36.31</v>
          </cell>
          <cell r="AV61">
            <v>24.21</v>
          </cell>
          <cell r="AW61">
            <v>2.42</v>
          </cell>
          <cell r="AX61">
            <v>4.84</v>
          </cell>
          <cell r="AY61">
            <v>7.26</v>
          </cell>
          <cell r="AZ61">
            <v>39.19</v>
          </cell>
          <cell r="BA61">
            <v>26.13</v>
          </cell>
          <cell r="BB61">
            <v>2.61</v>
          </cell>
          <cell r="BC61">
            <v>16.940000000000001</v>
          </cell>
          <cell r="BD61">
            <v>3.63</v>
          </cell>
          <cell r="BE61">
            <v>1.21</v>
          </cell>
          <cell r="BF61">
            <v>1</v>
          </cell>
          <cell r="BG61">
            <v>3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1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0.3</v>
          </cell>
          <cell r="CE61">
            <v>170.05</v>
          </cell>
          <cell r="CF61">
            <v>432.3</v>
          </cell>
          <cell r="CG61" t="str">
            <v>بنها 60</v>
          </cell>
          <cell r="CH61" t="str">
            <v>فقط أربعمائة واثنان وثلاثون جنيه وثلاثون قرش</v>
          </cell>
        </row>
        <row r="62">
          <cell r="A62">
            <v>61</v>
          </cell>
          <cell r="B62" t="str">
            <v>بنها 61</v>
          </cell>
          <cell r="C62">
            <v>0</v>
          </cell>
          <cell r="D62" t="str">
            <v>الثانية</v>
          </cell>
          <cell r="E62">
            <v>0</v>
          </cell>
          <cell r="F62" t="str">
            <v>متزوجه</v>
          </cell>
          <cell r="G62">
            <v>0</v>
          </cell>
          <cell r="H62">
            <v>0</v>
          </cell>
          <cell r="I62" t="str">
            <v>نقابى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 t="str">
            <v>نعم</v>
          </cell>
          <cell r="P62">
            <v>0</v>
          </cell>
          <cell r="Q62" t="str">
            <v>ثانوى</v>
          </cell>
          <cell r="R62">
            <v>70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268.44</v>
          </cell>
          <cell r="X62">
            <v>291.06</v>
          </cell>
          <cell r="Y62">
            <v>43.66</v>
          </cell>
          <cell r="Z62">
            <v>2.91</v>
          </cell>
          <cell r="AA62">
            <v>4.37</v>
          </cell>
          <cell r="AB62">
            <v>5.82</v>
          </cell>
          <cell r="AC62">
            <v>2</v>
          </cell>
          <cell r="AD62">
            <v>4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134.22</v>
          </cell>
          <cell r="AJ62">
            <v>19.22</v>
          </cell>
          <cell r="AK62">
            <v>20.95</v>
          </cell>
          <cell r="AL62">
            <v>45.56</v>
          </cell>
          <cell r="AM62">
            <v>36</v>
          </cell>
          <cell r="AN62">
            <v>40.270000000000003</v>
          </cell>
          <cell r="AO62">
            <v>40.270000000000003</v>
          </cell>
          <cell r="AP62">
            <v>302.22000000000003</v>
          </cell>
          <cell r="AQ62">
            <v>45.33</v>
          </cell>
          <cell r="AR62">
            <v>3.02</v>
          </cell>
          <cell r="AS62">
            <v>10</v>
          </cell>
          <cell r="AT62">
            <v>708.3900000000001</v>
          </cell>
          <cell r="AU62">
            <v>43.66</v>
          </cell>
          <cell r="AV62">
            <v>29.11</v>
          </cell>
          <cell r="AW62">
            <v>2.91</v>
          </cell>
          <cell r="AX62">
            <v>5.82</v>
          </cell>
          <cell r="AY62">
            <v>8.73</v>
          </cell>
          <cell r="AZ62">
            <v>45.33</v>
          </cell>
          <cell r="BA62">
            <v>30.22</v>
          </cell>
          <cell r="BB62">
            <v>3.02</v>
          </cell>
          <cell r="BC62">
            <v>20.37</v>
          </cell>
          <cell r="BD62">
            <v>4.37</v>
          </cell>
          <cell r="BE62">
            <v>1.46</v>
          </cell>
          <cell r="BF62">
            <v>1</v>
          </cell>
          <cell r="BG62">
            <v>3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1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0.4</v>
          </cell>
          <cell r="CE62">
            <v>200.4</v>
          </cell>
          <cell r="CF62">
            <v>507.99</v>
          </cell>
          <cell r="CG62" t="str">
            <v>بنها 61</v>
          </cell>
          <cell r="CH62" t="str">
            <v>فقط خمسمائة وسبعة جنيه وتسعة وتسعون قرش</v>
          </cell>
        </row>
        <row r="63">
          <cell r="A63">
            <v>62</v>
          </cell>
          <cell r="B63" t="str">
            <v>بنها 62</v>
          </cell>
          <cell r="C63">
            <v>0</v>
          </cell>
          <cell r="D63" t="str">
            <v>الثانية</v>
          </cell>
          <cell r="E63">
            <v>0</v>
          </cell>
          <cell r="F63" t="str">
            <v>متزوجه</v>
          </cell>
          <cell r="G63">
            <v>0</v>
          </cell>
          <cell r="H63">
            <v>0</v>
          </cell>
          <cell r="I63" t="str">
            <v>نقابى</v>
          </cell>
          <cell r="J63" t="str">
            <v>نعم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 t="str">
            <v>نعم</v>
          </cell>
          <cell r="P63" t="str">
            <v>ب ت</v>
          </cell>
          <cell r="Q63" t="str">
            <v>ثانوى</v>
          </cell>
          <cell r="R63">
            <v>70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219.24</v>
          </cell>
          <cell r="X63">
            <v>238.07</v>
          </cell>
          <cell r="Y63">
            <v>35.71</v>
          </cell>
          <cell r="Z63">
            <v>2.38</v>
          </cell>
          <cell r="AA63">
            <v>3.57</v>
          </cell>
          <cell r="AB63">
            <v>4.76</v>
          </cell>
          <cell r="AC63">
            <v>2</v>
          </cell>
          <cell r="AD63">
            <v>4</v>
          </cell>
          <cell r="AE63">
            <v>0</v>
          </cell>
          <cell r="AF63">
            <v>0</v>
          </cell>
          <cell r="AG63">
            <v>0</v>
          </cell>
          <cell r="AH63">
            <v>11</v>
          </cell>
          <cell r="AI63">
            <v>109.62</v>
          </cell>
          <cell r="AJ63">
            <v>15.1</v>
          </cell>
          <cell r="AK63">
            <v>16.5</v>
          </cell>
          <cell r="AL63">
            <v>36.97</v>
          </cell>
          <cell r="AM63">
            <v>36</v>
          </cell>
          <cell r="AN63">
            <v>32.89</v>
          </cell>
          <cell r="AO63">
            <v>32.89</v>
          </cell>
          <cell r="AP63">
            <v>264.08</v>
          </cell>
          <cell r="AQ63">
            <v>39.61</v>
          </cell>
          <cell r="AR63">
            <v>2.64</v>
          </cell>
          <cell r="AS63">
            <v>10</v>
          </cell>
          <cell r="AT63">
            <v>600.82000000000005</v>
          </cell>
          <cell r="AU63">
            <v>35.71</v>
          </cell>
          <cell r="AV63">
            <v>23.81</v>
          </cell>
          <cell r="AW63">
            <v>2.38</v>
          </cell>
          <cell r="AX63">
            <v>4.76</v>
          </cell>
          <cell r="AY63">
            <v>7.14</v>
          </cell>
          <cell r="AZ63">
            <v>39.61</v>
          </cell>
          <cell r="BA63">
            <v>26.41</v>
          </cell>
          <cell r="BB63">
            <v>2.64</v>
          </cell>
          <cell r="BC63">
            <v>16.66</v>
          </cell>
          <cell r="BD63">
            <v>3.57</v>
          </cell>
          <cell r="BE63">
            <v>1.19</v>
          </cell>
          <cell r="BF63">
            <v>1</v>
          </cell>
          <cell r="BG63">
            <v>3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1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0.3</v>
          </cell>
          <cell r="CE63">
            <v>169.18</v>
          </cell>
          <cell r="CF63">
            <v>431.64</v>
          </cell>
          <cell r="CG63" t="str">
            <v>بنها 62</v>
          </cell>
          <cell r="CH63" t="str">
            <v>فقط أربعمائة وواحد وثلاثون جنيه وأربعة وستون قرش</v>
          </cell>
        </row>
        <row r="64">
          <cell r="A64">
            <v>63</v>
          </cell>
          <cell r="B64" t="str">
            <v>بنها 63</v>
          </cell>
          <cell r="C64">
            <v>0</v>
          </cell>
          <cell r="D64" t="str">
            <v>الثانية</v>
          </cell>
          <cell r="E64">
            <v>0</v>
          </cell>
          <cell r="F64" t="str">
            <v>ارمل</v>
          </cell>
          <cell r="G64">
            <v>2</v>
          </cell>
          <cell r="H64">
            <v>0</v>
          </cell>
          <cell r="I64" t="str">
            <v>نقابى</v>
          </cell>
          <cell r="J64" t="str">
            <v>نعم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 t="str">
            <v>نعم</v>
          </cell>
          <cell r="P64" t="str">
            <v>ب ت</v>
          </cell>
          <cell r="Q64" t="str">
            <v>ثانوى</v>
          </cell>
          <cell r="R64">
            <v>70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280.98</v>
          </cell>
          <cell r="X64">
            <v>303.78000000000003</v>
          </cell>
          <cell r="Y64">
            <v>45.57</v>
          </cell>
          <cell r="Z64">
            <v>3.04</v>
          </cell>
          <cell r="AA64">
            <v>4.5599999999999996</v>
          </cell>
          <cell r="AB64">
            <v>6.08</v>
          </cell>
          <cell r="AC64">
            <v>4</v>
          </cell>
          <cell r="AD64">
            <v>4</v>
          </cell>
          <cell r="AE64">
            <v>0</v>
          </cell>
          <cell r="AF64">
            <v>0</v>
          </cell>
          <cell r="AG64">
            <v>0</v>
          </cell>
          <cell r="AH64">
            <v>11</v>
          </cell>
          <cell r="AI64">
            <v>140.49</v>
          </cell>
          <cell r="AJ64">
            <v>19.350000000000001</v>
          </cell>
          <cell r="AK64">
            <v>21.08</v>
          </cell>
          <cell r="AL64">
            <v>47.92</v>
          </cell>
          <cell r="AM64">
            <v>36</v>
          </cell>
          <cell r="AN64">
            <v>42.15</v>
          </cell>
          <cell r="AO64">
            <v>42.15</v>
          </cell>
          <cell r="AP64">
            <v>325.99</v>
          </cell>
          <cell r="AQ64">
            <v>48.9</v>
          </cell>
          <cell r="AR64">
            <v>3.26</v>
          </cell>
          <cell r="AS64">
            <v>10</v>
          </cell>
          <cell r="AT64">
            <v>751.18</v>
          </cell>
          <cell r="AU64">
            <v>45.57</v>
          </cell>
          <cell r="AV64">
            <v>30.38</v>
          </cell>
          <cell r="AW64">
            <v>3.04</v>
          </cell>
          <cell r="AX64">
            <v>6.08</v>
          </cell>
          <cell r="AY64">
            <v>9.11</v>
          </cell>
          <cell r="AZ64">
            <v>48.9</v>
          </cell>
          <cell r="BA64">
            <v>32.6</v>
          </cell>
          <cell r="BB64">
            <v>3.26</v>
          </cell>
          <cell r="BC64">
            <v>21.26</v>
          </cell>
          <cell r="BD64">
            <v>4.5599999999999996</v>
          </cell>
          <cell r="BE64">
            <v>1.52</v>
          </cell>
          <cell r="BF64">
            <v>1</v>
          </cell>
          <cell r="BG64">
            <v>3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1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0.5</v>
          </cell>
          <cell r="CE64">
            <v>211.78</v>
          </cell>
          <cell r="CF64">
            <v>539.4</v>
          </cell>
          <cell r="CG64" t="str">
            <v>بنها 63</v>
          </cell>
          <cell r="CH64" t="str">
            <v>فقط خمسمائة وتسعة وثلاثون جنيه وأربعون قرش</v>
          </cell>
        </row>
        <row r="65">
          <cell r="A65">
            <v>64</v>
          </cell>
          <cell r="B65" t="str">
            <v>بنها 64</v>
          </cell>
          <cell r="C65">
            <v>0</v>
          </cell>
          <cell r="D65" t="str">
            <v>الثانية</v>
          </cell>
          <cell r="E65">
            <v>0</v>
          </cell>
          <cell r="F65" t="str">
            <v>متزوجه</v>
          </cell>
          <cell r="G65">
            <v>0</v>
          </cell>
          <cell r="H65">
            <v>0</v>
          </cell>
          <cell r="I65" t="str">
            <v>نقابى</v>
          </cell>
          <cell r="J65" t="str">
            <v>نعم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 t="str">
            <v>نعم</v>
          </cell>
          <cell r="P65" t="str">
            <v>ب ت</v>
          </cell>
          <cell r="Q65" t="str">
            <v>ثانوى</v>
          </cell>
          <cell r="R65">
            <v>70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225.24</v>
          </cell>
          <cell r="X65">
            <v>244.47</v>
          </cell>
          <cell r="Y65">
            <v>36.67</v>
          </cell>
          <cell r="Z65">
            <v>2.44</v>
          </cell>
          <cell r="AA65">
            <v>3.67</v>
          </cell>
          <cell r="AB65">
            <v>4.8899999999999997</v>
          </cell>
          <cell r="AC65">
            <v>2</v>
          </cell>
          <cell r="AD65">
            <v>4</v>
          </cell>
          <cell r="AE65">
            <v>0</v>
          </cell>
          <cell r="AF65">
            <v>0</v>
          </cell>
          <cell r="AG65">
            <v>0</v>
          </cell>
          <cell r="AH65">
            <v>11</v>
          </cell>
          <cell r="AI65">
            <v>112.62</v>
          </cell>
          <cell r="AJ65">
            <v>15.54</v>
          </cell>
          <cell r="AK65">
            <v>16.98</v>
          </cell>
          <cell r="AL65">
            <v>38.01</v>
          </cell>
          <cell r="AM65">
            <v>36</v>
          </cell>
          <cell r="AN65">
            <v>33.79</v>
          </cell>
          <cell r="AO65">
            <v>33.79</v>
          </cell>
          <cell r="AP65">
            <v>269.94</v>
          </cell>
          <cell r="AQ65">
            <v>40.49</v>
          </cell>
          <cell r="AR65">
            <v>2.7</v>
          </cell>
          <cell r="AS65">
            <v>10</v>
          </cell>
          <cell r="AT65">
            <v>615.27</v>
          </cell>
          <cell r="AU65">
            <v>36.67</v>
          </cell>
          <cell r="AV65">
            <v>24.45</v>
          </cell>
          <cell r="AW65">
            <v>2.44</v>
          </cell>
          <cell r="AX65">
            <v>4.8899999999999997</v>
          </cell>
          <cell r="AY65">
            <v>7.33</v>
          </cell>
          <cell r="AZ65">
            <v>40.49</v>
          </cell>
          <cell r="BA65">
            <v>26.99</v>
          </cell>
          <cell r="BB65">
            <v>2.7</v>
          </cell>
          <cell r="BC65">
            <v>17.11</v>
          </cell>
          <cell r="BD65">
            <v>3.67</v>
          </cell>
          <cell r="BE65">
            <v>1.22</v>
          </cell>
          <cell r="BF65">
            <v>1</v>
          </cell>
          <cell r="BG65">
            <v>3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1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0.3</v>
          </cell>
          <cell r="CE65">
            <v>173.26</v>
          </cell>
          <cell r="CF65">
            <v>442.01</v>
          </cell>
          <cell r="CG65" t="str">
            <v>بنها 64</v>
          </cell>
          <cell r="CH65" t="str">
            <v>فقط أربعمائة واثنان وأربعون جنيه وواحد قرش</v>
          </cell>
        </row>
        <row r="66">
          <cell r="A66">
            <v>65</v>
          </cell>
          <cell r="B66" t="str">
            <v>بنها 65</v>
          </cell>
          <cell r="C66">
            <v>0</v>
          </cell>
          <cell r="D66" t="str">
            <v>الثانية</v>
          </cell>
          <cell r="E66">
            <v>0</v>
          </cell>
          <cell r="F66" t="str">
            <v>متزوجه</v>
          </cell>
          <cell r="G66">
            <v>0</v>
          </cell>
          <cell r="H66">
            <v>0</v>
          </cell>
          <cell r="I66" t="str">
            <v>نقابى</v>
          </cell>
          <cell r="J66" t="str">
            <v>نعم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 t="str">
            <v>نعم</v>
          </cell>
          <cell r="P66" t="str">
            <v>ب ت</v>
          </cell>
          <cell r="Q66" t="str">
            <v>ثانوى</v>
          </cell>
          <cell r="R66">
            <v>70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245.28</v>
          </cell>
          <cell r="X66">
            <v>265.95999999999998</v>
          </cell>
          <cell r="Y66">
            <v>39.89</v>
          </cell>
          <cell r="Z66">
            <v>2.66</v>
          </cell>
          <cell r="AA66">
            <v>3.99</v>
          </cell>
          <cell r="AB66">
            <v>5.32</v>
          </cell>
          <cell r="AC66">
            <v>2</v>
          </cell>
          <cell r="AD66">
            <v>4</v>
          </cell>
          <cell r="AE66">
            <v>0</v>
          </cell>
          <cell r="AF66">
            <v>0</v>
          </cell>
          <cell r="AG66">
            <v>0</v>
          </cell>
          <cell r="AH66">
            <v>11</v>
          </cell>
          <cell r="AI66">
            <v>122.64</v>
          </cell>
          <cell r="AJ66">
            <v>17.12</v>
          </cell>
          <cell r="AK66">
            <v>18.7</v>
          </cell>
          <cell r="AL66">
            <v>41.74</v>
          </cell>
          <cell r="AM66">
            <v>36</v>
          </cell>
          <cell r="AN66">
            <v>36.79</v>
          </cell>
          <cell r="AO66">
            <v>36.79</v>
          </cell>
          <cell r="AP66">
            <v>289.99</v>
          </cell>
          <cell r="AQ66">
            <v>43.5</v>
          </cell>
          <cell r="AR66">
            <v>2.9</v>
          </cell>
          <cell r="AS66">
            <v>10</v>
          </cell>
          <cell r="AT66">
            <v>664.20999999999992</v>
          </cell>
          <cell r="AU66">
            <v>39.89</v>
          </cell>
          <cell r="AV66">
            <v>26.6</v>
          </cell>
          <cell r="AW66">
            <v>2.66</v>
          </cell>
          <cell r="AX66">
            <v>5.32</v>
          </cell>
          <cell r="AY66">
            <v>7.98</v>
          </cell>
          <cell r="AZ66">
            <v>43.5</v>
          </cell>
          <cell r="BA66">
            <v>29</v>
          </cell>
          <cell r="BB66">
            <v>2.9</v>
          </cell>
          <cell r="BC66">
            <v>18.62</v>
          </cell>
          <cell r="BD66">
            <v>3.99</v>
          </cell>
          <cell r="BE66">
            <v>1.33</v>
          </cell>
          <cell r="BF66">
            <v>1</v>
          </cell>
          <cell r="BG66">
            <v>3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1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0.4</v>
          </cell>
          <cell r="CE66">
            <v>187.19</v>
          </cell>
          <cell r="CF66">
            <v>477.02</v>
          </cell>
          <cell r="CG66" t="str">
            <v>بنها 65</v>
          </cell>
          <cell r="CH66" t="str">
            <v>فقط أربعمائة وسبعة وسبعون جنيه واثنان قرش</v>
          </cell>
        </row>
        <row r="67">
          <cell r="A67">
            <v>66</v>
          </cell>
          <cell r="B67" t="str">
            <v>بنها 66</v>
          </cell>
          <cell r="C67">
            <v>0</v>
          </cell>
          <cell r="D67" t="str">
            <v>الثانية</v>
          </cell>
          <cell r="E67">
            <v>0</v>
          </cell>
          <cell r="F67" t="str">
            <v>متزوجه</v>
          </cell>
          <cell r="G67">
            <v>0</v>
          </cell>
          <cell r="H67">
            <v>0</v>
          </cell>
          <cell r="I67" t="str">
            <v>نقابى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 t="str">
            <v>نعم</v>
          </cell>
          <cell r="P67">
            <v>0</v>
          </cell>
          <cell r="Q67" t="str">
            <v>ثانوى</v>
          </cell>
          <cell r="R67">
            <v>70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306.88</v>
          </cell>
          <cell r="X67">
            <v>331.52</v>
          </cell>
          <cell r="Y67">
            <v>49.73</v>
          </cell>
          <cell r="Z67">
            <v>3.32</v>
          </cell>
          <cell r="AA67">
            <v>4.97</v>
          </cell>
          <cell r="AB67">
            <v>6.63</v>
          </cell>
          <cell r="AC67">
            <v>2</v>
          </cell>
          <cell r="AD67">
            <v>4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153.44</v>
          </cell>
          <cell r="AJ67">
            <v>21.34</v>
          </cell>
          <cell r="AK67">
            <v>23.7</v>
          </cell>
          <cell r="AL67">
            <v>52.45</v>
          </cell>
          <cell r="AM67">
            <v>36</v>
          </cell>
          <cell r="AN67">
            <v>46.03</v>
          </cell>
          <cell r="AO67">
            <v>46.03</v>
          </cell>
          <cell r="AP67">
            <v>338.96</v>
          </cell>
          <cell r="AQ67">
            <v>50.84</v>
          </cell>
          <cell r="AR67">
            <v>3.39</v>
          </cell>
          <cell r="AS67">
            <v>10</v>
          </cell>
          <cell r="AT67">
            <v>799.36000000000013</v>
          </cell>
          <cell r="AU67">
            <v>49.73</v>
          </cell>
          <cell r="AV67">
            <v>33.15</v>
          </cell>
          <cell r="AW67">
            <v>3.32</v>
          </cell>
          <cell r="AX67">
            <v>6.63</v>
          </cell>
          <cell r="AY67">
            <v>9.9499999999999993</v>
          </cell>
          <cell r="AZ67">
            <v>50.84</v>
          </cell>
          <cell r="BA67">
            <v>33.9</v>
          </cell>
          <cell r="BB67">
            <v>3.39</v>
          </cell>
          <cell r="BC67">
            <v>23.21</v>
          </cell>
          <cell r="BD67">
            <v>4.97</v>
          </cell>
          <cell r="BE67">
            <v>1.66</v>
          </cell>
          <cell r="BF67">
            <v>1</v>
          </cell>
          <cell r="BG67">
            <v>3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1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0.5</v>
          </cell>
          <cell r="CE67">
            <v>226.25</v>
          </cell>
          <cell r="CF67">
            <v>573.11</v>
          </cell>
          <cell r="CG67" t="str">
            <v>بنها 66</v>
          </cell>
          <cell r="CH67" t="str">
            <v>فقط خمسمائة وثلاثة وسبعون جنيه وإحدى عشر قرش</v>
          </cell>
        </row>
        <row r="68">
          <cell r="A68">
            <v>67</v>
          </cell>
          <cell r="B68" t="str">
            <v>بنها 67</v>
          </cell>
          <cell r="C68">
            <v>0</v>
          </cell>
          <cell r="D68" t="str">
            <v>الثانية</v>
          </cell>
          <cell r="E68">
            <v>0</v>
          </cell>
          <cell r="F68" t="str">
            <v>متزوجه</v>
          </cell>
          <cell r="G68">
            <v>0</v>
          </cell>
          <cell r="H68">
            <v>0</v>
          </cell>
          <cell r="I68" t="str">
            <v>نقابى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 t="str">
            <v>نعم</v>
          </cell>
          <cell r="P68">
            <v>0</v>
          </cell>
          <cell r="Q68" t="str">
            <v>ثانوى</v>
          </cell>
          <cell r="R68">
            <v>70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223.24</v>
          </cell>
          <cell r="X68">
            <v>242.47</v>
          </cell>
          <cell r="Y68">
            <v>36.369999999999997</v>
          </cell>
          <cell r="Z68">
            <v>2.42</v>
          </cell>
          <cell r="AA68">
            <v>3.64</v>
          </cell>
          <cell r="AB68">
            <v>4.8499999999999996</v>
          </cell>
          <cell r="AC68">
            <v>2</v>
          </cell>
          <cell r="AD68">
            <v>4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111.62</v>
          </cell>
          <cell r="AJ68">
            <v>15.5</v>
          </cell>
          <cell r="AK68">
            <v>16.899999999999999</v>
          </cell>
          <cell r="AL68">
            <v>37.770000000000003</v>
          </cell>
          <cell r="AM68">
            <v>36</v>
          </cell>
          <cell r="AN68">
            <v>33.49</v>
          </cell>
          <cell r="AO68">
            <v>33.49</v>
          </cell>
          <cell r="AP68">
            <v>257.27999999999997</v>
          </cell>
          <cell r="AQ68">
            <v>38.590000000000003</v>
          </cell>
          <cell r="AR68">
            <v>2.57</v>
          </cell>
          <cell r="AS68">
            <v>10</v>
          </cell>
          <cell r="AT68">
            <v>598.19000000000005</v>
          </cell>
          <cell r="AU68">
            <v>36.369999999999997</v>
          </cell>
          <cell r="AV68">
            <v>24.25</v>
          </cell>
          <cell r="AW68">
            <v>2.42</v>
          </cell>
          <cell r="AX68">
            <v>4.8499999999999996</v>
          </cell>
          <cell r="AY68">
            <v>7.27</v>
          </cell>
          <cell r="AZ68">
            <v>38.590000000000003</v>
          </cell>
          <cell r="BA68">
            <v>25.73</v>
          </cell>
          <cell r="BB68">
            <v>2.57</v>
          </cell>
          <cell r="BC68">
            <v>16.97</v>
          </cell>
          <cell r="BD68">
            <v>3.64</v>
          </cell>
          <cell r="BE68">
            <v>1.21</v>
          </cell>
          <cell r="BF68">
            <v>1</v>
          </cell>
          <cell r="BG68">
            <v>3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1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0.3</v>
          </cell>
          <cell r="CE68">
            <v>169.17</v>
          </cell>
          <cell r="CF68">
            <v>429.02</v>
          </cell>
          <cell r="CG68" t="str">
            <v>بنها 67</v>
          </cell>
          <cell r="CH68" t="str">
            <v>فقط أربعمائة وتسعة وعشرون جنيه واثنان قرش</v>
          </cell>
        </row>
        <row r="69">
          <cell r="A69">
            <v>68</v>
          </cell>
          <cell r="B69" t="str">
            <v>بنها 68</v>
          </cell>
          <cell r="C69">
            <v>0</v>
          </cell>
          <cell r="D69" t="str">
            <v>الثانية</v>
          </cell>
          <cell r="E69">
            <v>0</v>
          </cell>
          <cell r="F69" t="str">
            <v>متزوجه</v>
          </cell>
          <cell r="G69">
            <v>0</v>
          </cell>
          <cell r="H69">
            <v>0</v>
          </cell>
          <cell r="I69" t="str">
            <v>نقابى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 t="str">
            <v>نعم</v>
          </cell>
          <cell r="P69">
            <v>0</v>
          </cell>
          <cell r="Q69" t="str">
            <v>ثانوى</v>
          </cell>
          <cell r="R69">
            <v>70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233.68</v>
          </cell>
          <cell r="X69">
            <v>253.55</v>
          </cell>
          <cell r="Y69">
            <v>38.03</v>
          </cell>
          <cell r="Z69">
            <v>2.54</v>
          </cell>
          <cell r="AA69">
            <v>3.8</v>
          </cell>
          <cell r="AB69">
            <v>5.07</v>
          </cell>
          <cell r="AC69">
            <v>2</v>
          </cell>
          <cell r="AD69">
            <v>4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116.84</v>
          </cell>
          <cell r="AJ69">
            <v>16.18</v>
          </cell>
          <cell r="AK69">
            <v>18.12</v>
          </cell>
          <cell r="AL69">
            <v>39.49</v>
          </cell>
          <cell r="AM69">
            <v>36</v>
          </cell>
          <cell r="AN69">
            <v>35.049999999999997</v>
          </cell>
          <cell r="AO69">
            <v>35.049999999999997</v>
          </cell>
          <cell r="AP69">
            <v>267.68</v>
          </cell>
          <cell r="AQ69">
            <v>40.15</v>
          </cell>
          <cell r="AR69">
            <v>2.68</v>
          </cell>
          <cell r="AS69">
            <v>10</v>
          </cell>
          <cell r="AT69">
            <v>623.5</v>
          </cell>
          <cell r="AU69">
            <v>38.03</v>
          </cell>
          <cell r="AV69">
            <v>25.36</v>
          </cell>
          <cell r="AW69">
            <v>2.54</v>
          </cell>
          <cell r="AX69">
            <v>5.07</v>
          </cell>
          <cell r="AY69">
            <v>7.61</v>
          </cell>
          <cell r="AZ69">
            <v>40.15</v>
          </cell>
          <cell r="BA69">
            <v>26.77</v>
          </cell>
          <cell r="BB69">
            <v>2.68</v>
          </cell>
          <cell r="BC69">
            <v>17.75</v>
          </cell>
          <cell r="BD69">
            <v>3.8</v>
          </cell>
          <cell r="BE69">
            <v>1.27</v>
          </cell>
          <cell r="BF69">
            <v>1</v>
          </cell>
          <cell r="BG69">
            <v>3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1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0.4</v>
          </cell>
          <cell r="CE69">
            <v>176.43</v>
          </cell>
          <cell r="CF69">
            <v>447.07</v>
          </cell>
          <cell r="CG69" t="str">
            <v>بنها 68</v>
          </cell>
          <cell r="CH69" t="str">
            <v>فقط أربعمائة وسبعة وأربعون جنيه وسبعة قرش</v>
          </cell>
        </row>
        <row r="70">
          <cell r="A70">
            <v>69</v>
          </cell>
          <cell r="B70" t="str">
            <v>بنها 69</v>
          </cell>
          <cell r="C70">
            <v>0</v>
          </cell>
          <cell r="D70" t="str">
            <v>الثانية</v>
          </cell>
          <cell r="E70">
            <v>0</v>
          </cell>
          <cell r="F70" t="str">
            <v>ارمل</v>
          </cell>
          <cell r="G70">
            <v>2</v>
          </cell>
          <cell r="H70">
            <v>0</v>
          </cell>
          <cell r="I70" t="str">
            <v>نقابى</v>
          </cell>
          <cell r="J70" t="str">
            <v>نعم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 t="str">
            <v>نعم</v>
          </cell>
          <cell r="P70" t="str">
            <v>ب ت</v>
          </cell>
          <cell r="Q70" t="str">
            <v>ثانوى</v>
          </cell>
          <cell r="R70">
            <v>70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248.3</v>
          </cell>
          <cell r="X70">
            <v>269.28000000000003</v>
          </cell>
          <cell r="Y70">
            <v>40.39</v>
          </cell>
          <cell r="Z70">
            <v>2.69</v>
          </cell>
          <cell r="AA70">
            <v>4.04</v>
          </cell>
          <cell r="AB70">
            <v>5.39</v>
          </cell>
          <cell r="AC70">
            <v>4</v>
          </cell>
          <cell r="AD70">
            <v>4</v>
          </cell>
          <cell r="AE70">
            <v>0</v>
          </cell>
          <cell r="AF70">
            <v>0</v>
          </cell>
          <cell r="AG70">
            <v>0</v>
          </cell>
          <cell r="AH70">
            <v>11</v>
          </cell>
          <cell r="AI70">
            <v>124.15</v>
          </cell>
          <cell r="AJ70">
            <v>17.420000000000002</v>
          </cell>
          <cell r="AK70">
            <v>19</v>
          </cell>
          <cell r="AL70">
            <v>41.34</v>
          </cell>
          <cell r="AM70">
            <v>36</v>
          </cell>
          <cell r="AN70">
            <v>37.25</v>
          </cell>
          <cell r="AO70">
            <v>37.25</v>
          </cell>
          <cell r="AP70">
            <v>294.16000000000003</v>
          </cell>
          <cell r="AQ70">
            <v>44.12</v>
          </cell>
          <cell r="AR70">
            <v>2.94</v>
          </cell>
          <cell r="AS70">
            <v>10</v>
          </cell>
          <cell r="AT70">
            <v>673.01000000000022</v>
          </cell>
          <cell r="AU70">
            <v>40.39</v>
          </cell>
          <cell r="AV70">
            <v>26.93</v>
          </cell>
          <cell r="AW70">
            <v>2.69</v>
          </cell>
          <cell r="AX70">
            <v>5.39</v>
          </cell>
          <cell r="AY70">
            <v>8.08</v>
          </cell>
          <cell r="AZ70">
            <v>44.12</v>
          </cell>
          <cell r="BA70">
            <v>29.42</v>
          </cell>
          <cell r="BB70">
            <v>2.94</v>
          </cell>
          <cell r="BC70">
            <v>18.850000000000001</v>
          </cell>
          <cell r="BD70">
            <v>4.04</v>
          </cell>
          <cell r="BE70">
            <v>1.35</v>
          </cell>
          <cell r="BF70">
            <v>1</v>
          </cell>
          <cell r="BG70">
            <v>3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1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0.4</v>
          </cell>
          <cell r="CE70">
            <v>189.6</v>
          </cell>
          <cell r="CF70">
            <v>483.41</v>
          </cell>
          <cell r="CG70" t="str">
            <v>بنها 69</v>
          </cell>
          <cell r="CH70" t="str">
            <v>فقط أربعمائة وثلاثة وثمانون جنيه وواحد وأربعون قرش</v>
          </cell>
        </row>
        <row r="71">
          <cell r="A71">
            <v>70</v>
          </cell>
          <cell r="B71" t="str">
            <v>بنها 70</v>
          </cell>
          <cell r="C71">
            <v>0</v>
          </cell>
          <cell r="D71" t="str">
            <v>الثانية</v>
          </cell>
          <cell r="E71">
            <v>0</v>
          </cell>
          <cell r="F71" t="str">
            <v>متزوجه</v>
          </cell>
          <cell r="G71">
            <v>0</v>
          </cell>
          <cell r="H71">
            <v>0</v>
          </cell>
          <cell r="I71" t="str">
            <v>نقابى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 t="str">
            <v>نعم</v>
          </cell>
          <cell r="P71">
            <v>0</v>
          </cell>
          <cell r="Q71" t="str">
            <v>ثانوى</v>
          </cell>
          <cell r="R71">
            <v>70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223.16</v>
          </cell>
          <cell r="X71">
            <v>241.99</v>
          </cell>
          <cell r="Y71">
            <v>36.299999999999997</v>
          </cell>
          <cell r="Z71">
            <v>2.42</v>
          </cell>
          <cell r="AA71">
            <v>3.63</v>
          </cell>
          <cell r="AB71">
            <v>4.84</v>
          </cell>
          <cell r="AC71">
            <v>2</v>
          </cell>
          <cell r="AD71">
            <v>4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111.58</v>
          </cell>
          <cell r="AJ71">
            <v>15.1</v>
          </cell>
          <cell r="AK71">
            <v>16.5</v>
          </cell>
          <cell r="AL71">
            <v>37.75</v>
          </cell>
          <cell r="AM71">
            <v>36</v>
          </cell>
          <cell r="AN71">
            <v>33.47</v>
          </cell>
          <cell r="AO71">
            <v>33.47</v>
          </cell>
          <cell r="AP71">
            <v>256.39999999999998</v>
          </cell>
          <cell r="AQ71">
            <v>38.46</v>
          </cell>
          <cell r="AR71">
            <v>2.56</v>
          </cell>
          <cell r="AS71">
            <v>10</v>
          </cell>
          <cell r="AT71">
            <v>596.6</v>
          </cell>
          <cell r="AU71">
            <v>36.299999999999997</v>
          </cell>
          <cell r="AV71">
            <v>24.2</v>
          </cell>
          <cell r="AW71">
            <v>2.42</v>
          </cell>
          <cell r="AX71">
            <v>4.84</v>
          </cell>
          <cell r="AY71">
            <v>7.26</v>
          </cell>
          <cell r="AZ71">
            <v>38.46</v>
          </cell>
          <cell r="BA71">
            <v>25.64</v>
          </cell>
          <cell r="BB71">
            <v>2.56</v>
          </cell>
          <cell r="BC71">
            <v>16.940000000000001</v>
          </cell>
          <cell r="BD71">
            <v>3.63</v>
          </cell>
          <cell r="BE71">
            <v>1.21</v>
          </cell>
          <cell r="BF71">
            <v>1</v>
          </cell>
          <cell r="BG71">
            <v>3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1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0.3</v>
          </cell>
          <cell r="CE71">
            <v>168.76</v>
          </cell>
          <cell r="CF71">
            <v>427.84</v>
          </cell>
          <cell r="CG71" t="str">
            <v>بنها 70</v>
          </cell>
          <cell r="CH71" t="str">
            <v>فقط أربعمائة وسبعة وعشرون جنيه وأربعة وثمانون قرش</v>
          </cell>
        </row>
        <row r="72">
          <cell r="A72">
            <v>71</v>
          </cell>
          <cell r="B72" t="str">
            <v>بنها 71</v>
          </cell>
          <cell r="C72">
            <v>0</v>
          </cell>
          <cell r="D72" t="str">
            <v>الثانية</v>
          </cell>
          <cell r="E72">
            <v>0</v>
          </cell>
          <cell r="F72" t="str">
            <v>متزوجه</v>
          </cell>
          <cell r="G72">
            <v>0</v>
          </cell>
          <cell r="H72">
            <v>0</v>
          </cell>
          <cell r="I72" t="str">
            <v>نقابى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 t="str">
            <v>نعم</v>
          </cell>
          <cell r="P72">
            <v>0</v>
          </cell>
          <cell r="Q72" t="str">
            <v>ثانوى</v>
          </cell>
          <cell r="R72">
            <v>70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374.07</v>
          </cell>
          <cell r="X72">
            <v>403.94</v>
          </cell>
          <cell r="Y72">
            <v>60.59</v>
          </cell>
          <cell r="Z72">
            <v>4.04</v>
          </cell>
          <cell r="AA72">
            <v>6.06</v>
          </cell>
          <cell r="AB72">
            <v>8.08</v>
          </cell>
          <cell r="AC72">
            <v>2</v>
          </cell>
          <cell r="AD72">
            <v>4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187.04</v>
          </cell>
          <cell r="AJ72">
            <v>26.91</v>
          </cell>
          <cell r="AK72">
            <v>29.15</v>
          </cell>
          <cell r="AL72">
            <v>63.15</v>
          </cell>
          <cell r="AM72">
            <v>36</v>
          </cell>
          <cell r="AN72">
            <v>56.11</v>
          </cell>
          <cell r="AO72">
            <v>56.11</v>
          </cell>
          <cell r="AP72">
            <v>404.36</v>
          </cell>
          <cell r="AQ72">
            <v>60.65</v>
          </cell>
          <cell r="AR72">
            <v>4.04</v>
          </cell>
          <cell r="AS72">
            <v>10</v>
          </cell>
          <cell r="AT72">
            <v>961.76</v>
          </cell>
          <cell r="AU72">
            <v>60.59</v>
          </cell>
          <cell r="AV72">
            <v>40.39</v>
          </cell>
          <cell r="AW72">
            <v>4.04</v>
          </cell>
          <cell r="AX72">
            <v>8.08</v>
          </cell>
          <cell r="AY72">
            <v>12.12</v>
          </cell>
          <cell r="AZ72">
            <v>60.65</v>
          </cell>
          <cell r="BA72">
            <v>40.44</v>
          </cell>
          <cell r="BB72">
            <v>4.04</v>
          </cell>
          <cell r="BC72">
            <v>28.28</v>
          </cell>
          <cell r="BD72">
            <v>6.06</v>
          </cell>
          <cell r="BE72">
            <v>2.02</v>
          </cell>
          <cell r="BF72">
            <v>1</v>
          </cell>
          <cell r="BG72">
            <v>3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1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0.7</v>
          </cell>
          <cell r="CE72">
            <v>272.41000000000003</v>
          </cell>
          <cell r="CF72">
            <v>689.35</v>
          </cell>
          <cell r="CG72" t="str">
            <v>بنها 71</v>
          </cell>
          <cell r="CH72" t="str">
            <v>فقط ستمائة وتسعة وثمانون جنيه وخمسة وثلاثون قرش</v>
          </cell>
        </row>
        <row r="73">
          <cell r="A73">
            <v>72</v>
          </cell>
          <cell r="B73" t="str">
            <v>بنها 72</v>
          </cell>
          <cell r="C73">
            <v>0</v>
          </cell>
          <cell r="D73" t="str">
            <v>الثانية</v>
          </cell>
          <cell r="E73">
            <v>0</v>
          </cell>
          <cell r="F73" t="str">
            <v>متزوجه</v>
          </cell>
          <cell r="G73">
            <v>0</v>
          </cell>
          <cell r="H73">
            <v>0</v>
          </cell>
          <cell r="I73" t="str">
            <v>نقابى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 t="str">
            <v>نعم</v>
          </cell>
          <cell r="P73">
            <v>0</v>
          </cell>
          <cell r="Q73" t="str">
            <v>ثانوى</v>
          </cell>
          <cell r="R73">
            <v>70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227.88</v>
          </cell>
          <cell r="X73">
            <v>247.35</v>
          </cell>
          <cell r="Y73">
            <v>37.1</v>
          </cell>
          <cell r="Z73">
            <v>2.4700000000000002</v>
          </cell>
          <cell r="AA73">
            <v>3.71</v>
          </cell>
          <cell r="AB73">
            <v>4.95</v>
          </cell>
          <cell r="AC73">
            <v>2</v>
          </cell>
          <cell r="AD73">
            <v>4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15.78</v>
          </cell>
          <cell r="AK73">
            <v>17.22</v>
          </cell>
          <cell r="AL73">
            <v>38.49</v>
          </cell>
          <cell r="AM73">
            <v>36</v>
          </cell>
          <cell r="AN73">
            <v>34.18</v>
          </cell>
          <cell r="AO73">
            <v>34.18</v>
          </cell>
          <cell r="AP73">
            <v>147.66999999999999</v>
          </cell>
          <cell r="AQ73">
            <v>22.15</v>
          </cell>
          <cell r="AR73">
            <v>1.48</v>
          </cell>
          <cell r="AS73">
            <v>10</v>
          </cell>
          <cell r="AT73">
            <v>476.87999999999994</v>
          </cell>
          <cell r="AU73">
            <v>37.1</v>
          </cell>
          <cell r="AV73">
            <v>24.74</v>
          </cell>
          <cell r="AW73">
            <v>2.4700000000000002</v>
          </cell>
          <cell r="AX73">
            <v>4.95</v>
          </cell>
          <cell r="AY73">
            <v>7.42</v>
          </cell>
          <cell r="AZ73">
            <v>22.15</v>
          </cell>
          <cell r="BA73">
            <v>14.77</v>
          </cell>
          <cell r="BB73">
            <v>1.48</v>
          </cell>
          <cell r="BC73">
            <v>17.309999999999999</v>
          </cell>
          <cell r="BD73">
            <v>3.71</v>
          </cell>
          <cell r="BE73">
            <v>1.24</v>
          </cell>
          <cell r="BF73">
            <v>1</v>
          </cell>
          <cell r="BG73">
            <v>3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1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0.3</v>
          </cell>
          <cell r="CE73">
            <v>142.63999999999999</v>
          </cell>
          <cell r="CF73">
            <v>334.24</v>
          </cell>
          <cell r="CG73" t="str">
            <v>بنها 72</v>
          </cell>
          <cell r="CH73" t="str">
            <v>فقط ثلاثمائة وأربعة وثلاثون جنيه وأربعة وعشرون قرش</v>
          </cell>
        </row>
        <row r="74">
          <cell r="A74">
            <v>73</v>
          </cell>
          <cell r="B74" t="str">
            <v>بنها 73</v>
          </cell>
          <cell r="C74">
            <v>0</v>
          </cell>
          <cell r="D74" t="str">
            <v>الثانية</v>
          </cell>
          <cell r="E74">
            <v>0</v>
          </cell>
          <cell r="F74" t="str">
            <v>متزوجه</v>
          </cell>
          <cell r="G74">
            <v>0</v>
          </cell>
          <cell r="H74">
            <v>0</v>
          </cell>
          <cell r="I74" t="str">
            <v>نقابى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 t="str">
            <v>نعم</v>
          </cell>
          <cell r="P74">
            <v>0</v>
          </cell>
          <cell r="Q74" t="str">
            <v>ثانوى</v>
          </cell>
          <cell r="R74">
            <v>70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310.5</v>
          </cell>
          <cell r="X74">
            <v>335.9</v>
          </cell>
          <cell r="Y74">
            <v>50.39</v>
          </cell>
          <cell r="Z74">
            <v>3.36</v>
          </cell>
          <cell r="AA74">
            <v>5.04</v>
          </cell>
          <cell r="AB74">
            <v>6.72</v>
          </cell>
          <cell r="AC74">
            <v>2</v>
          </cell>
          <cell r="AD74">
            <v>4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155.25</v>
          </cell>
          <cell r="AJ74">
            <v>22.12</v>
          </cell>
          <cell r="AK74">
            <v>24</v>
          </cell>
          <cell r="AL74">
            <v>53.07</v>
          </cell>
          <cell r="AM74">
            <v>36</v>
          </cell>
          <cell r="AN74">
            <v>46.58</v>
          </cell>
          <cell r="AO74">
            <v>46.58</v>
          </cell>
          <cell r="AP74">
            <v>343.02</v>
          </cell>
          <cell r="AQ74">
            <v>51.45</v>
          </cell>
          <cell r="AR74">
            <v>3.43</v>
          </cell>
          <cell r="AS74">
            <v>10</v>
          </cell>
          <cell r="AT74">
            <v>809.31000000000029</v>
          </cell>
          <cell r="AU74">
            <v>50.39</v>
          </cell>
          <cell r="AV74">
            <v>33.590000000000003</v>
          </cell>
          <cell r="AW74">
            <v>3.36</v>
          </cell>
          <cell r="AX74">
            <v>6.72</v>
          </cell>
          <cell r="AY74">
            <v>10.08</v>
          </cell>
          <cell r="AZ74">
            <v>51.45</v>
          </cell>
          <cell r="BA74">
            <v>34.299999999999997</v>
          </cell>
          <cell r="BB74">
            <v>3.43</v>
          </cell>
          <cell r="BC74">
            <v>23.51</v>
          </cell>
          <cell r="BD74">
            <v>5.04</v>
          </cell>
          <cell r="BE74">
            <v>1.68</v>
          </cell>
          <cell r="BF74">
            <v>1</v>
          </cell>
          <cell r="BG74">
            <v>3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1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0.5</v>
          </cell>
          <cell r="CE74">
            <v>229.05</v>
          </cell>
          <cell r="CF74">
            <v>580.26</v>
          </cell>
          <cell r="CG74" t="str">
            <v>بنها 73</v>
          </cell>
          <cell r="CH74" t="str">
            <v>فقط خمسمائة وثمانون جنيه وستة وعشرون قرش</v>
          </cell>
        </row>
        <row r="75">
          <cell r="A75">
            <v>74</v>
          </cell>
          <cell r="B75" t="str">
            <v>بنها 74</v>
          </cell>
          <cell r="C75">
            <v>0</v>
          </cell>
          <cell r="D75" t="str">
            <v>الثانية</v>
          </cell>
          <cell r="E75">
            <v>0</v>
          </cell>
          <cell r="F75" t="str">
            <v>متزوجه</v>
          </cell>
          <cell r="G75">
            <v>0</v>
          </cell>
          <cell r="H75">
            <v>0</v>
          </cell>
          <cell r="I75" t="str">
            <v>نقابى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 t="str">
            <v>نعم</v>
          </cell>
          <cell r="P75">
            <v>0</v>
          </cell>
          <cell r="Q75" t="str">
            <v>ثانوى</v>
          </cell>
          <cell r="R75">
            <v>70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394.46</v>
          </cell>
          <cell r="X75">
            <v>425.71999999999997</v>
          </cell>
          <cell r="Y75">
            <v>63.86</v>
          </cell>
          <cell r="Z75">
            <v>4.26</v>
          </cell>
          <cell r="AA75">
            <v>6.39</v>
          </cell>
          <cell r="AB75">
            <v>8.51</v>
          </cell>
          <cell r="AC75">
            <v>2</v>
          </cell>
          <cell r="AD75">
            <v>4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197.23</v>
          </cell>
          <cell r="AJ75">
            <v>28.39</v>
          </cell>
          <cell r="AK75">
            <v>30.78</v>
          </cell>
          <cell r="AL75">
            <v>67.63</v>
          </cell>
          <cell r="AM75">
            <v>36.520000000000003</v>
          </cell>
          <cell r="AN75">
            <v>59.17</v>
          </cell>
          <cell r="AO75">
            <v>59.17</v>
          </cell>
          <cell r="AP75">
            <v>425.72</v>
          </cell>
          <cell r="AQ75">
            <v>63.86</v>
          </cell>
          <cell r="AR75">
            <v>4.26</v>
          </cell>
          <cell r="AS75">
            <v>10</v>
          </cell>
          <cell r="AT75">
            <v>1012.5799999999998</v>
          </cell>
          <cell r="AU75">
            <v>63.86</v>
          </cell>
          <cell r="AV75">
            <v>42.57</v>
          </cell>
          <cell r="AW75">
            <v>4.26</v>
          </cell>
          <cell r="AX75">
            <v>8.51</v>
          </cell>
          <cell r="AY75">
            <v>12.77</v>
          </cell>
          <cell r="AZ75">
            <v>63.86</v>
          </cell>
          <cell r="BA75">
            <v>42.57</v>
          </cell>
          <cell r="BB75">
            <v>4.26</v>
          </cell>
          <cell r="BC75">
            <v>29.8</v>
          </cell>
          <cell r="BD75">
            <v>6.39</v>
          </cell>
          <cell r="BE75">
            <v>2.13</v>
          </cell>
          <cell r="BF75">
            <v>1</v>
          </cell>
          <cell r="BG75">
            <v>3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1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0.7</v>
          </cell>
          <cell r="CE75">
            <v>286.68</v>
          </cell>
          <cell r="CF75">
            <v>725.9</v>
          </cell>
          <cell r="CG75" t="str">
            <v>بنها 74</v>
          </cell>
          <cell r="CH75" t="str">
            <v>فقط سبعمائة وخمسة وعشرون جنيه وتسعون قرش</v>
          </cell>
        </row>
        <row r="76">
          <cell r="A76">
            <v>75</v>
          </cell>
          <cell r="B76" t="str">
            <v>بنها 75</v>
          </cell>
          <cell r="C76">
            <v>0</v>
          </cell>
          <cell r="D76" t="str">
            <v>الثانية</v>
          </cell>
          <cell r="E76">
            <v>0</v>
          </cell>
          <cell r="F76" t="str">
            <v>ارمل</v>
          </cell>
          <cell r="G76">
            <v>2</v>
          </cell>
          <cell r="H76">
            <v>0</v>
          </cell>
          <cell r="I76" t="str">
            <v>نقابى</v>
          </cell>
          <cell r="J76" t="str">
            <v>نعم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 t="str">
            <v>نعم</v>
          </cell>
          <cell r="P76" t="str">
            <v>ب ت</v>
          </cell>
          <cell r="Q76" t="str">
            <v>ثانوى</v>
          </cell>
          <cell r="R76">
            <v>70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393.38</v>
          </cell>
          <cell r="X76">
            <v>424.59</v>
          </cell>
          <cell r="Y76">
            <v>63.69</v>
          </cell>
          <cell r="Z76">
            <v>4.25</v>
          </cell>
          <cell r="AA76">
            <v>6.37</v>
          </cell>
          <cell r="AB76">
            <v>8.49</v>
          </cell>
          <cell r="AC76">
            <v>4</v>
          </cell>
          <cell r="AD76">
            <v>4</v>
          </cell>
          <cell r="AE76">
            <v>0</v>
          </cell>
          <cell r="AF76">
            <v>0</v>
          </cell>
          <cell r="AG76">
            <v>0</v>
          </cell>
          <cell r="AH76">
            <v>11</v>
          </cell>
          <cell r="AI76">
            <v>196.69</v>
          </cell>
          <cell r="AJ76">
            <v>28.35</v>
          </cell>
          <cell r="AK76">
            <v>30.69</v>
          </cell>
          <cell r="AL76">
            <v>67.45</v>
          </cell>
          <cell r="AM76">
            <v>36.42</v>
          </cell>
          <cell r="AN76">
            <v>59.01</v>
          </cell>
          <cell r="AO76">
            <v>59.01</v>
          </cell>
          <cell r="AP76">
            <v>437.61</v>
          </cell>
          <cell r="AQ76">
            <v>65.64</v>
          </cell>
          <cell r="AR76">
            <v>4.38</v>
          </cell>
          <cell r="AS76">
            <v>10</v>
          </cell>
          <cell r="AT76">
            <v>1025.0200000000002</v>
          </cell>
          <cell r="AU76">
            <v>63.69</v>
          </cell>
          <cell r="AV76">
            <v>42.46</v>
          </cell>
          <cell r="AW76">
            <v>4.25</v>
          </cell>
          <cell r="AX76">
            <v>8.49</v>
          </cell>
          <cell r="AY76">
            <v>12.74</v>
          </cell>
          <cell r="AZ76">
            <v>65.64</v>
          </cell>
          <cell r="BA76">
            <v>43.76</v>
          </cell>
          <cell r="BB76">
            <v>4.38</v>
          </cell>
          <cell r="BC76">
            <v>29.72</v>
          </cell>
          <cell r="BD76">
            <v>6.37</v>
          </cell>
          <cell r="BE76">
            <v>2.12</v>
          </cell>
          <cell r="BF76">
            <v>1</v>
          </cell>
          <cell r="BG76">
            <v>3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1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0.7</v>
          </cell>
          <cell r="CE76">
            <v>289.32</v>
          </cell>
          <cell r="CF76">
            <v>735.7</v>
          </cell>
          <cell r="CG76" t="str">
            <v>بنها 75</v>
          </cell>
          <cell r="CH76" t="str">
            <v>فقط سبعمائة وخمسة وثلاثون جنيه وسبعون قرش</v>
          </cell>
        </row>
        <row r="77">
          <cell r="A77">
            <v>76</v>
          </cell>
          <cell r="B77" t="str">
            <v>بنها 76</v>
          </cell>
          <cell r="C77">
            <v>0</v>
          </cell>
          <cell r="D77" t="str">
            <v>الثانية</v>
          </cell>
          <cell r="E77">
            <v>0</v>
          </cell>
          <cell r="F77" t="str">
            <v>متزوجه</v>
          </cell>
          <cell r="G77">
            <v>0</v>
          </cell>
          <cell r="H77">
            <v>0</v>
          </cell>
          <cell r="I77" t="str">
            <v>نقابى</v>
          </cell>
          <cell r="J77" t="str">
            <v>نعم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 t="str">
            <v>نعم</v>
          </cell>
          <cell r="P77" t="str">
            <v>ب ت</v>
          </cell>
          <cell r="Q77" t="str">
            <v>ثانوى</v>
          </cell>
          <cell r="R77">
            <v>70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217.88</v>
          </cell>
          <cell r="X77">
            <v>236.55</v>
          </cell>
          <cell r="Y77">
            <v>35.479999999999997</v>
          </cell>
          <cell r="Z77">
            <v>2.37</v>
          </cell>
          <cell r="AA77">
            <v>3.55</v>
          </cell>
          <cell r="AB77">
            <v>4.7300000000000004</v>
          </cell>
          <cell r="AC77">
            <v>2</v>
          </cell>
          <cell r="AD77">
            <v>4</v>
          </cell>
          <cell r="AE77">
            <v>0</v>
          </cell>
          <cell r="AF77">
            <v>0</v>
          </cell>
          <cell r="AG77">
            <v>0</v>
          </cell>
          <cell r="AH77">
            <v>11</v>
          </cell>
          <cell r="AI77">
            <v>108.94</v>
          </cell>
          <cell r="AJ77">
            <v>14.94</v>
          </cell>
          <cell r="AK77">
            <v>16.34</v>
          </cell>
          <cell r="AL77">
            <v>36.65</v>
          </cell>
          <cell r="AM77">
            <v>36</v>
          </cell>
          <cell r="AN77">
            <v>32.68</v>
          </cell>
          <cell r="AO77">
            <v>32.68</v>
          </cell>
          <cell r="AP77">
            <v>262.55</v>
          </cell>
          <cell r="AQ77">
            <v>39.380000000000003</v>
          </cell>
          <cell r="AR77">
            <v>2.63</v>
          </cell>
          <cell r="AS77">
            <v>10</v>
          </cell>
          <cell r="AT77">
            <v>597.2399999999999</v>
          </cell>
          <cell r="AU77">
            <v>35.479999999999997</v>
          </cell>
          <cell r="AV77">
            <v>23.66</v>
          </cell>
          <cell r="AW77">
            <v>2.37</v>
          </cell>
          <cell r="AX77">
            <v>4.7300000000000004</v>
          </cell>
          <cell r="AY77">
            <v>7.1</v>
          </cell>
          <cell r="AZ77">
            <v>39.380000000000003</v>
          </cell>
          <cell r="BA77">
            <v>26.26</v>
          </cell>
          <cell r="BB77">
            <v>2.63</v>
          </cell>
          <cell r="BC77">
            <v>16.559999999999999</v>
          </cell>
          <cell r="BD77">
            <v>3.55</v>
          </cell>
          <cell r="BE77">
            <v>1.18</v>
          </cell>
          <cell r="BF77">
            <v>1</v>
          </cell>
          <cell r="BG77">
            <v>3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1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0.3</v>
          </cell>
          <cell r="CE77">
            <v>168.2</v>
          </cell>
          <cell r="CF77">
            <v>429.04</v>
          </cell>
          <cell r="CG77" t="str">
            <v>بنها 76</v>
          </cell>
          <cell r="CH77" t="str">
            <v>فقط أربعمائة وتسعة وعشرون جنيه وأربعة قرش</v>
          </cell>
        </row>
        <row r="78">
          <cell r="A78">
            <v>77</v>
          </cell>
          <cell r="B78" t="str">
            <v>بنها 77</v>
          </cell>
          <cell r="C78">
            <v>0</v>
          </cell>
          <cell r="D78" t="str">
            <v>الثانية</v>
          </cell>
          <cell r="E78">
            <v>0</v>
          </cell>
          <cell r="F78" t="str">
            <v>متزوجه</v>
          </cell>
          <cell r="G78">
            <v>0</v>
          </cell>
          <cell r="H78">
            <v>0</v>
          </cell>
          <cell r="I78" t="str">
            <v>نقابى</v>
          </cell>
          <cell r="J78" t="str">
            <v>نعم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 t="str">
            <v>نعم</v>
          </cell>
          <cell r="P78" t="str">
            <v>ب ت</v>
          </cell>
          <cell r="Q78" t="str">
            <v>ثانوى</v>
          </cell>
          <cell r="R78">
            <v>70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354.17</v>
          </cell>
          <cell r="X78">
            <v>382.17</v>
          </cell>
          <cell r="Y78">
            <v>57.33</v>
          </cell>
          <cell r="Z78">
            <v>3.82</v>
          </cell>
          <cell r="AA78">
            <v>5.73</v>
          </cell>
          <cell r="AB78">
            <v>7.64</v>
          </cell>
          <cell r="AC78">
            <v>2</v>
          </cell>
          <cell r="AD78">
            <v>4</v>
          </cell>
          <cell r="AE78">
            <v>0</v>
          </cell>
          <cell r="AF78">
            <v>0</v>
          </cell>
          <cell r="AG78">
            <v>0</v>
          </cell>
          <cell r="AH78">
            <v>11</v>
          </cell>
          <cell r="AI78">
            <v>177.09</v>
          </cell>
          <cell r="AJ78">
            <v>24.94</v>
          </cell>
          <cell r="AK78">
            <v>27.57</v>
          </cell>
          <cell r="AL78">
            <v>59.66</v>
          </cell>
          <cell r="AM78">
            <v>36</v>
          </cell>
          <cell r="AN78">
            <v>53.13</v>
          </cell>
          <cell r="AO78">
            <v>53.13</v>
          </cell>
          <cell r="AP78">
            <v>395.39</v>
          </cell>
          <cell r="AQ78">
            <v>59.31</v>
          </cell>
          <cell r="AR78">
            <v>3.95</v>
          </cell>
          <cell r="AS78">
            <v>10</v>
          </cell>
          <cell r="AT78">
            <v>925.33999999999992</v>
          </cell>
          <cell r="AU78">
            <v>57.33</v>
          </cell>
          <cell r="AV78">
            <v>38.22</v>
          </cell>
          <cell r="AW78">
            <v>3.82</v>
          </cell>
          <cell r="AX78">
            <v>7.64</v>
          </cell>
          <cell r="AY78">
            <v>11.47</v>
          </cell>
          <cell r="AZ78">
            <v>59.31</v>
          </cell>
          <cell r="BA78">
            <v>39.54</v>
          </cell>
          <cell r="BB78">
            <v>3.95</v>
          </cell>
          <cell r="BC78">
            <v>26.75</v>
          </cell>
          <cell r="BD78">
            <v>5.73</v>
          </cell>
          <cell r="BE78">
            <v>1.91</v>
          </cell>
          <cell r="BF78">
            <v>1</v>
          </cell>
          <cell r="BG78">
            <v>3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1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0.6</v>
          </cell>
          <cell r="CE78">
            <v>261.27</v>
          </cell>
          <cell r="CF78">
            <v>664.07</v>
          </cell>
          <cell r="CG78" t="str">
            <v>بنها 77</v>
          </cell>
          <cell r="CH78" t="str">
            <v>فقط ستمائة وأربعة وستون جنيه وسبعة قرش</v>
          </cell>
        </row>
        <row r="79">
          <cell r="A79">
            <v>78</v>
          </cell>
          <cell r="B79" t="str">
            <v>بنها 78</v>
          </cell>
          <cell r="C79">
            <v>0</v>
          </cell>
          <cell r="D79" t="str">
            <v>الثانية</v>
          </cell>
          <cell r="E79">
            <v>0</v>
          </cell>
          <cell r="F79" t="str">
            <v>متزوجه</v>
          </cell>
          <cell r="G79">
            <v>0</v>
          </cell>
          <cell r="H79">
            <v>0</v>
          </cell>
          <cell r="I79" t="str">
            <v>نقابى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 t="str">
            <v>لا</v>
          </cell>
          <cell r="O79" t="str">
            <v>نعم</v>
          </cell>
          <cell r="P79">
            <v>0</v>
          </cell>
          <cell r="Q79" t="str">
            <v>ثانوى</v>
          </cell>
          <cell r="R79">
            <v>70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448.6</v>
          </cell>
          <cell r="X79">
            <v>484.08000000000004</v>
          </cell>
          <cell r="Y79">
            <v>72.61</v>
          </cell>
          <cell r="Z79">
            <v>4.84</v>
          </cell>
          <cell r="AA79">
            <v>7.26</v>
          </cell>
          <cell r="AB79">
            <v>9.68</v>
          </cell>
          <cell r="AC79">
            <v>2</v>
          </cell>
          <cell r="AD79">
            <v>4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224.3</v>
          </cell>
          <cell r="AJ79">
            <v>32.94</v>
          </cell>
          <cell r="AK79">
            <v>35.65</v>
          </cell>
          <cell r="AL79">
            <v>77.06</v>
          </cell>
          <cell r="AM79">
            <v>41.59</v>
          </cell>
          <cell r="AN79">
            <v>67.290000000000006</v>
          </cell>
          <cell r="AO79">
            <v>67.290000000000006</v>
          </cell>
          <cell r="AP79">
            <v>484.83</v>
          </cell>
          <cell r="AQ79">
            <v>0</v>
          </cell>
          <cell r="AR79">
            <v>0</v>
          </cell>
          <cell r="AS79">
            <v>10</v>
          </cell>
          <cell r="AT79">
            <v>1073.3000000000002</v>
          </cell>
          <cell r="AU79">
            <v>72.61</v>
          </cell>
          <cell r="AV79">
            <v>48.41</v>
          </cell>
          <cell r="AW79">
            <v>4.84</v>
          </cell>
          <cell r="AX79">
            <v>9.68</v>
          </cell>
          <cell r="AY79">
            <v>14.52</v>
          </cell>
          <cell r="AZ79">
            <v>0</v>
          </cell>
          <cell r="BA79">
            <v>0</v>
          </cell>
          <cell r="BB79">
            <v>0</v>
          </cell>
          <cell r="BC79">
            <v>33.89</v>
          </cell>
          <cell r="BD79">
            <v>7.26</v>
          </cell>
          <cell r="BE79">
            <v>2.42</v>
          </cell>
          <cell r="BF79">
            <v>1</v>
          </cell>
          <cell r="BG79">
            <v>3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1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0.8</v>
          </cell>
          <cell r="CE79">
            <v>199.43</v>
          </cell>
          <cell r="CF79">
            <v>873.87</v>
          </cell>
          <cell r="CG79" t="str">
            <v>بنها 78</v>
          </cell>
          <cell r="CH79" t="str">
            <v>فقط ثمانمائة وثلاثة وسبعون جنيه وسبعة وثمانون قرش</v>
          </cell>
        </row>
        <row r="80">
          <cell r="A80">
            <v>79</v>
          </cell>
          <cell r="B80" t="str">
            <v>بنها 79</v>
          </cell>
          <cell r="C80">
            <v>0</v>
          </cell>
          <cell r="D80" t="str">
            <v>الثانية</v>
          </cell>
          <cell r="E80">
            <v>0</v>
          </cell>
          <cell r="F80" t="str">
            <v>متزوجه</v>
          </cell>
          <cell r="G80">
            <v>0</v>
          </cell>
          <cell r="H80">
            <v>0</v>
          </cell>
          <cell r="I80" t="str">
            <v>نقابى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 t="str">
            <v>نعم</v>
          </cell>
          <cell r="P80">
            <v>0</v>
          </cell>
          <cell r="Q80" t="str">
            <v>ثانوى</v>
          </cell>
          <cell r="R80">
            <v>70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290.5</v>
          </cell>
          <cell r="X80">
            <v>314.39999999999998</v>
          </cell>
          <cell r="Y80">
            <v>47.16</v>
          </cell>
          <cell r="Z80">
            <v>3.14</v>
          </cell>
          <cell r="AA80">
            <v>4.72</v>
          </cell>
          <cell r="AB80">
            <v>6.29</v>
          </cell>
          <cell r="AC80">
            <v>2</v>
          </cell>
          <cell r="AD80">
            <v>4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145.25</v>
          </cell>
          <cell r="AJ80">
            <v>20.51</v>
          </cell>
          <cell r="AK80">
            <v>22.29</v>
          </cell>
          <cell r="AL80">
            <v>49.42</v>
          </cell>
          <cell r="AM80">
            <v>36</v>
          </cell>
          <cell r="AN80">
            <v>43.58</v>
          </cell>
          <cell r="AO80">
            <v>43.58</v>
          </cell>
          <cell r="AP80">
            <v>323.05</v>
          </cell>
          <cell r="AQ80">
            <v>48.46</v>
          </cell>
          <cell r="AR80">
            <v>3.23</v>
          </cell>
          <cell r="AS80">
            <v>10</v>
          </cell>
          <cell r="AT80">
            <v>760.45000000000016</v>
          </cell>
          <cell r="AU80">
            <v>47.16</v>
          </cell>
          <cell r="AV80">
            <v>31.44</v>
          </cell>
          <cell r="AW80">
            <v>3.14</v>
          </cell>
          <cell r="AX80">
            <v>6.29</v>
          </cell>
          <cell r="AY80">
            <v>9.43</v>
          </cell>
          <cell r="AZ80">
            <v>48.46</v>
          </cell>
          <cell r="BA80">
            <v>32.31</v>
          </cell>
          <cell r="BB80">
            <v>3.23</v>
          </cell>
          <cell r="BC80">
            <v>22.01</v>
          </cell>
          <cell r="BD80">
            <v>4.72</v>
          </cell>
          <cell r="BE80">
            <v>1.57</v>
          </cell>
          <cell r="BF80">
            <v>1</v>
          </cell>
          <cell r="BG80">
            <v>3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1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0.5</v>
          </cell>
          <cell r="CE80">
            <v>215.26</v>
          </cell>
          <cell r="CF80">
            <v>545.19000000000005</v>
          </cell>
          <cell r="CG80" t="str">
            <v>بنها 79</v>
          </cell>
          <cell r="CH80" t="str">
            <v>فقط خمسمائة وخمسة وأربعون جنيه وتسعة عشر قرش</v>
          </cell>
        </row>
        <row r="81">
          <cell r="A81">
            <v>80</v>
          </cell>
          <cell r="B81" t="str">
            <v>بنها 80</v>
          </cell>
          <cell r="C81">
            <v>0</v>
          </cell>
          <cell r="D81" t="str">
            <v>الثانية</v>
          </cell>
          <cell r="E81">
            <v>0</v>
          </cell>
          <cell r="F81" t="str">
            <v>متزوجه</v>
          </cell>
          <cell r="G81">
            <v>0</v>
          </cell>
          <cell r="H81">
            <v>0</v>
          </cell>
          <cell r="I81" t="str">
            <v>نقابى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 t="str">
            <v>نعم</v>
          </cell>
          <cell r="P81">
            <v>0</v>
          </cell>
          <cell r="Q81" t="str">
            <v>ثانوى</v>
          </cell>
          <cell r="R81">
            <v>70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358.86</v>
          </cell>
          <cell r="X81">
            <v>387.3</v>
          </cell>
          <cell r="Y81">
            <v>58.1</v>
          </cell>
          <cell r="Z81">
            <v>3.87</v>
          </cell>
          <cell r="AA81">
            <v>5.81</v>
          </cell>
          <cell r="AB81">
            <v>7.75</v>
          </cell>
          <cell r="AC81">
            <v>2</v>
          </cell>
          <cell r="AD81">
            <v>4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179.43</v>
          </cell>
          <cell r="AJ81">
            <v>25.4</v>
          </cell>
          <cell r="AK81">
            <v>28.03</v>
          </cell>
          <cell r="AL81">
            <v>60.65</v>
          </cell>
          <cell r="AM81">
            <v>36</v>
          </cell>
          <cell r="AN81">
            <v>53.83</v>
          </cell>
          <cell r="AO81">
            <v>53.83</v>
          </cell>
          <cell r="AP81">
            <v>389.34</v>
          </cell>
          <cell r="AQ81">
            <v>58.4</v>
          </cell>
          <cell r="AR81">
            <v>3.89</v>
          </cell>
          <cell r="AS81">
            <v>10</v>
          </cell>
          <cell r="AT81">
            <v>924.46000000000015</v>
          </cell>
          <cell r="AU81">
            <v>58.1</v>
          </cell>
          <cell r="AV81">
            <v>38.729999999999997</v>
          </cell>
          <cell r="AW81">
            <v>3.87</v>
          </cell>
          <cell r="AX81">
            <v>7.75</v>
          </cell>
          <cell r="AY81">
            <v>11.62</v>
          </cell>
          <cell r="AZ81">
            <v>58.4</v>
          </cell>
          <cell r="BA81">
            <v>38.93</v>
          </cell>
          <cell r="BB81">
            <v>3.89</v>
          </cell>
          <cell r="BC81">
            <v>27.11</v>
          </cell>
          <cell r="BD81">
            <v>5.81</v>
          </cell>
          <cell r="BE81">
            <v>1.94</v>
          </cell>
          <cell r="BF81">
            <v>1</v>
          </cell>
          <cell r="BG81">
            <v>3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1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0.6</v>
          </cell>
          <cell r="CE81">
            <v>261.75</v>
          </cell>
          <cell r="CF81">
            <v>662.71</v>
          </cell>
          <cell r="CG81" t="str">
            <v>بنها 80</v>
          </cell>
          <cell r="CH81" t="str">
            <v>فقط ستمائة واثنان وستون جنيه وواحد وسبعون قرش</v>
          </cell>
        </row>
        <row r="82">
          <cell r="A82">
            <v>81</v>
          </cell>
          <cell r="B82" t="str">
            <v>بنها 81</v>
          </cell>
          <cell r="C82">
            <v>0</v>
          </cell>
          <cell r="D82" t="str">
            <v>الثانية</v>
          </cell>
          <cell r="E82">
            <v>0</v>
          </cell>
          <cell r="F82" t="str">
            <v>متزوجه</v>
          </cell>
          <cell r="G82">
            <v>0</v>
          </cell>
          <cell r="H82">
            <v>0</v>
          </cell>
          <cell r="I82" t="str">
            <v>نقابى</v>
          </cell>
          <cell r="J82" t="str">
            <v>نعم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 t="str">
            <v>نعم</v>
          </cell>
          <cell r="P82" t="str">
            <v>ب ت</v>
          </cell>
          <cell r="Q82" t="str">
            <v>ثانوى</v>
          </cell>
          <cell r="R82">
            <v>70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353.03</v>
          </cell>
          <cell r="X82">
            <v>381.09</v>
          </cell>
          <cell r="Y82">
            <v>57.16</v>
          </cell>
          <cell r="Z82">
            <v>3.81</v>
          </cell>
          <cell r="AA82">
            <v>5.72</v>
          </cell>
          <cell r="AB82">
            <v>7.62</v>
          </cell>
          <cell r="AC82">
            <v>2</v>
          </cell>
          <cell r="AD82">
            <v>4</v>
          </cell>
          <cell r="AE82">
            <v>0</v>
          </cell>
          <cell r="AF82">
            <v>0</v>
          </cell>
          <cell r="AG82">
            <v>0</v>
          </cell>
          <cell r="AH82">
            <v>11</v>
          </cell>
          <cell r="AI82">
            <v>176.52</v>
          </cell>
          <cell r="AJ82">
            <v>24.87</v>
          </cell>
          <cell r="AK82">
            <v>27.5</v>
          </cell>
          <cell r="AL82">
            <v>59.52</v>
          </cell>
          <cell r="AM82">
            <v>36</v>
          </cell>
          <cell r="AN82">
            <v>52.95</v>
          </cell>
          <cell r="AO82">
            <v>52.95</v>
          </cell>
          <cell r="AP82">
            <v>394.36</v>
          </cell>
          <cell r="AQ82">
            <v>59.15</v>
          </cell>
          <cell r="AR82">
            <v>3.94</v>
          </cell>
          <cell r="AS82">
            <v>10</v>
          </cell>
          <cell r="AT82">
            <v>922.85000000000025</v>
          </cell>
          <cell r="AU82">
            <v>57.16</v>
          </cell>
          <cell r="AV82">
            <v>38.11</v>
          </cell>
          <cell r="AW82">
            <v>3.81</v>
          </cell>
          <cell r="AX82">
            <v>7.62</v>
          </cell>
          <cell r="AY82">
            <v>11.43</v>
          </cell>
          <cell r="AZ82">
            <v>59.15</v>
          </cell>
          <cell r="BA82">
            <v>39.44</v>
          </cell>
          <cell r="BB82">
            <v>3.94</v>
          </cell>
          <cell r="BC82">
            <v>26.68</v>
          </cell>
          <cell r="BD82">
            <v>5.72</v>
          </cell>
          <cell r="BE82">
            <v>1.91</v>
          </cell>
          <cell r="BF82">
            <v>1</v>
          </cell>
          <cell r="BG82">
            <v>3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1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0.6</v>
          </cell>
          <cell r="CE82">
            <v>260.57</v>
          </cell>
          <cell r="CF82">
            <v>662.28</v>
          </cell>
          <cell r="CG82" t="str">
            <v>بنها 81</v>
          </cell>
          <cell r="CH82" t="str">
            <v>فقط ستمائة واثنان وستون جنيه وثمانية وعشرون قرش</v>
          </cell>
        </row>
        <row r="83">
          <cell r="A83">
            <v>82</v>
          </cell>
          <cell r="B83" t="str">
            <v>بنها 82</v>
          </cell>
          <cell r="C83">
            <v>0</v>
          </cell>
          <cell r="D83" t="str">
            <v>الثانية</v>
          </cell>
          <cell r="E83">
            <v>0</v>
          </cell>
          <cell r="F83" t="str">
            <v>متزوجه</v>
          </cell>
          <cell r="G83">
            <v>0</v>
          </cell>
          <cell r="H83">
            <v>0</v>
          </cell>
          <cell r="I83" t="str">
            <v>نقابى</v>
          </cell>
          <cell r="J83" t="str">
            <v>نعم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 t="str">
            <v>نعم</v>
          </cell>
          <cell r="P83" t="str">
            <v>ب ت</v>
          </cell>
          <cell r="Q83" t="str">
            <v>ثانوى</v>
          </cell>
          <cell r="R83">
            <v>70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194.48</v>
          </cell>
          <cell r="X83">
            <v>212.2</v>
          </cell>
          <cell r="Y83">
            <v>31.83</v>
          </cell>
          <cell r="Z83">
            <v>2.12</v>
          </cell>
          <cell r="AA83">
            <v>3.18</v>
          </cell>
          <cell r="AB83">
            <v>4.24</v>
          </cell>
          <cell r="AC83">
            <v>2</v>
          </cell>
          <cell r="AD83">
            <v>4</v>
          </cell>
          <cell r="AE83">
            <v>0</v>
          </cell>
          <cell r="AF83">
            <v>0</v>
          </cell>
          <cell r="AG83">
            <v>0</v>
          </cell>
          <cell r="AH83">
            <v>11</v>
          </cell>
          <cell r="AI83">
            <v>97.24</v>
          </cell>
          <cell r="AJ83">
            <v>13.6</v>
          </cell>
          <cell r="AK83">
            <v>14.96</v>
          </cell>
          <cell r="AL83">
            <v>32.74</v>
          </cell>
          <cell r="AM83">
            <v>36</v>
          </cell>
          <cell r="AN83">
            <v>29.17</v>
          </cell>
          <cell r="AO83">
            <v>29.17</v>
          </cell>
          <cell r="AP83">
            <v>240.71</v>
          </cell>
          <cell r="AQ83">
            <v>36.11</v>
          </cell>
          <cell r="AR83">
            <v>2.41</v>
          </cell>
          <cell r="AS83">
            <v>10</v>
          </cell>
          <cell r="AT83">
            <v>542.80000000000007</v>
          </cell>
          <cell r="AU83">
            <v>31.83</v>
          </cell>
          <cell r="AV83">
            <v>21.22</v>
          </cell>
          <cell r="AW83">
            <v>2.12</v>
          </cell>
          <cell r="AX83">
            <v>4.24</v>
          </cell>
          <cell r="AY83">
            <v>6.37</v>
          </cell>
          <cell r="AZ83">
            <v>36.11</v>
          </cell>
          <cell r="BA83">
            <v>24.07</v>
          </cell>
          <cell r="BB83">
            <v>2.41</v>
          </cell>
          <cell r="BC83">
            <v>14.85</v>
          </cell>
          <cell r="BD83">
            <v>3.18</v>
          </cell>
          <cell r="BE83">
            <v>1.06</v>
          </cell>
          <cell r="BF83">
            <v>1</v>
          </cell>
          <cell r="BG83">
            <v>3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1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0.3</v>
          </cell>
          <cell r="CE83">
            <v>152.76</v>
          </cell>
          <cell r="CF83">
            <v>390.04</v>
          </cell>
          <cell r="CG83" t="str">
            <v>بنها 82</v>
          </cell>
          <cell r="CH83" t="str">
            <v>فقط ثلاثمائة وتسعون جنيه وأربعة قرش</v>
          </cell>
        </row>
        <row r="84">
          <cell r="A84">
            <v>83</v>
          </cell>
          <cell r="B84" t="str">
            <v>بنها 83</v>
          </cell>
          <cell r="C84">
            <v>0</v>
          </cell>
          <cell r="D84" t="str">
            <v>الثانية</v>
          </cell>
          <cell r="E84">
            <v>0</v>
          </cell>
          <cell r="F84" t="str">
            <v>متزوجه</v>
          </cell>
          <cell r="G84">
            <v>0</v>
          </cell>
          <cell r="H84">
            <v>0</v>
          </cell>
          <cell r="I84" t="str">
            <v>نقابى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 t="str">
            <v>نعم</v>
          </cell>
          <cell r="P84">
            <v>0</v>
          </cell>
          <cell r="Q84" t="str">
            <v>ثانوى</v>
          </cell>
          <cell r="R84">
            <v>70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254.74</v>
          </cell>
          <cell r="X84">
            <v>275.92</v>
          </cell>
          <cell r="Y84">
            <v>41.39</v>
          </cell>
          <cell r="Z84">
            <v>2.76</v>
          </cell>
          <cell r="AA84">
            <v>4.1399999999999997</v>
          </cell>
          <cell r="AB84">
            <v>5.52</v>
          </cell>
          <cell r="AC84">
            <v>2</v>
          </cell>
          <cell r="AD84">
            <v>4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127.37</v>
          </cell>
          <cell r="AJ84">
            <v>17.7</v>
          </cell>
          <cell r="AK84">
            <v>19.36</v>
          </cell>
          <cell r="AL84">
            <v>43.24</v>
          </cell>
          <cell r="AM84">
            <v>36</v>
          </cell>
          <cell r="AN84">
            <v>38.21</v>
          </cell>
          <cell r="AO84">
            <v>38.21</v>
          </cell>
          <cell r="AP84">
            <v>287.88</v>
          </cell>
          <cell r="AQ84">
            <v>43.18</v>
          </cell>
          <cell r="AR84">
            <v>2.88</v>
          </cell>
          <cell r="AS84">
            <v>10</v>
          </cell>
          <cell r="AT84">
            <v>673.67</v>
          </cell>
          <cell r="AU84">
            <v>41.39</v>
          </cell>
          <cell r="AV84">
            <v>27.59</v>
          </cell>
          <cell r="AW84">
            <v>2.76</v>
          </cell>
          <cell r="AX84">
            <v>5.52</v>
          </cell>
          <cell r="AY84">
            <v>8.2799999999999994</v>
          </cell>
          <cell r="AZ84">
            <v>43.18</v>
          </cell>
          <cell r="BA84">
            <v>28.79</v>
          </cell>
          <cell r="BB84">
            <v>2.88</v>
          </cell>
          <cell r="BC84">
            <v>19.309999999999999</v>
          </cell>
          <cell r="BD84">
            <v>4.1399999999999997</v>
          </cell>
          <cell r="BE84">
            <v>1.38</v>
          </cell>
          <cell r="BF84">
            <v>1</v>
          </cell>
          <cell r="BG84">
            <v>3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1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0.4</v>
          </cell>
          <cell r="CE84">
            <v>190.62</v>
          </cell>
          <cell r="CF84">
            <v>483.05</v>
          </cell>
          <cell r="CG84" t="str">
            <v>بنها 83</v>
          </cell>
          <cell r="CH84" t="str">
            <v>فقط أربعمائة وثلاثة وثمانون جنيه وخمسة قرش</v>
          </cell>
        </row>
        <row r="85">
          <cell r="A85">
            <v>84</v>
          </cell>
          <cell r="B85" t="str">
            <v>بنها 84</v>
          </cell>
          <cell r="C85">
            <v>0</v>
          </cell>
          <cell r="D85" t="str">
            <v>الثانية</v>
          </cell>
          <cell r="E85">
            <v>0</v>
          </cell>
          <cell r="F85" t="str">
            <v>متزوجه</v>
          </cell>
          <cell r="G85">
            <v>0</v>
          </cell>
          <cell r="H85">
            <v>0</v>
          </cell>
          <cell r="I85" t="str">
            <v>نقابى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 t="str">
            <v>ثانوى</v>
          </cell>
          <cell r="R85">
            <v>70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293.04000000000002</v>
          </cell>
          <cell r="X85">
            <v>317.16000000000003</v>
          </cell>
          <cell r="Y85">
            <v>47.57</v>
          </cell>
          <cell r="Z85">
            <v>3.17</v>
          </cell>
          <cell r="AA85">
            <v>4.76</v>
          </cell>
          <cell r="AB85">
            <v>6.34</v>
          </cell>
          <cell r="AC85">
            <v>2</v>
          </cell>
          <cell r="AD85">
            <v>4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146.52000000000001</v>
          </cell>
          <cell r="AJ85">
            <v>20.6</v>
          </cell>
          <cell r="AK85">
            <v>22.45</v>
          </cell>
          <cell r="AL85">
            <v>49.86</v>
          </cell>
          <cell r="AM85">
            <v>36</v>
          </cell>
          <cell r="AN85">
            <v>43.96</v>
          </cell>
          <cell r="AO85">
            <v>43.96</v>
          </cell>
          <cell r="AP85">
            <v>325.39</v>
          </cell>
          <cell r="AQ85">
            <v>48.81</v>
          </cell>
          <cell r="AR85">
            <v>3.25</v>
          </cell>
          <cell r="AS85">
            <v>10</v>
          </cell>
          <cell r="AT85">
            <v>766.45000000000016</v>
          </cell>
          <cell r="AU85">
            <v>47.57</v>
          </cell>
          <cell r="AV85">
            <v>31.72</v>
          </cell>
          <cell r="AW85">
            <v>3.17</v>
          </cell>
          <cell r="AX85">
            <v>6.34</v>
          </cell>
          <cell r="AY85">
            <v>9.51</v>
          </cell>
          <cell r="AZ85">
            <v>48.81</v>
          </cell>
          <cell r="BA85">
            <v>32.54</v>
          </cell>
          <cell r="BB85">
            <v>3.25</v>
          </cell>
          <cell r="BC85">
            <v>0</v>
          </cell>
          <cell r="BD85">
            <v>4.76</v>
          </cell>
          <cell r="BE85">
            <v>1.59</v>
          </cell>
          <cell r="BF85">
            <v>1</v>
          </cell>
          <cell r="BG85">
            <v>3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1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0.5</v>
          </cell>
          <cell r="CE85">
            <v>194.76</v>
          </cell>
          <cell r="CF85">
            <v>571.69000000000005</v>
          </cell>
          <cell r="CG85" t="str">
            <v>بنها 84</v>
          </cell>
          <cell r="CH85" t="str">
            <v>فقط خمسمائة وواحد وسبعون جنيه وتسعة وستون قرش</v>
          </cell>
        </row>
        <row r="86">
          <cell r="A86">
            <v>85</v>
          </cell>
          <cell r="B86" t="str">
            <v>بنها 85</v>
          </cell>
          <cell r="C86">
            <v>0</v>
          </cell>
          <cell r="D86" t="str">
            <v>الثانية</v>
          </cell>
          <cell r="E86">
            <v>0</v>
          </cell>
          <cell r="F86" t="str">
            <v>متزوجه</v>
          </cell>
          <cell r="G86">
            <v>0</v>
          </cell>
          <cell r="H86">
            <v>0</v>
          </cell>
          <cell r="I86" t="str">
            <v>غير نقابى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 t="str">
            <v>ثانوى</v>
          </cell>
          <cell r="R86">
            <v>70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298.35000000000002</v>
          </cell>
          <cell r="X86">
            <v>322.76000000000005</v>
          </cell>
          <cell r="Y86">
            <v>48.41</v>
          </cell>
          <cell r="Z86">
            <v>3.23</v>
          </cell>
          <cell r="AA86">
            <v>4.84</v>
          </cell>
          <cell r="AB86">
            <v>6.46</v>
          </cell>
          <cell r="AC86">
            <v>2</v>
          </cell>
          <cell r="AD86">
            <v>4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21.13</v>
          </cell>
          <cell r="AK86">
            <v>22.99</v>
          </cell>
          <cell r="AL86">
            <v>49.96</v>
          </cell>
          <cell r="AM86">
            <v>36</v>
          </cell>
          <cell r="AN86">
            <v>44.75</v>
          </cell>
          <cell r="AO86">
            <v>44.75</v>
          </cell>
          <cell r="AP86">
            <v>180.83</v>
          </cell>
          <cell r="AQ86">
            <v>27.12</v>
          </cell>
          <cell r="AR86">
            <v>1.81</v>
          </cell>
          <cell r="AS86">
            <v>10</v>
          </cell>
          <cell r="AT86">
            <v>605.45999999999992</v>
          </cell>
          <cell r="AU86">
            <v>48.41</v>
          </cell>
          <cell r="AV86">
            <v>32.28</v>
          </cell>
          <cell r="AW86">
            <v>3.23</v>
          </cell>
          <cell r="AX86">
            <v>6.46</v>
          </cell>
          <cell r="AY86">
            <v>9.68</v>
          </cell>
          <cell r="AZ86">
            <v>27.12</v>
          </cell>
          <cell r="BA86">
            <v>18.079999999999998</v>
          </cell>
          <cell r="BB86">
            <v>1.81</v>
          </cell>
          <cell r="BC86">
            <v>0</v>
          </cell>
          <cell r="BD86">
            <v>4.84</v>
          </cell>
          <cell r="BE86">
            <v>1.61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0.5</v>
          </cell>
          <cell r="CE86">
            <v>154.02000000000001</v>
          </cell>
          <cell r="CF86">
            <v>451.44</v>
          </cell>
          <cell r="CG86" t="str">
            <v>بنها 85</v>
          </cell>
          <cell r="CH86" t="str">
            <v>فقط أربعمائة وواحد وخمسون جنيه وأربعة وأربعون قرش</v>
          </cell>
        </row>
        <row r="87">
          <cell r="A87">
            <v>86</v>
          </cell>
          <cell r="B87" t="str">
            <v>بنها 86</v>
          </cell>
          <cell r="C87">
            <v>0</v>
          </cell>
          <cell r="D87" t="str">
            <v>الثانية</v>
          </cell>
          <cell r="E87">
            <v>0</v>
          </cell>
          <cell r="F87" t="str">
            <v>متزوجه</v>
          </cell>
          <cell r="G87">
            <v>0</v>
          </cell>
          <cell r="H87">
            <v>0</v>
          </cell>
          <cell r="I87" t="str">
            <v>نقابى</v>
          </cell>
          <cell r="J87" t="str">
            <v>نعم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 t="str">
            <v>نعم</v>
          </cell>
          <cell r="P87" t="str">
            <v>ب ت</v>
          </cell>
          <cell r="Q87" t="str">
            <v>ثانوى</v>
          </cell>
          <cell r="R87">
            <v>70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333.38</v>
          </cell>
          <cell r="X87">
            <v>360.37</v>
          </cell>
          <cell r="Y87">
            <v>54.06</v>
          </cell>
          <cell r="Z87">
            <v>3.6</v>
          </cell>
          <cell r="AA87">
            <v>5.41</v>
          </cell>
          <cell r="AB87">
            <v>7.21</v>
          </cell>
          <cell r="AC87">
            <v>2</v>
          </cell>
          <cell r="AD87">
            <v>4</v>
          </cell>
          <cell r="AE87">
            <v>0</v>
          </cell>
          <cell r="AF87">
            <v>0</v>
          </cell>
          <cell r="AG87">
            <v>0</v>
          </cell>
          <cell r="AH87">
            <v>11</v>
          </cell>
          <cell r="AI87">
            <v>166.69</v>
          </cell>
          <cell r="AJ87">
            <v>23.82</v>
          </cell>
          <cell r="AK87">
            <v>25.81</v>
          </cell>
          <cell r="AL87">
            <v>56.97</v>
          </cell>
          <cell r="AM87">
            <v>36</v>
          </cell>
          <cell r="AN87">
            <v>50.01</v>
          </cell>
          <cell r="AO87">
            <v>50.01</v>
          </cell>
          <cell r="AP87">
            <v>376.3</v>
          </cell>
          <cell r="AQ87">
            <v>56.45</v>
          </cell>
          <cell r="AR87">
            <v>3.76</v>
          </cell>
          <cell r="AS87">
            <v>10</v>
          </cell>
          <cell r="AT87">
            <v>877.16000000000008</v>
          </cell>
          <cell r="AU87">
            <v>54.06</v>
          </cell>
          <cell r="AV87">
            <v>36.04</v>
          </cell>
          <cell r="AW87">
            <v>3.6</v>
          </cell>
          <cell r="AX87">
            <v>7.21</v>
          </cell>
          <cell r="AY87">
            <v>10.81</v>
          </cell>
          <cell r="AZ87">
            <v>56.45</v>
          </cell>
          <cell r="BA87">
            <v>37.630000000000003</v>
          </cell>
          <cell r="BB87">
            <v>3.76</v>
          </cell>
          <cell r="BC87">
            <v>25.23</v>
          </cell>
          <cell r="BD87">
            <v>5.41</v>
          </cell>
          <cell r="BE87">
            <v>1.8</v>
          </cell>
          <cell r="BF87">
            <v>1</v>
          </cell>
          <cell r="BG87">
            <v>3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1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0.6</v>
          </cell>
          <cell r="CE87">
            <v>247.6</v>
          </cell>
          <cell r="CF87">
            <v>629.55999999999995</v>
          </cell>
          <cell r="CG87" t="str">
            <v>بنها 86</v>
          </cell>
          <cell r="CH87" t="str">
            <v>فقط ستمائة وتسعة وعشرون جنيه وستة وخمسون قرش</v>
          </cell>
        </row>
        <row r="88">
          <cell r="A88">
            <v>87</v>
          </cell>
          <cell r="B88" t="str">
            <v>بنها 87</v>
          </cell>
          <cell r="C88">
            <v>0</v>
          </cell>
          <cell r="D88" t="str">
            <v>الثانية</v>
          </cell>
          <cell r="E88">
            <v>0</v>
          </cell>
          <cell r="F88" t="str">
            <v>متزوجه</v>
          </cell>
          <cell r="G88">
            <v>0</v>
          </cell>
          <cell r="H88">
            <v>0</v>
          </cell>
          <cell r="I88" t="str">
            <v>نقابى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 t="str">
            <v>نعم</v>
          </cell>
          <cell r="P88">
            <v>0</v>
          </cell>
          <cell r="Q88">
            <v>0</v>
          </cell>
          <cell r="R88">
            <v>70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251.77</v>
          </cell>
          <cell r="X88">
            <v>272.82</v>
          </cell>
          <cell r="Y88">
            <v>40.92</v>
          </cell>
          <cell r="Z88">
            <v>2.73</v>
          </cell>
          <cell r="AA88">
            <v>4.09</v>
          </cell>
          <cell r="AB88">
            <v>5.46</v>
          </cell>
          <cell r="AC88">
            <v>2</v>
          </cell>
          <cell r="AD88">
            <v>4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125.89</v>
          </cell>
          <cell r="AJ88">
            <v>18.04</v>
          </cell>
          <cell r="AK88">
            <v>19.66</v>
          </cell>
          <cell r="AL88">
            <v>42.75</v>
          </cell>
          <cell r="AM88">
            <v>36</v>
          </cell>
          <cell r="AN88">
            <v>37.770000000000003</v>
          </cell>
          <cell r="AO88">
            <v>37.770000000000003</v>
          </cell>
          <cell r="AP88">
            <v>286.11</v>
          </cell>
          <cell r="AQ88">
            <v>42.92</v>
          </cell>
          <cell r="AR88">
            <v>2.86</v>
          </cell>
          <cell r="AS88">
            <v>10</v>
          </cell>
          <cell r="AT88">
            <v>667.91</v>
          </cell>
          <cell r="AU88">
            <v>40.92</v>
          </cell>
          <cell r="AV88">
            <v>27.28</v>
          </cell>
          <cell r="AW88">
            <v>2.73</v>
          </cell>
          <cell r="AX88">
            <v>5.46</v>
          </cell>
          <cell r="AY88">
            <v>8.18</v>
          </cell>
          <cell r="AZ88">
            <v>42.92</v>
          </cell>
          <cell r="BA88">
            <v>28.61</v>
          </cell>
          <cell r="BB88">
            <v>2.86</v>
          </cell>
          <cell r="BC88">
            <v>19.100000000000001</v>
          </cell>
          <cell r="BD88">
            <v>4.09</v>
          </cell>
          <cell r="BE88">
            <v>1.36</v>
          </cell>
          <cell r="BF88">
            <v>1</v>
          </cell>
          <cell r="BG88">
            <v>3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1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0.4</v>
          </cell>
          <cell r="CE88">
            <v>188.91</v>
          </cell>
          <cell r="CF88">
            <v>479</v>
          </cell>
          <cell r="CG88" t="str">
            <v>بنها 87</v>
          </cell>
          <cell r="CH88" t="str">
            <v>فقط أربعمائة وتسعة وسبعون جنيه</v>
          </cell>
        </row>
        <row r="89">
          <cell r="A89">
            <v>88</v>
          </cell>
          <cell r="B89" t="str">
            <v>بنها 88</v>
          </cell>
          <cell r="C89">
            <v>0</v>
          </cell>
          <cell r="D89" t="str">
            <v>الثالثة</v>
          </cell>
          <cell r="E89">
            <v>0</v>
          </cell>
          <cell r="F89" t="str">
            <v>متزوجه</v>
          </cell>
          <cell r="G89">
            <v>0</v>
          </cell>
          <cell r="H89">
            <v>0</v>
          </cell>
          <cell r="I89" t="str">
            <v>نقابى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 t="str">
            <v>نعم</v>
          </cell>
          <cell r="P89">
            <v>0</v>
          </cell>
          <cell r="Q89">
            <v>0</v>
          </cell>
          <cell r="R89">
            <v>70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169.44</v>
          </cell>
          <cell r="X89">
            <v>184.96</v>
          </cell>
          <cell r="Y89">
            <v>27.74</v>
          </cell>
          <cell r="Z89">
            <v>1.85</v>
          </cell>
          <cell r="AA89">
            <v>2.77</v>
          </cell>
          <cell r="AB89">
            <v>3.7</v>
          </cell>
          <cell r="AC89">
            <v>2</v>
          </cell>
          <cell r="AD89">
            <v>4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12.4</v>
          </cell>
          <cell r="AK89">
            <v>13.28</v>
          </cell>
          <cell r="AL89">
            <v>30</v>
          </cell>
          <cell r="AM89">
            <v>36</v>
          </cell>
          <cell r="AN89">
            <v>25.42</v>
          </cell>
          <cell r="AO89">
            <v>25.42</v>
          </cell>
          <cell r="AP89">
            <v>123.1</v>
          </cell>
          <cell r="AQ89">
            <v>18.47</v>
          </cell>
          <cell r="AR89">
            <v>1.23</v>
          </cell>
          <cell r="AS89">
            <v>10</v>
          </cell>
          <cell r="AT89">
            <v>373.82000000000011</v>
          </cell>
          <cell r="AU89">
            <v>27.74</v>
          </cell>
          <cell r="AV89">
            <v>18.5</v>
          </cell>
          <cell r="AW89">
            <v>1.85</v>
          </cell>
          <cell r="AX89">
            <v>3.7</v>
          </cell>
          <cell r="AY89">
            <v>5.55</v>
          </cell>
          <cell r="AZ89">
            <v>18.47</v>
          </cell>
          <cell r="BA89">
            <v>12.31</v>
          </cell>
          <cell r="BB89">
            <v>1.23</v>
          </cell>
          <cell r="BC89">
            <v>12.95</v>
          </cell>
          <cell r="BD89">
            <v>2.77</v>
          </cell>
          <cell r="BE89">
            <v>0.92</v>
          </cell>
          <cell r="BF89">
            <v>1</v>
          </cell>
          <cell r="BG89">
            <v>3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1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0.2</v>
          </cell>
          <cell r="CE89">
            <v>111.19</v>
          </cell>
          <cell r="CF89">
            <v>262.63</v>
          </cell>
          <cell r="CG89" t="str">
            <v>بنها 88</v>
          </cell>
          <cell r="CH89" t="str">
            <v>فقط مائتان واثنان وستون جنيه وثلاثة وستون قرش</v>
          </cell>
        </row>
        <row r="90">
          <cell r="A90">
            <v>89</v>
          </cell>
          <cell r="B90" t="str">
            <v>بنها 89</v>
          </cell>
          <cell r="C90">
            <v>0</v>
          </cell>
          <cell r="D90" t="str">
            <v>الثانية</v>
          </cell>
          <cell r="E90">
            <v>0</v>
          </cell>
          <cell r="F90" t="str">
            <v>متزوج</v>
          </cell>
          <cell r="G90">
            <v>2</v>
          </cell>
          <cell r="H90">
            <v>0</v>
          </cell>
          <cell r="I90" t="str">
            <v>نقابى</v>
          </cell>
          <cell r="J90" t="str">
            <v>نعم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 t="str">
            <v>نعم</v>
          </cell>
          <cell r="P90" t="str">
            <v>ب ت</v>
          </cell>
          <cell r="Q90">
            <v>0</v>
          </cell>
          <cell r="R90">
            <v>70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254.4</v>
          </cell>
          <cell r="X90">
            <v>275.78000000000003</v>
          </cell>
          <cell r="Y90">
            <v>41.37</v>
          </cell>
          <cell r="Z90">
            <v>2.76</v>
          </cell>
          <cell r="AA90">
            <v>4.1399999999999997</v>
          </cell>
          <cell r="AB90">
            <v>5.52</v>
          </cell>
          <cell r="AC90">
            <v>6</v>
          </cell>
          <cell r="AD90">
            <v>4</v>
          </cell>
          <cell r="AE90">
            <v>0</v>
          </cell>
          <cell r="AF90">
            <v>0</v>
          </cell>
          <cell r="AG90">
            <v>0</v>
          </cell>
          <cell r="AH90">
            <v>11</v>
          </cell>
          <cell r="AI90">
            <v>127.2</v>
          </cell>
          <cell r="AJ90">
            <v>17.86</v>
          </cell>
          <cell r="AK90">
            <v>19.48</v>
          </cell>
          <cell r="AL90">
            <v>42.4</v>
          </cell>
          <cell r="AM90">
            <v>36</v>
          </cell>
          <cell r="AN90">
            <v>38.159999999999997</v>
          </cell>
          <cell r="AO90">
            <v>38.159999999999997</v>
          </cell>
          <cell r="AP90">
            <v>302.10000000000002</v>
          </cell>
          <cell r="AQ90">
            <v>45.32</v>
          </cell>
          <cell r="AR90">
            <v>3.02</v>
          </cell>
          <cell r="AS90">
            <v>10</v>
          </cell>
          <cell r="AT90">
            <v>690.01</v>
          </cell>
          <cell r="AU90">
            <v>41.37</v>
          </cell>
          <cell r="AV90">
            <v>27.58</v>
          </cell>
          <cell r="AW90">
            <v>2.76</v>
          </cell>
          <cell r="AX90">
            <v>5.52</v>
          </cell>
          <cell r="AY90">
            <v>8.27</v>
          </cell>
          <cell r="AZ90">
            <v>45.32</v>
          </cell>
          <cell r="BA90">
            <v>30.21</v>
          </cell>
          <cell r="BB90">
            <v>3.02</v>
          </cell>
          <cell r="BC90">
            <v>19.3</v>
          </cell>
          <cell r="BD90">
            <v>4.1399999999999997</v>
          </cell>
          <cell r="BE90">
            <v>1.38</v>
          </cell>
          <cell r="BF90">
            <v>1</v>
          </cell>
          <cell r="BG90">
            <v>3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1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0.4</v>
          </cell>
          <cell r="CE90">
            <v>194.27</v>
          </cell>
          <cell r="CF90">
            <v>495.74</v>
          </cell>
          <cell r="CG90" t="str">
            <v>بنها 89</v>
          </cell>
          <cell r="CH90" t="str">
            <v>فقط أربعمائة وخمسة وتسعون جنيه وأربعة وسبعون قرش</v>
          </cell>
        </row>
        <row r="91">
          <cell r="A91">
            <v>90</v>
          </cell>
          <cell r="B91" t="str">
            <v>بنها 90</v>
          </cell>
          <cell r="C91">
            <v>0</v>
          </cell>
          <cell r="D91" t="str">
            <v>الثالثة</v>
          </cell>
          <cell r="E91">
            <v>0</v>
          </cell>
          <cell r="F91" t="str">
            <v>متزوج</v>
          </cell>
          <cell r="G91">
            <v>2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70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178.19</v>
          </cell>
          <cell r="X91">
            <v>193.35999999999999</v>
          </cell>
          <cell r="Y91">
            <v>29</v>
          </cell>
          <cell r="Z91">
            <v>1.93</v>
          </cell>
          <cell r="AA91">
            <v>2.9</v>
          </cell>
          <cell r="AB91">
            <v>3.87</v>
          </cell>
          <cell r="AC91">
            <v>6</v>
          </cell>
          <cell r="AD91">
            <v>4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12.25</v>
          </cell>
          <cell r="AK91">
            <v>13.43</v>
          </cell>
          <cell r="AL91">
            <v>30.18</v>
          </cell>
          <cell r="AM91">
            <v>36</v>
          </cell>
          <cell r="AN91">
            <v>26.73</v>
          </cell>
          <cell r="AO91">
            <v>26.73</v>
          </cell>
          <cell r="AP91">
            <v>128.59</v>
          </cell>
          <cell r="AQ91">
            <v>19.29</v>
          </cell>
          <cell r="AR91">
            <v>1.29</v>
          </cell>
          <cell r="AS91">
            <v>10</v>
          </cell>
          <cell r="AT91">
            <v>390.2299999999999</v>
          </cell>
          <cell r="AU91">
            <v>29</v>
          </cell>
          <cell r="AV91">
            <v>19.34</v>
          </cell>
          <cell r="AW91">
            <v>1.93</v>
          </cell>
          <cell r="AX91">
            <v>3.87</v>
          </cell>
          <cell r="AY91">
            <v>5.8</v>
          </cell>
          <cell r="AZ91">
            <v>19.29</v>
          </cell>
          <cell r="BA91">
            <v>12.86</v>
          </cell>
          <cell r="BB91">
            <v>1.29</v>
          </cell>
          <cell r="BC91">
            <v>0</v>
          </cell>
          <cell r="BD91">
            <v>2.9</v>
          </cell>
          <cell r="BE91">
            <v>0.97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5.88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0.2</v>
          </cell>
          <cell r="CE91">
            <v>103.33</v>
          </cell>
          <cell r="CF91">
            <v>286.89999999999998</v>
          </cell>
          <cell r="CG91" t="str">
            <v>بنها 90</v>
          </cell>
          <cell r="CH91" t="str">
            <v>فقط مائتان وستة وثمانون جنيه وتسعون قرش</v>
          </cell>
        </row>
        <row r="92">
          <cell r="A92">
            <v>91</v>
          </cell>
          <cell r="B92" t="str">
            <v>بنها 91</v>
          </cell>
          <cell r="C92">
            <v>0</v>
          </cell>
          <cell r="D92" t="str">
            <v>الثانية</v>
          </cell>
          <cell r="E92">
            <v>0</v>
          </cell>
          <cell r="F92" t="str">
            <v>متزوج</v>
          </cell>
          <cell r="G92">
            <v>2</v>
          </cell>
          <cell r="H92">
            <v>0</v>
          </cell>
          <cell r="I92" t="str">
            <v>نقابى</v>
          </cell>
          <cell r="J92" t="str">
            <v>نعم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 t="str">
            <v>نعم</v>
          </cell>
          <cell r="P92" t="str">
            <v>ب ت</v>
          </cell>
          <cell r="Q92">
            <v>0</v>
          </cell>
          <cell r="R92">
            <v>70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253.09</v>
          </cell>
          <cell r="X92">
            <v>274.02999999999997</v>
          </cell>
          <cell r="Y92">
            <v>41.1</v>
          </cell>
          <cell r="Z92">
            <v>2.74</v>
          </cell>
          <cell r="AA92">
            <v>4.1100000000000003</v>
          </cell>
          <cell r="AB92">
            <v>5.48</v>
          </cell>
          <cell r="AC92">
            <v>6</v>
          </cell>
          <cell r="AD92">
            <v>4</v>
          </cell>
          <cell r="AE92">
            <v>0</v>
          </cell>
          <cell r="AF92">
            <v>0</v>
          </cell>
          <cell r="AG92">
            <v>0</v>
          </cell>
          <cell r="AH92">
            <v>11</v>
          </cell>
          <cell r="AI92">
            <v>126.55</v>
          </cell>
          <cell r="AJ92">
            <v>17.82</v>
          </cell>
          <cell r="AK92">
            <v>19.399999999999999</v>
          </cell>
          <cell r="AL92">
            <v>43.14</v>
          </cell>
          <cell r="AM92">
            <v>36</v>
          </cell>
          <cell r="AN92">
            <v>37.96</v>
          </cell>
          <cell r="AO92">
            <v>37.96</v>
          </cell>
          <cell r="AP92">
            <v>301.87</v>
          </cell>
          <cell r="AQ92">
            <v>45.28</v>
          </cell>
          <cell r="AR92">
            <v>3.02</v>
          </cell>
          <cell r="AS92">
            <v>10</v>
          </cell>
          <cell r="AT92">
            <v>687.63</v>
          </cell>
          <cell r="AU92">
            <v>41.1</v>
          </cell>
          <cell r="AV92">
            <v>27.4</v>
          </cell>
          <cell r="AW92">
            <v>2.74</v>
          </cell>
          <cell r="AX92">
            <v>5.48</v>
          </cell>
          <cell r="AY92">
            <v>8.2200000000000006</v>
          </cell>
          <cell r="AZ92">
            <v>45.28</v>
          </cell>
          <cell r="BA92">
            <v>30.19</v>
          </cell>
          <cell r="BB92">
            <v>3.02</v>
          </cell>
          <cell r="BC92">
            <v>19.18</v>
          </cell>
          <cell r="BD92">
            <v>4.1100000000000003</v>
          </cell>
          <cell r="BE92">
            <v>1.37</v>
          </cell>
          <cell r="BF92">
            <v>1</v>
          </cell>
          <cell r="BG92">
            <v>3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1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0.4</v>
          </cell>
          <cell r="CE92">
            <v>193.49</v>
          </cell>
          <cell r="CF92">
            <v>494.14</v>
          </cell>
          <cell r="CG92" t="str">
            <v>بنها 91</v>
          </cell>
          <cell r="CH92" t="str">
            <v>فقط أربعمائة وأربعة وتسعون جنيه وأربعة عشر قرش</v>
          </cell>
        </row>
        <row r="93">
          <cell r="A93">
            <v>92</v>
          </cell>
          <cell r="B93" t="str">
            <v>بنها 92</v>
          </cell>
          <cell r="C93">
            <v>0</v>
          </cell>
          <cell r="D93" t="str">
            <v>الثانية</v>
          </cell>
          <cell r="E93">
            <v>0</v>
          </cell>
          <cell r="F93" t="str">
            <v>متزوجه</v>
          </cell>
          <cell r="G93">
            <v>0</v>
          </cell>
          <cell r="H93">
            <v>0</v>
          </cell>
          <cell r="I93" t="str">
            <v>نقابى</v>
          </cell>
          <cell r="J93" t="str">
            <v>نعم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 t="str">
            <v>نعم</v>
          </cell>
          <cell r="P93" t="str">
            <v>ب ت</v>
          </cell>
          <cell r="Q93">
            <v>0</v>
          </cell>
          <cell r="R93">
            <v>70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354.64</v>
          </cell>
          <cell r="X93">
            <v>382.65</v>
          </cell>
          <cell r="Y93">
            <v>57.4</v>
          </cell>
          <cell r="Z93">
            <v>3.83</v>
          </cell>
          <cell r="AA93">
            <v>5.74</v>
          </cell>
          <cell r="AB93">
            <v>7.65</v>
          </cell>
          <cell r="AC93">
            <v>2</v>
          </cell>
          <cell r="AD93">
            <v>4</v>
          </cell>
          <cell r="AE93">
            <v>0</v>
          </cell>
          <cell r="AF93">
            <v>0</v>
          </cell>
          <cell r="AG93">
            <v>0</v>
          </cell>
          <cell r="AH93">
            <v>11</v>
          </cell>
          <cell r="AI93">
            <v>177.32</v>
          </cell>
          <cell r="AJ93">
            <v>24.97</v>
          </cell>
          <cell r="AK93">
            <v>27.6</v>
          </cell>
          <cell r="AL93">
            <v>59.74</v>
          </cell>
          <cell r="AM93">
            <v>36</v>
          </cell>
          <cell r="AN93">
            <v>53.2</v>
          </cell>
          <cell r="AO93">
            <v>53.2</v>
          </cell>
          <cell r="AP93">
            <v>395.83</v>
          </cell>
          <cell r="AQ93">
            <v>59.37</v>
          </cell>
          <cell r="AR93">
            <v>3.96</v>
          </cell>
          <cell r="AS93">
            <v>10</v>
          </cell>
          <cell r="AT93">
            <v>926.43000000000006</v>
          </cell>
          <cell r="AU93">
            <v>57.4</v>
          </cell>
          <cell r="AV93">
            <v>38.270000000000003</v>
          </cell>
          <cell r="AW93">
            <v>3.83</v>
          </cell>
          <cell r="AX93">
            <v>7.65</v>
          </cell>
          <cell r="AY93">
            <v>11.48</v>
          </cell>
          <cell r="AZ93">
            <v>59.37</v>
          </cell>
          <cell r="BA93">
            <v>39.58</v>
          </cell>
          <cell r="BB93">
            <v>3.96</v>
          </cell>
          <cell r="BC93">
            <v>26.79</v>
          </cell>
          <cell r="BD93">
            <v>5.74</v>
          </cell>
          <cell r="BE93">
            <v>1.91</v>
          </cell>
          <cell r="BF93">
            <v>1</v>
          </cell>
          <cell r="BG93">
            <v>3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1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0.6</v>
          </cell>
          <cell r="CE93">
            <v>261.58</v>
          </cell>
          <cell r="CF93">
            <v>664.85</v>
          </cell>
          <cell r="CG93" t="str">
            <v>بنها 92</v>
          </cell>
          <cell r="CH93" t="str">
            <v>فقط ستمائة وأربعة وستون جنيه وخمسة وثمانون قرش</v>
          </cell>
        </row>
        <row r="94">
          <cell r="A94">
            <v>93</v>
          </cell>
          <cell r="B94" t="str">
            <v>بنها 93</v>
          </cell>
          <cell r="C94">
            <v>0</v>
          </cell>
          <cell r="D94" t="str">
            <v>الثانية</v>
          </cell>
          <cell r="E94">
            <v>0</v>
          </cell>
          <cell r="F94" t="str">
            <v>متزوجه</v>
          </cell>
          <cell r="G94">
            <v>0</v>
          </cell>
          <cell r="H94">
            <v>0</v>
          </cell>
          <cell r="I94" t="str">
            <v>نقابى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 t="str">
            <v>لا</v>
          </cell>
          <cell r="O94" t="str">
            <v>نعم</v>
          </cell>
          <cell r="P94">
            <v>0</v>
          </cell>
          <cell r="Q94">
            <v>0</v>
          </cell>
          <cell r="R94">
            <v>70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429.26</v>
          </cell>
          <cell r="X94">
            <v>463.45</v>
          </cell>
          <cell r="Y94">
            <v>69.52</v>
          </cell>
          <cell r="Z94">
            <v>4.63</v>
          </cell>
          <cell r="AA94">
            <v>6.95</v>
          </cell>
          <cell r="AB94">
            <v>9.27</v>
          </cell>
          <cell r="AC94">
            <v>2</v>
          </cell>
          <cell r="AD94">
            <v>4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214.63</v>
          </cell>
          <cell r="AJ94">
            <v>31.51</v>
          </cell>
          <cell r="AK94">
            <v>34.08</v>
          </cell>
          <cell r="AL94">
            <v>73.819999999999993</v>
          </cell>
          <cell r="AM94">
            <v>39.82</v>
          </cell>
          <cell r="AN94">
            <v>64.39</v>
          </cell>
          <cell r="AO94">
            <v>64.39</v>
          </cell>
          <cell r="AP94">
            <v>464.25</v>
          </cell>
          <cell r="AQ94">
            <v>0</v>
          </cell>
          <cell r="AR94">
            <v>0</v>
          </cell>
          <cell r="AS94">
            <v>10</v>
          </cell>
          <cell r="AT94">
            <v>1028.0700000000002</v>
          </cell>
          <cell r="AU94">
            <v>69.52</v>
          </cell>
          <cell r="AV94">
            <v>46.35</v>
          </cell>
          <cell r="AW94">
            <v>4.63</v>
          </cell>
          <cell r="AX94">
            <v>9.27</v>
          </cell>
          <cell r="AY94">
            <v>13.9</v>
          </cell>
          <cell r="AZ94">
            <v>0</v>
          </cell>
          <cell r="BA94">
            <v>0</v>
          </cell>
          <cell r="BB94">
            <v>0</v>
          </cell>
          <cell r="BC94">
            <v>32.44</v>
          </cell>
          <cell r="BD94">
            <v>6.95</v>
          </cell>
          <cell r="BE94">
            <v>2.3199999999999998</v>
          </cell>
          <cell r="BF94">
            <v>1</v>
          </cell>
          <cell r="BG94">
            <v>3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1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0.8</v>
          </cell>
          <cell r="CE94">
            <v>191.18</v>
          </cell>
          <cell r="CF94">
            <v>836.89</v>
          </cell>
          <cell r="CG94" t="str">
            <v>بنها 93</v>
          </cell>
          <cell r="CH94" t="str">
            <v>فقط ثمانمائة وستة وثلاثون جنيه وتسعة وثمانون قرش</v>
          </cell>
        </row>
        <row r="95">
          <cell r="A95">
            <v>94</v>
          </cell>
          <cell r="B95" t="str">
            <v>بنها 94</v>
          </cell>
          <cell r="C95">
            <v>0</v>
          </cell>
          <cell r="D95" t="str">
            <v>الثانية</v>
          </cell>
          <cell r="E95">
            <v>0</v>
          </cell>
          <cell r="F95" t="str">
            <v>متزوجه</v>
          </cell>
          <cell r="G95">
            <v>0</v>
          </cell>
          <cell r="H95">
            <v>0</v>
          </cell>
          <cell r="I95" t="str">
            <v>نقابى</v>
          </cell>
          <cell r="J95" t="str">
            <v>نعم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 t="str">
            <v>نعم</v>
          </cell>
          <cell r="P95" t="str">
            <v>ب ت</v>
          </cell>
          <cell r="Q95">
            <v>0</v>
          </cell>
          <cell r="R95">
            <v>70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327.13</v>
          </cell>
          <cell r="X95">
            <v>352.92</v>
          </cell>
          <cell r="Y95">
            <v>52.94</v>
          </cell>
          <cell r="Z95">
            <v>3.53</v>
          </cell>
          <cell r="AA95">
            <v>5.29</v>
          </cell>
          <cell r="AB95">
            <v>7.06</v>
          </cell>
          <cell r="AC95">
            <v>2</v>
          </cell>
          <cell r="AD95">
            <v>4</v>
          </cell>
          <cell r="AE95">
            <v>0</v>
          </cell>
          <cell r="AF95">
            <v>0</v>
          </cell>
          <cell r="AG95">
            <v>0</v>
          </cell>
          <cell r="AH95">
            <v>11</v>
          </cell>
          <cell r="AI95">
            <v>163.57</v>
          </cell>
          <cell r="AJ95">
            <v>23.04</v>
          </cell>
          <cell r="AK95">
            <v>24.97</v>
          </cell>
          <cell r="AL95">
            <v>56.13</v>
          </cell>
          <cell r="AM95">
            <v>36</v>
          </cell>
          <cell r="AN95">
            <v>49.07</v>
          </cell>
          <cell r="AO95">
            <v>49.07</v>
          </cell>
          <cell r="AP95">
            <v>369.78</v>
          </cell>
          <cell r="AQ95">
            <v>55.47</v>
          </cell>
          <cell r="AR95">
            <v>3.7</v>
          </cell>
          <cell r="AS95">
            <v>10</v>
          </cell>
          <cell r="AT95">
            <v>860.68999999999994</v>
          </cell>
          <cell r="AU95">
            <v>52.94</v>
          </cell>
          <cell r="AV95">
            <v>35.29</v>
          </cell>
          <cell r="AW95">
            <v>3.53</v>
          </cell>
          <cell r="AX95">
            <v>7.06</v>
          </cell>
          <cell r="AY95">
            <v>10.59</v>
          </cell>
          <cell r="AZ95">
            <v>55.47</v>
          </cell>
          <cell r="BA95">
            <v>36.979999999999997</v>
          </cell>
          <cell r="BB95">
            <v>3.7</v>
          </cell>
          <cell r="BC95">
            <v>24.7</v>
          </cell>
          <cell r="BD95">
            <v>5.29</v>
          </cell>
          <cell r="BE95">
            <v>1.76</v>
          </cell>
          <cell r="BF95">
            <v>1</v>
          </cell>
          <cell r="BG95">
            <v>3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1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0.6</v>
          </cell>
          <cell r="CE95">
            <v>242.91</v>
          </cell>
          <cell r="CF95">
            <v>617.78</v>
          </cell>
          <cell r="CG95" t="str">
            <v>بنها 94</v>
          </cell>
          <cell r="CH95" t="str">
            <v>فقط ستمائة وسبعة عشر جنيه وثمانية وسبعون قرش</v>
          </cell>
        </row>
        <row r="96">
          <cell r="A96">
            <v>95</v>
          </cell>
          <cell r="B96" t="str">
            <v>بنها 95</v>
          </cell>
          <cell r="C96">
            <v>0</v>
          </cell>
          <cell r="D96" t="str">
            <v>الثانية</v>
          </cell>
          <cell r="E96">
            <v>0</v>
          </cell>
          <cell r="F96" t="str">
            <v>متزوجه</v>
          </cell>
          <cell r="G96">
            <v>0</v>
          </cell>
          <cell r="H96">
            <v>0</v>
          </cell>
          <cell r="I96" t="str">
            <v>نقابى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 t="str">
            <v>نعم</v>
          </cell>
          <cell r="P96">
            <v>0</v>
          </cell>
          <cell r="Q96">
            <v>0</v>
          </cell>
          <cell r="R96">
            <v>70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244.37</v>
          </cell>
          <cell r="X96">
            <v>264.45</v>
          </cell>
          <cell r="Y96">
            <v>39.67</v>
          </cell>
          <cell r="Z96">
            <v>2.64</v>
          </cell>
          <cell r="AA96">
            <v>3.97</v>
          </cell>
          <cell r="AB96">
            <v>5.29</v>
          </cell>
          <cell r="AC96">
            <v>2</v>
          </cell>
          <cell r="AD96">
            <v>4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122.19</v>
          </cell>
          <cell r="AJ96">
            <v>17.02</v>
          </cell>
          <cell r="AK96">
            <v>18.600000000000001</v>
          </cell>
          <cell r="AL96">
            <v>40.56</v>
          </cell>
          <cell r="AM96">
            <v>36</v>
          </cell>
          <cell r="AN96">
            <v>36.659999999999997</v>
          </cell>
          <cell r="AO96">
            <v>36.659999999999997</v>
          </cell>
          <cell r="AP96">
            <v>277.02999999999997</v>
          </cell>
          <cell r="AQ96">
            <v>41.55</v>
          </cell>
          <cell r="AR96">
            <v>2.77</v>
          </cell>
          <cell r="AS96">
            <v>10</v>
          </cell>
          <cell r="AT96">
            <v>647.37</v>
          </cell>
          <cell r="AU96">
            <v>39.67</v>
          </cell>
          <cell r="AV96">
            <v>26.45</v>
          </cell>
          <cell r="AW96">
            <v>2.64</v>
          </cell>
          <cell r="AX96">
            <v>5.29</v>
          </cell>
          <cell r="AY96">
            <v>7.93</v>
          </cell>
          <cell r="AZ96">
            <v>41.55</v>
          </cell>
          <cell r="BA96">
            <v>27.7</v>
          </cell>
          <cell r="BB96">
            <v>2.77</v>
          </cell>
          <cell r="BC96">
            <v>18.510000000000002</v>
          </cell>
          <cell r="BD96">
            <v>3.97</v>
          </cell>
          <cell r="BE96">
            <v>1.32</v>
          </cell>
          <cell r="BF96">
            <v>1</v>
          </cell>
          <cell r="BG96">
            <v>3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1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0.4</v>
          </cell>
          <cell r="CE96">
            <v>183.2</v>
          </cell>
          <cell r="CF96">
            <v>464.17</v>
          </cell>
          <cell r="CG96" t="str">
            <v>بنها 95</v>
          </cell>
          <cell r="CH96" t="str">
            <v>فقط أربعمائة وأربعة وستون جنيه وسبعة عشر قرش</v>
          </cell>
        </row>
        <row r="97">
          <cell r="A97">
            <v>96</v>
          </cell>
          <cell r="B97" t="str">
            <v>بنها 96</v>
          </cell>
          <cell r="C97">
            <v>0</v>
          </cell>
          <cell r="D97" t="str">
            <v>الثانية</v>
          </cell>
          <cell r="E97">
            <v>0</v>
          </cell>
          <cell r="F97" t="str">
            <v>متزوجه</v>
          </cell>
          <cell r="G97">
            <v>0</v>
          </cell>
          <cell r="H97">
            <v>0</v>
          </cell>
          <cell r="I97" t="str">
            <v>نقابى</v>
          </cell>
          <cell r="J97" t="str">
            <v>نعم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 t="str">
            <v>نعم</v>
          </cell>
          <cell r="P97" t="str">
            <v>ب ت</v>
          </cell>
          <cell r="Q97">
            <v>0</v>
          </cell>
          <cell r="R97">
            <v>70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274.74</v>
          </cell>
          <cell r="X97">
            <v>297.04000000000002</v>
          </cell>
          <cell r="Y97">
            <v>44.56</v>
          </cell>
          <cell r="Z97">
            <v>2.97</v>
          </cell>
          <cell r="AA97">
            <v>4.46</v>
          </cell>
          <cell r="AB97">
            <v>5.94</v>
          </cell>
          <cell r="AC97">
            <v>2</v>
          </cell>
          <cell r="AD97">
            <v>4</v>
          </cell>
          <cell r="AE97">
            <v>0</v>
          </cell>
          <cell r="AF97">
            <v>0</v>
          </cell>
          <cell r="AG97">
            <v>0</v>
          </cell>
          <cell r="AH97">
            <v>11</v>
          </cell>
          <cell r="AI97">
            <v>137.37</v>
          </cell>
          <cell r="AJ97">
            <v>19.100000000000001</v>
          </cell>
          <cell r="AK97">
            <v>20.93</v>
          </cell>
          <cell r="AL97">
            <v>46.54</v>
          </cell>
          <cell r="AM97">
            <v>36</v>
          </cell>
          <cell r="AN97">
            <v>41.21</v>
          </cell>
          <cell r="AO97">
            <v>41.21</v>
          </cell>
          <cell r="AP97">
            <v>318.14999999999998</v>
          </cell>
          <cell r="AQ97">
            <v>47.72</v>
          </cell>
          <cell r="AR97">
            <v>3.18</v>
          </cell>
          <cell r="AS97">
            <v>10</v>
          </cell>
          <cell r="AT97">
            <v>734.0200000000001</v>
          </cell>
          <cell r="AU97">
            <v>44.56</v>
          </cell>
          <cell r="AV97">
            <v>29.7</v>
          </cell>
          <cell r="AW97">
            <v>2.97</v>
          </cell>
          <cell r="AX97">
            <v>5.94</v>
          </cell>
          <cell r="AY97">
            <v>8.91</v>
          </cell>
          <cell r="AZ97">
            <v>47.72</v>
          </cell>
          <cell r="BA97">
            <v>31.82</v>
          </cell>
          <cell r="BB97">
            <v>3.18</v>
          </cell>
          <cell r="BC97">
            <v>20.79</v>
          </cell>
          <cell r="BD97">
            <v>4.46</v>
          </cell>
          <cell r="BE97">
            <v>1.49</v>
          </cell>
          <cell r="BF97">
            <v>1</v>
          </cell>
          <cell r="BG97">
            <v>3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1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0.4</v>
          </cell>
          <cell r="CE97">
            <v>206.94</v>
          </cell>
          <cell r="CF97">
            <v>527.08000000000004</v>
          </cell>
          <cell r="CG97" t="str">
            <v>بنها 96</v>
          </cell>
          <cell r="CH97" t="str">
            <v>فقط خمسمائة وسبعة وعشرون جنيه وثمانية قرش</v>
          </cell>
        </row>
        <row r="98">
          <cell r="A98">
            <v>97</v>
          </cell>
          <cell r="B98" t="str">
            <v>بنها 97</v>
          </cell>
          <cell r="C98">
            <v>0</v>
          </cell>
          <cell r="D98" t="str">
            <v>الثانية</v>
          </cell>
          <cell r="E98">
            <v>0</v>
          </cell>
          <cell r="F98" t="str">
            <v>متزوج</v>
          </cell>
          <cell r="G98">
            <v>2</v>
          </cell>
          <cell r="H98">
            <v>0</v>
          </cell>
          <cell r="I98" t="str">
            <v>نقابى</v>
          </cell>
          <cell r="J98" t="str">
            <v>نعم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 t="str">
            <v>نعم</v>
          </cell>
          <cell r="P98" t="str">
            <v>ب ت</v>
          </cell>
          <cell r="Q98">
            <v>0</v>
          </cell>
          <cell r="R98">
            <v>70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282.83999999999997</v>
          </cell>
          <cell r="X98">
            <v>306.21999999999997</v>
          </cell>
          <cell r="Y98">
            <v>45.93</v>
          </cell>
          <cell r="Z98">
            <v>3.06</v>
          </cell>
          <cell r="AA98">
            <v>4.59</v>
          </cell>
          <cell r="AB98">
            <v>6.12</v>
          </cell>
          <cell r="AC98">
            <v>6</v>
          </cell>
          <cell r="AD98">
            <v>4</v>
          </cell>
          <cell r="AE98">
            <v>0</v>
          </cell>
          <cell r="AF98">
            <v>0</v>
          </cell>
          <cell r="AG98">
            <v>0</v>
          </cell>
          <cell r="AH98">
            <v>11</v>
          </cell>
          <cell r="AI98">
            <v>141.41999999999999</v>
          </cell>
          <cell r="AJ98">
            <v>19.989999999999998</v>
          </cell>
          <cell r="AK98">
            <v>21.75</v>
          </cell>
          <cell r="AL98">
            <v>48.24</v>
          </cell>
          <cell r="AM98">
            <v>36</v>
          </cell>
          <cell r="AN98">
            <v>42.43</v>
          </cell>
          <cell r="AO98">
            <v>42.43</v>
          </cell>
          <cell r="AP98">
            <v>330.83</v>
          </cell>
          <cell r="AQ98">
            <v>49.62</v>
          </cell>
          <cell r="AR98">
            <v>3.31</v>
          </cell>
          <cell r="AS98">
            <v>10</v>
          </cell>
          <cell r="AT98">
            <v>759.67999999999972</v>
          </cell>
          <cell r="AU98">
            <v>45.93</v>
          </cell>
          <cell r="AV98">
            <v>30.62</v>
          </cell>
          <cell r="AW98">
            <v>3.06</v>
          </cell>
          <cell r="AX98">
            <v>6.12</v>
          </cell>
          <cell r="AY98">
            <v>9.19</v>
          </cell>
          <cell r="AZ98">
            <v>49.62</v>
          </cell>
          <cell r="BA98">
            <v>33.08</v>
          </cell>
          <cell r="BB98">
            <v>3.31</v>
          </cell>
          <cell r="BC98">
            <v>21.44</v>
          </cell>
          <cell r="BD98">
            <v>4.59</v>
          </cell>
          <cell r="BE98">
            <v>1.53</v>
          </cell>
          <cell r="BF98">
            <v>1</v>
          </cell>
          <cell r="BG98">
            <v>3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1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0.5</v>
          </cell>
          <cell r="CE98">
            <v>213.99</v>
          </cell>
          <cell r="CF98">
            <v>545.69000000000005</v>
          </cell>
          <cell r="CG98" t="str">
            <v>بنها 97</v>
          </cell>
          <cell r="CH98" t="str">
            <v>فقط خمسمائة وخمسة وأربعون جنيه وتسعة وستون قرش</v>
          </cell>
        </row>
        <row r="99">
          <cell r="A99">
            <v>98</v>
          </cell>
          <cell r="B99" t="str">
            <v>بنها 98</v>
          </cell>
          <cell r="C99">
            <v>0</v>
          </cell>
          <cell r="D99" t="str">
            <v>الثالثة</v>
          </cell>
          <cell r="E99">
            <v>0</v>
          </cell>
          <cell r="F99" t="str">
            <v>متزوجه</v>
          </cell>
          <cell r="G99">
            <v>0</v>
          </cell>
          <cell r="H99">
            <v>0</v>
          </cell>
          <cell r="I99" t="str">
            <v>نقابى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 t="str">
            <v>نعم</v>
          </cell>
          <cell r="P99">
            <v>0</v>
          </cell>
          <cell r="Q99">
            <v>0</v>
          </cell>
          <cell r="R99">
            <v>70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214.52</v>
          </cell>
          <cell r="X99">
            <v>231.64000000000001</v>
          </cell>
          <cell r="Y99">
            <v>34.75</v>
          </cell>
          <cell r="Z99">
            <v>2.3199999999999998</v>
          </cell>
          <cell r="AA99">
            <v>3.47</v>
          </cell>
          <cell r="AB99">
            <v>4.63</v>
          </cell>
          <cell r="AC99">
            <v>2</v>
          </cell>
          <cell r="AD99">
            <v>4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107.26</v>
          </cell>
          <cell r="AJ99">
            <v>14.78</v>
          </cell>
          <cell r="AK99">
            <v>16.14</v>
          </cell>
          <cell r="AL99">
            <v>36.18</v>
          </cell>
          <cell r="AM99">
            <v>36</v>
          </cell>
          <cell r="AN99">
            <v>32.18</v>
          </cell>
          <cell r="AO99">
            <v>32.18</v>
          </cell>
          <cell r="AP99">
            <v>248.54</v>
          </cell>
          <cell r="AQ99">
            <v>37.28</v>
          </cell>
          <cell r="AR99">
            <v>2.4900000000000002</v>
          </cell>
          <cell r="AS99">
            <v>10</v>
          </cell>
          <cell r="AT99">
            <v>575.11999999999989</v>
          </cell>
          <cell r="AU99">
            <v>34.75</v>
          </cell>
          <cell r="AV99">
            <v>23.16</v>
          </cell>
          <cell r="AW99">
            <v>2.3199999999999998</v>
          </cell>
          <cell r="AX99">
            <v>4.63</v>
          </cell>
          <cell r="AY99">
            <v>6.95</v>
          </cell>
          <cell r="AZ99">
            <v>37.28</v>
          </cell>
          <cell r="BA99">
            <v>24.85</v>
          </cell>
          <cell r="BB99">
            <v>2.4900000000000002</v>
          </cell>
          <cell r="BC99">
            <v>16.21</v>
          </cell>
          <cell r="BD99">
            <v>3.47</v>
          </cell>
          <cell r="BE99">
            <v>1.1599999999999999</v>
          </cell>
          <cell r="BF99">
            <v>1</v>
          </cell>
          <cell r="BG99">
            <v>3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1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0.3</v>
          </cell>
          <cell r="CE99">
            <v>162.57</v>
          </cell>
          <cell r="CF99">
            <v>412.55</v>
          </cell>
          <cell r="CG99" t="str">
            <v>بنها 98</v>
          </cell>
          <cell r="CH99" t="str">
            <v>فقط أربعمائة وإثنى عشر جنيه وخمسة وخمسون قرش</v>
          </cell>
        </row>
        <row r="100">
          <cell r="A100">
            <v>99</v>
          </cell>
          <cell r="B100" t="str">
            <v>بنها 99</v>
          </cell>
          <cell r="C100">
            <v>0</v>
          </cell>
          <cell r="D100" t="str">
            <v>الثانية</v>
          </cell>
          <cell r="E100">
            <v>0</v>
          </cell>
          <cell r="F100" t="str">
            <v>متزوجه</v>
          </cell>
          <cell r="G100">
            <v>0</v>
          </cell>
          <cell r="H100">
            <v>0</v>
          </cell>
          <cell r="I100" t="str">
            <v>نقابى</v>
          </cell>
          <cell r="J100" t="str">
            <v>نعم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 t="str">
            <v>نعم</v>
          </cell>
          <cell r="P100" t="str">
            <v>ب ت</v>
          </cell>
          <cell r="Q100">
            <v>0</v>
          </cell>
          <cell r="R100">
            <v>70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349.61</v>
          </cell>
          <cell r="X100">
            <v>377.22</v>
          </cell>
          <cell r="Y100">
            <v>56.58</v>
          </cell>
          <cell r="Z100">
            <v>3.77</v>
          </cell>
          <cell r="AA100">
            <v>5.66</v>
          </cell>
          <cell r="AB100">
            <v>7.54</v>
          </cell>
          <cell r="AC100">
            <v>2</v>
          </cell>
          <cell r="AD100">
            <v>4</v>
          </cell>
          <cell r="AE100">
            <v>0</v>
          </cell>
          <cell r="AF100">
            <v>0</v>
          </cell>
          <cell r="AG100">
            <v>0</v>
          </cell>
          <cell r="AH100">
            <v>11</v>
          </cell>
          <cell r="AI100">
            <v>174.81</v>
          </cell>
          <cell r="AJ100">
            <v>24.57</v>
          </cell>
          <cell r="AK100">
            <v>27.21</v>
          </cell>
          <cell r="AL100">
            <v>58.95</v>
          </cell>
          <cell r="AM100">
            <v>36</v>
          </cell>
          <cell r="AN100">
            <v>52.44</v>
          </cell>
          <cell r="AO100">
            <v>52.44</v>
          </cell>
          <cell r="AP100">
            <v>390.98</v>
          </cell>
          <cell r="AQ100">
            <v>58.65</v>
          </cell>
          <cell r="AR100">
            <v>3.91</v>
          </cell>
          <cell r="AS100">
            <v>10</v>
          </cell>
          <cell r="AT100">
            <v>914.3100000000004</v>
          </cell>
          <cell r="AU100">
            <v>56.58</v>
          </cell>
          <cell r="AV100">
            <v>37.72</v>
          </cell>
          <cell r="AW100">
            <v>3.77</v>
          </cell>
          <cell r="AX100">
            <v>7.54</v>
          </cell>
          <cell r="AY100">
            <v>11.32</v>
          </cell>
          <cell r="AZ100">
            <v>58.65</v>
          </cell>
          <cell r="BA100">
            <v>39.1</v>
          </cell>
          <cell r="BB100">
            <v>3.91</v>
          </cell>
          <cell r="BC100">
            <v>26.41</v>
          </cell>
          <cell r="BD100">
            <v>5.66</v>
          </cell>
          <cell r="BE100">
            <v>1.89</v>
          </cell>
          <cell r="BF100">
            <v>1</v>
          </cell>
          <cell r="BG100">
            <v>3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1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0.6</v>
          </cell>
          <cell r="CE100">
            <v>258.14999999999998</v>
          </cell>
          <cell r="CF100">
            <v>656.16</v>
          </cell>
          <cell r="CG100" t="str">
            <v>بنها 99</v>
          </cell>
          <cell r="CH100" t="str">
            <v>فقط ستمائة وستة وخمسون جنيه وستة عشر قرش</v>
          </cell>
        </row>
        <row r="101">
          <cell r="A101">
            <v>100</v>
          </cell>
          <cell r="B101" t="str">
            <v>بنها 100</v>
          </cell>
          <cell r="C101">
            <v>0</v>
          </cell>
          <cell r="D101" t="str">
            <v>الثالثة</v>
          </cell>
          <cell r="E101">
            <v>0</v>
          </cell>
          <cell r="F101" t="str">
            <v>متزوجه</v>
          </cell>
          <cell r="G101">
            <v>0</v>
          </cell>
          <cell r="H101">
            <v>0</v>
          </cell>
          <cell r="I101" t="str">
            <v>نقابى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 t="str">
            <v>نعم</v>
          </cell>
          <cell r="P101">
            <v>0</v>
          </cell>
          <cell r="Q101">
            <v>0</v>
          </cell>
          <cell r="R101">
            <v>70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147.19999999999999</v>
          </cell>
          <cell r="X101">
            <v>156</v>
          </cell>
          <cell r="Y101">
            <v>23.4</v>
          </cell>
          <cell r="Z101">
            <v>1.56</v>
          </cell>
          <cell r="AA101">
            <v>2.34</v>
          </cell>
          <cell r="AB101">
            <v>3.12</v>
          </cell>
          <cell r="AC101">
            <v>2</v>
          </cell>
          <cell r="AD101">
            <v>4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73.599999999999994</v>
          </cell>
          <cell r="AJ101">
            <v>4.8</v>
          </cell>
          <cell r="AK101">
            <v>4.8</v>
          </cell>
          <cell r="AL101">
            <v>30</v>
          </cell>
          <cell r="AM101">
            <v>36</v>
          </cell>
          <cell r="AN101">
            <v>22.08</v>
          </cell>
          <cell r="AO101">
            <v>22.08</v>
          </cell>
          <cell r="AP101">
            <v>177.28</v>
          </cell>
          <cell r="AQ101">
            <v>26.59</v>
          </cell>
          <cell r="AR101">
            <v>1.77</v>
          </cell>
          <cell r="AS101">
            <v>10</v>
          </cell>
          <cell r="AT101">
            <v>402.06</v>
          </cell>
          <cell r="AU101">
            <v>23.4</v>
          </cell>
          <cell r="AV101">
            <v>15.6</v>
          </cell>
          <cell r="AW101">
            <v>1.56</v>
          </cell>
          <cell r="AX101">
            <v>3.12</v>
          </cell>
          <cell r="AY101">
            <v>4.68</v>
          </cell>
          <cell r="AZ101">
            <v>26.59</v>
          </cell>
          <cell r="BA101">
            <v>17.73</v>
          </cell>
          <cell r="BB101">
            <v>1.77</v>
          </cell>
          <cell r="BC101">
            <v>10.92</v>
          </cell>
          <cell r="BD101">
            <v>2.34</v>
          </cell>
          <cell r="BE101">
            <v>0.78</v>
          </cell>
          <cell r="BF101">
            <v>1</v>
          </cell>
          <cell r="BG101">
            <v>3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1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0.2</v>
          </cell>
          <cell r="CE101">
            <v>113.69</v>
          </cell>
          <cell r="CF101">
            <v>288.37</v>
          </cell>
          <cell r="CG101" t="str">
            <v>بنها 100</v>
          </cell>
          <cell r="CH101" t="str">
            <v>فقط مائتان وثمانية وثمانون جنيه وسبعة وثلاثون قرش</v>
          </cell>
        </row>
        <row r="102">
          <cell r="A102">
            <v>101</v>
          </cell>
          <cell r="B102" t="str">
            <v>بنها 101</v>
          </cell>
          <cell r="C102">
            <v>0</v>
          </cell>
          <cell r="D102" t="str">
            <v>الثالثة</v>
          </cell>
          <cell r="E102">
            <v>0</v>
          </cell>
          <cell r="F102" t="str">
            <v>متزوجه</v>
          </cell>
          <cell r="G102">
            <v>0</v>
          </cell>
          <cell r="H102">
            <v>0</v>
          </cell>
          <cell r="I102" t="str">
            <v>نقابى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 t="str">
            <v>نعم</v>
          </cell>
          <cell r="P102">
            <v>0</v>
          </cell>
          <cell r="Q102">
            <v>0</v>
          </cell>
          <cell r="R102">
            <v>70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147.19999999999999</v>
          </cell>
          <cell r="X102">
            <v>156</v>
          </cell>
          <cell r="Y102">
            <v>23.4</v>
          </cell>
          <cell r="Z102">
            <v>1.56</v>
          </cell>
          <cell r="AA102">
            <v>2.34</v>
          </cell>
          <cell r="AB102">
            <v>3.12</v>
          </cell>
          <cell r="AC102">
            <v>2</v>
          </cell>
          <cell r="AD102">
            <v>4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73.599999999999994</v>
          </cell>
          <cell r="AJ102">
            <v>4.8</v>
          </cell>
          <cell r="AK102">
            <v>4.8</v>
          </cell>
          <cell r="AL102">
            <v>30</v>
          </cell>
          <cell r="AM102">
            <v>36</v>
          </cell>
          <cell r="AN102">
            <v>22.08</v>
          </cell>
          <cell r="AO102">
            <v>22.08</v>
          </cell>
          <cell r="AP102">
            <v>177.28</v>
          </cell>
          <cell r="AQ102">
            <v>26.59</v>
          </cell>
          <cell r="AR102">
            <v>1.77</v>
          </cell>
          <cell r="AS102">
            <v>10</v>
          </cell>
          <cell r="AT102">
            <v>402.06</v>
          </cell>
          <cell r="AU102">
            <v>23.4</v>
          </cell>
          <cell r="AV102">
            <v>15.6</v>
          </cell>
          <cell r="AW102">
            <v>1.56</v>
          </cell>
          <cell r="AX102">
            <v>3.12</v>
          </cell>
          <cell r="AY102">
            <v>4.68</v>
          </cell>
          <cell r="AZ102">
            <v>26.59</v>
          </cell>
          <cell r="BA102">
            <v>17.73</v>
          </cell>
          <cell r="BB102">
            <v>1.77</v>
          </cell>
          <cell r="BC102">
            <v>10.92</v>
          </cell>
          <cell r="BD102">
            <v>2.34</v>
          </cell>
          <cell r="BE102">
            <v>0.78</v>
          </cell>
          <cell r="BF102">
            <v>1</v>
          </cell>
          <cell r="BG102">
            <v>3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1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0.2</v>
          </cell>
          <cell r="CE102">
            <v>113.69</v>
          </cell>
          <cell r="CF102">
            <v>288.37</v>
          </cell>
          <cell r="CG102" t="str">
            <v>بنها 101</v>
          </cell>
          <cell r="CH102" t="str">
            <v>فقط مائتان وثمانية وثمانون جنيه وسبعة وثلاثون قرش</v>
          </cell>
        </row>
        <row r="103">
          <cell r="A103">
            <v>102</v>
          </cell>
          <cell r="B103" t="str">
            <v>بنها 102</v>
          </cell>
          <cell r="C103">
            <v>0</v>
          </cell>
          <cell r="D103" t="str">
            <v>الثالثة</v>
          </cell>
          <cell r="E103">
            <v>0</v>
          </cell>
          <cell r="F103" t="str">
            <v>متزوجه</v>
          </cell>
          <cell r="G103">
            <v>0</v>
          </cell>
          <cell r="H103">
            <v>0</v>
          </cell>
          <cell r="I103" t="str">
            <v>نقابى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 t="str">
            <v>نعم</v>
          </cell>
          <cell r="P103">
            <v>0</v>
          </cell>
          <cell r="Q103">
            <v>0</v>
          </cell>
          <cell r="R103">
            <v>70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147.19999999999999</v>
          </cell>
          <cell r="X103">
            <v>156</v>
          </cell>
          <cell r="Y103">
            <v>23.4</v>
          </cell>
          <cell r="Z103">
            <v>1.56</v>
          </cell>
          <cell r="AA103">
            <v>2.34</v>
          </cell>
          <cell r="AB103">
            <v>3.12</v>
          </cell>
          <cell r="AC103">
            <v>2</v>
          </cell>
          <cell r="AD103">
            <v>4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73.599999999999994</v>
          </cell>
          <cell r="AJ103">
            <v>4.8</v>
          </cell>
          <cell r="AK103">
            <v>4.8</v>
          </cell>
          <cell r="AL103">
            <v>30</v>
          </cell>
          <cell r="AM103">
            <v>36</v>
          </cell>
          <cell r="AN103">
            <v>22.08</v>
          </cell>
          <cell r="AO103">
            <v>22.08</v>
          </cell>
          <cell r="AP103">
            <v>177.28</v>
          </cell>
          <cell r="AQ103">
            <v>26.59</v>
          </cell>
          <cell r="AR103">
            <v>1.77</v>
          </cell>
          <cell r="AS103">
            <v>10</v>
          </cell>
          <cell r="AT103">
            <v>402.06</v>
          </cell>
          <cell r="AU103">
            <v>23.4</v>
          </cell>
          <cell r="AV103">
            <v>15.6</v>
          </cell>
          <cell r="AW103">
            <v>1.56</v>
          </cell>
          <cell r="AX103">
            <v>3.12</v>
          </cell>
          <cell r="AY103">
            <v>4.68</v>
          </cell>
          <cell r="AZ103">
            <v>26.59</v>
          </cell>
          <cell r="BA103">
            <v>17.73</v>
          </cell>
          <cell r="BB103">
            <v>1.77</v>
          </cell>
          <cell r="BC103">
            <v>10.92</v>
          </cell>
          <cell r="BD103">
            <v>2.34</v>
          </cell>
          <cell r="BE103">
            <v>0.78</v>
          </cell>
          <cell r="BF103">
            <v>1</v>
          </cell>
          <cell r="BG103">
            <v>3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1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0.2</v>
          </cell>
          <cell r="CE103">
            <v>113.69</v>
          </cell>
          <cell r="CF103">
            <v>288.37</v>
          </cell>
          <cell r="CG103" t="str">
            <v>بنها 102</v>
          </cell>
          <cell r="CH103" t="str">
            <v>فقط مائتان وثمانية وثمانون جنيه وسبعة وثلاثون قرش</v>
          </cell>
        </row>
        <row r="104">
          <cell r="A104">
            <v>103</v>
          </cell>
          <cell r="B104" t="str">
            <v>بنها 103</v>
          </cell>
          <cell r="C104">
            <v>0</v>
          </cell>
          <cell r="D104" t="str">
            <v>الرابعة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38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114.2</v>
          </cell>
          <cell r="X104">
            <v>120</v>
          </cell>
          <cell r="Y104">
            <v>18</v>
          </cell>
          <cell r="Z104">
            <v>1.2</v>
          </cell>
          <cell r="AA104">
            <v>1.8</v>
          </cell>
          <cell r="AB104">
            <v>2.4</v>
          </cell>
          <cell r="AC104">
            <v>0</v>
          </cell>
          <cell r="AD104">
            <v>4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3.8</v>
          </cell>
          <cell r="AK104">
            <v>3.8</v>
          </cell>
          <cell r="AL104">
            <v>30</v>
          </cell>
          <cell r="AM104">
            <v>36</v>
          </cell>
          <cell r="AN104">
            <v>17.13</v>
          </cell>
          <cell r="AO104">
            <v>17.13</v>
          </cell>
          <cell r="AP104">
            <v>94.73</v>
          </cell>
          <cell r="AQ104">
            <v>14.21</v>
          </cell>
          <cell r="AR104">
            <v>0.95</v>
          </cell>
          <cell r="AS104">
            <v>10</v>
          </cell>
          <cell r="AT104">
            <v>263.28999999999996</v>
          </cell>
          <cell r="AU104">
            <v>18</v>
          </cell>
          <cell r="AV104">
            <v>12</v>
          </cell>
          <cell r="AW104">
            <v>1.2</v>
          </cell>
          <cell r="AX104">
            <v>2.4</v>
          </cell>
          <cell r="AY104">
            <v>3.6</v>
          </cell>
          <cell r="AZ104">
            <v>14.21</v>
          </cell>
          <cell r="BA104">
            <v>9.4700000000000006</v>
          </cell>
          <cell r="BB104">
            <v>0.95</v>
          </cell>
          <cell r="BC104">
            <v>0</v>
          </cell>
          <cell r="BD104">
            <v>1.8</v>
          </cell>
          <cell r="BE104">
            <v>0.6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0.1</v>
          </cell>
          <cell r="CE104">
            <v>64.33</v>
          </cell>
          <cell r="CF104">
            <v>198.96</v>
          </cell>
          <cell r="CG104" t="str">
            <v>بنها 103</v>
          </cell>
          <cell r="CH104" t="str">
            <v>فقط مائة وثمانية وتسعون جنيه وستة وتسعون قرش</v>
          </cell>
        </row>
        <row r="105">
          <cell r="A105">
            <v>104</v>
          </cell>
          <cell r="B105" t="str">
            <v>بنها 104</v>
          </cell>
          <cell r="C105">
            <v>0</v>
          </cell>
          <cell r="D105" t="str">
            <v>الثانية</v>
          </cell>
          <cell r="E105">
            <v>0</v>
          </cell>
          <cell r="F105" t="str">
            <v>متزوجه</v>
          </cell>
          <cell r="G105">
            <v>0</v>
          </cell>
          <cell r="H105">
            <v>0</v>
          </cell>
          <cell r="I105" t="str">
            <v>نقابى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 t="str">
            <v>نعم</v>
          </cell>
          <cell r="P105">
            <v>0</v>
          </cell>
          <cell r="Q105">
            <v>0</v>
          </cell>
          <cell r="R105">
            <v>70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381.35</v>
          </cell>
          <cell r="X105">
            <v>411.68</v>
          </cell>
          <cell r="Y105">
            <v>61.75</v>
          </cell>
          <cell r="Z105">
            <v>4.12</v>
          </cell>
          <cell r="AA105">
            <v>6.18</v>
          </cell>
          <cell r="AB105">
            <v>8.23</v>
          </cell>
          <cell r="AC105">
            <v>2</v>
          </cell>
          <cell r="AD105">
            <v>4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190.68</v>
          </cell>
          <cell r="AJ105">
            <v>27.44</v>
          </cell>
          <cell r="AK105">
            <v>29.76</v>
          </cell>
          <cell r="AL105">
            <v>64.44</v>
          </cell>
          <cell r="AM105">
            <v>36</v>
          </cell>
          <cell r="AN105">
            <v>57.2</v>
          </cell>
          <cell r="AO105">
            <v>57.2</v>
          </cell>
          <cell r="AP105">
            <v>411.52</v>
          </cell>
          <cell r="AQ105">
            <v>61.73</v>
          </cell>
          <cell r="AR105">
            <v>4.12</v>
          </cell>
          <cell r="AS105">
            <v>10</v>
          </cell>
          <cell r="AT105">
            <v>979.33000000000015</v>
          </cell>
          <cell r="AU105">
            <v>61.75</v>
          </cell>
          <cell r="AV105">
            <v>41.17</v>
          </cell>
          <cell r="AW105">
            <v>4.12</v>
          </cell>
          <cell r="AX105">
            <v>8.23</v>
          </cell>
          <cell r="AY105">
            <v>12.35</v>
          </cell>
          <cell r="AZ105">
            <v>61.73</v>
          </cell>
          <cell r="BA105">
            <v>41.15</v>
          </cell>
          <cell r="BB105">
            <v>4.12</v>
          </cell>
          <cell r="BC105">
            <v>28.82</v>
          </cell>
          <cell r="BD105">
            <v>6.18</v>
          </cell>
          <cell r="BE105">
            <v>2.06</v>
          </cell>
          <cell r="BF105">
            <v>1</v>
          </cell>
          <cell r="BG105">
            <v>3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1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0.7</v>
          </cell>
          <cell r="CE105">
            <v>277.38</v>
          </cell>
          <cell r="CF105">
            <v>701.95</v>
          </cell>
          <cell r="CG105" t="str">
            <v>بنها 104</v>
          </cell>
          <cell r="CH105" t="str">
            <v>فقط سبعمائة وواحد جنيه وخمسة وتسعون قرش</v>
          </cell>
        </row>
        <row r="106">
          <cell r="A106">
            <v>105</v>
          </cell>
          <cell r="B106" t="str">
            <v>بنها 105</v>
          </cell>
          <cell r="C106">
            <v>0</v>
          </cell>
          <cell r="D106" t="str">
            <v>الثانية</v>
          </cell>
          <cell r="E106">
            <v>0</v>
          </cell>
          <cell r="F106" t="str">
            <v>متزوجه</v>
          </cell>
          <cell r="G106">
            <v>0</v>
          </cell>
          <cell r="H106">
            <v>0</v>
          </cell>
          <cell r="I106" t="str">
            <v>نقابى</v>
          </cell>
          <cell r="J106" t="str">
            <v>نعم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 t="str">
            <v>نعم</v>
          </cell>
          <cell r="P106" t="str">
            <v>ب ت</v>
          </cell>
          <cell r="Q106">
            <v>0</v>
          </cell>
          <cell r="R106">
            <v>70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316.29000000000002</v>
          </cell>
          <cell r="X106">
            <v>342.09000000000003</v>
          </cell>
          <cell r="Y106">
            <v>51.31</v>
          </cell>
          <cell r="Z106">
            <v>3.42</v>
          </cell>
          <cell r="AA106">
            <v>5.13</v>
          </cell>
          <cell r="AB106">
            <v>6.84</v>
          </cell>
          <cell r="AC106">
            <v>2</v>
          </cell>
          <cell r="AD106">
            <v>4</v>
          </cell>
          <cell r="AE106">
            <v>0</v>
          </cell>
          <cell r="AF106">
            <v>0</v>
          </cell>
          <cell r="AG106">
            <v>0</v>
          </cell>
          <cell r="AH106">
            <v>11</v>
          </cell>
          <cell r="AI106">
            <v>158.15</v>
          </cell>
          <cell r="AJ106">
            <v>22.52</v>
          </cell>
          <cell r="AK106">
            <v>24.45</v>
          </cell>
          <cell r="AL106">
            <v>54.07</v>
          </cell>
          <cell r="AM106">
            <v>36</v>
          </cell>
          <cell r="AN106">
            <v>47.44</v>
          </cell>
          <cell r="AO106">
            <v>47.44</v>
          </cell>
          <cell r="AP106">
            <v>359.63</v>
          </cell>
          <cell r="AQ106">
            <v>53.94</v>
          </cell>
          <cell r="AR106">
            <v>3.6</v>
          </cell>
          <cell r="AS106">
            <v>10</v>
          </cell>
          <cell r="AT106">
            <v>835.96000000000026</v>
          </cell>
          <cell r="AU106">
            <v>51.31</v>
          </cell>
          <cell r="AV106">
            <v>34.21</v>
          </cell>
          <cell r="AW106">
            <v>3.42</v>
          </cell>
          <cell r="AX106">
            <v>6.84</v>
          </cell>
          <cell r="AY106">
            <v>10.26</v>
          </cell>
          <cell r="AZ106">
            <v>53.94</v>
          </cell>
          <cell r="BA106">
            <v>35.96</v>
          </cell>
          <cell r="BB106">
            <v>3.6</v>
          </cell>
          <cell r="BC106">
            <v>23.95</v>
          </cell>
          <cell r="BD106">
            <v>5.13</v>
          </cell>
          <cell r="BE106">
            <v>1.71</v>
          </cell>
          <cell r="BF106">
            <v>1</v>
          </cell>
          <cell r="BG106">
            <v>3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1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0.5</v>
          </cell>
          <cell r="CE106">
            <v>235.83</v>
          </cell>
          <cell r="CF106">
            <v>600.13</v>
          </cell>
          <cell r="CG106" t="str">
            <v>بنها 105</v>
          </cell>
          <cell r="CH106" t="str">
            <v>فقط ستمائة جنيه وثلاثة عشر قرش</v>
          </cell>
        </row>
        <row r="107">
          <cell r="A107">
            <v>106</v>
          </cell>
          <cell r="B107" t="str">
            <v>بنها 106</v>
          </cell>
          <cell r="C107">
            <v>0</v>
          </cell>
          <cell r="D107" t="str">
            <v>الثانية</v>
          </cell>
          <cell r="E107">
            <v>0</v>
          </cell>
          <cell r="F107" t="str">
            <v>متزوجه</v>
          </cell>
          <cell r="G107">
            <v>0</v>
          </cell>
          <cell r="H107">
            <v>0</v>
          </cell>
          <cell r="I107" t="str">
            <v>نقابى</v>
          </cell>
          <cell r="J107" t="str">
            <v>نعم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 t="str">
            <v>نعم</v>
          </cell>
          <cell r="P107" t="str">
            <v>ب ت</v>
          </cell>
          <cell r="Q107">
            <v>0</v>
          </cell>
          <cell r="R107">
            <v>70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355.78</v>
          </cell>
          <cell r="X107">
            <v>383.92999999999995</v>
          </cell>
          <cell r="Y107">
            <v>57.59</v>
          </cell>
          <cell r="Z107">
            <v>3.84</v>
          </cell>
          <cell r="AA107">
            <v>5.76</v>
          </cell>
          <cell r="AB107">
            <v>7.68</v>
          </cell>
          <cell r="AC107">
            <v>2</v>
          </cell>
          <cell r="AD107">
            <v>4</v>
          </cell>
          <cell r="AE107">
            <v>0</v>
          </cell>
          <cell r="AF107">
            <v>0</v>
          </cell>
          <cell r="AG107">
            <v>0</v>
          </cell>
          <cell r="AH107">
            <v>11</v>
          </cell>
          <cell r="AI107">
            <v>177.89</v>
          </cell>
          <cell r="AJ107">
            <v>25.09</v>
          </cell>
          <cell r="AK107">
            <v>27.23</v>
          </cell>
          <cell r="AL107">
            <v>60.02</v>
          </cell>
          <cell r="AM107">
            <v>36</v>
          </cell>
          <cell r="AN107">
            <v>53.37</v>
          </cell>
          <cell r="AO107">
            <v>53.37</v>
          </cell>
          <cell r="AP107">
            <v>396.6</v>
          </cell>
          <cell r="AQ107">
            <v>59.49</v>
          </cell>
          <cell r="AR107">
            <v>3.97</v>
          </cell>
          <cell r="AS107">
            <v>10</v>
          </cell>
          <cell r="AT107">
            <v>928.8599999999999</v>
          </cell>
          <cell r="AU107">
            <v>57.59</v>
          </cell>
          <cell r="AV107">
            <v>38.39</v>
          </cell>
          <cell r="AW107">
            <v>3.84</v>
          </cell>
          <cell r="AX107">
            <v>7.68</v>
          </cell>
          <cell r="AY107">
            <v>11.52</v>
          </cell>
          <cell r="AZ107">
            <v>59.49</v>
          </cell>
          <cell r="BA107">
            <v>39.659999999999997</v>
          </cell>
          <cell r="BB107">
            <v>3.97</v>
          </cell>
          <cell r="BC107">
            <v>26.88</v>
          </cell>
          <cell r="BD107">
            <v>5.76</v>
          </cell>
          <cell r="BE107">
            <v>1.92</v>
          </cell>
          <cell r="BF107">
            <v>1</v>
          </cell>
          <cell r="BG107">
            <v>3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1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0.6</v>
          </cell>
          <cell r="CE107">
            <v>262.3</v>
          </cell>
          <cell r="CF107">
            <v>666.56</v>
          </cell>
          <cell r="CG107" t="str">
            <v>بنها 106</v>
          </cell>
          <cell r="CH107" t="str">
            <v>فقط ستمائة وستة وستون جنيه وستة وخمسون قرش</v>
          </cell>
        </row>
        <row r="108">
          <cell r="A108">
            <v>107</v>
          </cell>
          <cell r="B108" t="str">
            <v>بنها 107</v>
          </cell>
          <cell r="C108">
            <v>0</v>
          </cell>
          <cell r="D108" t="str">
            <v>الثانية</v>
          </cell>
          <cell r="E108">
            <v>0</v>
          </cell>
          <cell r="F108" t="str">
            <v>متزوج</v>
          </cell>
          <cell r="G108">
            <v>2</v>
          </cell>
          <cell r="H108">
            <v>0</v>
          </cell>
          <cell r="I108" t="str">
            <v>نقابى</v>
          </cell>
          <cell r="J108" t="str">
            <v>نعم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 t="str">
            <v>نعم</v>
          </cell>
          <cell r="P108" t="str">
            <v>ب ت</v>
          </cell>
          <cell r="Q108">
            <v>0</v>
          </cell>
          <cell r="R108">
            <v>70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248.69</v>
          </cell>
          <cell r="X108">
            <v>269.67</v>
          </cell>
          <cell r="Y108">
            <v>40.450000000000003</v>
          </cell>
          <cell r="Z108">
            <v>2.7</v>
          </cell>
          <cell r="AA108">
            <v>4.05</v>
          </cell>
          <cell r="AB108">
            <v>5.39</v>
          </cell>
          <cell r="AC108">
            <v>6</v>
          </cell>
          <cell r="AD108">
            <v>4</v>
          </cell>
          <cell r="AE108">
            <v>0</v>
          </cell>
          <cell r="AF108">
            <v>0</v>
          </cell>
          <cell r="AG108">
            <v>0</v>
          </cell>
          <cell r="AH108">
            <v>11</v>
          </cell>
          <cell r="AI108">
            <v>124.35</v>
          </cell>
          <cell r="AJ108">
            <v>17.420000000000002</v>
          </cell>
          <cell r="AK108">
            <v>19</v>
          </cell>
          <cell r="AL108">
            <v>42.34</v>
          </cell>
          <cell r="AM108">
            <v>36</v>
          </cell>
          <cell r="AN108">
            <v>37.299999999999997</v>
          </cell>
          <cell r="AO108">
            <v>37.299999999999997</v>
          </cell>
          <cell r="AP108">
            <v>297.41000000000003</v>
          </cell>
          <cell r="AQ108">
            <v>44.61</v>
          </cell>
          <cell r="AR108">
            <v>2.97</v>
          </cell>
          <cell r="AS108">
            <v>10</v>
          </cell>
          <cell r="AT108">
            <v>677.25</v>
          </cell>
          <cell r="AU108">
            <v>40.450000000000003</v>
          </cell>
          <cell r="AV108">
            <v>26.97</v>
          </cell>
          <cell r="AW108">
            <v>2.7</v>
          </cell>
          <cell r="AX108">
            <v>5.39</v>
          </cell>
          <cell r="AY108">
            <v>8.09</v>
          </cell>
          <cell r="AZ108">
            <v>44.61</v>
          </cell>
          <cell r="BA108">
            <v>29.74</v>
          </cell>
          <cell r="BB108">
            <v>2.97</v>
          </cell>
          <cell r="BC108">
            <v>18.88</v>
          </cell>
          <cell r="BD108">
            <v>4.05</v>
          </cell>
          <cell r="BE108">
            <v>1.35</v>
          </cell>
          <cell r="BF108">
            <v>1</v>
          </cell>
          <cell r="BG108">
            <v>3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1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0.4</v>
          </cell>
          <cell r="CE108">
            <v>190.6</v>
          </cell>
          <cell r="CF108">
            <v>486.65</v>
          </cell>
          <cell r="CG108" t="str">
            <v>بنها 107</v>
          </cell>
          <cell r="CH108" t="str">
            <v>فقط أربعمائة وستة وثمانون جنيه وخمسة وستون قرش</v>
          </cell>
        </row>
        <row r="109">
          <cell r="A109">
            <v>108</v>
          </cell>
          <cell r="B109" t="str">
            <v>بنها 108</v>
          </cell>
          <cell r="C109">
            <v>0</v>
          </cell>
          <cell r="D109" t="str">
            <v>الثانية</v>
          </cell>
          <cell r="E109">
            <v>0</v>
          </cell>
          <cell r="F109" t="str">
            <v>متزوج</v>
          </cell>
          <cell r="G109">
            <v>2</v>
          </cell>
          <cell r="H109">
            <v>0</v>
          </cell>
          <cell r="I109" t="str">
            <v>نقابى</v>
          </cell>
          <cell r="J109" t="str">
            <v>نعم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 t="str">
            <v>نعم</v>
          </cell>
          <cell r="P109" t="str">
            <v>ب ت</v>
          </cell>
          <cell r="Q109">
            <v>0</v>
          </cell>
          <cell r="R109">
            <v>70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249.6</v>
          </cell>
          <cell r="X109">
            <v>270.58</v>
          </cell>
          <cell r="Y109">
            <v>40.590000000000003</v>
          </cell>
          <cell r="Z109">
            <v>2.71</v>
          </cell>
          <cell r="AA109">
            <v>4.0599999999999996</v>
          </cell>
          <cell r="AB109">
            <v>5.41</v>
          </cell>
          <cell r="AC109">
            <v>6</v>
          </cell>
          <cell r="AD109">
            <v>4</v>
          </cell>
          <cell r="AE109">
            <v>0</v>
          </cell>
          <cell r="AF109">
            <v>0</v>
          </cell>
          <cell r="AG109">
            <v>0</v>
          </cell>
          <cell r="AH109">
            <v>11</v>
          </cell>
          <cell r="AI109">
            <v>124.8</v>
          </cell>
          <cell r="AJ109">
            <v>17.420000000000002</v>
          </cell>
          <cell r="AK109">
            <v>19</v>
          </cell>
          <cell r="AL109">
            <v>42.44</v>
          </cell>
          <cell r="AM109">
            <v>36</v>
          </cell>
          <cell r="AN109">
            <v>37.44</v>
          </cell>
          <cell r="AO109">
            <v>37.44</v>
          </cell>
          <cell r="AP109">
            <v>298.10000000000002</v>
          </cell>
          <cell r="AQ109">
            <v>44.72</v>
          </cell>
          <cell r="AR109">
            <v>2.98</v>
          </cell>
          <cell r="AS109">
            <v>10</v>
          </cell>
          <cell r="AT109">
            <v>679.15000000000009</v>
          </cell>
          <cell r="AU109">
            <v>40.590000000000003</v>
          </cell>
          <cell r="AV109">
            <v>27.06</v>
          </cell>
          <cell r="AW109">
            <v>2.71</v>
          </cell>
          <cell r="AX109">
            <v>5.41</v>
          </cell>
          <cell r="AY109">
            <v>8.1199999999999992</v>
          </cell>
          <cell r="AZ109">
            <v>44.72</v>
          </cell>
          <cell r="BA109">
            <v>29.81</v>
          </cell>
          <cell r="BB109">
            <v>2.98</v>
          </cell>
          <cell r="BC109">
            <v>18.940000000000001</v>
          </cell>
          <cell r="BD109">
            <v>4.0599999999999996</v>
          </cell>
          <cell r="BE109">
            <v>1.35</v>
          </cell>
          <cell r="BF109">
            <v>1</v>
          </cell>
          <cell r="BG109">
            <v>3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1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0.4</v>
          </cell>
          <cell r="CE109">
            <v>191.15</v>
          </cell>
          <cell r="CF109">
            <v>488</v>
          </cell>
          <cell r="CG109" t="str">
            <v>بنها 108</v>
          </cell>
          <cell r="CH109" t="str">
            <v>فقط أربعمائة وثمانية وثمانون جنيه</v>
          </cell>
        </row>
        <row r="110">
          <cell r="A110">
            <v>109</v>
          </cell>
          <cell r="B110" t="str">
            <v>بنها 109</v>
          </cell>
          <cell r="C110">
            <v>0</v>
          </cell>
          <cell r="D110" t="str">
            <v>الثانية</v>
          </cell>
          <cell r="E110">
            <v>0</v>
          </cell>
          <cell r="F110" t="str">
            <v>متزوج</v>
          </cell>
          <cell r="G110">
            <v>2</v>
          </cell>
          <cell r="H110">
            <v>0</v>
          </cell>
          <cell r="I110" t="str">
            <v>نقابى</v>
          </cell>
          <cell r="J110" t="str">
            <v>نعم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 t="str">
            <v>نعم</v>
          </cell>
          <cell r="P110" t="str">
            <v>ب ت</v>
          </cell>
          <cell r="Q110">
            <v>0</v>
          </cell>
          <cell r="R110">
            <v>70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385.54</v>
          </cell>
          <cell r="X110">
            <v>415.76</v>
          </cell>
          <cell r="Y110">
            <v>62.36</v>
          </cell>
          <cell r="Z110">
            <v>4.16</v>
          </cell>
          <cell r="AA110">
            <v>6.24</v>
          </cell>
          <cell r="AB110">
            <v>8.32</v>
          </cell>
          <cell r="AC110">
            <v>6</v>
          </cell>
          <cell r="AD110">
            <v>4</v>
          </cell>
          <cell r="AE110">
            <v>0</v>
          </cell>
          <cell r="AF110">
            <v>0</v>
          </cell>
          <cell r="AG110">
            <v>0</v>
          </cell>
          <cell r="AH110">
            <v>11</v>
          </cell>
          <cell r="AI110">
            <v>192.77</v>
          </cell>
          <cell r="AJ110">
            <v>27.31</v>
          </cell>
          <cell r="AK110">
            <v>30.11</v>
          </cell>
          <cell r="AL110">
            <v>65.12</v>
          </cell>
          <cell r="AM110">
            <v>36</v>
          </cell>
          <cell r="AN110">
            <v>57.83</v>
          </cell>
          <cell r="AO110">
            <v>57.83</v>
          </cell>
          <cell r="AP110">
            <v>430.14</v>
          </cell>
          <cell r="AQ110">
            <v>64.52</v>
          </cell>
          <cell r="AR110">
            <v>4.3</v>
          </cell>
          <cell r="AS110">
            <v>10</v>
          </cell>
          <cell r="AT110">
            <v>1005.8000000000001</v>
          </cell>
          <cell r="AU110">
            <v>62.36</v>
          </cell>
          <cell r="AV110">
            <v>41.58</v>
          </cell>
          <cell r="AW110">
            <v>4.16</v>
          </cell>
          <cell r="AX110">
            <v>8.32</v>
          </cell>
          <cell r="AY110">
            <v>12.47</v>
          </cell>
          <cell r="AZ110">
            <v>64.52</v>
          </cell>
          <cell r="BA110">
            <v>43.01</v>
          </cell>
          <cell r="BB110">
            <v>4.3</v>
          </cell>
          <cell r="BC110">
            <v>29.1</v>
          </cell>
          <cell r="BD110">
            <v>6.24</v>
          </cell>
          <cell r="BE110">
            <v>2.08</v>
          </cell>
          <cell r="BF110">
            <v>1</v>
          </cell>
          <cell r="BG110">
            <v>3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1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0.7</v>
          </cell>
          <cell r="CE110">
            <v>283.83999999999997</v>
          </cell>
          <cell r="CF110">
            <v>721.96</v>
          </cell>
          <cell r="CG110" t="str">
            <v>بنها 109</v>
          </cell>
          <cell r="CH110" t="str">
            <v>فقط سبعمائة وواحد وعشرون جنيه وستة وتسعون قرش</v>
          </cell>
        </row>
        <row r="111">
          <cell r="A111">
            <v>110</v>
          </cell>
          <cell r="B111" t="str">
            <v>بنها 110</v>
          </cell>
          <cell r="C111">
            <v>0</v>
          </cell>
          <cell r="D111" t="str">
            <v>الثانية</v>
          </cell>
          <cell r="E111">
            <v>0</v>
          </cell>
          <cell r="F111" t="str">
            <v>متزوجه</v>
          </cell>
          <cell r="G111">
            <v>0</v>
          </cell>
          <cell r="H111">
            <v>0</v>
          </cell>
          <cell r="I111" t="str">
            <v>نقابى</v>
          </cell>
          <cell r="J111" t="str">
            <v>نعم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 t="str">
            <v>نعم</v>
          </cell>
          <cell r="P111" t="str">
            <v>ب ت</v>
          </cell>
          <cell r="Q111">
            <v>0</v>
          </cell>
          <cell r="R111">
            <v>70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248.32</v>
          </cell>
          <cell r="X111">
            <v>269.3</v>
          </cell>
          <cell r="Y111">
            <v>40.4</v>
          </cell>
          <cell r="Z111">
            <v>2.69</v>
          </cell>
          <cell r="AA111">
            <v>4.04</v>
          </cell>
          <cell r="AB111">
            <v>5.39</v>
          </cell>
          <cell r="AC111">
            <v>2</v>
          </cell>
          <cell r="AD111">
            <v>4</v>
          </cell>
          <cell r="AE111">
            <v>0</v>
          </cell>
          <cell r="AF111">
            <v>0</v>
          </cell>
          <cell r="AG111">
            <v>0</v>
          </cell>
          <cell r="AH111">
            <v>11</v>
          </cell>
          <cell r="AI111">
            <v>124.16</v>
          </cell>
          <cell r="AJ111">
            <v>17.43</v>
          </cell>
          <cell r="AK111">
            <v>19.010000000000002</v>
          </cell>
          <cell r="AL111">
            <v>42.35</v>
          </cell>
          <cell r="AM111">
            <v>36</v>
          </cell>
          <cell r="AN111">
            <v>37.25</v>
          </cell>
          <cell r="AO111">
            <v>37.25</v>
          </cell>
          <cell r="AP111">
            <v>293.2</v>
          </cell>
          <cell r="AQ111">
            <v>43.98</v>
          </cell>
          <cell r="AR111">
            <v>2.93</v>
          </cell>
          <cell r="AS111">
            <v>10</v>
          </cell>
          <cell r="AT111">
            <v>671.93000000000006</v>
          </cell>
          <cell r="AU111">
            <v>40.4</v>
          </cell>
          <cell r="AV111">
            <v>26.93</v>
          </cell>
          <cell r="AW111">
            <v>2.69</v>
          </cell>
          <cell r="AX111">
            <v>5.39</v>
          </cell>
          <cell r="AY111">
            <v>8.08</v>
          </cell>
          <cell r="AZ111">
            <v>43.98</v>
          </cell>
          <cell r="BA111">
            <v>29.32</v>
          </cell>
          <cell r="BB111">
            <v>2.93</v>
          </cell>
          <cell r="BC111">
            <v>18.850000000000001</v>
          </cell>
          <cell r="BD111">
            <v>4.04</v>
          </cell>
          <cell r="BE111">
            <v>1.35</v>
          </cell>
          <cell r="BF111">
            <v>1</v>
          </cell>
          <cell r="BG111">
            <v>3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1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0.4</v>
          </cell>
          <cell r="CE111">
            <v>189.36</v>
          </cell>
          <cell r="CF111">
            <v>482.57</v>
          </cell>
          <cell r="CG111" t="str">
            <v>بنها 110</v>
          </cell>
          <cell r="CH111" t="str">
            <v>فقط أربعمائة واثنان وثمانون جنيه وسبعة وخمسون قرش</v>
          </cell>
        </row>
        <row r="112">
          <cell r="A112">
            <v>111</v>
          </cell>
          <cell r="B112" t="str">
            <v>بنها 111</v>
          </cell>
          <cell r="C112">
            <v>0</v>
          </cell>
          <cell r="D112" t="str">
            <v>الثانية</v>
          </cell>
          <cell r="E112">
            <v>0</v>
          </cell>
          <cell r="F112" t="str">
            <v>متزوجه</v>
          </cell>
          <cell r="G112">
            <v>0</v>
          </cell>
          <cell r="H112">
            <v>0</v>
          </cell>
          <cell r="I112" t="str">
            <v>نقابى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 t="str">
            <v>نعم</v>
          </cell>
          <cell r="P112">
            <v>0</v>
          </cell>
          <cell r="Q112">
            <v>0</v>
          </cell>
          <cell r="R112">
            <v>70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294.44</v>
          </cell>
          <cell r="X112">
            <v>318.55</v>
          </cell>
          <cell r="Y112">
            <v>47.78</v>
          </cell>
          <cell r="Z112">
            <v>3.19</v>
          </cell>
          <cell r="AA112">
            <v>4.78</v>
          </cell>
          <cell r="AB112">
            <v>6.37</v>
          </cell>
          <cell r="AC112">
            <v>2</v>
          </cell>
          <cell r="AD112">
            <v>4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147.22</v>
          </cell>
          <cell r="AJ112">
            <v>20.77</v>
          </cell>
          <cell r="AK112">
            <v>22.6</v>
          </cell>
          <cell r="AL112">
            <v>50.15</v>
          </cell>
          <cell r="AM112">
            <v>36</v>
          </cell>
          <cell r="AN112">
            <v>44.17</v>
          </cell>
          <cell r="AO112">
            <v>44.17</v>
          </cell>
          <cell r="AP112">
            <v>326.91000000000003</v>
          </cell>
          <cell r="AQ112">
            <v>49.04</v>
          </cell>
          <cell r="AR112">
            <v>3.27</v>
          </cell>
          <cell r="AS112">
            <v>10</v>
          </cell>
          <cell r="AT112">
            <v>769.88999999999976</v>
          </cell>
          <cell r="AU112">
            <v>47.78</v>
          </cell>
          <cell r="AV112">
            <v>31.86</v>
          </cell>
          <cell r="AW112">
            <v>3.19</v>
          </cell>
          <cell r="AX112">
            <v>6.37</v>
          </cell>
          <cell r="AY112">
            <v>9.56</v>
          </cell>
          <cell r="AZ112">
            <v>49.04</v>
          </cell>
          <cell r="BA112">
            <v>32.69</v>
          </cell>
          <cell r="BB112">
            <v>3.27</v>
          </cell>
          <cell r="BC112">
            <v>22.3</v>
          </cell>
          <cell r="BD112">
            <v>4.78</v>
          </cell>
          <cell r="BE112">
            <v>1.59</v>
          </cell>
          <cell r="BF112">
            <v>1</v>
          </cell>
          <cell r="BG112">
            <v>3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1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0.5</v>
          </cell>
          <cell r="CE112">
            <v>217.93</v>
          </cell>
          <cell r="CF112">
            <v>551.96</v>
          </cell>
          <cell r="CG112" t="str">
            <v>بنها 111</v>
          </cell>
          <cell r="CH112" t="str">
            <v>فقط خمسمائة وواحد وخمسون جنيه وستة وتسعون قرش</v>
          </cell>
        </row>
        <row r="113">
          <cell r="A113">
            <v>112</v>
          </cell>
          <cell r="B113" t="str">
            <v>بنها 112</v>
          </cell>
          <cell r="C113">
            <v>0</v>
          </cell>
          <cell r="D113" t="str">
            <v>الثانية</v>
          </cell>
          <cell r="E113">
            <v>0</v>
          </cell>
          <cell r="F113" t="str">
            <v>متزوجه</v>
          </cell>
          <cell r="G113">
            <v>0</v>
          </cell>
          <cell r="H113">
            <v>0</v>
          </cell>
          <cell r="I113" t="str">
            <v>نقابى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 t="str">
            <v>نعم</v>
          </cell>
          <cell r="P113">
            <v>0</v>
          </cell>
          <cell r="Q113">
            <v>0</v>
          </cell>
          <cell r="R113">
            <v>70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224.24</v>
          </cell>
          <cell r="X113">
            <v>243.47</v>
          </cell>
          <cell r="Y113">
            <v>36.520000000000003</v>
          </cell>
          <cell r="Z113">
            <v>2.4300000000000002</v>
          </cell>
          <cell r="AA113">
            <v>3.65</v>
          </cell>
          <cell r="AB113">
            <v>4.87</v>
          </cell>
          <cell r="AC113">
            <v>2</v>
          </cell>
          <cell r="AD113">
            <v>4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15.49</v>
          </cell>
          <cell r="AK113">
            <v>16.899999999999999</v>
          </cell>
          <cell r="AL113">
            <v>37.97</v>
          </cell>
          <cell r="AM113">
            <v>36</v>
          </cell>
          <cell r="AN113">
            <v>33.64</v>
          </cell>
          <cell r="AO113">
            <v>33.64</v>
          </cell>
          <cell r="AP113">
            <v>146</v>
          </cell>
          <cell r="AQ113">
            <v>21.9</v>
          </cell>
          <cell r="AR113">
            <v>1.46</v>
          </cell>
          <cell r="AS113">
            <v>10</v>
          </cell>
          <cell r="AT113">
            <v>470.29999999999995</v>
          </cell>
          <cell r="AU113">
            <v>36.520000000000003</v>
          </cell>
          <cell r="AV113">
            <v>24.35</v>
          </cell>
          <cell r="AW113">
            <v>2.4300000000000002</v>
          </cell>
          <cell r="AX113">
            <v>4.87</v>
          </cell>
          <cell r="AY113">
            <v>7.3</v>
          </cell>
          <cell r="AZ113">
            <v>21.9</v>
          </cell>
          <cell r="BA113">
            <v>14.6</v>
          </cell>
          <cell r="BB113">
            <v>1.46</v>
          </cell>
          <cell r="BC113">
            <v>17.04</v>
          </cell>
          <cell r="BD113">
            <v>3.65</v>
          </cell>
          <cell r="BE113">
            <v>1.22</v>
          </cell>
          <cell r="BF113">
            <v>1</v>
          </cell>
          <cell r="BG113">
            <v>3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1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0.3</v>
          </cell>
          <cell r="CE113">
            <v>140.63999999999999</v>
          </cell>
          <cell r="CF113">
            <v>329.66</v>
          </cell>
          <cell r="CG113" t="str">
            <v>بنها 112</v>
          </cell>
          <cell r="CH113" t="str">
            <v>فقط ثلاثمائة وتسعة وعشرون جنيه وستة وستون قرش</v>
          </cell>
        </row>
        <row r="114">
          <cell r="A114">
            <v>113</v>
          </cell>
          <cell r="B114" t="str">
            <v>بنها 113</v>
          </cell>
          <cell r="C114">
            <v>0</v>
          </cell>
          <cell r="D114" t="str">
            <v>الثانية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 t="str">
            <v>نقابى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 t="str">
            <v>نعم</v>
          </cell>
          <cell r="P114">
            <v>0</v>
          </cell>
          <cell r="Q114">
            <v>0</v>
          </cell>
          <cell r="R114">
            <v>70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257.57</v>
          </cell>
          <cell r="X114">
            <v>279.12</v>
          </cell>
          <cell r="Y114">
            <v>41.87</v>
          </cell>
          <cell r="Z114">
            <v>2.79</v>
          </cell>
          <cell r="AA114">
            <v>4.1900000000000004</v>
          </cell>
          <cell r="AB114">
            <v>5.58</v>
          </cell>
          <cell r="AC114">
            <v>0</v>
          </cell>
          <cell r="AD114">
            <v>4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128.79</v>
          </cell>
          <cell r="AJ114">
            <v>18.04</v>
          </cell>
          <cell r="AK114">
            <v>19.66</v>
          </cell>
          <cell r="AL114">
            <v>43.83</v>
          </cell>
          <cell r="AM114">
            <v>36</v>
          </cell>
          <cell r="AN114">
            <v>38.64</v>
          </cell>
          <cell r="AO114">
            <v>38.64</v>
          </cell>
          <cell r="AP114">
            <v>288.95999999999998</v>
          </cell>
          <cell r="AQ114">
            <v>43.34</v>
          </cell>
          <cell r="AR114">
            <v>2.89</v>
          </cell>
          <cell r="AS114">
            <v>10</v>
          </cell>
          <cell r="AT114">
            <v>678.74000000000012</v>
          </cell>
          <cell r="AU114">
            <v>41.87</v>
          </cell>
          <cell r="AV114">
            <v>27.91</v>
          </cell>
          <cell r="AW114">
            <v>2.79</v>
          </cell>
          <cell r="AX114">
            <v>5.58</v>
          </cell>
          <cell r="AY114">
            <v>8.3699999999999992</v>
          </cell>
          <cell r="AZ114">
            <v>43.34</v>
          </cell>
          <cell r="BA114">
            <v>28.9</v>
          </cell>
          <cell r="BB114">
            <v>2.89</v>
          </cell>
          <cell r="BC114">
            <v>19.54</v>
          </cell>
          <cell r="BD114">
            <v>4.1900000000000004</v>
          </cell>
          <cell r="BE114">
            <v>1.4</v>
          </cell>
          <cell r="BF114">
            <v>1</v>
          </cell>
          <cell r="BG114">
            <v>3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1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0.4</v>
          </cell>
          <cell r="CE114">
            <v>192.18</v>
          </cell>
          <cell r="CF114">
            <v>486.56</v>
          </cell>
          <cell r="CG114" t="str">
            <v>بنها 113</v>
          </cell>
          <cell r="CH114" t="str">
            <v>فقط أربعمائة وستة وثمانون جنيه وستة وخمسون قرش</v>
          </cell>
        </row>
        <row r="115">
          <cell r="A115">
            <v>114</v>
          </cell>
          <cell r="B115" t="str">
            <v>بنها 114</v>
          </cell>
          <cell r="C115">
            <v>0</v>
          </cell>
          <cell r="D115" t="str">
            <v>الثانية</v>
          </cell>
          <cell r="E115">
            <v>0</v>
          </cell>
          <cell r="F115" t="str">
            <v>متزوج</v>
          </cell>
          <cell r="G115">
            <v>2</v>
          </cell>
          <cell r="H115">
            <v>0</v>
          </cell>
          <cell r="I115" t="str">
            <v>نقابى</v>
          </cell>
          <cell r="J115" t="str">
            <v>نعم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 t="str">
            <v>نعم</v>
          </cell>
          <cell r="P115" t="str">
            <v>ب ت</v>
          </cell>
          <cell r="Q115">
            <v>0</v>
          </cell>
          <cell r="R115">
            <v>70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301.48</v>
          </cell>
          <cell r="X115">
            <v>326.12</v>
          </cell>
          <cell r="Y115">
            <v>48.92</v>
          </cell>
          <cell r="Z115">
            <v>3.26</v>
          </cell>
          <cell r="AA115">
            <v>4.8899999999999997</v>
          </cell>
          <cell r="AB115">
            <v>6.52</v>
          </cell>
          <cell r="AC115">
            <v>6</v>
          </cell>
          <cell r="AD115">
            <v>4</v>
          </cell>
          <cell r="AE115">
            <v>0</v>
          </cell>
          <cell r="AF115">
            <v>0</v>
          </cell>
          <cell r="AG115">
            <v>0</v>
          </cell>
          <cell r="AH115">
            <v>11</v>
          </cell>
          <cell r="AI115">
            <v>150.74</v>
          </cell>
          <cell r="AJ115">
            <v>21.3</v>
          </cell>
          <cell r="AK115">
            <v>23.2</v>
          </cell>
          <cell r="AL115">
            <v>50.42</v>
          </cell>
          <cell r="AM115">
            <v>36</v>
          </cell>
          <cell r="AN115">
            <v>45.22</v>
          </cell>
          <cell r="AO115">
            <v>45.22</v>
          </cell>
          <cell r="AP115">
            <v>347.88</v>
          </cell>
          <cell r="AQ115">
            <v>52.18</v>
          </cell>
          <cell r="AR115">
            <v>3.48</v>
          </cell>
          <cell r="AS115">
            <v>10</v>
          </cell>
          <cell r="AT115">
            <v>803.25000000000011</v>
          </cell>
          <cell r="AU115">
            <v>48.92</v>
          </cell>
          <cell r="AV115">
            <v>32.61</v>
          </cell>
          <cell r="AW115">
            <v>3.26</v>
          </cell>
          <cell r="AX115">
            <v>6.52</v>
          </cell>
          <cell r="AY115">
            <v>9.7799999999999994</v>
          </cell>
          <cell r="AZ115">
            <v>52.18</v>
          </cell>
          <cell r="BA115">
            <v>34.79</v>
          </cell>
          <cell r="BB115">
            <v>3.48</v>
          </cell>
          <cell r="BC115">
            <v>22.83</v>
          </cell>
          <cell r="BD115">
            <v>4.8899999999999997</v>
          </cell>
          <cell r="BE115">
            <v>1.63</v>
          </cell>
          <cell r="BF115">
            <v>1</v>
          </cell>
          <cell r="BG115">
            <v>3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1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0.5</v>
          </cell>
          <cell r="CE115">
            <v>226.39</v>
          </cell>
          <cell r="CF115">
            <v>576.86</v>
          </cell>
          <cell r="CG115" t="str">
            <v>بنها 114</v>
          </cell>
          <cell r="CH115" t="str">
            <v>فقط خمسمائة وستة وسبعون جنيه وستة وثمانون قرش</v>
          </cell>
        </row>
        <row r="116">
          <cell r="A116">
            <v>115</v>
          </cell>
          <cell r="B116" t="str">
            <v>بنها 115</v>
          </cell>
          <cell r="C116">
            <v>0</v>
          </cell>
          <cell r="D116" t="str">
            <v>الثانية</v>
          </cell>
          <cell r="E116">
            <v>0</v>
          </cell>
          <cell r="F116" t="str">
            <v>متزوج</v>
          </cell>
          <cell r="G116">
            <v>0</v>
          </cell>
          <cell r="H116">
            <v>0</v>
          </cell>
          <cell r="I116" t="str">
            <v>نقابى</v>
          </cell>
          <cell r="J116" t="str">
            <v>نعم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 t="str">
            <v>نعم</v>
          </cell>
          <cell r="P116" t="str">
            <v>ب ت</v>
          </cell>
          <cell r="Q116">
            <v>0</v>
          </cell>
          <cell r="R116">
            <v>70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296.25</v>
          </cell>
          <cell r="X116">
            <v>320.06</v>
          </cell>
          <cell r="Y116">
            <v>48.01</v>
          </cell>
          <cell r="Z116">
            <v>3.2</v>
          </cell>
          <cell r="AA116">
            <v>4.8</v>
          </cell>
          <cell r="AB116">
            <v>6.4</v>
          </cell>
          <cell r="AC116">
            <v>2</v>
          </cell>
          <cell r="AD116">
            <v>4</v>
          </cell>
          <cell r="AE116">
            <v>0</v>
          </cell>
          <cell r="AF116">
            <v>0</v>
          </cell>
          <cell r="AG116">
            <v>0</v>
          </cell>
          <cell r="AH116">
            <v>11</v>
          </cell>
          <cell r="AI116">
            <v>148.13</v>
          </cell>
          <cell r="AJ116">
            <v>20.99</v>
          </cell>
          <cell r="AK116">
            <v>22.8</v>
          </cell>
          <cell r="AL116">
            <v>50.53</v>
          </cell>
          <cell r="AM116">
            <v>36</v>
          </cell>
          <cell r="AN116">
            <v>44.44</v>
          </cell>
          <cell r="AO116">
            <v>44.44</v>
          </cell>
          <cell r="AP116">
            <v>339.89</v>
          </cell>
          <cell r="AQ116">
            <v>50.98</v>
          </cell>
          <cell r="AR116">
            <v>3.4</v>
          </cell>
          <cell r="AS116">
            <v>10</v>
          </cell>
          <cell r="AT116">
            <v>786.74000000000024</v>
          </cell>
          <cell r="AU116">
            <v>48.01</v>
          </cell>
          <cell r="AV116">
            <v>32.01</v>
          </cell>
          <cell r="AW116">
            <v>3.2</v>
          </cell>
          <cell r="AX116">
            <v>6.4</v>
          </cell>
          <cell r="AY116">
            <v>9.6</v>
          </cell>
          <cell r="AZ116">
            <v>50.98</v>
          </cell>
          <cell r="BA116">
            <v>33.99</v>
          </cell>
          <cell r="BB116">
            <v>3.4</v>
          </cell>
          <cell r="BC116">
            <v>22.4</v>
          </cell>
          <cell r="BD116">
            <v>4.8</v>
          </cell>
          <cell r="BE116">
            <v>1.6</v>
          </cell>
          <cell r="BF116">
            <v>1</v>
          </cell>
          <cell r="BG116">
            <v>3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1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0.5</v>
          </cell>
          <cell r="CE116">
            <v>221.89</v>
          </cell>
          <cell r="CF116">
            <v>564.85</v>
          </cell>
          <cell r="CG116" t="str">
            <v>بنها 115</v>
          </cell>
          <cell r="CH116" t="str">
            <v>فقط خمسمائة وأربعة وستون جنيه وخمسة وثمانون قرش</v>
          </cell>
        </row>
        <row r="117">
          <cell r="A117">
            <v>116</v>
          </cell>
          <cell r="B117" t="str">
            <v>بنها 116</v>
          </cell>
          <cell r="C117">
            <v>0</v>
          </cell>
          <cell r="D117" t="str">
            <v>الثانية</v>
          </cell>
          <cell r="E117">
            <v>0</v>
          </cell>
          <cell r="F117" t="str">
            <v>متزوج</v>
          </cell>
          <cell r="G117">
            <v>2</v>
          </cell>
          <cell r="H117">
            <v>0</v>
          </cell>
          <cell r="I117" t="str">
            <v>نقابى</v>
          </cell>
          <cell r="J117" t="str">
            <v>نعم</v>
          </cell>
          <cell r="K117">
            <v>0</v>
          </cell>
          <cell r="L117" t="str">
            <v>نعم</v>
          </cell>
          <cell r="M117">
            <v>0</v>
          </cell>
          <cell r="N117">
            <v>0</v>
          </cell>
          <cell r="O117" t="str">
            <v>نعم</v>
          </cell>
          <cell r="P117" t="str">
            <v>ب ت</v>
          </cell>
          <cell r="Q117">
            <v>0</v>
          </cell>
          <cell r="R117">
            <v>70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249.2</v>
          </cell>
          <cell r="X117">
            <v>270.18</v>
          </cell>
          <cell r="Y117">
            <v>40.53</v>
          </cell>
          <cell r="Z117">
            <v>2.7</v>
          </cell>
          <cell r="AA117">
            <v>4.05</v>
          </cell>
          <cell r="AB117">
            <v>5.4</v>
          </cell>
          <cell r="AC117">
            <v>6</v>
          </cell>
          <cell r="AD117">
            <v>4</v>
          </cell>
          <cell r="AE117">
            <v>0</v>
          </cell>
          <cell r="AF117">
            <v>0</v>
          </cell>
          <cell r="AG117">
            <v>0</v>
          </cell>
          <cell r="AH117">
            <v>11</v>
          </cell>
          <cell r="AI117">
            <v>124.6</v>
          </cell>
          <cell r="AJ117">
            <v>17.420000000000002</v>
          </cell>
          <cell r="AK117">
            <v>19</v>
          </cell>
          <cell r="AL117">
            <v>42.36</v>
          </cell>
          <cell r="AM117">
            <v>36</v>
          </cell>
          <cell r="AN117">
            <v>37.380000000000003</v>
          </cell>
          <cell r="AO117">
            <v>37.380000000000003</v>
          </cell>
          <cell r="AP117">
            <v>297.76</v>
          </cell>
          <cell r="AQ117">
            <v>44.66</v>
          </cell>
          <cell r="AR117">
            <v>2.98</v>
          </cell>
          <cell r="AS117">
            <v>10</v>
          </cell>
          <cell r="AT117">
            <v>678.26</v>
          </cell>
          <cell r="AU117">
            <v>40.53</v>
          </cell>
          <cell r="AV117">
            <v>27.02</v>
          </cell>
          <cell r="AW117">
            <v>2.7</v>
          </cell>
          <cell r="AX117">
            <v>5.4</v>
          </cell>
          <cell r="AY117">
            <v>8.11</v>
          </cell>
          <cell r="AZ117">
            <v>44.66</v>
          </cell>
          <cell r="BA117">
            <v>29.78</v>
          </cell>
          <cell r="BB117">
            <v>2.98</v>
          </cell>
          <cell r="BC117">
            <v>18.91</v>
          </cell>
          <cell r="BD117">
            <v>4.05</v>
          </cell>
          <cell r="BE117">
            <v>1.35</v>
          </cell>
          <cell r="BF117">
            <v>1</v>
          </cell>
          <cell r="BG117">
            <v>3</v>
          </cell>
          <cell r="BH117">
            <v>0</v>
          </cell>
          <cell r="BI117">
            <v>0</v>
          </cell>
          <cell r="BJ117">
            <v>1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1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0.4</v>
          </cell>
          <cell r="CE117">
            <v>191.89</v>
          </cell>
          <cell r="CF117">
            <v>486.37</v>
          </cell>
          <cell r="CG117" t="str">
            <v>بنها 116</v>
          </cell>
          <cell r="CH117" t="str">
            <v>فقط أربعمائة وستة وثمانون جنيه وسبعة وثلاثون قرش</v>
          </cell>
        </row>
        <row r="118">
          <cell r="A118">
            <v>117</v>
          </cell>
          <cell r="B118" t="str">
            <v>بنها 117</v>
          </cell>
          <cell r="C118">
            <v>0</v>
          </cell>
          <cell r="D118" t="str">
            <v>الثانية</v>
          </cell>
          <cell r="E118">
            <v>0</v>
          </cell>
          <cell r="F118" t="str">
            <v>متزوج</v>
          </cell>
          <cell r="G118">
            <v>2</v>
          </cell>
          <cell r="H118">
            <v>0</v>
          </cell>
          <cell r="I118" t="str">
            <v>نقابى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 t="str">
            <v>نعم</v>
          </cell>
          <cell r="P118">
            <v>0</v>
          </cell>
          <cell r="Q118">
            <v>0</v>
          </cell>
          <cell r="R118">
            <v>70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318.04000000000002</v>
          </cell>
          <cell r="X118">
            <v>343.92</v>
          </cell>
          <cell r="Y118">
            <v>51.59</v>
          </cell>
          <cell r="Z118">
            <v>3.44</v>
          </cell>
          <cell r="AA118">
            <v>5.16</v>
          </cell>
          <cell r="AB118">
            <v>6.88</v>
          </cell>
          <cell r="AC118">
            <v>6</v>
          </cell>
          <cell r="AD118">
            <v>4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159.02000000000001</v>
          </cell>
          <cell r="AJ118">
            <v>22.62</v>
          </cell>
          <cell r="AK118">
            <v>24.57</v>
          </cell>
          <cell r="AL118">
            <v>54.32</v>
          </cell>
          <cell r="AM118">
            <v>36</v>
          </cell>
          <cell r="AN118">
            <v>47.71</v>
          </cell>
          <cell r="AO118">
            <v>47.71</v>
          </cell>
          <cell r="AP118">
            <v>354.24</v>
          </cell>
          <cell r="AQ118">
            <v>53.14</v>
          </cell>
          <cell r="AR118">
            <v>3.54</v>
          </cell>
          <cell r="AS118">
            <v>10</v>
          </cell>
          <cell r="AT118">
            <v>831.91000000000031</v>
          </cell>
          <cell r="AU118">
            <v>51.59</v>
          </cell>
          <cell r="AV118">
            <v>34.39</v>
          </cell>
          <cell r="AW118">
            <v>3.44</v>
          </cell>
          <cell r="AX118">
            <v>6.88</v>
          </cell>
          <cell r="AY118">
            <v>10.32</v>
          </cell>
          <cell r="AZ118">
            <v>53.14</v>
          </cell>
          <cell r="BA118">
            <v>35.42</v>
          </cell>
          <cell r="BB118">
            <v>3.54</v>
          </cell>
          <cell r="BC118">
            <v>24.07</v>
          </cell>
          <cell r="BD118">
            <v>5.16</v>
          </cell>
          <cell r="BE118">
            <v>1.72</v>
          </cell>
          <cell r="BF118">
            <v>1</v>
          </cell>
          <cell r="BG118">
            <v>3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1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0.5</v>
          </cell>
          <cell r="CE118">
            <v>235.17</v>
          </cell>
          <cell r="CF118">
            <v>596.74</v>
          </cell>
          <cell r="CG118" t="str">
            <v>بنها 117</v>
          </cell>
          <cell r="CH118" t="str">
            <v>فقط خمسمائة وستة وتسعون جنيه وأربعة وسبعون قرش</v>
          </cell>
        </row>
        <row r="119">
          <cell r="A119">
            <v>118</v>
          </cell>
          <cell r="B119" t="str">
            <v>بنها 118</v>
          </cell>
          <cell r="C119">
            <v>0</v>
          </cell>
          <cell r="D119" t="str">
            <v>الثانية</v>
          </cell>
          <cell r="E119">
            <v>0</v>
          </cell>
          <cell r="F119" t="str">
            <v>متزوجه</v>
          </cell>
          <cell r="G119">
            <v>0</v>
          </cell>
          <cell r="H119">
            <v>0</v>
          </cell>
          <cell r="I119" t="str">
            <v>نقابى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 t="str">
            <v>نعم</v>
          </cell>
          <cell r="P119">
            <v>0</v>
          </cell>
          <cell r="Q119">
            <v>0</v>
          </cell>
          <cell r="R119">
            <v>70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209.52</v>
          </cell>
          <cell r="X119">
            <v>227.64000000000001</v>
          </cell>
          <cell r="Y119">
            <v>34.15</v>
          </cell>
          <cell r="Z119">
            <v>2.2799999999999998</v>
          </cell>
          <cell r="AA119">
            <v>3.41</v>
          </cell>
          <cell r="AB119">
            <v>4.55</v>
          </cell>
          <cell r="AC119">
            <v>2</v>
          </cell>
          <cell r="AD119">
            <v>4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104.76</v>
          </cell>
          <cell r="AJ119">
            <v>14.38</v>
          </cell>
          <cell r="AK119">
            <v>15.74</v>
          </cell>
          <cell r="AL119">
            <v>35.380000000000003</v>
          </cell>
          <cell r="AM119">
            <v>36</v>
          </cell>
          <cell r="AN119">
            <v>31.43</v>
          </cell>
          <cell r="AO119">
            <v>31.43</v>
          </cell>
          <cell r="AP119">
            <v>243.69</v>
          </cell>
          <cell r="AQ119">
            <v>36.549999999999997</v>
          </cell>
          <cell r="AR119">
            <v>2.44</v>
          </cell>
          <cell r="AS119">
            <v>10</v>
          </cell>
          <cell r="AT119">
            <v>564.70999999999992</v>
          </cell>
          <cell r="AU119">
            <v>34.15</v>
          </cell>
          <cell r="AV119">
            <v>22.76</v>
          </cell>
          <cell r="AW119">
            <v>2.2799999999999998</v>
          </cell>
          <cell r="AX119">
            <v>4.55</v>
          </cell>
          <cell r="AY119">
            <v>6.83</v>
          </cell>
          <cell r="AZ119">
            <v>36.549999999999997</v>
          </cell>
          <cell r="BA119">
            <v>24.37</v>
          </cell>
          <cell r="BB119">
            <v>2.44</v>
          </cell>
          <cell r="BC119">
            <v>15.93</v>
          </cell>
          <cell r="BD119">
            <v>3.41</v>
          </cell>
          <cell r="BE119">
            <v>1.1399999999999999</v>
          </cell>
          <cell r="BF119">
            <v>1</v>
          </cell>
          <cell r="BG119">
            <v>3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1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0.3</v>
          </cell>
          <cell r="CE119">
            <v>159.71</v>
          </cell>
          <cell r="CF119">
            <v>405</v>
          </cell>
          <cell r="CG119" t="str">
            <v>بنها 118</v>
          </cell>
          <cell r="CH119" t="str">
            <v>فقط أربعمائة وخمسة جنيه</v>
          </cell>
        </row>
        <row r="120">
          <cell r="A120">
            <v>119</v>
          </cell>
          <cell r="B120" t="str">
            <v>بنها 119</v>
          </cell>
          <cell r="C120">
            <v>0</v>
          </cell>
          <cell r="D120" t="str">
            <v>الثانية</v>
          </cell>
          <cell r="E120">
            <v>0</v>
          </cell>
          <cell r="F120" t="str">
            <v>متزوجه</v>
          </cell>
          <cell r="G120">
            <v>0</v>
          </cell>
          <cell r="H120">
            <v>0</v>
          </cell>
          <cell r="I120" t="str">
            <v>نقابى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 t="str">
            <v>نعم</v>
          </cell>
          <cell r="P120">
            <v>0</v>
          </cell>
          <cell r="Q120">
            <v>0</v>
          </cell>
          <cell r="R120">
            <v>70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282.08999999999997</v>
          </cell>
          <cell r="X120">
            <v>304.91999999999996</v>
          </cell>
          <cell r="Y120">
            <v>45.74</v>
          </cell>
          <cell r="Z120">
            <v>3.05</v>
          </cell>
          <cell r="AA120">
            <v>4.57</v>
          </cell>
          <cell r="AB120">
            <v>6.1</v>
          </cell>
          <cell r="AC120">
            <v>2</v>
          </cell>
          <cell r="AD120">
            <v>4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141.05000000000001</v>
          </cell>
          <cell r="AJ120">
            <v>19.46</v>
          </cell>
          <cell r="AK120">
            <v>21.68</v>
          </cell>
          <cell r="AL120">
            <v>48.13</v>
          </cell>
          <cell r="AM120">
            <v>36</v>
          </cell>
          <cell r="AN120">
            <v>42.31</v>
          </cell>
          <cell r="AO120">
            <v>42.31</v>
          </cell>
          <cell r="AP120">
            <v>314.63</v>
          </cell>
          <cell r="AQ120">
            <v>47.19</v>
          </cell>
          <cell r="AR120">
            <v>3.15</v>
          </cell>
          <cell r="AS120">
            <v>10</v>
          </cell>
          <cell r="AT120">
            <v>739.34999999999991</v>
          </cell>
          <cell r="AU120">
            <v>45.74</v>
          </cell>
          <cell r="AV120">
            <v>30.49</v>
          </cell>
          <cell r="AW120">
            <v>3.05</v>
          </cell>
          <cell r="AX120">
            <v>6.1</v>
          </cell>
          <cell r="AY120">
            <v>9.15</v>
          </cell>
          <cell r="AZ120">
            <v>47.19</v>
          </cell>
          <cell r="BA120">
            <v>31.46</v>
          </cell>
          <cell r="BB120">
            <v>3.15</v>
          </cell>
          <cell r="BC120">
            <v>21.34</v>
          </cell>
          <cell r="BD120">
            <v>4.57</v>
          </cell>
          <cell r="BE120">
            <v>1.52</v>
          </cell>
          <cell r="BF120">
            <v>1</v>
          </cell>
          <cell r="BG120">
            <v>3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1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0.5</v>
          </cell>
          <cell r="CE120">
            <v>209.26</v>
          </cell>
          <cell r="CF120">
            <v>530.09</v>
          </cell>
          <cell r="CG120" t="str">
            <v>بنها 119</v>
          </cell>
          <cell r="CH120" t="str">
            <v>فقط خمسمائة وثلاثون جنيه وتسعة قرش</v>
          </cell>
        </row>
        <row r="121">
          <cell r="A121">
            <v>120</v>
          </cell>
          <cell r="B121" t="str">
            <v>بنها 120</v>
          </cell>
          <cell r="C121">
            <v>0</v>
          </cell>
          <cell r="D121" t="str">
            <v>الثانية</v>
          </cell>
          <cell r="E121">
            <v>0</v>
          </cell>
          <cell r="F121" t="str">
            <v>متزوج</v>
          </cell>
          <cell r="G121">
            <v>2</v>
          </cell>
          <cell r="H121">
            <v>0</v>
          </cell>
          <cell r="I121" t="str">
            <v>نقابى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 t="str">
            <v>نعم</v>
          </cell>
          <cell r="P121">
            <v>0</v>
          </cell>
          <cell r="Q121">
            <v>0</v>
          </cell>
          <cell r="R121">
            <v>70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249.5</v>
          </cell>
          <cell r="X121">
            <v>270.41000000000003</v>
          </cell>
          <cell r="Y121">
            <v>40.56</v>
          </cell>
          <cell r="Z121">
            <v>2.7</v>
          </cell>
          <cell r="AA121">
            <v>4.0599999999999996</v>
          </cell>
          <cell r="AB121">
            <v>5.41</v>
          </cell>
          <cell r="AC121">
            <v>6</v>
          </cell>
          <cell r="AD121">
            <v>4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124.75</v>
          </cell>
          <cell r="AJ121">
            <v>17.420000000000002</v>
          </cell>
          <cell r="AK121">
            <v>19</v>
          </cell>
          <cell r="AL121">
            <v>42.42</v>
          </cell>
          <cell r="AM121">
            <v>36</v>
          </cell>
          <cell r="AN121">
            <v>37.43</v>
          </cell>
          <cell r="AO121">
            <v>37.43</v>
          </cell>
          <cell r="AP121">
            <v>287.02</v>
          </cell>
          <cell r="AQ121">
            <v>43.05</v>
          </cell>
          <cell r="AR121">
            <v>2.87</v>
          </cell>
          <cell r="AS121">
            <v>10</v>
          </cell>
          <cell r="AT121">
            <v>666.07999999999993</v>
          </cell>
          <cell r="AU121">
            <v>40.56</v>
          </cell>
          <cell r="AV121">
            <v>27.04</v>
          </cell>
          <cell r="AW121">
            <v>2.7</v>
          </cell>
          <cell r="AX121">
            <v>5.41</v>
          </cell>
          <cell r="AY121">
            <v>8.11</v>
          </cell>
          <cell r="AZ121">
            <v>43.05</v>
          </cell>
          <cell r="BA121">
            <v>28.7</v>
          </cell>
          <cell r="BB121">
            <v>2.87</v>
          </cell>
          <cell r="BC121">
            <v>18.93</v>
          </cell>
          <cell r="BD121">
            <v>4.0599999999999996</v>
          </cell>
          <cell r="BE121">
            <v>1.35</v>
          </cell>
          <cell r="BF121">
            <v>1</v>
          </cell>
          <cell r="BG121">
            <v>3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1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0.4</v>
          </cell>
          <cell r="CE121">
            <v>188.18</v>
          </cell>
          <cell r="CF121">
            <v>477.9</v>
          </cell>
          <cell r="CG121" t="str">
            <v>بنها 120</v>
          </cell>
          <cell r="CH121" t="str">
            <v>فقط أربعمائة وسبعة وسبعون جنيه وتسعون قرش</v>
          </cell>
        </row>
        <row r="122">
          <cell r="A122">
            <v>121</v>
          </cell>
          <cell r="B122" t="str">
            <v>بنها 121</v>
          </cell>
          <cell r="C122">
            <v>0</v>
          </cell>
          <cell r="D122" t="str">
            <v>الثالثة</v>
          </cell>
          <cell r="E122">
            <v>0</v>
          </cell>
          <cell r="F122" t="str">
            <v>متزوجه</v>
          </cell>
          <cell r="G122">
            <v>0</v>
          </cell>
          <cell r="H122">
            <v>0</v>
          </cell>
          <cell r="I122" t="str">
            <v>نقابى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 t="str">
            <v>نعم</v>
          </cell>
          <cell r="P122">
            <v>0</v>
          </cell>
          <cell r="Q122">
            <v>0</v>
          </cell>
          <cell r="R122">
            <v>70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188.88</v>
          </cell>
          <cell r="X122">
            <v>205.2</v>
          </cell>
          <cell r="Y122">
            <v>30.78</v>
          </cell>
          <cell r="Z122">
            <v>2.0499999999999998</v>
          </cell>
          <cell r="AA122">
            <v>3.08</v>
          </cell>
          <cell r="AB122">
            <v>4.0999999999999996</v>
          </cell>
          <cell r="AC122">
            <v>2</v>
          </cell>
          <cell r="AD122">
            <v>4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94.44</v>
          </cell>
          <cell r="AJ122">
            <v>13.2</v>
          </cell>
          <cell r="AK122">
            <v>14</v>
          </cell>
          <cell r="AL122">
            <v>31.77</v>
          </cell>
          <cell r="AM122">
            <v>36</v>
          </cell>
          <cell r="AN122">
            <v>28.33</v>
          </cell>
          <cell r="AO122">
            <v>28.33</v>
          </cell>
          <cell r="AP122">
            <v>223.74</v>
          </cell>
          <cell r="AQ122">
            <v>33.56</v>
          </cell>
          <cell r="AR122">
            <v>2.2400000000000002</v>
          </cell>
          <cell r="AS122">
            <v>10</v>
          </cell>
          <cell r="AT122">
            <v>514.74999999999989</v>
          </cell>
          <cell r="AU122">
            <v>30.78</v>
          </cell>
          <cell r="AV122">
            <v>20.52</v>
          </cell>
          <cell r="AW122">
            <v>2.0499999999999998</v>
          </cell>
          <cell r="AX122">
            <v>4.0999999999999996</v>
          </cell>
          <cell r="AY122">
            <v>6.16</v>
          </cell>
          <cell r="AZ122">
            <v>33.56</v>
          </cell>
          <cell r="BA122">
            <v>22.37</v>
          </cell>
          <cell r="BB122">
            <v>2.2400000000000002</v>
          </cell>
          <cell r="BC122">
            <v>14.36</v>
          </cell>
          <cell r="BD122">
            <v>3.08</v>
          </cell>
          <cell r="BE122">
            <v>1.03</v>
          </cell>
          <cell r="BF122">
            <v>1</v>
          </cell>
          <cell r="BG122">
            <v>3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1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0.3</v>
          </cell>
          <cell r="CE122">
            <v>145.55000000000001</v>
          </cell>
          <cell r="CF122">
            <v>369.2</v>
          </cell>
          <cell r="CG122" t="str">
            <v>بنها 121</v>
          </cell>
          <cell r="CH122" t="str">
            <v>فقط ثلاثمائة وتسعة وستون جنيه وعشرون قرش</v>
          </cell>
        </row>
        <row r="123">
          <cell r="A123">
            <v>122</v>
          </cell>
          <cell r="B123" t="str">
            <v>بنها 122</v>
          </cell>
          <cell r="C123">
            <v>0</v>
          </cell>
          <cell r="D123" t="str">
            <v>الثانية</v>
          </cell>
          <cell r="E123">
            <v>0</v>
          </cell>
          <cell r="F123" t="str">
            <v>متزوجه</v>
          </cell>
          <cell r="G123">
            <v>0</v>
          </cell>
          <cell r="H123">
            <v>0</v>
          </cell>
          <cell r="I123" t="str">
            <v>نقابى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 t="str">
            <v>نعم</v>
          </cell>
          <cell r="P123">
            <v>0</v>
          </cell>
          <cell r="Q123">
            <v>0</v>
          </cell>
          <cell r="R123">
            <v>70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356.35</v>
          </cell>
          <cell r="X123">
            <v>384.5</v>
          </cell>
          <cell r="Y123">
            <v>57.68</v>
          </cell>
          <cell r="Z123">
            <v>3.85</v>
          </cell>
          <cell r="AA123">
            <v>5.77</v>
          </cell>
          <cell r="AB123">
            <v>7.69</v>
          </cell>
          <cell r="AC123">
            <v>2</v>
          </cell>
          <cell r="AD123">
            <v>4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178.18</v>
          </cell>
          <cell r="AJ123">
            <v>25.1</v>
          </cell>
          <cell r="AK123">
            <v>27.74</v>
          </cell>
          <cell r="AL123">
            <v>60.04</v>
          </cell>
          <cell r="AM123">
            <v>36</v>
          </cell>
          <cell r="AN123">
            <v>53.45</v>
          </cell>
          <cell r="AO123">
            <v>53.45</v>
          </cell>
          <cell r="AP123">
            <v>386.51</v>
          </cell>
          <cell r="AQ123">
            <v>57.98</v>
          </cell>
          <cell r="AR123">
            <v>3.87</v>
          </cell>
          <cell r="AS123">
            <v>10</v>
          </cell>
          <cell r="AT123">
            <v>917.84999999999991</v>
          </cell>
          <cell r="AU123">
            <v>57.68</v>
          </cell>
          <cell r="AV123">
            <v>38.450000000000003</v>
          </cell>
          <cell r="AW123">
            <v>3.85</v>
          </cell>
          <cell r="AX123">
            <v>7.69</v>
          </cell>
          <cell r="AY123">
            <v>11.54</v>
          </cell>
          <cell r="AZ123">
            <v>57.98</v>
          </cell>
          <cell r="BA123">
            <v>38.65</v>
          </cell>
          <cell r="BB123">
            <v>3.87</v>
          </cell>
          <cell r="BC123">
            <v>26.92</v>
          </cell>
          <cell r="BD123">
            <v>5.77</v>
          </cell>
          <cell r="BE123">
            <v>1.92</v>
          </cell>
          <cell r="BF123">
            <v>1</v>
          </cell>
          <cell r="BG123">
            <v>3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1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0.6</v>
          </cell>
          <cell r="CE123">
            <v>259.92</v>
          </cell>
          <cell r="CF123">
            <v>657.93</v>
          </cell>
          <cell r="CG123" t="str">
            <v>بنها 122</v>
          </cell>
          <cell r="CH123" t="str">
            <v>فقط ستمائة وسبعة وخمسون جنيه وثلاثة وتسعون قرش</v>
          </cell>
        </row>
        <row r="124">
          <cell r="A124">
            <v>123</v>
          </cell>
          <cell r="B124" t="str">
            <v>بنها 123</v>
          </cell>
          <cell r="C124">
            <v>0</v>
          </cell>
          <cell r="D124" t="str">
            <v>الرابعة</v>
          </cell>
          <cell r="E124">
            <v>0</v>
          </cell>
          <cell r="F124" t="str">
            <v>متزوجه</v>
          </cell>
          <cell r="G124">
            <v>0</v>
          </cell>
          <cell r="H124">
            <v>0</v>
          </cell>
          <cell r="I124" t="str">
            <v>نقابى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 t="str">
            <v>نعم</v>
          </cell>
          <cell r="P124">
            <v>0</v>
          </cell>
          <cell r="Q124">
            <v>0</v>
          </cell>
          <cell r="R124">
            <v>38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118.2</v>
          </cell>
          <cell r="X124">
            <v>129.32</v>
          </cell>
          <cell r="Y124">
            <v>19.399999999999999</v>
          </cell>
          <cell r="Z124">
            <v>1.29</v>
          </cell>
          <cell r="AA124">
            <v>1.94</v>
          </cell>
          <cell r="AB124">
            <v>2.59</v>
          </cell>
          <cell r="AC124">
            <v>2</v>
          </cell>
          <cell r="AD124">
            <v>4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9.5</v>
          </cell>
          <cell r="AK124">
            <v>10.08</v>
          </cell>
          <cell r="AL124">
            <v>30</v>
          </cell>
          <cell r="AM124">
            <v>36</v>
          </cell>
          <cell r="AN124">
            <v>17.73</v>
          </cell>
          <cell r="AO124">
            <v>17.73</v>
          </cell>
          <cell r="AP124">
            <v>109.31</v>
          </cell>
          <cell r="AQ124">
            <v>16.399999999999999</v>
          </cell>
          <cell r="AR124">
            <v>1.0900000000000001</v>
          </cell>
          <cell r="AS124">
            <v>10</v>
          </cell>
          <cell r="AT124">
            <v>291.33999999999997</v>
          </cell>
          <cell r="AU124">
            <v>19.399999999999999</v>
          </cell>
          <cell r="AV124">
            <v>12.93</v>
          </cell>
          <cell r="AW124">
            <v>1.29</v>
          </cell>
          <cell r="AX124">
            <v>2.59</v>
          </cell>
          <cell r="AY124">
            <v>3.88</v>
          </cell>
          <cell r="AZ124">
            <v>16.399999999999999</v>
          </cell>
          <cell r="BA124">
            <v>10.93</v>
          </cell>
          <cell r="BB124">
            <v>1.0900000000000001</v>
          </cell>
          <cell r="BC124">
            <v>9.0500000000000007</v>
          </cell>
          <cell r="BD124">
            <v>1.94</v>
          </cell>
          <cell r="BE124">
            <v>0.65</v>
          </cell>
          <cell r="BF124">
            <v>1</v>
          </cell>
          <cell r="BG124">
            <v>3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1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0.1</v>
          </cell>
          <cell r="CE124">
            <v>85.25</v>
          </cell>
          <cell r="CF124">
            <v>206.09</v>
          </cell>
          <cell r="CG124" t="str">
            <v>بنها 123</v>
          </cell>
          <cell r="CH124" t="str">
            <v>فقط مائتان وستة جنيه وتسعة قرش</v>
          </cell>
        </row>
        <row r="125">
          <cell r="A125">
            <v>124</v>
          </cell>
          <cell r="B125" t="str">
            <v>بنها 124</v>
          </cell>
          <cell r="C125">
            <v>0</v>
          </cell>
          <cell r="D125" t="str">
            <v>الرابعة</v>
          </cell>
          <cell r="E125">
            <v>0</v>
          </cell>
          <cell r="F125" t="str">
            <v>متزوجه</v>
          </cell>
          <cell r="G125">
            <v>0</v>
          </cell>
          <cell r="H125">
            <v>0</v>
          </cell>
          <cell r="I125" t="str">
            <v>نقابى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 t="str">
            <v>نعم</v>
          </cell>
          <cell r="P125">
            <v>0</v>
          </cell>
          <cell r="Q125">
            <v>0</v>
          </cell>
          <cell r="R125">
            <v>38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118.2</v>
          </cell>
          <cell r="X125">
            <v>129.32</v>
          </cell>
          <cell r="Y125">
            <v>19.399999999999999</v>
          </cell>
          <cell r="Z125">
            <v>1.29</v>
          </cell>
          <cell r="AA125">
            <v>1.94</v>
          </cell>
          <cell r="AB125">
            <v>2.59</v>
          </cell>
          <cell r="AC125">
            <v>2</v>
          </cell>
          <cell r="AD125">
            <v>4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9.5</v>
          </cell>
          <cell r="AK125">
            <v>10.08</v>
          </cell>
          <cell r="AL125">
            <v>30</v>
          </cell>
          <cell r="AM125">
            <v>36</v>
          </cell>
          <cell r="AN125">
            <v>17.73</v>
          </cell>
          <cell r="AO125">
            <v>17.73</v>
          </cell>
          <cell r="AP125">
            <v>109.31</v>
          </cell>
          <cell r="AQ125">
            <v>16.399999999999999</v>
          </cell>
          <cell r="AR125">
            <v>1.0900000000000001</v>
          </cell>
          <cell r="AS125">
            <v>10</v>
          </cell>
          <cell r="AT125">
            <v>291.33999999999997</v>
          </cell>
          <cell r="AU125">
            <v>19.399999999999999</v>
          </cell>
          <cell r="AV125">
            <v>12.93</v>
          </cell>
          <cell r="AW125">
            <v>1.29</v>
          </cell>
          <cell r="AX125">
            <v>2.59</v>
          </cell>
          <cell r="AY125">
            <v>3.88</v>
          </cell>
          <cell r="AZ125">
            <v>16.399999999999999</v>
          </cell>
          <cell r="BA125">
            <v>10.93</v>
          </cell>
          <cell r="BB125">
            <v>1.0900000000000001</v>
          </cell>
          <cell r="BC125">
            <v>9.0500000000000007</v>
          </cell>
          <cell r="BD125">
            <v>1.94</v>
          </cell>
          <cell r="BE125">
            <v>0.65</v>
          </cell>
          <cell r="BF125">
            <v>1</v>
          </cell>
          <cell r="BG125">
            <v>3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1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0.1</v>
          </cell>
          <cell r="CE125">
            <v>85.25</v>
          </cell>
          <cell r="CF125">
            <v>206.09</v>
          </cell>
          <cell r="CG125" t="str">
            <v>بنها 124</v>
          </cell>
          <cell r="CH125" t="str">
            <v>فقط مائتان وستة جنيه وتسعة قرش</v>
          </cell>
        </row>
        <row r="126">
          <cell r="A126">
            <v>125</v>
          </cell>
          <cell r="B126" t="str">
            <v>بنها 125</v>
          </cell>
          <cell r="C126">
            <v>0</v>
          </cell>
          <cell r="D126" t="str">
            <v>الثانية</v>
          </cell>
          <cell r="E126">
            <v>0</v>
          </cell>
          <cell r="F126" t="str">
            <v>متزوجه</v>
          </cell>
          <cell r="G126">
            <v>0</v>
          </cell>
          <cell r="H126">
            <v>0</v>
          </cell>
          <cell r="I126" t="str">
            <v>نقابى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 t="str">
            <v>لا</v>
          </cell>
          <cell r="O126" t="str">
            <v>نعم</v>
          </cell>
          <cell r="P126">
            <v>0</v>
          </cell>
          <cell r="Q126">
            <v>0</v>
          </cell>
          <cell r="R126">
            <v>70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481.83</v>
          </cell>
          <cell r="X126">
            <v>519.57999999999993</v>
          </cell>
          <cell r="Y126">
            <v>77.94</v>
          </cell>
          <cell r="Z126">
            <v>5.2</v>
          </cell>
          <cell r="AA126">
            <v>7.79</v>
          </cell>
          <cell r="AB126">
            <v>10.39</v>
          </cell>
          <cell r="AC126">
            <v>2</v>
          </cell>
          <cell r="AD126">
            <v>4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240.92</v>
          </cell>
          <cell r="AJ126">
            <v>35.32</v>
          </cell>
          <cell r="AK126">
            <v>38.21</v>
          </cell>
          <cell r="AL126">
            <v>82.66</v>
          </cell>
          <cell r="AM126">
            <v>44.65</v>
          </cell>
          <cell r="AN126">
            <v>72.27</v>
          </cell>
          <cell r="AO126">
            <v>72.27</v>
          </cell>
          <cell r="AP126">
            <v>520.03</v>
          </cell>
          <cell r="AQ126">
            <v>0</v>
          </cell>
          <cell r="AR126">
            <v>0</v>
          </cell>
          <cell r="AS126">
            <v>10</v>
          </cell>
          <cell r="AT126">
            <v>1150.93</v>
          </cell>
          <cell r="AU126">
            <v>77.94</v>
          </cell>
          <cell r="AV126">
            <v>51.96</v>
          </cell>
          <cell r="AW126">
            <v>5.2</v>
          </cell>
          <cell r="AX126">
            <v>10.39</v>
          </cell>
          <cell r="AY126">
            <v>15.59</v>
          </cell>
          <cell r="AZ126">
            <v>0</v>
          </cell>
          <cell r="BA126">
            <v>0</v>
          </cell>
          <cell r="BB126">
            <v>0</v>
          </cell>
          <cell r="BC126">
            <v>36.369999999999997</v>
          </cell>
          <cell r="BD126">
            <v>7.79</v>
          </cell>
          <cell r="BE126">
            <v>2.6</v>
          </cell>
          <cell r="BF126">
            <v>1</v>
          </cell>
          <cell r="BG126">
            <v>3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1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0.9</v>
          </cell>
          <cell r="CE126">
            <v>213.74</v>
          </cell>
          <cell r="CF126">
            <v>937.19</v>
          </cell>
          <cell r="CG126" t="str">
            <v>بنها 125</v>
          </cell>
          <cell r="CH126" t="str">
            <v>فقط تسعمائة وسبعة وثلاثون جنيه وتسعة عشر قرش</v>
          </cell>
        </row>
        <row r="127">
          <cell r="A127">
            <v>126</v>
          </cell>
          <cell r="B127" t="str">
            <v>بنها 126</v>
          </cell>
          <cell r="C127">
            <v>0</v>
          </cell>
          <cell r="D127" t="str">
            <v>الثانية</v>
          </cell>
          <cell r="E127">
            <v>0</v>
          </cell>
          <cell r="F127" t="str">
            <v>متزوجه</v>
          </cell>
          <cell r="G127">
            <v>0</v>
          </cell>
          <cell r="H127">
            <v>0</v>
          </cell>
          <cell r="I127" t="str">
            <v>نقابى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 t="str">
            <v>نعم</v>
          </cell>
          <cell r="P127">
            <v>0</v>
          </cell>
          <cell r="Q127">
            <v>0</v>
          </cell>
          <cell r="R127">
            <v>70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228.88</v>
          </cell>
          <cell r="X127">
            <v>248.35</v>
          </cell>
          <cell r="Y127">
            <v>37.25</v>
          </cell>
          <cell r="Z127">
            <v>2.48</v>
          </cell>
          <cell r="AA127">
            <v>3.73</v>
          </cell>
          <cell r="AB127">
            <v>4.97</v>
          </cell>
          <cell r="AC127">
            <v>2</v>
          </cell>
          <cell r="AD127">
            <v>4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114.44</v>
          </cell>
          <cell r="AJ127">
            <v>15.77</v>
          </cell>
          <cell r="AK127">
            <v>17.71</v>
          </cell>
          <cell r="AL127">
            <v>38.68</v>
          </cell>
          <cell r="AM127">
            <v>36</v>
          </cell>
          <cell r="AN127">
            <v>34.33</v>
          </cell>
          <cell r="AO127">
            <v>34.33</v>
          </cell>
          <cell r="AP127">
            <v>262.93</v>
          </cell>
          <cell r="AQ127">
            <v>39.44</v>
          </cell>
          <cell r="AR127">
            <v>2.63</v>
          </cell>
          <cell r="AS127">
            <v>10</v>
          </cell>
          <cell r="AT127">
            <v>611.78000000000031</v>
          </cell>
          <cell r="AU127">
            <v>37.25</v>
          </cell>
          <cell r="AV127">
            <v>24.84</v>
          </cell>
          <cell r="AW127">
            <v>2.48</v>
          </cell>
          <cell r="AX127">
            <v>4.97</v>
          </cell>
          <cell r="AY127">
            <v>7.45</v>
          </cell>
          <cell r="AZ127">
            <v>39.44</v>
          </cell>
          <cell r="BA127">
            <v>26.29</v>
          </cell>
          <cell r="BB127">
            <v>2.63</v>
          </cell>
          <cell r="BC127">
            <v>17.38</v>
          </cell>
          <cell r="BD127">
            <v>3.73</v>
          </cell>
          <cell r="BE127">
            <v>1.24</v>
          </cell>
          <cell r="BF127">
            <v>1</v>
          </cell>
          <cell r="BG127">
            <v>3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1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0.3</v>
          </cell>
          <cell r="CE127">
            <v>173</v>
          </cell>
          <cell r="CF127">
            <v>438.78</v>
          </cell>
          <cell r="CG127" t="str">
            <v>بنها 126</v>
          </cell>
          <cell r="CH127" t="str">
            <v>فقط أربعمائة وثمانية وثلاثون جنيه وثمانية وسبعون قرش</v>
          </cell>
        </row>
        <row r="128">
          <cell r="A128">
            <v>127</v>
          </cell>
          <cell r="B128" t="str">
            <v>بنها 127</v>
          </cell>
          <cell r="C128">
            <v>0</v>
          </cell>
          <cell r="D128" t="str">
            <v>الثانية</v>
          </cell>
          <cell r="E128">
            <v>0</v>
          </cell>
          <cell r="F128" t="str">
            <v>متزوجه</v>
          </cell>
          <cell r="G128">
            <v>0</v>
          </cell>
          <cell r="H128">
            <v>0</v>
          </cell>
          <cell r="I128" t="str">
            <v>نقابى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 t="str">
            <v>نعم</v>
          </cell>
          <cell r="P128">
            <v>0</v>
          </cell>
          <cell r="Q128">
            <v>0</v>
          </cell>
          <cell r="R128">
            <v>70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249.5</v>
          </cell>
          <cell r="X128">
            <v>270.48</v>
          </cell>
          <cell r="Y128">
            <v>40.57</v>
          </cell>
          <cell r="Z128">
            <v>2.7</v>
          </cell>
          <cell r="AA128">
            <v>4.0599999999999996</v>
          </cell>
          <cell r="AB128">
            <v>5.41</v>
          </cell>
          <cell r="AC128">
            <v>2</v>
          </cell>
          <cell r="AD128">
            <v>4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124.75</v>
          </cell>
          <cell r="AJ128">
            <v>17.420000000000002</v>
          </cell>
          <cell r="AK128">
            <v>19</v>
          </cell>
          <cell r="AL128">
            <v>41.42</v>
          </cell>
          <cell r="AM128">
            <v>36</v>
          </cell>
          <cell r="AN128">
            <v>37.43</v>
          </cell>
          <cell r="AO128">
            <v>37.43</v>
          </cell>
          <cell r="AP128">
            <v>282.02</v>
          </cell>
          <cell r="AQ128">
            <v>42.3</v>
          </cell>
          <cell r="AR128">
            <v>2.82</v>
          </cell>
          <cell r="AS128">
            <v>10</v>
          </cell>
          <cell r="AT128">
            <v>660.36</v>
          </cell>
          <cell r="AU128">
            <v>40.57</v>
          </cell>
          <cell r="AV128">
            <v>27.05</v>
          </cell>
          <cell r="AW128">
            <v>2.7</v>
          </cell>
          <cell r="AX128">
            <v>5.41</v>
          </cell>
          <cell r="AY128">
            <v>8.11</v>
          </cell>
          <cell r="AZ128">
            <v>42.3</v>
          </cell>
          <cell r="BA128">
            <v>28.2</v>
          </cell>
          <cell r="BB128">
            <v>2.82</v>
          </cell>
          <cell r="BC128">
            <v>18.93</v>
          </cell>
          <cell r="BD128">
            <v>4.0599999999999996</v>
          </cell>
          <cell r="BE128">
            <v>1.35</v>
          </cell>
          <cell r="BF128">
            <v>1</v>
          </cell>
          <cell r="BG128">
            <v>3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1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0.4</v>
          </cell>
          <cell r="CE128">
            <v>186.9</v>
          </cell>
          <cell r="CF128">
            <v>473.46</v>
          </cell>
          <cell r="CG128" t="str">
            <v>بنها 127</v>
          </cell>
          <cell r="CH128" t="str">
            <v>فقط أربعمائة وثلاثة وسبعون جنيه وستة وأربعون قرش</v>
          </cell>
        </row>
        <row r="129">
          <cell r="A129">
            <v>128</v>
          </cell>
          <cell r="B129" t="str">
            <v>بنها 128</v>
          </cell>
          <cell r="C129">
            <v>0</v>
          </cell>
          <cell r="D129" t="str">
            <v>الثانية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 t="str">
            <v>نقابى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 t="str">
            <v>نعم</v>
          </cell>
          <cell r="P129">
            <v>0</v>
          </cell>
          <cell r="Q129">
            <v>0</v>
          </cell>
          <cell r="R129">
            <v>70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199.48</v>
          </cell>
          <cell r="X129">
            <v>217.2</v>
          </cell>
          <cell r="Y129">
            <v>32.58</v>
          </cell>
          <cell r="Z129">
            <v>2.17</v>
          </cell>
          <cell r="AA129">
            <v>3.26</v>
          </cell>
          <cell r="AB129">
            <v>4.34</v>
          </cell>
          <cell r="AC129">
            <v>0</v>
          </cell>
          <cell r="AD129">
            <v>4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99.74</v>
          </cell>
          <cell r="AJ129">
            <v>13.6</v>
          </cell>
          <cell r="AK129">
            <v>14.96</v>
          </cell>
          <cell r="AL129">
            <v>32.729999999999997</v>
          </cell>
          <cell r="AM129">
            <v>36</v>
          </cell>
          <cell r="AN129">
            <v>29.92</v>
          </cell>
          <cell r="AO129">
            <v>29.92</v>
          </cell>
          <cell r="AP129">
            <v>230.95</v>
          </cell>
          <cell r="AQ129">
            <v>34.64</v>
          </cell>
          <cell r="AR129">
            <v>2.31</v>
          </cell>
          <cell r="AS129">
            <v>10</v>
          </cell>
          <cell r="AT129">
            <v>537.44999999999993</v>
          </cell>
          <cell r="AU129">
            <v>32.58</v>
          </cell>
          <cell r="AV129">
            <v>21.72</v>
          </cell>
          <cell r="AW129">
            <v>2.17</v>
          </cell>
          <cell r="AX129">
            <v>4.34</v>
          </cell>
          <cell r="AY129">
            <v>6.52</v>
          </cell>
          <cell r="AZ129">
            <v>34.64</v>
          </cell>
          <cell r="BA129">
            <v>23.1</v>
          </cell>
          <cell r="BB129">
            <v>2.31</v>
          </cell>
          <cell r="BC129">
            <v>15.2</v>
          </cell>
          <cell r="BD129">
            <v>3.26</v>
          </cell>
          <cell r="BE129">
            <v>1.0900000000000001</v>
          </cell>
          <cell r="BF129">
            <v>1</v>
          </cell>
          <cell r="BG129">
            <v>3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1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0.3</v>
          </cell>
          <cell r="CE129">
            <v>152.22999999999999</v>
          </cell>
          <cell r="CF129">
            <v>385.22</v>
          </cell>
          <cell r="CG129" t="str">
            <v>بنها 128</v>
          </cell>
          <cell r="CH129" t="str">
            <v>فقط ثلاثمائة وخمسة وثمانون جنيه واثنان وعشرون قرش</v>
          </cell>
        </row>
        <row r="130">
          <cell r="A130">
            <v>129</v>
          </cell>
          <cell r="B130" t="str">
            <v>بنها 129</v>
          </cell>
          <cell r="C130">
            <v>0</v>
          </cell>
          <cell r="D130" t="str">
            <v>الثانية</v>
          </cell>
          <cell r="E130">
            <v>0</v>
          </cell>
          <cell r="F130" t="str">
            <v>متزوجه</v>
          </cell>
          <cell r="G130">
            <v>0</v>
          </cell>
          <cell r="H130">
            <v>0</v>
          </cell>
          <cell r="I130" t="str">
            <v>نقابى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 t="str">
            <v>نعم</v>
          </cell>
          <cell r="P130">
            <v>0</v>
          </cell>
          <cell r="Q130">
            <v>0</v>
          </cell>
          <cell r="R130">
            <v>70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224.64</v>
          </cell>
          <cell r="X130">
            <v>243.86999999999998</v>
          </cell>
          <cell r="Y130">
            <v>36.58</v>
          </cell>
          <cell r="Z130">
            <v>2.44</v>
          </cell>
          <cell r="AA130">
            <v>3.66</v>
          </cell>
          <cell r="AB130">
            <v>4.88</v>
          </cell>
          <cell r="AC130">
            <v>2</v>
          </cell>
          <cell r="AD130">
            <v>4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112.32</v>
          </cell>
          <cell r="AJ130">
            <v>15.49</v>
          </cell>
          <cell r="AK130">
            <v>17.399999999999999</v>
          </cell>
          <cell r="AL130">
            <v>37.96</v>
          </cell>
          <cell r="AM130">
            <v>36</v>
          </cell>
          <cell r="AN130">
            <v>33.700000000000003</v>
          </cell>
          <cell r="AO130">
            <v>33.700000000000003</v>
          </cell>
          <cell r="AP130">
            <v>258.87</v>
          </cell>
          <cell r="AQ130">
            <v>38.83</v>
          </cell>
          <cell r="AR130">
            <v>2.59</v>
          </cell>
          <cell r="AS130">
            <v>10</v>
          </cell>
          <cell r="AT130">
            <v>601.72</v>
          </cell>
          <cell r="AU130">
            <v>36.58</v>
          </cell>
          <cell r="AV130">
            <v>24.39</v>
          </cell>
          <cell r="AW130">
            <v>2.44</v>
          </cell>
          <cell r="AX130">
            <v>4.88</v>
          </cell>
          <cell r="AY130">
            <v>7.32</v>
          </cell>
          <cell r="AZ130">
            <v>38.83</v>
          </cell>
          <cell r="BA130">
            <v>25.89</v>
          </cell>
          <cell r="BB130">
            <v>2.59</v>
          </cell>
          <cell r="BC130">
            <v>17.07</v>
          </cell>
          <cell r="BD130">
            <v>3.66</v>
          </cell>
          <cell r="BE130">
            <v>1.22</v>
          </cell>
          <cell r="BF130">
            <v>1</v>
          </cell>
          <cell r="BG130">
            <v>3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1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0.3</v>
          </cell>
          <cell r="CE130">
            <v>170.17</v>
          </cell>
          <cell r="CF130">
            <v>431.55</v>
          </cell>
          <cell r="CG130" t="str">
            <v>بنها 129</v>
          </cell>
          <cell r="CH130" t="str">
            <v>فقط أربعمائة وواحد وثلاثون جنيه وخمسة وخمسون قرش</v>
          </cell>
        </row>
        <row r="131">
          <cell r="A131">
            <v>130</v>
          </cell>
          <cell r="B131" t="str">
            <v>بنها 130</v>
          </cell>
          <cell r="C131">
            <v>0</v>
          </cell>
          <cell r="D131" t="str">
            <v>الثانية</v>
          </cell>
          <cell r="E131">
            <v>0</v>
          </cell>
          <cell r="F131" t="str">
            <v>متزوجه</v>
          </cell>
          <cell r="G131">
            <v>0</v>
          </cell>
          <cell r="H131">
            <v>0</v>
          </cell>
          <cell r="I131" t="str">
            <v>نقابى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 t="str">
            <v>نعم</v>
          </cell>
          <cell r="P131">
            <v>0</v>
          </cell>
          <cell r="Q131">
            <v>0</v>
          </cell>
          <cell r="R131">
            <v>70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281.42</v>
          </cell>
          <cell r="X131">
            <v>304.24</v>
          </cell>
          <cell r="Y131">
            <v>45.64</v>
          </cell>
          <cell r="Z131">
            <v>3.04</v>
          </cell>
          <cell r="AA131">
            <v>4.5599999999999996</v>
          </cell>
          <cell r="AB131">
            <v>6.08</v>
          </cell>
          <cell r="AC131">
            <v>2</v>
          </cell>
          <cell r="AD131">
            <v>4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19.91</v>
          </cell>
          <cell r="AK131">
            <v>21.63</v>
          </cell>
          <cell r="AL131">
            <v>48</v>
          </cell>
          <cell r="AM131">
            <v>36</v>
          </cell>
          <cell r="AN131">
            <v>42.21</v>
          </cell>
          <cell r="AO131">
            <v>42.21</v>
          </cell>
          <cell r="AP131">
            <v>173.75</v>
          </cell>
          <cell r="AQ131">
            <v>26.06</v>
          </cell>
          <cell r="AR131">
            <v>1.74</v>
          </cell>
          <cell r="AS131">
            <v>10</v>
          </cell>
          <cell r="AT131">
            <v>575.11</v>
          </cell>
          <cell r="AU131">
            <v>45.64</v>
          </cell>
          <cell r="AV131">
            <v>30.42</v>
          </cell>
          <cell r="AW131">
            <v>3.04</v>
          </cell>
          <cell r="AX131">
            <v>6.08</v>
          </cell>
          <cell r="AY131">
            <v>9.1300000000000008</v>
          </cell>
          <cell r="AZ131">
            <v>26.06</v>
          </cell>
          <cell r="BA131">
            <v>17.38</v>
          </cell>
          <cell r="BB131">
            <v>1.74</v>
          </cell>
          <cell r="BC131">
            <v>21.3</v>
          </cell>
          <cell r="BD131">
            <v>4.5599999999999996</v>
          </cell>
          <cell r="BE131">
            <v>1.52</v>
          </cell>
          <cell r="BF131">
            <v>1</v>
          </cell>
          <cell r="BG131">
            <v>3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15.76</v>
          </cell>
          <cell r="BO131">
            <v>0</v>
          </cell>
          <cell r="BP131">
            <v>1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0.5</v>
          </cell>
          <cell r="CE131">
            <v>188.13</v>
          </cell>
          <cell r="CF131">
            <v>386.98</v>
          </cell>
          <cell r="CG131" t="str">
            <v>بنها 130</v>
          </cell>
          <cell r="CH131" t="str">
            <v>فقط ثلاثمائة وستة وثمانون جنيه وثمانية وتسعون قرش</v>
          </cell>
        </row>
        <row r="132">
          <cell r="A132">
            <v>131</v>
          </cell>
          <cell r="B132" t="str">
            <v>بنها 131</v>
          </cell>
          <cell r="C132">
            <v>0</v>
          </cell>
          <cell r="D132" t="str">
            <v>الثانية</v>
          </cell>
          <cell r="E132">
            <v>0</v>
          </cell>
          <cell r="F132" t="str">
            <v>متزوجه</v>
          </cell>
          <cell r="G132">
            <v>0</v>
          </cell>
          <cell r="H132">
            <v>0</v>
          </cell>
          <cell r="I132" t="str">
            <v>نقابى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 t="str">
            <v>نعم</v>
          </cell>
          <cell r="P132">
            <v>0</v>
          </cell>
          <cell r="Q132">
            <v>0</v>
          </cell>
          <cell r="R132">
            <v>70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214.52</v>
          </cell>
          <cell r="X132">
            <v>232.64000000000001</v>
          </cell>
          <cell r="Y132">
            <v>34.9</v>
          </cell>
          <cell r="Z132">
            <v>2.33</v>
          </cell>
          <cell r="AA132">
            <v>3.49</v>
          </cell>
          <cell r="AB132">
            <v>4.6500000000000004</v>
          </cell>
          <cell r="AC132">
            <v>2</v>
          </cell>
          <cell r="AD132">
            <v>4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107.26</v>
          </cell>
          <cell r="AJ132">
            <v>14.38</v>
          </cell>
          <cell r="AK132">
            <v>16.14</v>
          </cell>
          <cell r="AL132">
            <v>36.880000000000003</v>
          </cell>
          <cell r="AM132">
            <v>36</v>
          </cell>
          <cell r="AN132">
            <v>32.18</v>
          </cell>
          <cell r="AO132">
            <v>32.18</v>
          </cell>
          <cell r="AP132">
            <v>248.84</v>
          </cell>
          <cell r="AQ132">
            <v>37.33</v>
          </cell>
          <cell r="AR132">
            <v>2.4900000000000002</v>
          </cell>
          <cell r="AS132">
            <v>10</v>
          </cell>
          <cell r="AT132">
            <v>576.66999999999996</v>
          </cell>
          <cell r="AU132">
            <v>34.9</v>
          </cell>
          <cell r="AV132">
            <v>23.26</v>
          </cell>
          <cell r="AW132">
            <v>2.33</v>
          </cell>
          <cell r="AX132">
            <v>4.6500000000000004</v>
          </cell>
          <cell r="AY132">
            <v>6.98</v>
          </cell>
          <cell r="AZ132">
            <v>37.33</v>
          </cell>
          <cell r="BA132">
            <v>24.88</v>
          </cell>
          <cell r="BB132">
            <v>2.4900000000000002</v>
          </cell>
          <cell r="BC132">
            <v>16.28</v>
          </cell>
          <cell r="BD132">
            <v>3.49</v>
          </cell>
          <cell r="BE132">
            <v>1.1599999999999999</v>
          </cell>
          <cell r="BF132">
            <v>1</v>
          </cell>
          <cell r="BG132">
            <v>3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1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0.3</v>
          </cell>
          <cell r="CE132">
            <v>163.05000000000001</v>
          </cell>
          <cell r="CF132">
            <v>413.62</v>
          </cell>
          <cell r="CG132" t="str">
            <v>بنها 131</v>
          </cell>
          <cell r="CH132" t="str">
            <v>فقط أربعمائة وثلاثة عشر جنيه واثنان وستون قرش</v>
          </cell>
        </row>
        <row r="133">
          <cell r="A133">
            <v>132</v>
          </cell>
          <cell r="B133" t="str">
            <v>بنها 132</v>
          </cell>
          <cell r="C133">
            <v>0</v>
          </cell>
          <cell r="D133" t="str">
            <v>الثالثة</v>
          </cell>
          <cell r="E133">
            <v>0</v>
          </cell>
          <cell r="F133" t="str">
            <v>متزوج</v>
          </cell>
          <cell r="G133">
            <v>2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70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240.31</v>
          </cell>
          <cell r="X133">
            <v>260.17</v>
          </cell>
          <cell r="Y133">
            <v>39.03</v>
          </cell>
          <cell r="Z133">
            <v>2.6</v>
          </cell>
          <cell r="AA133">
            <v>3.9</v>
          </cell>
          <cell r="AB133">
            <v>5.2</v>
          </cell>
          <cell r="AC133">
            <v>6</v>
          </cell>
          <cell r="AD133">
            <v>4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17.260000000000002</v>
          </cell>
          <cell r="AK133">
            <v>18.79</v>
          </cell>
          <cell r="AL133">
            <v>40.86</v>
          </cell>
          <cell r="AM133">
            <v>36</v>
          </cell>
          <cell r="AN133">
            <v>36.049999999999997</v>
          </cell>
          <cell r="AO133">
            <v>36.049999999999997</v>
          </cell>
          <cell r="AP133">
            <v>158.96</v>
          </cell>
          <cell r="AQ133">
            <v>23.84</v>
          </cell>
          <cell r="AR133">
            <v>1.59</v>
          </cell>
          <cell r="AS133">
            <v>10</v>
          </cell>
          <cell r="AT133">
            <v>505.29000000000013</v>
          </cell>
          <cell r="AU133">
            <v>39.03</v>
          </cell>
          <cell r="AV133">
            <v>26.02</v>
          </cell>
          <cell r="AW133">
            <v>2.6</v>
          </cell>
          <cell r="AX133">
            <v>5.2</v>
          </cell>
          <cell r="AY133">
            <v>7.81</v>
          </cell>
          <cell r="AZ133">
            <v>23.84</v>
          </cell>
          <cell r="BA133">
            <v>15.9</v>
          </cell>
          <cell r="BB133">
            <v>1.59</v>
          </cell>
          <cell r="BC133">
            <v>0</v>
          </cell>
          <cell r="BD133">
            <v>3.9</v>
          </cell>
          <cell r="BE133">
            <v>1.3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0.4</v>
          </cell>
          <cell r="CE133">
            <v>127.59</v>
          </cell>
          <cell r="CF133">
            <v>377.7</v>
          </cell>
          <cell r="CG133" t="str">
            <v>بنها 132</v>
          </cell>
          <cell r="CH133" t="str">
            <v>فقط ثلاثمائة وسبعة وسبعون جنيه وسبعون قرش</v>
          </cell>
        </row>
        <row r="134">
          <cell r="A134">
            <v>133</v>
          </cell>
          <cell r="B134" t="str">
            <v>بنها 133</v>
          </cell>
          <cell r="C134">
            <v>0</v>
          </cell>
          <cell r="D134" t="str">
            <v>الثانية</v>
          </cell>
          <cell r="E134">
            <v>0</v>
          </cell>
          <cell r="F134" t="str">
            <v>متزوجه</v>
          </cell>
          <cell r="G134">
            <v>0</v>
          </cell>
          <cell r="H134">
            <v>0</v>
          </cell>
          <cell r="I134" t="str">
            <v>نقابى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 t="str">
            <v>نعم</v>
          </cell>
          <cell r="P134">
            <v>0</v>
          </cell>
          <cell r="Q134">
            <v>0</v>
          </cell>
          <cell r="R134">
            <v>70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229.59</v>
          </cell>
          <cell r="X134">
            <v>249.22</v>
          </cell>
          <cell r="Y134">
            <v>37.380000000000003</v>
          </cell>
          <cell r="Z134">
            <v>2.4900000000000002</v>
          </cell>
          <cell r="AA134">
            <v>3.74</v>
          </cell>
          <cell r="AB134">
            <v>4.9800000000000004</v>
          </cell>
          <cell r="AC134">
            <v>2</v>
          </cell>
          <cell r="AD134">
            <v>4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114.8</v>
          </cell>
          <cell r="AJ134">
            <v>15.89</v>
          </cell>
          <cell r="AK134">
            <v>17.3</v>
          </cell>
          <cell r="AL134">
            <v>38.81</v>
          </cell>
          <cell r="AM134">
            <v>36</v>
          </cell>
          <cell r="AN134">
            <v>34.44</v>
          </cell>
          <cell r="AO134">
            <v>34.44</v>
          </cell>
          <cell r="AP134">
            <v>263.24</v>
          </cell>
          <cell r="AQ134">
            <v>39.49</v>
          </cell>
          <cell r="AR134">
            <v>2.63</v>
          </cell>
          <cell r="AS134">
            <v>10</v>
          </cell>
          <cell r="AT134">
            <v>613.1700000000003</v>
          </cell>
          <cell r="AU134">
            <v>37.380000000000003</v>
          </cell>
          <cell r="AV134">
            <v>24.92</v>
          </cell>
          <cell r="AW134">
            <v>2.4900000000000002</v>
          </cell>
          <cell r="AX134">
            <v>4.9800000000000004</v>
          </cell>
          <cell r="AY134">
            <v>7.48</v>
          </cell>
          <cell r="AZ134">
            <v>39.49</v>
          </cell>
          <cell r="BA134">
            <v>26.32</v>
          </cell>
          <cell r="BB134">
            <v>2.63</v>
          </cell>
          <cell r="BC134">
            <v>17.45</v>
          </cell>
          <cell r="BD134">
            <v>3.74</v>
          </cell>
          <cell r="BE134">
            <v>1.25</v>
          </cell>
          <cell r="BF134">
            <v>1</v>
          </cell>
          <cell r="BG134">
            <v>3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1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0.3</v>
          </cell>
          <cell r="CE134">
            <v>173.43</v>
          </cell>
          <cell r="CF134">
            <v>439.74</v>
          </cell>
          <cell r="CG134" t="str">
            <v>بنها 133</v>
          </cell>
          <cell r="CH134" t="str">
            <v>فقط أربعمائة وتسعة وثلاثون جنيه وأربعة وسبعون قرش</v>
          </cell>
        </row>
        <row r="135">
          <cell r="A135">
            <v>134</v>
          </cell>
          <cell r="B135" t="str">
            <v>بنها 134</v>
          </cell>
          <cell r="C135">
            <v>0</v>
          </cell>
          <cell r="D135" t="str">
            <v>الثانية</v>
          </cell>
          <cell r="E135">
            <v>0</v>
          </cell>
          <cell r="F135" t="str">
            <v>متزوجه</v>
          </cell>
          <cell r="G135">
            <v>0</v>
          </cell>
          <cell r="H135">
            <v>0</v>
          </cell>
          <cell r="I135" t="str">
            <v>نقابى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 t="str">
            <v>نعم</v>
          </cell>
          <cell r="P135">
            <v>0</v>
          </cell>
          <cell r="Q135">
            <v>0</v>
          </cell>
          <cell r="R135">
            <v>70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261.19</v>
          </cell>
          <cell r="X135">
            <v>282.97000000000003</v>
          </cell>
          <cell r="Y135">
            <v>42.45</v>
          </cell>
          <cell r="Z135">
            <v>2.83</v>
          </cell>
          <cell r="AA135">
            <v>4.24</v>
          </cell>
          <cell r="AB135">
            <v>5.66</v>
          </cell>
          <cell r="AC135">
            <v>2</v>
          </cell>
          <cell r="AD135">
            <v>4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130.6</v>
          </cell>
          <cell r="AJ135">
            <v>18.8</v>
          </cell>
          <cell r="AK135">
            <v>20.46</v>
          </cell>
          <cell r="AL135">
            <v>44.43</v>
          </cell>
          <cell r="AM135">
            <v>36</v>
          </cell>
          <cell r="AN135">
            <v>39.18</v>
          </cell>
          <cell r="AO135">
            <v>39.18</v>
          </cell>
          <cell r="AP135">
            <v>295.47000000000003</v>
          </cell>
          <cell r="AQ135">
            <v>44.32</v>
          </cell>
          <cell r="AR135">
            <v>2.95</v>
          </cell>
          <cell r="AS135">
            <v>10</v>
          </cell>
          <cell r="AT135">
            <v>690.89</v>
          </cell>
          <cell r="AU135">
            <v>42.45</v>
          </cell>
          <cell r="AV135">
            <v>28.3</v>
          </cell>
          <cell r="AW135">
            <v>2.83</v>
          </cell>
          <cell r="AX135">
            <v>5.66</v>
          </cell>
          <cell r="AY135">
            <v>8.49</v>
          </cell>
          <cell r="AZ135">
            <v>44.32</v>
          </cell>
          <cell r="BA135">
            <v>29.55</v>
          </cell>
          <cell r="BB135">
            <v>2.95</v>
          </cell>
          <cell r="BC135">
            <v>19.809999999999999</v>
          </cell>
          <cell r="BD135">
            <v>4.24</v>
          </cell>
          <cell r="BE135">
            <v>1.41</v>
          </cell>
          <cell r="BF135">
            <v>1</v>
          </cell>
          <cell r="BG135">
            <v>3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1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0.4</v>
          </cell>
          <cell r="CE135">
            <v>195.41</v>
          </cell>
          <cell r="CF135">
            <v>495.48</v>
          </cell>
          <cell r="CG135" t="str">
            <v>بنها 134</v>
          </cell>
          <cell r="CH135" t="str">
            <v>فقط أربعمائة وخمسة وتسعون جنيه وثمانية وأربعون قرش</v>
          </cell>
        </row>
        <row r="136">
          <cell r="A136">
            <v>135</v>
          </cell>
          <cell r="B136" t="str">
            <v>بنها 135</v>
          </cell>
          <cell r="C136">
            <v>0</v>
          </cell>
          <cell r="D136" t="str">
            <v>الثانية</v>
          </cell>
          <cell r="E136">
            <v>0</v>
          </cell>
          <cell r="F136" t="str">
            <v>متزوجه</v>
          </cell>
          <cell r="G136">
            <v>0</v>
          </cell>
          <cell r="H136">
            <v>0</v>
          </cell>
          <cell r="I136" t="str">
            <v>نقابى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 t="str">
            <v>نعم</v>
          </cell>
          <cell r="P136">
            <v>0</v>
          </cell>
          <cell r="Q136">
            <v>0</v>
          </cell>
          <cell r="R136">
            <v>70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214.52</v>
          </cell>
          <cell r="X136">
            <v>232.64000000000001</v>
          </cell>
          <cell r="Y136">
            <v>34.9</v>
          </cell>
          <cell r="Z136">
            <v>2.33</v>
          </cell>
          <cell r="AA136">
            <v>3.49</v>
          </cell>
          <cell r="AB136">
            <v>4.6500000000000004</v>
          </cell>
          <cell r="AC136">
            <v>2</v>
          </cell>
          <cell r="AD136">
            <v>4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107.26</v>
          </cell>
          <cell r="AJ136">
            <v>14.78</v>
          </cell>
          <cell r="AK136">
            <v>16.14</v>
          </cell>
          <cell r="AL136">
            <v>36.18</v>
          </cell>
          <cell r="AM136">
            <v>36</v>
          </cell>
          <cell r="AN136">
            <v>32.18</v>
          </cell>
          <cell r="AO136">
            <v>32.18</v>
          </cell>
          <cell r="AP136">
            <v>248.54</v>
          </cell>
          <cell r="AQ136">
            <v>37.28</v>
          </cell>
          <cell r="AR136">
            <v>2.4900000000000002</v>
          </cell>
          <cell r="AS136">
            <v>10</v>
          </cell>
          <cell r="AT136">
            <v>576.31999999999994</v>
          </cell>
          <cell r="AU136">
            <v>34.9</v>
          </cell>
          <cell r="AV136">
            <v>23.26</v>
          </cell>
          <cell r="AW136">
            <v>2.33</v>
          </cell>
          <cell r="AX136">
            <v>4.6500000000000004</v>
          </cell>
          <cell r="AY136">
            <v>6.98</v>
          </cell>
          <cell r="AZ136">
            <v>37.28</v>
          </cell>
          <cell r="BA136">
            <v>24.85</v>
          </cell>
          <cell r="BB136">
            <v>2.4900000000000002</v>
          </cell>
          <cell r="BC136">
            <v>16.28</v>
          </cell>
          <cell r="BD136">
            <v>3.49</v>
          </cell>
          <cell r="BE136">
            <v>1.1599999999999999</v>
          </cell>
          <cell r="BF136">
            <v>1</v>
          </cell>
          <cell r="BG136">
            <v>3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1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0.3</v>
          </cell>
          <cell r="CE136">
            <v>162.97</v>
          </cell>
          <cell r="CF136">
            <v>413.35</v>
          </cell>
          <cell r="CG136" t="str">
            <v>بنها 135</v>
          </cell>
          <cell r="CH136" t="str">
            <v>فقط أربعمائة وثلاثة عشر جنيه وخمسة وثلاثون قرش</v>
          </cell>
        </row>
        <row r="137">
          <cell r="A137">
            <v>136</v>
          </cell>
          <cell r="B137" t="str">
            <v>بنها 136</v>
          </cell>
          <cell r="C137">
            <v>0</v>
          </cell>
          <cell r="D137" t="str">
            <v>الثانية</v>
          </cell>
          <cell r="E137">
            <v>0</v>
          </cell>
          <cell r="F137" t="str">
            <v>متزوجه</v>
          </cell>
          <cell r="G137">
            <v>0</v>
          </cell>
          <cell r="H137">
            <v>0</v>
          </cell>
          <cell r="I137" t="str">
            <v>نقابى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 t="str">
            <v>نعم</v>
          </cell>
          <cell r="P137">
            <v>0</v>
          </cell>
          <cell r="Q137">
            <v>0</v>
          </cell>
          <cell r="R137">
            <v>70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209.52</v>
          </cell>
          <cell r="X137">
            <v>227.64000000000001</v>
          </cell>
          <cell r="Y137">
            <v>34.15</v>
          </cell>
          <cell r="Z137">
            <v>2.2799999999999998</v>
          </cell>
          <cell r="AA137">
            <v>3.41</v>
          </cell>
          <cell r="AB137">
            <v>4.55</v>
          </cell>
          <cell r="AC137">
            <v>2</v>
          </cell>
          <cell r="AD137">
            <v>4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104.76</v>
          </cell>
          <cell r="AJ137">
            <v>14.78</v>
          </cell>
          <cell r="AK137">
            <v>15.74</v>
          </cell>
          <cell r="AL137">
            <v>34.380000000000003</v>
          </cell>
          <cell r="AM137">
            <v>36</v>
          </cell>
          <cell r="AN137">
            <v>31.43</v>
          </cell>
          <cell r="AO137">
            <v>31.43</v>
          </cell>
          <cell r="AP137">
            <v>243.09</v>
          </cell>
          <cell r="AQ137">
            <v>36.46</v>
          </cell>
          <cell r="AR137">
            <v>2.4300000000000002</v>
          </cell>
          <cell r="AS137">
            <v>10</v>
          </cell>
          <cell r="AT137">
            <v>564.01</v>
          </cell>
          <cell r="AU137">
            <v>34.15</v>
          </cell>
          <cell r="AV137">
            <v>22.76</v>
          </cell>
          <cell r="AW137">
            <v>2.2799999999999998</v>
          </cell>
          <cell r="AX137">
            <v>4.55</v>
          </cell>
          <cell r="AY137">
            <v>6.83</v>
          </cell>
          <cell r="AZ137">
            <v>36.46</v>
          </cell>
          <cell r="BA137">
            <v>24.31</v>
          </cell>
          <cell r="BB137">
            <v>2.4300000000000002</v>
          </cell>
          <cell r="BC137">
            <v>15.93</v>
          </cell>
          <cell r="BD137">
            <v>3.41</v>
          </cell>
          <cell r="BE137">
            <v>1.1399999999999999</v>
          </cell>
          <cell r="BF137">
            <v>1</v>
          </cell>
          <cell r="BG137">
            <v>3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1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0.3</v>
          </cell>
          <cell r="CE137">
            <v>159.55000000000001</v>
          </cell>
          <cell r="CF137">
            <v>404.46</v>
          </cell>
          <cell r="CG137" t="str">
            <v>بنها 136</v>
          </cell>
          <cell r="CH137" t="str">
            <v>فقط أربعمائة وأربعة جنيه وستة وأربعون قرش</v>
          </cell>
        </row>
        <row r="138">
          <cell r="A138">
            <v>137</v>
          </cell>
          <cell r="B138" t="str">
            <v>بنها 137</v>
          </cell>
          <cell r="C138">
            <v>0</v>
          </cell>
          <cell r="D138" t="str">
            <v>الثالثة</v>
          </cell>
          <cell r="E138">
            <v>0</v>
          </cell>
          <cell r="F138" t="str">
            <v>متزوج</v>
          </cell>
          <cell r="G138">
            <v>2</v>
          </cell>
          <cell r="H138">
            <v>0</v>
          </cell>
          <cell r="I138" t="str">
            <v>نقابى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 t="str">
            <v>نعم</v>
          </cell>
          <cell r="P138">
            <v>0</v>
          </cell>
          <cell r="Q138">
            <v>0</v>
          </cell>
          <cell r="R138">
            <v>70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147.19999999999999</v>
          </cell>
          <cell r="X138">
            <v>156</v>
          </cell>
          <cell r="Y138">
            <v>23.4</v>
          </cell>
          <cell r="Z138">
            <v>1.56</v>
          </cell>
          <cell r="AA138">
            <v>2.34</v>
          </cell>
          <cell r="AB138">
            <v>3.12</v>
          </cell>
          <cell r="AC138">
            <v>6</v>
          </cell>
          <cell r="AD138">
            <v>4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73.599999999999994</v>
          </cell>
          <cell r="AJ138">
            <v>4.8</v>
          </cell>
          <cell r="AK138">
            <v>4.8</v>
          </cell>
          <cell r="AL138">
            <v>30</v>
          </cell>
          <cell r="AM138">
            <v>36</v>
          </cell>
          <cell r="AN138">
            <v>22.08</v>
          </cell>
          <cell r="AO138">
            <v>22.08</v>
          </cell>
          <cell r="AP138">
            <v>181.28</v>
          </cell>
          <cell r="AQ138">
            <v>27.19</v>
          </cell>
          <cell r="AR138">
            <v>1.81</v>
          </cell>
          <cell r="AS138">
            <v>10</v>
          </cell>
          <cell r="AT138">
            <v>406.7</v>
          </cell>
          <cell r="AU138">
            <v>23.4</v>
          </cell>
          <cell r="AV138">
            <v>15.6</v>
          </cell>
          <cell r="AW138">
            <v>1.56</v>
          </cell>
          <cell r="AX138">
            <v>3.12</v>
          </cell>
          <cell r="AY138">
            <v>4.68</v>
          </cell>
          <cell r="AZ138">
            <v>27.19</v>
          </cell>
          <cell r="BA138">
            <v>18.13</v>
          </cell>
          <cell r="BB138">
            <v>1.81</v>
          </cell>
          <cell r="BC138">
            <v>10.92</v>
          </cell>
          <cell r="BD138">
            <v>2.34</v>
          </cell>
          <cell r="BE138">
            <v>0.78</v>
          </cell>
          <cell r="BF138">
            <v>1</v>
          </cell>
          <cell r="BG138">
            <v>3</v>
          </cell>
          <cell r="BH138">
            <v>0</v>
          </cell>
          <cell r="BI138">
            <v>0</v>
          </cell>
          <cell r="BJ138">
            <v>0</v>
          </cell>
          <cell r="BK138">
            <v>5.12</v>
          </cell>
          <cell r="BL138">
            <v>0</v>
          </cell>
          <cell r="BM138">
            <v>0</v>
          </cell>
          <cell r="BN138">
            <v>2</v>
          </cell>
          <cell r="BO138">
            <v>0</v>
          </cell>
          <cell r="BP138">
            <v>1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0.2</v>
          </cell>
          <cell r="CE138">
            <v>121.85</v>
          </cell>
          <cell r="CF138">
            <v>284.85000000000002</v>
          </cell>
          <cell r="CG138" t="str">
            <v>بنها 137</v>
          </cell>
          <cell r="CH138" t="str">
            <v>فقط مائتان وأربعة وثمانون جنيه وخمسة وثمانون قرش</v>
          </cell>
        </row>
        <row r="139">
          <cell r="A139">
            <v>138</v>
          </cell>
          <cell r="B139" t="str">
            <v>بنها 138</v>
          </cell>
          <cell r="C139">
            <v>0</v>
          </cell>
          <cell r="D139" t="str">
            <v>الثالثة</v>
          </cell>
          <cell r="E139">
            <v>0</v>
          </cell>
          <cell r="F139" t="str">
            <v>متزوج</v>
          </cell>
          <cell r="G139">
            <v>1</v>
          </cell>
          <cell r="H139">
            <v>0</v>
          </cell>
          <cell r="I139" t="str">
            <v>نقابى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 t="str">
            <v>نعم</v>
          </cell>
          <cell r="P139">
            <v>0</v>
          </cell>
          <cell r="Q139">
            <v>0</v>
          </cell>
          <cell r="R139">
            <v>70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165.44</v>
          </cell>
          <cell r="X139">
            <v>180.96</v>
          </cell>
          <cell r="Y139">
            <v>27.14</v>
          </cell>
          <cell r="Z139">
            <v>1.81</v>
          </cell>
          <cell r="AA139">
            <v>2.71</v>
          </cell>
          <cell r="AB139">
            <v>3.62</v>
          </cell>
          <cell r="AC139">
            <v>4</v>
          </cell>
          <cell r="AD139">
            <v>4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82.72</v>
          </cell>
          <cell r="AJ139">
            <v>12.4</v>
          </cell>
          <cell r="AK139">
            <v>13.28</v>
          </cell>
          <cell r="AL139">
            <v>30</v>
          </cell>
          <cell r="AM139">
            <v>36</v>
          </cell>
          <cell r="AN139">
            <v>24.82</v>
          </cell>
          <cell r="AO139">
            <v>24.82</v>
          </cell>
          <cell r="AP139">
            <v>207.22</v>
          </cell>
          <cell r="AQ139">
            <v>31.08</v>
          </cell>
          <cell r="AR139">
            <v>2.0699999999999998</v>
          </cell>
          <cell r="AS139">
            <v>10</v>
          </cell>
          <cell r="AT139">
            <v>466.61000000000007</v>
          </cell>
          <cell r="AU139">
            <v>27.14</v>
          </cell>
          <cell r="AV139">
            <v>18.100000000000001</v>
          </cell>
          <cell r="AW139">
            <v>1.81</v>
          </cell>
          <cell r="AX139">
            <v>3.62</v>
          </cell>
          <cell r="AY139">
            <v>5.43</v>
          </cell>
          <cell r="AZ139">
            <v>31.08</v>
          </cell>
          <cell r="BA139">
            <v>20.72</v>
          </cell>
          <cell r="BB139">
            <v>2.0699999999999998</v>
          </cell>
          <cell r="BC139">
            <v>12.67</v>
          </cell>
          <cell r="BD139">
            <v>2.71</v>
          </cell>
          <cell r="BE139">
            <v>0.9</v>
          </cell>
          <cell r="BF139">
            <v>1</v>
          </cell>
          <cell r="BG139">
            <v>3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1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0.2</v>
          </cell>
          <cell r="CE139">
            <v>131.44999999999999</v>
          </cell>
          <cell r="CF139">
            <v>335.16</v>
          </cell>
          <cell r="CG139" t="str">
            <v>بنها 138</v>
          </cell>
          <cell r="CH139" t="str">
            <v>فقط ثلاثمائة وخمسة وثلاثون جنيه وستة عشر قرش</v>
          </cell>
        </row>
        <row r="140">
          <cell r="A140">
            <v>139</v>
          </cell>
          <cell r="B140" t="str">
            <v>بنها 139</v>
          </cell>
          <cell r="C140">
            <v>0</v>
          </cell>
          <cell r="D140" t="str">
            <v>الثانية</v>
          </cell>
          <cell r="E140">
            <v>0</v>
          </cell>
          <cell r="F140" t="str">
            <v>متزوج</v>
          </cell>
          <cell r="G140">
            <v>2</v>
          </cell>
          <cell r="H140">
            <v>0</v>
          </cell>
          <cell r="I140" t="str">
            <v>نقابى</v>
          </cell>
          <cell r="J140" t="str">
            <v>نعم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 t="str">
            <v>نعم</v>
          </cell>
          <cell r="P140" t="str">
            <v>ب ت</v>
          </cell>
          <cell r="Q140">
            <v>0</v>
          </cell>
          <cell r="R140">
            <v>70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249.2</v>
          </cell>
          <cell r="X140">
            <v>269.77999999999997</v>
          </cell>
          <cell r="Y140">
            <v>40.47</v>
          </cell>
          <cell r="Z140">
            <v>2.7</v>
          </cell>
          <cell r="AA140">
            <v>4.05</v>
          </cell>
          <cell r="AB140">
            <v>5.4</v>
          </cell>
          <cell r="AC140">
            <v>6</v>
          </cell>
          <cell r="AD140">
            <v>4</v>
          </cell>
          <cell r="AE140">
            <v>0</v>
          </cell>
          <cell r="AF140">
            <v>0</v>
          </cell>
          <cell r="AG140">
            <v>0</v>
          </cell>
          <cell r="AH140">
            <v>11</v>
          </cell>
          <cell r="AI140">
            <v>124.6</v>
          </cell>
          <cell r="AJ140">
            <v>17.420000000000002</v>
          </cell>
          <cell r="AK140">
            <v>19</v>
          </cell>
          <cell r="AL140">
            <v>42.36</v>
          </cell>
          <cell r="AM140">
            <v>36</v>
          </cell>
          <cell r="AN140">
            <v>37.380000000000003</v>
          </cell>
          <cell r="AO140">
            <v>37.380000000000003</v>
          </cell>
          <cell r="AP140">
            <v>297.76</v>
          </cell>
          <cell r="AQ140">
            <v>44.66</v>
          </cell>
          <cell r="AR140">
            <v>2.98</v>
          </cell>
          <cell r="AS140">
            <v>10</v>
          </cell>
          <cell r="AT140">
            <v>677.8</v>
          </cell>
          <cell r="AU140">
            <v>40.47</v>
          </cell>
          <cell r="AV140">
            <v>26.98</v>
          </cell>
          <cell r="AW140">
            <v>2.7</v>
          </cell>
          <cell r="AX140">
            <v>5.4</v>
          </cell>
          <cell r="AY140">
            <v>8.09</v>
          </cell>
          <cell r="AZ140">
            <v>44.66</v>
          </cell>
          <cell r="BA140">
            <v>29.78</v>
          </cell>
          <cell r="BB140">
            <v>2.98</v>
          </cell>
          <cell r="BC140">
            <v>18.88</v>
          </cell>
          <cell r="BD140">
            <v>4.05</v>
          </cell>
          <cell r="BE140">
            <v>1.35</v>
          </cell>
          <cell r="BF140">
            <v>1</v>
          </cell>
          <cell r="BG140">
            <v>3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1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0.4</v>
          </cell>
          <cell r="CE140">
            <v>190.74</v>
          </cell>
          <cell r="CF140">
            <v>487.06</v>
          </cell>
          <cell r="CG140" t="str">
            <v>بنها 139</v>
          </cell>
          <cell r="CH140" t="str">
            <v>فقط أربعمائة وسبعة وثمانون جنيه وستة قرش</v>
          </cell>
        </row>
        <row r="141">
          <cell r="A141">
            <v>140</v>
          </cell>
          <cell r="B141" t="str">
            <v>بنها 140</v>
          </cell>
          <cell r="C141">
            <v>0</v>
          </cell>
          <cell r="D141" t="str">
            <v>الثانية</v>
          </cell>
          <cell r="E141">
            <v>0</v>
          </cell>
          <cell r="F141" t="str">
            <v>متزوجه</v>
          </cell>
          <cell r="G141">
            <v>0</v>
          </cell>
          <cell r="H141">
            <v>0</v>
          </cell>
          <cell r="I141" t="str">
            <v>نقابى</v>
          </cell>
          <cell r="J141" t="str">
            <v>نعم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 t="str">
            <v>نعم</v>
          </cell>
          <cell r="P141" t="str">
            <v>ب ت</v>
          </cell>
          <cell r="Q141">
            <v>0</v>
          </cell>
          <cell r="R141">
            <v>70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244.3</v>
          </cell>
          <cell r="X141">
            <v>264.88</v>
          </cell>
          <cell r="Y141">
            <v>39.729999999999997</v>
          </cell>
          <cell r="Z141">
            <v>2.65</v>
          </cell>
          <cell r="AA141">
            <v>3.97</v>
          </cell>
          <cell r="AB141">
            <v>5.3</v>
          </cell>
          <cell r="AC141">
            <v>2</v>
          </cell>
          <cell r="AD141">
            <v>4</v>
          </cell>
          <cell r="AE141">
            <v>0</v>
          </cell>
          <cell r="AF141">
            <v>0</v>
          </cell>
          <cell r="AG141">
            <v>0</v>
          </cell>
          <cell r="AH141">
            <v>11</v>
          </cell>
          <cell r="AI141">
            <v>122.15</v>
          </cell>
          <cell r="AJ141">
            <v>17.52</v>
          </cell>
          <cell r="AK141">
            <v>19.100000000000001</v>
          </cell>
          <cell r="AL141">
            <v>41.54</v>
          </cell>
          <cell r="AM141">
            <v>36</v>
          </cell>
          <cell r="AN141">
            <v>36.65</v>
          </cell>
          <cell r="AO141">
            <v>36.65</v>
          </cell>
          <cell r="AP141">
            <v>289.95999999999998</v>
          </cell>
          <cell r="AQ141">
            <v>43.49</v>
          </cell>
          <cell r="AR141">
            <v>2.9</v>
          </cell>
          <cell r="AS141">
            <v>10</v>
          </cell>
          <cell r="AT141">
            <v>662.88</v>
          </cell>
          <cell r="AU141">
            <v>39.729999999999997</v>
          </cell>
          <cell r="AV141">
            <v>26.49</v>
          </cell>
          <cell r="AW141">
            <v>2.65</v>
          </cell>
          <cell r="AX141">
            <v>5.3</v>
          </cell>
          <cell r="AY141">
            <v>7.95</v>
          </cell>
          <cell r="AZ141">
            <v>43.49</v>
          </cell>
          <cell r="BA141">
            <v>29</v>
          </cell>
          <cell r="BB141">
            <v>2.9</v>
          </cell>
          <cell r="BC141">
            <v>18.54</v>
          </cell>
          <cell r="BD141">
            <v>3.97</v>
          </cell>
          <cell r="BE141">
            <v>1.32</v>
          </cell>
          <cell r="BF141">
            <v>1</v>
          </cell>
          <cell r="BG141">
            <v>3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1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0.4</v>
          </cell>
          <cell r="CE141">
            <v>186.74</v>
          </cell>
          <cell r="CF141">
            <v>476.14</v>
          </cell>
          <cell r="CG141" t="str">
            <v>بنها 140</v>
          </cell>
          <cell r="CH141" t="str">
            <v>فقط أربعمائة وستة وسبعون جنيه وأربعة عشر قرش</v>
          </cell>
        </row>
        <row r="142">
          <cell r="A142">
            <v>141</v>
          </cell>
          <cell r="B142" t="str">
            <v>بنها 141</v>
          </cell>
          <cell r="C142">
            <v>0</v>
          </cell>
          <cell r="D142" t="str">
            <v>الثانية</v>
          </cell>
          <cell r="E142">
            <v>0</v>
          </cell>
          <cell r="F142" t="str">
            <v>متزوجه</v>
          </cell>
          <cell r="G142">
            <v>0</v>
          </cell>
          <cell r="H142">
            <v>0</v>
          </cell>
          <cell r="I142" t="str">
            <v>نقابى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 t="str">
            <v>نعم</v>
          </cell>
          <cell r="P142">
            <v>0</v>
          </cell>
          <cell r="Q142">
            <v>0</v>
          </cell>
          <cell r="R142">
            <v>70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248.25</v>
          </cell>
          <cell r="X142">
            <v>269.13</v>
          </cell>
          <cell r="Y142">
            <v>40.369999999999997</v>
          </cell>
          <cell r="Z142">
            <v>2.69</v>
          </cell>
          <cell r="AA142">
            <v>4.04</v>
          </cell>
          <cell r="AB142">
            <v>5.38</v>
          </cell>
          <cell r="AC142">
            <v>2</v>
          </cell>
          <cell r="AD142">
            <v>4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124.13</v>
          </cell>
          <cell r="AJ142">
            <v>17.34</v>
          </cell>
          <cell r="AK142">
            <v>18.920000000000002</v>
          </cell>
          <cell r="AL142">
            <v>41.18</v>
          </cell>
          <cell r="AM142">
            <v>36</v>
          </cell>
          <cell r="AN142">
            <v>37.24</v>
          </cell>
          <cell r="AO142">
            <v>37.24</v>
          </cell>
          <cell r="AP142">
            <v>280.81</v>
          </cell>
          <cell r="AQ142">
            <v>42.12</v>
          </cell>
          <cell r="AR142">
            <v>2.81</v>
          </cell>
          <cell r="AS142">
            <v>10</v>
          </cell>
          <cell r="AT142">
            <v>657.34999999999991</v>
          </cell>
          <cell r="AU142">
            <v>40.369999999999997</v>
          </cell>
          <cell r="AV142">
            <v>26.91</v>
          </cell>
          <cell r="AW142">
            <v>2.69</v>
          </cell>
          <cell r="AX142">
            <v>5.38</v>
          </cell>
          <cell r="AY142">
            <v>8.07</v>
          </cell>
          <cell r="AZ142">
            <v>42.12</v>
          </cell>
          <cell r="BA142">
            <v>28.08</v>
          </cell>
          <cell r="BB142">
            <v>2.81</v>
          </cell>
          <cell r="BC142">
            <v>18.84</v>
          </cell>
          <cell r="BD142">
            <v>4.04</v>
          </cell>
          <cell r="BE142">
            <v>1.35</v>
          </cell>
          <cell r="BF142">
            <v>1</v>
          </cell>
          <cell r="BG142">
            <v>3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1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0.4</v>
          </cell>
          <cell r="CE142">
            <v>186.06</v>
          </cell>
          <cell r="CF142">
            <v>471.29</v>
          </cell>
          <cell r="CG142" t="str">
            <v>بنها 141</v>
          </cell>
          <cell r="CH142" t="str">
            <v>فقط أربعمائة وواحد وسبعون جنيه وتسعة وعشرون قرش</v>
          </cell>
        </row>
        <row r="143">
          <cell r="A143">
            <v>142</v>
          </cell>
          <cell r="B143" t="str">
            <v>بنها 142</v>
          </cell>
          <cell r="C143">
            <v>0</v>
          </cell>
          <cell r="D143" t="str">
            <v>الثانية</v>
          </cell>
          <cell r="E143">
            <v>0</v>
          </cell>
          <cell r="F143" t="str">
            <v>متزوج</v>
          </cell>
          <cell r="G143">
            <v>2</v>
          </cell>
          <cell r="H143">
            <v>0</v>
          </cell>
          <cell r="I143" t="str">
            <v>نقابى</v>
          </cell>
          <cell r="J143" t="str">
            <v>نعم</v>
          </cell>
          <cell r="K143">
            <v>0</v>
          </cell>
          <cell r="L143">
            <v>0</v>
          </cell>
          <cell r="M143">
            <v>0</v>
          </cell>
          <cell r="N143" t="str">
            <v>لا</v>
          </cell>
          <cell r="O143" t="str">
            <v>نعم</v>
          </cell>
          <cell r="P143" t="str">
            <v>ب ت</v>
          </cell>
          <cell r="Q143">
            <v>0</v>
          </cell>
          <cell r="R143">
            <v>70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510.85</v>
          </cell>
          <cell r="X143">
            <v>545.33000000000004</v>
          </cell>
          <cell r="Y143">
            <v>81.8</v>
          </cell>
          <cell r="Z143">
            <v>5.45</v>
          </cell>
          <cell r="AA143">
            <v>8.18</v>
          </cell>
          <cell r="AB143">
            <v>10.91</v>
          </cell>
          <cell r="AC143">
            <v>6</v>
          </cell>
          <cell r="AD143">
            <v>4</v>
          </cell>
          <cell r="AE143">
            <v>0</v>
          </cell>
          <cell r="AF143">
            <v>0</v>
          </cell>
          <cell r="AG143">
            <v>0</v>
          </cell>
          <cell r="AH143">
            <v>11</v>
          </cell>
          <cell r="AI143">
            <v>255.43</v>
          </cell>
          <cell r="AJ143">
            <v>37.200000000000003</v>
          </cell>
          <cell r="AK143">
            <v>40.229999999999997</v>
          </cell>
          <cell r="AL143">
            <v>86.91</v>
          </cell>
          <cell r="AM143">
            <v>46.89</v>
          </cell>
          <cell r="AN143">
            <v>76.63</v>
          </cell>
          <cell r="AO143">
            <v>76.63</v>
          </cell>
          <cell r="AP143">
            <v>564.29</v>
          </cell>
          <cell r="AQ143">
            <v>0</v>
          </cell>
          <cell r="AR143">
            <v>0</v>
          </cell>
          <cell r="AS143">
            <v>10</v>
          </cell>
          <cell r="AT143">
            <v>1225.96</v>
          </cell>
          <cell r="AU143">
            <v>81.8</v>
          </cell>
          <cell r="AV143">
            <v>54.53</v>
          </cell>
          <cell r="AW143">
            <v>5.45</v>
          </cell>
          <cell r="AX143">
            <v>10.91</v>
          </cell>
          <cell r="AY143">
            <v>16.36</v>
          </cell>
          <cell r="AZ143">
            <v>0</v>
          </cell>
          <cell r="BA143">
            <v>0</v>
          </cell>
          <cell r="BB143">
            <v>0</v>
          </cell>
          <cell r="BC143">
            <v>38.17</v>
          </cell>
          <cell r="BD143">
            <v>8.18</v>
          </cell>
          <cell r="BE143">
            <v>2.73</v>
          </cell>
          <cell r="BF143">
            <v>1</v>
          </cell>
          <cell r="BG143">
            <v>3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1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0.9</v>
          </cell>
          <cell r="CE143">
            <v>224.03</v>
          </cell>
          <cell r="CF143">
            <v>1001.93</v>
          </cell>
          <cell r="CG143" t="str">
            <v>بنها 142</v>
          </cell>
          <cell r="CH143" t="str">
            <v>فقط  ألف وواحد جنيه وثلاثة وتسعون قرش</v>
          </cell>
        </row>
        <row r="144">
          <cell r="A144">
            <v>143</v>
          </cell>
          <cell r="B144" t="str">
            <v>بنها 143</v>
          </cell>
          <cell r="C144">
            <v>0</v>
          </cell>
          <cell r="D144" t="str">
            <v>الثالثة</v>
          </cell>
          <cell r="E144">
            <v>0</v>
          </cell>
          <cell r="F144" t="str">
            <v>متزوجه</v>
          </cell>
          <cell r="G144">
            <v>0</v>
          </cell>
          <cell r="H144">
            <v>0</v>
          </cell>
          <cell r="I144" t="str">
            <v>نقابى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 t="str">
            <v>نعم</v>
          </cell>
          <cell r="P144">
            <v>0</v>
          </cell>
          <cell r="Q144">
            <v>0</v>
          </cell>
          <cell r="R144">
            <v>70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173.44</v>
          </cell>
          <cell r="X144">
            <v>189.35999999999999</v>
          </cell>
          <cell r="Y144">
            <v>28.4</v>
          </cell>
          <cell r="Z144">
            <v>1.89</v>
          </cell>
          <cell r="AA144">
            <v>2.84</v>
          </cell>
          <cell r="AB144">
            <v>3.79</v>
          </cell>
          <cell r="AC144">
            <v>2</v>
          </cell>
          <cell r="AD144">
            <v>4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86.72</v>
          </cell>
          <cell r="AJ144">
            <v>12.8</v>
          </cell>
          <cell r="AK144">
            <v>13.6</v>
          </cell>
          <cell r="AL144">
            <v>30</v>
          </cell>
          <cell r="AM144">
            <v>36</v>
          </cell>
          <cell r="AN144">
            <v>26.02</v>
          </cell>
          <cell r="AO144">
            <v>26.02</v>
          </cell>
          <cell r="AP144">
            <v>211.14</v>
          </cell>
          <cell r="AQ144">
            <v>31.67</v>
          </cell>
          <cell r="AR144">
            <v>2.11</v>
          </cell>
          <cell r="AS144">
            <v>10</v>
          </cell>
          <cell r="AT144">
            <v>481.19999999999993</v>
          </cell>
          <cell r="AU144">
            <v>28.4</v>
          </cell>
          <cell r="AV144">
            <v>18.940000000000001</v>
          </cell>
          <cell r="AW144">
            <v>1.89</v>
          </cell>
          <cell r="AX144">
            <v>3.79</v>
          </cell>
          <cell r="AY144">
            <v>5.68</v>
          </cell>
          <cell r="AZ144">
            <v>31.67</v>
          </cell>
          <cell r="BA144">
            <v>21.11</v>
          </cell>
          <cell r="BB144">
            <v>2.11</v>
          </cell>
          <cell r="BC144">
            <v>13.26</v>
          </cell>
          <cell r="BD144">
            <v>2.84</v>
          </cell>
          <cell r="BE144">
            <v>0.95</v>
          </cell>
          <cell r="BF144">
            <v>1</v>
          </cell>
          <cell r="BG144">
            <v>3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1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0.2</v>
          </cell>
          <cell r="CE144">
            <v>135.84</v>
          </cell>
          <cell r="CF144">
            <v>345.36</v>
          </cell>
          <cell r="CG144" t="str">
            <v>بنها 143</v>
          </cell>
          <cell r="CH144" t="str">
            <v>فقط ثلاثمائة وخمسة وأربعون جنيه وستة وثلاثون قرش</v>
          </cell>
        </row>
        <row r="145">
          <cell r="A145">
            <v>144</v>
          </cell>
          <cell r="B145" t="str">
            <v>بنها 144</v>
          </cell>
          <cell r="C145">
            <v>0</v>
          </cell>
          <cell r="D145" t="str">
            <v>الثانية</v>
          </cell>
          <cell r="E145">
            <v>0</v>
          </cell>
          <cell r="F145" t="str">
            <v>متزوجه</v>
          </cell>
          <cell r="G145">
            <v>0</v>
          </cell>
          <cell r="H145">
            <v>0</v>
          </cell>
          <cell r="I145" t="str">
            <v>نقابى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 t="str">
            <v>نعم</v>
          </cell>
          <cell r="P145">
            <v>0</v>
          </cell>
          <cell r="Q145">
            <v>0</v>
          </cell>
          <cell r="R145">
            <v>70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327.99</v>
          </cell>
          <cell r="X145">
            <v>354.47</v>
          </cell>
          <cell r="Y145">
            <v>53.17</v>
          </cell>
          <cell r="Z145">
            <v>3.54</v>
          </cell>
          <cell r="AA145">
            <v>5.32</v>
          </cell>
          <cell r="AB145">
            <v>7.09</v>
          </cell>
          <cell r="AC145">
            <v>2</v>
          </cell>
          <cell r="AD145">
            <v>4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164</v>
          </cell>
          <cell r="AJ145">
            <v>23.31</v>
          </cell>
          <cell r="AK145">
            <v>25.32</v>
          </cell>
          <cell r="AL145">
            <v>55.99</v>
          </cell>
          <cell r="AM145">
            <v>36</v>
          </cell>
          <cell r="AN145">
            <v>49.2</v>
          </cell>
          <cell r="AO145">
            <v>49.2</v>
          </cell>
          <cell r="AP145">
            <v>359.82</v>
          </cell>
          <cell r="AQ145">
            <v>53.97</v>
          </cell>
          <cell r="AR145">
            <v>3.6</v>
          </cell>
          <cell r="AS145">
            <v>10</v>
          </cell>
          <cell r="AT145">
            <v>850.98</v>
          </cell>
          <cell r="AU145">
            <v>53.17</v>
          </cell>
          <cell r="AV145">
            <v>35.450000000000003</v>
          </cell>
          <cell r="AW145">
            <v>3.54</v>
          </cell>
          <cell r="AX145">
            <v>7.09</v>
          </cell>
          <cell r="AY145">
            <v>10.63</v>
          </cell>
          <cell r="AZ145">
            <v>53.97</v>
          </cell>
          <cell r="BA145">
            <v>35.979999999999997</v>
          </cell>
          <cell r="BB145">
            <v>3.6</v>
          </cell>
          <cell r="BC145">
            <v>24.81</v>
          </cell>
          <cell r="BD145">
            <v>5.32</v>
          </cell>
          <cell r="BE145">
            <v>1.77</v>
          </cell>
          <cell r="BF145">
            <v>1</v>
          </cell>
          <cell r="BG145">
            <v>3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1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0.6</v>
          </cell>
          <cell r="CE145">
            <v>240.93</v>
          </cell>
          <cell r="CF145">
            <v>610.04999999999995</v>
          </cell>
          <cell r="CG145" t="str">
            <v>بنها 144</v>
          </cell>
          <cell r="CH145" t="str">
            <v>فقط ستمائة وعشرة جنيه وخمسة قرش</v>
          </cell>
        </row>
        <row r="146">
          <cell r="A146">
            <v>145</v>
          </cell>
          <cell r="B146" t="str">
            <v>بنها 145</v>
          </cell>
          <cell r="C146">
            <v>0</v>
          </cell>
          <cell r="D146" t="str">
            <v>الثانية</v>
          </cell>
          <cell r="E146">
            <v>0</v>
          </cell>
          <cell r="F146" t="str">
            <v>متزوجه</v>
          </cell>
          <cell r="G146">
            <v>0</v>
          </cell>
          <cell r="H146">
            <v>0</v>
          </cell>
          <cell r="I146" t="str">
            <v>نقابى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 t="str">
            <v>نعم</v>
          </cell>
          <cell r="P146">
            <v>0</v>
          </cell>
          <cell r="Q146">
            <v>0</v>
          </cell>
          <cell r="R146">
            <v>70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324.02999999999997</v>
          </cell>
          <cell r="X146">
            <v>349.88</v>
          </cell>
          <cell r="Y146">
            <v>52.48</v>
          </cell>
          <cell r="Z146">
            <v>3.5</v>
          </cell>
          <cell r="AA146">
            <v>5.25</v>
          </cell>
          <cell r="AB146">
            <v>7</v>
          </cell>
          <cell r="AC146">
            <v>2</v>
          </cell>
          <cell r="AD146">
            <v>4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162.02000000000001</v>
          </cell>
          <cell r="AJ146">
            <v>22.64</v>
          </cell>
          <cell r="AK146">
            <v>24.6</v>
          </cell>
          <cell r="AL146">
            <v>54.44</v>
          </cell>
          <cell r="AM146">
            <v>36</v>
          </cell>
          <cell r="AN146">
            <v>48.6</v>
          </cell>
          <cell r="AO146">
            <v>48.6</v>
          </cell>
          <cell r="AP146">
            <v>354.3</v>
          </cell>
          <cell r="AQ146">
            <v>53.15</v>
          </cell>
          <cell r="AR146">
            <v>3.54</v>
          </cell>
          <cell r="AS146">
            <v>10</v>
          </cell>
          <cell r="AT146">
            <v>839.1</v>
          </cell>
          <cell r="AU146">
            <v>52.48</v>
          </cell>
          <cell r="AV146">
            <v>34.99</v>
          </cell>
          <cell r="AW146">
            <v>3.5</v>
          </cell>
          <cell r="AX146">
            <v>7</v>
          </cell>
          <cell r="AY146">
            <v>10.5</v>
          </cell>
          <cell r="AZ146">
            <v>53.15</v>
          </cell>
          <cell r="BA146">
            <v>35.43</v>
          </cell>
          <cell r="BB146">
            <v>3.54</v>
          </cell>
          <cell r="BC146">
            <v>24.49</v>
          </cell>
          <cell r="BD146">
            <v>5.25</v>
          </cell>
          <cell r="BE146">
            <v>1.75</v>
          </cell>
          <cell r="BF146">
            <v>1</v>
          </cell>
          <cell r="BG146">
            <v>3</v>
          </cell>
          <cell r="BH146">
            <v>0</v>
          </cell>
          <cell r="BI146">
            <v>0</v>
          </cell>
          <cell r="BJ146">
            <v>0</v>
          </cell>
          <cell r="BK146">
            <v>22.6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1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0.5</v>
          </cell>
          <cell r="CE146">
            <v>260.18</v>
          </cell>
          <cell r="CF146">
            <v>578.91999999999996</v>
          </cell>
          <cell r="CG146" t="str">
            <v>بنها 145</v>
          </cell>
          <cell r="CH146" t="str">
            <v>فقط خمسمائة وثمانية وسبعون جنيه واثنان وتسعون قرش</v>
          </cell>
        </row>
        <row r="147">
          <cell r="A147">
            <v>146</v>
          </cell>
          <cell r="B147" t="str">
            <v>بنها 146</v>
          </cell>
          <cell r="C147">
            <v>0</v>
          </cell>
          <cell r="D147" t="str">
            <v>الثالثة</v>
          </cell>
          <cell r="E147">
            <v>0</v>
          </cell>
          <cell r="F147" t="str">
            <v>متزوجه</v>
          </cell>
          <cell r="G147">
            <v>0</v>
          </cell>
          <cell r="H147">
            <v>0</v>
          </cell>
          <cell r="I147" t="str">
            <v>نقابى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 t="str">
            <v>نعم</v>
          </cell>
          <cell r="P147">
            <v>0</v>
          </cell>
          <cell r="Q147">
            <v>0</v>
          </cell>
          <cell r="R147">
            <v>70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159.19999999999999</v>
          </cell>
          <cell r="X147">
            <v>174.72</v>
          </cell>
          <cell r="Y147">
            <v>26.21</v>
          </cell>
          <cell r="Z147">
            <v>1.75</v>
          </cell>
          <cell r="AA147">
            <v>2.62</v>
          </cell>
          <cell r="AB147">
            <v>3.49</v>
          </cell>
          <cell r="AC147">
            <v>2</v>
          </cell>
          <cell r="AD147">
            <v>4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79.599999999999994</v>
          </cell>
          <cell r="AJ147">
            <v>12</v>
          </cell>
          <cell r="AK147">
            <v>12.88</v>
          </cell>
          <cell r="AL147">
            <v>30</v>
          </cell>
          <cell r="AM147">
            <v>36</v>
          </cell>
          <cell r="AN147">
            <v>23.88</v>
          </cell>
          <cell r="AO147">
            <v>23.88</v>
          </cell>
          <cell r="AP147">
            <v>200.36</v>
          </cell>
          <cell r="AQ147">
            <v>30.05</v>
          </cell>
          <cell r="AR147">
            <v>2</v>
          </cell>
          <cell r="AS147">
            <v>10</v>
          </cell>
          <cell r="AT147">
            <v>451.19999999999993</v>
          </cell>
          <cell r="AU147">
            <v>26.21</v>
          </cell>
          <cell r="AV147">
            <v>17.47</v>
          </cell>
          <cell r="AW147">
            <v>1.75</v>
          </cell>
          <cell r="AX147">
            <v>3.49</v>
          </cell>
          <cell r="AY147">
            <v>5.24</v>
          </cell>
          <cell r="AZ147">
            <v>30.05</v>
          </cell>
          <cell r="BA147">
            <v>20.04</v>
          </cell>
          <cell r="BB147">
            <v>2</v>
          </cell>
          <cell r="BC147">
            <v>12.23</v>
          </cell>
          <cell r="BD147">
            <v>2.62</v>
          </cell>
          <cell r="BE147">
            <v>0.87</v>
          </cell>
          <cell r="BF147">
            <v>1</v>
          </cell>
          <cell r="BG147">
            <v>3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1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0.2</v>
          </cell>
          <cell r="CE147">
            <v>127.17</v>
          </cell>
          <cell r="CF147">
            <v>324.02999999999997</v>
          </cell>
          <cell r="CG147" t="str">
            <v>بنها 146</v>
          </cell>
          <cell r="CH147" t="str">
            <v>فقط ثلاثمائة وأربعة وعشرون جنيه وثلاثة قرش</v>
          </cell>
        </row>
        <row r="148">
          <cell r="A148">
            <v>147</v>
          </cell>
          <cell r="B148" t="str">
            <v>بنها 147</v>
          </cell>
          <cell r="C148">
            <v>0</v>
          </cell>
          <cell r="D148" t="str">
            <v>الثانية</v>
          </cell>
          <cell r="E148">
            <v>0</v>
          </cell>
          <cell r="F148" t="str">
            <v>متزوجه</v>
          </cell>
          <cell r="G148">
            <v>0</v>
          </cell>
          <cell r="H148">
            <v>0</v>
          </cell>
          <cell r="I148" t="str">
            <v>نقابى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 t="str">
            <v>نعم</v>
          </cell>
          <cell r="P148">
            <v>0</v>
          </cell>
          <cell r="Q148">
            <v>0</v>
          </cell>
          <cell r="R148">
            <v>70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283.64999999999998</v>
          </cell>
          <cell r="X148">
            <v>306.98999999999995</v>
          </cell>
          <cell r="Y148">
            <v>46.05</v>
          </cell>
          <cell r="Z148">
            <v>3.07</v>
          </cell>
          <cell r="AA148">
            <v>4.5999999999999996</v>
          </cell>
          <cell r="AB148">
            <v>6.14</v>
          </cell>
          <cell r="AC148">
            <v>2</v>
          </cell>
          <cell r="AD148">
            <v>4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141.83000000000001</v>
          </cell>
          <cell r="AJ148">
            <v>19.96</v>
          </cell>
          <cell r="AK148">
            <v>21.72</v>
          </cell>
          <cell r="AL148">
            <v>48.28</v>
          </cell>
          <cell r="AM148">
            <v>36</v>
          </cell>
          <cell r="AN148">
            <v>42.55</v>
          </cell>
          <cell r="AO148">
            <v>42.55</v>
          </cell>
          <cell r="AP148">
            <v>316.33999999999997</v>
          </cell>
          <cell r="AQ148">
            <v>47.45</v>
          </cell>
          <cell r="AR148">
            <v>3.16</v>
          </cell>
          <cell r="AS148">
            <v>10</v>
          </cell>
          <cell r="AT148">
            <v>743.80000000000018</v>
          </cell>
          <cell r="AU148">
            <v>46.05</v>
          </cell>
          <cell r="AV148">
            <v>30.7</v>
          </cell>
          <cell r="AW148">
            <v>3.07</v>
          </cell>
          <cell r="AX148">
            <v>6.14</v>
          </cell>
          <cell r="AY148">
            <v>9.2100000000000009</v>
          </cell>
          <cell r="AZ148">
            <v>47.45</v>
          </cell>
          <cell r="BA148">
            <v>31.63</v>
          </cell>
          <cell r="BB148">
            <v>3.16</v>
          </cell>
          <cell r="BC148">
            <v>21.49</v>
          </cell>
          <cell r="BD148">
            <v>4.5999999999999996</v>
          </cell>
          <cell r="BE148">
            <v>1.53</v>
          </cell>
          <cell r="BF148">
            <v>1</v>
          </cell>
          <cell r="BG148">
            <v>3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1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0.5</v>
          </cell>
          <cell r="CE148">
            <v>210.53</v>
          </cell>
          <cell r="CF148">
            <v>533.27</v>
          </cell>
          <cell r="CG148" t="str">
            <v>بنها 147</v>
          </cell>
          <cell r="CH148" t="str">
            <v>فقط خمسمائة وثلاثة وثلاثون جنيه وسبعة وعشرون قرش</v>
          </cell>
        </row>
        <row r="149">
          <cell r="A149">
            <v>148</v>
          </cell>
          <cell r="B149" t="str">
            <v>بنها 148</v>
          </cell>
          <cell r="C149">
            <v>0</v>
          </cell>
          <cell r="D149" t="str">
            <v>الثانية</v>
          </cell>
          <cell r="E149">
            <v>0</v>
          </cell>
          <cell r="F149" t="str">
            <v>متزوج</v>
          </cell>
          <cell r="G149">
            <v>1</v>
          </cell>
          <cell r="H149">
            <v>0</v>
          </cell>
          <cell r="I149" t="str">
            <v>نقابى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 t="str">
            <v>نعم</v>
          </cell>
          <cell r="P149">
            <v>0</v>
          </cell>
          <cell r="Q149">
            <v>0</v>
          </cell>
          <cell r="R149">
            <v>70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223.24</v>
          </cell>
          <cell r="X149">
            <v>242.47</v>
          </cell>
          <cell r="Y149">
            <v>36.369999999999997</v>
          </cell>
          <cell r="Z149">
            <v>2.42</v>
          </cell>
          <cell r="AA149">
            <v>3.64</v>
          </cell>
          <cell r="AB149">
            <v>4.8499999999999996</v>
          </cell>
          <cell r="AC149">
            <v>4</v>
          </cell>
          <cell r="AD149">
            <v>4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111.62</v>
          </cell>
          <cell r="AJ149">
            <v>15.49</v>
          </cell>
          <cell r="AK149">
            <v>16.89</v>
          </cell>
          <cell r="AL149">
            <v>37.770000000000003</v>
          </cell>
          <cell r="AM149">
            <v>36</v>
          </cell>
          <cell r="AN149">
            <v>33.49</v>
          </cell>
          <cell r="AO149">
            <v>33.49</v>
          </cell>
          <cell r="AP149">
            <v>259.26</v>
          </cell>
          <cell r="AQ149">
            <v>38.89</v>
          </cell>
          <cell r="AR149">
            <v>2.59</v>
          </cell>
          <cell r="AS149">
            <v>10</v>
          </cell>
          <cell r="AT149">
            <v>600.49</v>
          </cell>
          <cell r="AU149">
            <v>36.369999999999997</v>
          </cell>
          <cell r="AV149">
            <v>24.25</v>
          </cell>
          <cell r="AW149">
            <v>2.42</v>
          </cell>
          <cell r="AX149">
            <v>4.8499999999999996</v>
          </cell>
          <cell r="AY149">
            <v>7.27</v>
          </cell>
          <cell r="AZ149">
            <v>38.89</v>
          </cell>
          <cell r="BA149">
            <v>25.93</v>
          </cell>
          <cell r="BB149">
            <v>2.59</v>
          </cell>
          <cell r="BC149">
            <v>16.97</v>
          </cell>
          <cell r="BD149">
            <v>3.64</v>
          </cell>
          <cell r="BE149">
            <v>1.21</v>
          </cell>
          <cell r="BF149">
            <v>1</v>
          </cell>
          <cell r="BG149">
            <v>3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1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0.3</v>
          </cell>
          <cell r="CE149">
            <v>169.69</v>
          </cell>
          <cell r="CF149">
            <v>430.8</v>
          </cell>
          <cell r="CG149" t="str">
            <v>بنها 148</v>
          </cell>
          <cell r="CH149" t="str">
            <v>فقط أربعمائة وثلاثون جنيه وثمانون قرش</v>
          </cell>
        </row>
        <row r="150">
          <cell r="A150">
            <v>149</v>
          </cell>
          <cell r="B150" t="str">
            <v>بنها 149</v>
          </cell>
          <cell r="C150">
            <v>0</v>
          </cell>
          <cell r="D150" t="str">
            <v>كبير</v>
          </cell>
          <cell r="E150">
            <v>0</v>
          </cell>
          <cell r="F150" t="str">
            <v>متزوجه</v>
          </cell>
          <cell r="G150">
            <v>0</v>
          </cell>
          <cell r="H150">
            <v>0</v>
          </cell>
          <cell r="I150" t="str">
            <v>نقابى</v>
          </cell>
          <cell r="J150" t="str">
            <v>نعم</v>
          </cell>
          <cell r="K150">
            <v>0</v>
          </cell>
          <cell r="L150">
            <v>0</v>
          </cell>
          <cell r="M150">
            <v>0</v>
          </cell>
          <cell r="N150" t="str">
            <v>لا</v>
          </cell>
          <cell r="O150" t="str">
            <v>نعم</v>
          </cell>
          <cell r="P150" t="str">
            <v>ب ت</v>
          </cell>
          <cell r="Q150">
            <v>0</v>
          </cell>
          <cell r="R150">
            <v>125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488.35</v>
          </cell>
          <cell r="X150">
            <v>527.12</v>
          </cell>
          <cell r="Y150">
            <v>79.069999999999993</v>
          </cell>
          <cell r="Z150">
            <v>5.27</v>
          </cell>
          <cell r="AA150">
            <v>7.91</v>
          </cell>
          <cell r="AB150">
            <v>10.54</v>
          </cell>
          <cell r="AC150">
            <v>2</v>
          </cell>
          <cell r="AD150">
            <v>4</v>
          </cell>
          <cell r="AE150">
            <v>0</v>
          </cell>
          <cell r="AF150">
            <v>0</v>
          </cell>
          <cell r="AG150">
            <v>0</v>
          </cell>
          <cell r="AH150">
            <v>11</v>
          </cell>
          <cell r="AI150">
            <v>244.18</v>
          </cell>
          <cell r="AJ150">
            <v>35.36</v>
          </cell>
          <cell r="AK150">
            <v>38.21</v>
          </cell>
          <cell r="AL150">
            <v>83.76</v>
          </cell>
          <cell r="AM150">
            <v>45.25</v>
          </cell>
          <cell r="AN150">
            <v>73.25</v>
          </cell>
          <cell r="AO150">
            <v>73.25</v>
          </cell>
          <cell r="AP150">
            <v>537.01</v>
          </cell>
          <cell r="AQ150">
            <v>0</v>
          </cell>
          <cell r="AR150">
            <v>0</v>
          </cell>
          <cell r="AS150">
            <v>10</v>
          </cell>
          <cell r="AT150">
            <v>1176.92</v>
          </cell>
          <cell r="AU150">
            <v>79.069999999999993</v>
          </cell>
          <cell r="AV150">
            <v>52.71</v>
          </cell>
          <cell r="AW150">
            <v>5.27</v>
          </cell>
          <cell r="AX150">
            <v>10.54</v>
          </cell>
          <cell r="AY150">
            <v>15.81</v>
          </cell>
          <cell r="AZ150">
            <v>0</v>
          </cell>
          <cell r="BA150">
            <v>0</v>
          </cell>
          <cell r="BB150">
            <v>0</v>
          </cell>
          <cell r="BC150">
            <v>36.9</v>
          </cell>
          <cell r="BD150">
            <v>7.91</v>
          </cell>
          <cell r="BE150">
            <v>2.64</v>
          </cell>
          <cell r="BF150">
            <v>1</v>
          </cell>
          <cell r="BG150">
            <v>3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1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0.9</v>
          </cell>
          <cell r="CE150">
            <v>216.75</v>
          </cell>
          <cell r="CF150">
            <v>960.17</v>
          </cell>
          <cell r="CG150" t="str">
            <v>بنها 149</v>
          </cell>
          <cell r="CH150" t="str">
            <v>فقط تسعمائة وستون جنيه وسبعة عشر قرش</v>
          </cell>
        </row>
        <row r="151">
          <cell r="A151">
            <v>150</v>
          </cell>
          <cell r="B151" t="str">
            <v>بنها 150</v>
          </cell>
          <cell r="C151">
            <v>0</v>
          </cell>
          <cell r="D151" t="str">
            <v>الثانية</v>
          </cell>
          <cell r="E151">
            <v>0</v>
          </cell>
          <cell r="F151" t="str">
            <v>متزوجه</v>
          </cell>
          <cell r="G151">
            <v>0</v>
          </cell>
          <cell r="H151">
            <v>0</v>
          </cell>
          <cell r="I151" t="str">
            <v>نقابى</v>
          </cell>
          <cell r="J151" t="str">
            <v>نعم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 t="str">
            <v>نعم</v>
          </cell>
          <cell r="P151" t="str">
            <v>ب ت</v>
          </cell>
          <cell r="Q151">
            <v>0</v>
          </cell>
          <cell r="R151">
            <v>70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353.19</v>
          </cell>
          <cell r="X151">
            <v>381.18</v>
          </cell>
          <cell r="Y151">
            <v>57.18</v>
          </cell>
          <cell r="Z151">
            <v>3.81</v>
          </cell>
          <cell r="AA151">
            <v>5.72</v>
          </cell>
          <cell r="AB151">
            <v>7.62</v>
          </cell>
          <cell r="AC151">
            <v>2</v>
          </cell>
          <cell r="AD151">
            <v>4</v>
          </cell>
          <cell r="AE151">
            <v>0</v>
          </cell>
          <cell r="AF151">
            <v>0</v>
          </cell>
          <cell r="AG151">
            <v>0</v>
          </cell>
          <cell r="AH151">
            <v>11</v>
          </cell>
          <cell r="AI151">
            <v>176.6</v>
          </cell>
          <cell r="AJ151">
            <v>24.94</v>
          </cell>
          <cell r="AK151">
            <v>27.57</v>
          </cell>
          <cell r="AL151">
            <v>59.66</v>
          </cell>
          <cell r="AM151">
            <v>36</v>
          </cell>
          <cell r="AN151">
            <v>52.98</v>
          </cell>
          <cell r="AO151">
            <v>52.98</v>
          </cell>
          <cell r="AP151">
            <v>394.75</v>
          </cell>
          <cell r="AQ151">
            <v>59.21</v>
          </cell>
          <cell r="AR151">
            <v>3.95</v>
          </cell>
          <cell r="AS151">
            <v>10</v>
          </cell>
          <cell r="AT151">
            <v>923.4200000000003</v>
          </cell>
          <cell r="AU151">
            <v>57.18</v>
          </cell>
          <cell r="AV151">
            <v>38.119999999999997</v>
          </cell>
          <cell r="AW151">
            <v>3.81</v>
          </cell>
          <cell r="AX151">
            <v>7.62</v>
          </cell>
          <cell r="AY151">
            <v>11.44</v>
          </cell>
          <cell r="AZ151">
            <v>59.21</v>
          </cell>
          <cell r="BA151">
            <v>39.479999999999997</v>
          </cell>
          <cell r="BB151">
            <v>3.95</v>
          </cell>
          <cell r="BC151">
            <v>26.68</v>
          </cell>
          <cell r="BD151">
            <v>5.72</v>
          </cell>
          <cell r="BE151">
            <v>1.91</v>
          </cell>
          <cell r="BF151">
            <v>1</v>
          </cell>
          <cell r="BG151">
            <v>3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1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0.6</v>
          </cell>
          <cell r="CE151">
            <v>260.72000000000003</v>
          </cell>
          <cell r="CF151">
            <v>662.7</v>
          </cell>
          <cell r="CG151" t="str">
            <v>بنها 150</v>
          </cell>
          <cell r="CH151" t="str">
            <v>فقط ستمائة واثنان وستون جنيه وسبعون قرش</v>
          </cell>
        </row>
        <row r="152">
          <cell r="A152">
            <v>151</v>
          </cell>
          <cell r="B152" t="str">
            <v>بنها 151</v>
          </cell>
          <cell r="C152">
            <v>0</v>
          </cell>
          <cell r="D152" t="str">
            <v>الثانية</v>
          </cell>
          <cell r="E152">
            <v>0</v>
          </cell>
          <cell r="F152" t="str">
            <v>متزوجه</v>
          </cell>
          <cell r="G152">
            <v>0</v>
          </cell>
          <cell r="H152">
            <v>0</v>
          </cell>
          <cell r="I152" t="str">
            <v>نقابى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 t="str">
            <v>نعم</v>
          </cell>
          <cell r="P152">
            <v>0</v>
          </cell>
          <cell r="Q152">
            <v>0</v>
          </cell>
          <cell r="R152">
            <v>70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239.32</v>
          </cell>
          <cell r="X152">
            <v>259.89999999999998</v>
          </cell>
          <cell r="Y152">
            <v>38.99</v>
          </cell>
          <cell r="Z152">
            <v>2.6</v>
          </cell>
          <cell r="AA152">
            <v>3.9</v>
          </cell>
          <cell r="AB152">
            <v>5.2</v>
          </cell>
          <cell r="AC152">
            <v>2</v>
          </cell>
          <cell r="AD152">
            <v>4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119.66</v>
          </cell>
          <cell r="AJ152">
            <v>17.03</v>
          </cell>
          <cell r="AK152">
            <v>18.61</v>
          </cell>
          <cell r="AL152">
            <v>40.549999999999997</v>
          </cell>
          <cell r="AM152">
            <v>36</v>
          </cell>
          <cell r="AN152">
            <v>35.9</v>
          </cell>
          <cell r="AO152">
            <v>35.9</v>
          </cell>
          <cell r="AP152">
            <v>273.75</v>
          </cell>
          <cell r="AQ152">
            <v>41.06</v>
          </cell>
          <cell r="AR152">
            <v>2.74</v>
          </cell>
          <cell r="AS152">
            <v>10</v>
          </cell>
          <cell r="AT152">
            <v>638.14</v>
          </cell>
          <cell r="AU152">
            <v>38.99</v>
          </cell>
          <cell r="AV152">
            <v>25.99</v>
          </cell>
          <cell r="AW152">
            <v>2.6</v>
          </cell>
          <cell r="AX152">
            <v>5.2</v>
          </cell>
          <cell r="AY152">
            <v>7.8</v>
          </cell>
          <cell r="AZ152">
            <v>41.06</v>
          </cell>
          <cell r="BA152">
            <v>27.38</v>
          </cell>
          <cell r="BB152">
            <v>2.74</v>
          </cell>
          <cell r="BC152">
            <v>18.190000000000001</v>
          </cell>
          <cell r="BD152">
            <v>3.9</v>
          </cell>
          <cell r="BE152">
            <v>1.3</v>
          </cell>
          <cell r="BF152">
            <v>1</v>
          </cell>
          <cell r="BG152">
            <v>3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1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0.4</v>
          </cell>
          <cell r="CE152">
            <v>180.55</v>
          </cell>
          <cell r="CF152">
            <v>457.59</v>
          </cell>
          <cell r="CG152" t="str">
            <v>بنها 151</v>
          </cell>
          <cell r="CH152" t="str">
            <v>فقط أربعمائة وسبعة وخمسون جنيه وتسعة وخمسون قرش</v>
          </cell>
        </row>
        <row r="153">
          <cell r="A153">
            <v>152</v>
          </cell>
          <cell r="B153" t="str">
            <v>بنها 152</v>
          </cell>
          <cell r="C153">
            <v>0</v>
          </cell>
          <cell r="D153" t="str">
            <v>الثانية</v>
          </cell>
          <cell r="E153">
            <v>0</v>
          </cell>
          <cell r="F153" t="str">
            <v>متزوجه</v>
          </cell>
          <cell r="G153">
            <v>0</v>
          </cell>
          <cell r="H153">
            <v>0</v>
          </cell>
          <cell r="I153" t="str">
            <v>نقابى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 t="str">
            <v>نعم</v>
          </cell>
          <cell r="P153">
            <v>0</v>
          </cell>
          <cell r="Q153">
            <v>0</v>
          </cell>
          <cell r="R153">
            <v>70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300.16000000000003</v>
          </cell>
          <cell r="X153">
            <v>324.78000000000003</v>
          </cell>
          <cell r="Y153">
            <v>48.72</v>
          </cell>
          <cell r="Z153">
            <v>3.25</v>
          </cell>
          <cell r="AA153">
            <v>4.87</v>
          </cell>
          <cell r="AB153">
            <v>6.5</v>
          </cell>
          <cell r="AC153">
            <v>2</v>
          </cell>
          <cell r="AD153">
            <v>4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150.08000000000001</v>
          </cell>
          <cell r="AJ153">
            <v>21.29</v>
          </cell>
          <cell r="AK153">
            <v>23.11</v>
          </cell>
          <cell r="AL153">
            <v>51.19</v>
          </cell>
          <cell r="AM153">
            <v>36</v>
          </cell>
          <cell r="AN153">
            <v>45.02</v>
          </cell>
          <cell r="AO153">
            <v>45.02</v>
          </cell>
          <cell r="AP153">
            <v>332.69</v>
          </cell>
          <cell r="AQ153">
            <v>49.9</v>
          </cell>
          <cell r="AR153">
            <v>3.33</v>
          </cell>
          <cell r="AS153">
            <v>10</v>
          </cell>
          <cell r="AT153">
            <v>784.04</v>
          </cell>
          <cell r="AU153">
            <v>48.72</v>
          </cell>
          <cell r="AV153">
            <v>32.479999999999997</v>
          </cell>
          <cell r="AW153">
            <v>3.25</v>
          </cell>
          <cell r="AX153">
            <v>6.5</v>
          </cell>
          <cell r="AY153">
            <v>9.74</v>
          </cell>
          <cell r="AZ153">
            <v>49.9</v>
          </cell>
          <cell r="BA153">
            <v>33.270000000000003</v>
          </cell>
          <cell r="BB153">
            <v>3.33</v>
          </cell>
          <cell r="BC153">
            <v>22.73</v>
          </cell>
          <cell r="BD153">
            <v>4.87</v>
          </cell>
          <cell r="BE153">
            <v>1.62</v>
          </cell>
          <cell r="BF153">
            <v>1</v>
          </cell>
          <cell r="BG153">
            <v>3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1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0.5</v>
          </cell>
          <cell r="CE153">
            <v>221.91</v>
          </cell>
          <cell r="CF153">
            <v>562.13</v>
          </cell>
          <cell r="CG153" t="str">
            <v>بنها 152</v>
          </cell>
          <cell r="CH153" t="str">
            <v>فقط خمسمائة واثنان وستون جنيه وثلاثة عشر قرش</v>
          </cell>
        </row>
        <row r="154">
          <cell r="A154">
            <v>153</v>
          </cell>
          <cell r="B154" t="str">
            <v>بنها 153</v>
          </cell>
          <cell r="C154">
            <v>0</v>
          </cell>
          <cell r="D154" t="str">
            <v>الثانية</v>
          </cell>
          <cell r="E154">
            <v>0</v>
          </cell>
          <cell r="F154" t="str">
            <v>متزوجه</v>
          </cell>
          <cell r="G154">
            <v>0</v>
          </cell>
          <cell r="H154">
            <v>0</v>
          </cell>
          <cell r="I154" t="str">
            <v>نقابى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 t="str">
            <v>نعم</v>
          </cell>
          <cell r="P154">
            <v>0</v>
          </cell>
          <cell r="Q154">
            <v>0</v>
          </cell>
          <cell r="R154">
            <v>70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288.49</v>
          </cell>
          <cell r="X154">
            <v>311.81</v>
          </cell>
          <cell r="Y154">
            <v>46.77</v>
          </cell>
          <cell r="Z154">
            <v>3.12</v>
          </cell>
          <cell r="AA154">
            <v>4.68</v>
          </cell>
          <cell r="AB154">
            <v>6.24</v>
          </cell>
          <cell r="AC154">
            <v>2</v>
          </cell>
          <cell r="AD154">
            <v>4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144.25</v>
          </cell>
          <cell r="AJ154">
            <v>19.940000000000001</v>
          </cell>
          <cell r="AK154">
            <v>24.13</v>
          </cell>
          <cell r="AL154">
            <v>52.34</v>
          </cell>
          <cell r="AM154">
            <v>36</v>
          </cell>
          <cell r="AN154">
            <v>43.27</v>
          </cell>
          <cell r="AO154">
            <v>43.27</v>
          </cell>
          <cell r="AP154">
            <v>325.93</v>
          </cell>
          <cell r="AQ154">
            <v>48.89</v>
          </cell>
          <cell r="AR154">
            <v>3.26</v>
          </cell>
          <cell r="AS154">
            <v>10</v>
          </cell>
          <cell r="AT154">
            <v>760.7</v>
          </cell>
          <cell r="AU154">
            <v>46.77</v>
          </cell>
          <cell r="AV154">
            <v>31.18</v>
          </cell>
          <cell r="AW154">
            <v>3.12</v>
          </cell>
          <cell r="AX154">
            <v>6.24</v>
          </cell>
          <cell r="AY154">
            <v>9.35</v>
          </cell>
          <cell r="AZ154">
            <v>48.89</v>
          </cell>
          <cell r="BA154">
            <v>32.590000000000003</v>
          </cell>
          <cell r="BB154">
            <v>3.26</v>
          </cell>
          <cell r="BC154">
            <v>21.83</v>
          </cell>
          <cell r="BD154">
            <v>4.68</v>
          </cell>
          <cell r="BE154">
            <v>1.56</v>
          </cell>
          <cell r="BF154">
            <v>1</v>
          </cell>
          <cell r="BG154">
            <v>3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1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0.5</v>
          </cell>
          <cell r="CE154">
            <v>214.97</v>
          </cell>
          <cell r="CF154">
            <v>545.73</v>
          </cell>
          <cell r="CG154" t="str">
            <v>بنها 153</v>
          </cell>
          <cell r="CH154" t="str">
            <v>فقط خمسمائة وخمسة وأربعون جنيه وثلاثة وسبعون قرش</v>
          </cell>
        </row>
        <row r="155">
          <cell r="A155">
            <v>154</v>
          </cell>
          <cell r="B155" t="str">
            <v>بنها 154</v>
          </cell>
          <cell r="C155">
            <v>0</v>
          </cell>
          <cell r="D155" t="str">
            <v>الثانية</v>
          </cell>
          <cell r="E155">
            <v>0</v>
          </cell>
          <cell r="F155" t="str">
            <v>متزوجه</v>
          </cell>
          <cell r="G155">
            <v>0</v>
          </cell>
          <cell r="H155">
            <v>0</v>
          </cell>
          <cell r="I155" t="str">
            <v>نقابى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 t="str">
            <v>نعم</v>
          </cell>
          <cell r="P155">
            <v>0</v>
          </cell>
          <cell r="Q155">
            <v>0</v>
          </cell>
          <cell r="R155">
            <v>70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277.08999999999997</v>
          </cell>
          <cell r="X155">
            <v>299.96999999999997</v>
          </cell>
          <cell r="Y155">
            <v>45</v>
          </cell>
          <cell r="Z155">
            <v>3</v>
          </cell>
          <cell r="AA155">
            <v>4.5</v>
          </cell>
          <cell r="AB155">
            <v>6</v>
          </cell>
          <cell r="AC155">
            <v>2</v>
          </cell>
          <cell r="AD155">
            <v>4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138.55000000000001</v>
          </cell>
          <cell r="AJ155">
            <v>19.46</v>
          </cell>
          <cell r="AK155">
            <v>21.19</v>
          </cell>
          <cell r="AL155">
            <v>47.13</v>
          </cell>
          <cell r="AM155">
            <v>36</v>
          </cell>
          <cell r="AN155">
            <v>41.56</v>
          </cell>
          <cell r="AO155">
            <v>41.56</v>
          </cell>
          <cell r="AP155">
            <v>309.89</v>
          </cell>
          <cell r="AQ155">
            <v>46.48</v>
          </cell>
          <cell r="AR155">
            <v>3.1</v>
          </cell>
          <cell r="AS155">
            <v>10</v>
          </cell>
          <cell r="AT155">
            <v>727.93999999999983</v>
          </cell>
          <cell r="AU155">
            <v>45</v>
          </cell>
          <cell r="AV155">
            <v>30</v>
          </cell>
          <cell r="AW155">
            <v>3</v>
          </cell>
          <cell r="AX155">
            <v>6</v>
          </cell>
          <cell r="AY155">
            <v>9</v>
          </cell>
          <cell r="AZ155">
            <v>46.48</v>
          </cell>
          <cell r="BA155">
            <v>30.99</v>
          </cell>
          <cell r="BB155">
            <v>3.1</v>
          </cell>
          <cell r="BC155">
            <v>21</v>
          </cell>
          <cell r="BD155">
            <v>4.5</v>
          </cell>
          <cell r="BE155">
            <v>1.5</v>
          </cell>
          <cell r="BF155">
            <v>1</v>
          </cell>
          <cell r="BG155">
            <v>3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1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0.4</v>
          </cell>
          <cell r="CE155">
            <v>205.97</v>
          </cell>
          <cell r="CF155">
            <v>521.97</v>
          </cell>
          <cell r="CG155" t="str">
            <v>بنها 154</v>
          </cell>
          <cell r="CH155" t="str">
            <v>فقط خمسمائة وواحد وعشرون جنيه وسبعة وتسعون قرش</v>
          </cell>
        </row>
        <row r="156">
          <cell r="A156">
            <v>155</v>
          </cell>
          <cell r="B156" t="str">
            <v>بنها 155</v>
          </cell>
          <cell r="C156">
            <v>0</v>
          </cell>
          <cell r="D156" t="str">
            <v>الثانية</v>
          </cell>
          <cell r="E156">
            <v>0</v>
          </cell>
          <cell r="F156" t="str">
            <v>متزوجه</v>
          </cell>
          <cell r="G156">
            <v>0</v>
          </cell>
          <cell r="H156">
            <v>0</v>
          </cell>
          <cell r="I156" t="str">
            <v>نقابى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 t="str">
            <v>نعم</v>
          </cell>
          <cell r="P156">
            <v>0</v>
          </cell>
          <cell r="Q156">
            <v>0</v>
          </cell>
          <cell r="R156">
            <v>70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228.88</v>
          </cell>
          <cell r="X156">
            <v>248.35</v>
          </cell>
          <cell r="Y156">
            <v>37.25</v>
          </cell>
          <cell r="Z156">
            <v>2.48</v>
          </cell>
          <cell r="AA156">
            <v>3.73</v>
          </cell>
          <cell r="AB156">
            <v>4.97</v>
          </cell>
          <cell r="AC156">
            <v>2</v>
          </cell>
          <cell r="AD156">
            <v>4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15.78</v>
          </cell>
          <cell r="AK156">
            <v>17.72</v>
          </cell>
          <cell r="AL156">
            <v>38.69</v>
          </cell>
          <cell r="AM156">
            <v>36</v>
          </cell>
          <cell r="AN156">
            <v>34.33</v>
          </cell>
          <cell r="AO156">
            <v>34.33</v>
          </cell>
          <cell r="AP156">
            <v>148.52000000000001</v>
          </cell>
          <cell r="AQ156">
            <v>22.28</v>
          </cell>
          <cell r="AR156">
            <v>1.49</v>
          </cell>
          <cell r="AS156">
            <v>10</v>
          </cell>
          <cell r="AT156">
            <v>479.07000000000011</v>
          </cell>
          <cell r="AU156">
            <v>37.25</v>
          </cell>
          <cell r="AV156">
            <v>24.84</v>
          </cell>
          <cell r="AW156">
            <v>2.48</v>
          </cell>
          <cell r="AX156">
            <v>4.97</v>
          </cell>
          <cell r="AY156">
            <v>7.45</v>
          </cell>
          <cell r="AZ156">
            <v>22.28</v>
          </cell>
          <cell r="BA156">
            <v>14.85</v>
          </cell>
          <cell r="BB156">
            <v>1.49</v>
          </cell>
          <cell r="BC156">
            <v>17.38</v>
          </cell>
          <cell r="BD156">
            <v>3.73</v>
          </cell>
          <cell r="BE156">
            <v>1.24</v>
          </cell>
          <cell r="BF156">
            <v>1</v>
          </cell>
          <cell r="BG156">
            <v>3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1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0.3</v>
          </cell>
          <cell r="CE156">
            <v>143.26</v>
          </cell>
          <cell r="CF156">
            <v>335.81</v>
          </cell>
          <cell r="CG156" t="str">
            <v>بنها 155</v>
          </cell>
          <cell r="CH156" t="str">
            <v>فقط ثلاثمائة وخمسة وثلاثون جنيه وواحد وثمانون قرش</v>
          </cell>
        </row>
        <row r="157">
          <cell r="A157">
            <v>156</v>
          </cell>
          <cell r="B157" t="str">
            <v>بنها 156</v>
          </cell>
          <cell r="C157">
            <v>0</v>
          </cell>
          <cell r="D157" t="str">
            <v>الرابعة</v>
          </cell>
          <cell r="E157">
            <v>0</v>
          </cell>
          <cell r="F157" t="str">
            <v>متزوجه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38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155.11000000000001</v>
          </cell>
          <cell r="X157">
            <v>167.4</v>
          </cell>
          <cell r="Y157">
            <v>25.11</v>
          </cell>
          <cell r="Z157">
            <v>1.67</v>
          </cell>
          <cell r="AA157">
            <v>2.5099999999999998</v>
          </cell>
          <cell r="AB157">
            <v>3.35</v>
          </cell>
          <cell r="AC157">
            <v>2</v>
          </cell>
          <cell r="AD157">
            <v>4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11.1</v>
          </cell>
          <cell r="AK157">
            <v>12</v>
          </cell>
          <cell r="AL157">
            <v>30</v>
          </cell>
          <cell r="AM157">
            <v>36</v>
          </cell>
          <cell r="AN157">
            <v>23.27</v>
          </cell>
          <cell r="AO157">
            <v>23.27</v>
          </cell>
          <cell r="AP157">
            <v>118.37</v>
          </cell>
          <cell r="AQ157">
            <v>17.760000000000002</v>
          </cell>
          <cell r="AR157">
            <v>1.18</v>
          </cell>
          <cell r="AS157">
            <v>10</v>
          </cell>
          <cell r="AT157">
            <v>347.34999999999997</v>
          </cell>
          <cell r="AU157">
            <v>25.11</v>
          </cell>
          <cell r="AV157">
            <v>16.739999999999998</v>
          </cell>
          <cell r="AW157">
            <v>1.67</v>
          </cell>
          <cell r="AX157">
            <v>3.35</v>
          </cell>
          <cell r="AY157">
            <v>5.0199999999999996</v>
          </cell>
          <cell r="AZ157">
            <v>17.760000000000002</v>
          </cell>
          <cell r="BA157">
            <v>11.84</v>
          </cell>
          <cell r="BB157">
            <v>1.18</v>
          </cell>
          <cell r="BC157">
            <v>0</v>
          </cell>
          <cell r="BD157">
            <v>2.5099999999999998</v>
          </cell>
          <cell r="BE157">
            <v>0.84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0.2</v>
          </cell>
          <cell r="CE157">
            <v>86.22</v>
          </cell>
          <cell r="CF157">
            <v>261.13</v>
          </cell>
          <cell r="CG157" t="str">
            <v>بنها 156</v>
          </cell>
          <cell r="CH157" t="str">
            <v>فقط مائتان وواحد وستون جنيه وثلاثة عشر قرش</v>
          </cell>
        </row>
        <row r="158">
          <cell r="A158">
            <v>157</v>
          </cell>
          <cell r="B158" t="str">
            <v>بنها 157</v>
          </cell>
          <cell r="C158">
            <v>0</v>
          </cell>
          <cell r="D158" t="str">
            <v>الرابعة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38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129.6</v>
          </cell>
          <cell r="X158">
            <v>136</v>
          </cell>
          <cell r="Y158">
            <v>20.399999999999999</v>
          </cell>
          <cell r="Z158">
            <v>1.36</v>
          </cell>
          <cell r="AA158">
            <v>2.04</v>
          </cell>
          <cell r="AB158">
            <v>2.72</v>
          </cell>
          <cell r="AC158">
            <v>0</v>
          </cell>
          <cell r="AD158">
            <v>4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4.4000000000000004</v>
          </cell>
          <cell r="AK158">
            <v>4.4000000000000004</v>
          </cell>
          <cell r="AL158">
            <v>30</v>
          </cell>
          <cell r="AM158">
            <v>36</v>
          </cell>
          <cell r="AN158">
            <v>19.440000000000001</v>
          </cell>
          <cell r="AO158">
            <v>19.440000000000001</v>
          </cell>
          <cell r="AP158">
            <v>98.24</v>
          </cell>
          <cell r="AQ158">
            <v>14.74</v>
          </cell>
          <cell r="AR158">
            <v>0.98</v>
          </cell>
          <cell r="AS158">
            <v>10</v>
          </cell>
          <cell r="AT158">
            <v>286.48000000000008</v>
          </cell>
          <cell r="AU158">
            <v>20.399999999999999</v>
          </cell>
          <cell r="AV158">
            <v>13.6</v>
          </cell>
          <cell r="AW158">
            <v>1.36</v>
          </cell>
          <cell r="AX158">
            <v>2.72</v>
          </cell>
          <cell r="AY158">
            <v>4.08</v>
          </cell>
          <cell r="AZ158">
            <v>14.74</v>
          </cell>
          <cell r="BA158">
            <v>9.82</v>
          </cell>
          <cell r="BB158">
            <v>0.98</v>
          </cell>
          <cell r="BC158">
            <v>0</v>
          </cell>
          <cell r="BD158">
            <v>2.04</v>
          </cell>
          <cell r="BE158">
            <v>0.68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0.1</v>
          </cell>
          <cell r="CE158">
            <v>70.52</v>
          </cell>
          <cell r="CF158">
            <v>215.96</v>
          </cell>
          <cell r="CG158" t="str">
            <v>بنها 157</v>
          </cell>
          <cell r="CH158" t="str">
            <v>فقط مائتان وخمسة عشر جنيه وستة وتسعون قرش</v>
          </cell>
        </row>
        <row r="159">
          <cell r="A159">
            <v>158</v>
          </cell>
          <cell r="B159" t="str">
            <v>بنها 158</v>
          </cell>
          <cell r="C159">
            <v>0</v>
          </cell>
          <cell r="D159" t="str">
            <v>الخامسة</v>
          </cell>
          <cell r="E159">
            <v>0</v>
          </cell>
          <cell r="F159" t="str">
            <v>متزوج</v>
          </cell>
          <cell r="G159">
            <v>2</v>
          </cell>
          <cell r="H159">
            <v>0</v>
          </cell>
          <cell r="I159">
            <v>0</v>
          </cell>
          <cell r="J159">
            <v>0</v>
          </cell>
          <cell r="K159" t="str">
            <v>نعم</v>
          </cell>
          <cell r="L159" t="str">
            <v>نعم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36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111.9</v>
          </cell>
          <cell r="X159">
            <v>122.04</v>
          </cell>
          <cell r="Y159">
            <v>18.309999999999999</v>
          </cell>
          <cell r="Z159">
            <v>1.22</v>
          </cell>
          <cell r="AA159">
            <v>1.83</v>
          </cell>
          <cell r="AB159">
            <v>2.44</v>
          </cell>
          <cell r="AC159">
            <v>6</v>
          </cell>
          <cell r="AD159">
            <v>4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9</v>
          </cell>
          <cell r="AK159">
            <v>9.51</v>
          </cell>
          <cell r="AL159">
            <v>30</v>
          </cell>
          <cell r="AM159">
            <v>36</v>
          </cell>
          <cell r="AN159">
            <v>16.79</v>
          </cell>
          <cell r="AO159">
            <v>16.79</v>
          </cell>
          <cell r="AP159">
            <v>111.3</v>
          </cell>
          <cell r="AQ159">
            <v>16.7</v>
          </cell>
          <cell r="AR159">
            <v>1.1100000000000001</v>
          </cell>
          <cell r="AS159">
            <v>10</v>
          </cell>
          <cell r="AT159">
            <v>284.95</v>
          </cell>
          <cell r="AU159">
            <v>18.309999999999999</v>
          </cell>
          <cell r="AV159">
            <v>12.2</v>
          </cell>
          <cell r="AW159">
            <v>1.22</v>
          </cell>
          <cell r="AX159">
            <v>2.44</v>
          </cell>
          <cell r="AY159">
            <v>3.66</v>
          </cell>
          <cell r="AZ159">
            <v>16.7</v>
          </cell>
          <cell r="BA159">
            <v>11.13</v>
          </cell>
          <cell r="BB159">
            <v>1.1100000000000001</v>
          </cell>
          <cell r="BC159">
            <v>0</v>
          </cell>
          <cell r="BD159">
            <v>1.83</v>
          </cell>
          <cell r="BE159">
            <v>0.61</v>
          </cell>
          <cell r="BF159">
            <v>0</v>
          </cell>
          <cell r="BG159">
            <v>0</v>
          </cell>
          <cell r="BH159">
            <v>0</v>
          </cell>
          <cell r="BI159">
            <v>3.66</v>
          </cell>
          <cell r="BJ159">
            <v>1</v>
          </cell>
          <cell r="BK159">
            <v>0</v>
          </cell>
          <cell r="BL159">
            <v>7.73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0.1</v>
          </cell>
          <cell r="CE159">
            <v>81.7</v>
          </cell>
          <cell r="CF159">
            <v>203.25</v>
          </cell>
          <cell r="CG159" t="str">
            <v>بنها 158</v>
          </cell>
          <cell r="CH159" t="str">
            <v>فقط مائتان وثلاثة جنيه وخمسة وعشرون قرش</v>
          </cell>
        </row>
        <row r="160">
          <cell r="A160">
            <v>159</v>
          </cell>
          <cell r="B160" t="str">
            <v>بنها 159</v>
          </cell>
          <cell r="C160">
            <v>0</v>
          </cell>
          <cell r="D160" t="str">
            <v>الخامسة</v>
          </cell>
          <cell r="E160">
            <v>0</v>
          </cell>
          <cell r="F160" t="str">
            <v>متزوجه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36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107.4</v>
          </cell>
          <cell r="X160">
            <v>112.5</v>
          </cell>
          <cell r="Y160">
            <v>16.88</v>
          </cell>
          <cell r="Z160">
            <v>1.1299999999999999</v>
          </cell>
          <cell r="AA160">
            <v>1.69</v>
          </cell>
          <cell r="AB160">
            <v>2.25</v>
          </cell>
          <cell r="AC160">
            <v>2</v>
          </cell>
          <cell r="AD160">
            <v>4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3.6</v>
          </cell>
          <cell r="AK160">
            <v>3.6</v>
          </cell>
          <cell r="AL160">
            <v>30</v>
          </cell>
          <cell r="AM160">
            <v>36</v>
          </cell>
          <cell r="AN160">
            <v>16.11</v>
          </cell>
          <cell r="AO160">
            <v>16.11</v>
          </cell>
          <cell r="AP160">
            <v>95.31</v>
          </cell>
          <cell r="AQ160">
            <v>14.3</v>
          </cell>
          <cell r="AR160">
            <v>0.95</v>
          </cell>
          <cell r="AS160">
            <v>10</v>
          </cell>
          <cell r="AT160">
            <v>255.01</v>
          </cell>
          <cell r="AU160">
            <v>16.88</v>
          </cell>
          <cell r="AV160">
            <v>11.25</v>
          </cell>
          <cell r="AW160">
            <v>1.1299999999999999</v>
          </cell>
          <cell r="AX160">
            <v>2.25</v>
          </cell>
          <cell r="AY160">
            <v>3.38</v>
          </cell>
          <cell r="AZ160">
            <v>14.3</v>
          </cell>
          <cell r="BA160">
            <v>9.5299999999999994</v>
          </cell>
          <cell r="BB160">
            <v>0.95</v>
          </cell>
          <cell r="BC160">
            <v>0</v>
          </cell>
          <cell r="BD160">
            <v>1.69</v>
          </cell>
          <cell r="BE160">
            <v>0.56000000000000005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E160">
            <v>61.92</v>
          </cell>
          <cell r="CF160">
            <v>193.09</v>
          </cell>
          <cell r="CG160" t="str">
            <v>بنها 159</v>
          </cell>
          <cell r="CH160" t="str">
            <v>فقط مائة وثلاثة وتسعون جنيه وتسعة قرش</v>
          </cell>
        </row>
        <row r="161">
          <cell r="A161">
            <v>160</v>
          </cell>
          <cell r="B161" t="str">
            <v>بنها 160</v>
          </cell>
          <cell r="C161">
            <v>0</v>
          </cell>
          <cell r="D161" t="str">
            <v>الخامسة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 t="str">
            <v>نعم</v>
          </cell>
          <cell r="L161" t="str">
            <v>نعم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36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107.4</v>
          </cell>
          <cell r="X161">
            <v>112.5</v>
          </cell>
          <cell r="Y161">
            <v>16.88</v>
          </cell>
          <cell r="Z161">
            <v>1.1299999999999999</v>
          </cell>
          <cell r="AA161">
            <v>1.69</v>
          </cell>
          <cell r="AB161">
            <v>2.25</v>
          </cell>
          <cell r="AC161">
            <v>0</v>
          </cell>
          <cell r="AD161">
            <v>4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3.6</v>
          </cell>
          <cell r="AK161">
            <v>3.6</v>
          </cell>
          <cell r="AL161">
            <v>30</v>
          </cell>
          <cell r="AM161">
            <v>36</v>
          </cell>
          <cell r="AN161">
            <v>16.11</v>
          </cell>
          <cell r="AO161">
            <v>16.11</v>
          </cell>
          <cell r="AP161">
            <v>93.31</v>
          </cell>
          <cell r="AQ161">
            <v>14</v>
          </cell>
          <cell r="AR161">
            <v>0.93</v>
          </cell>
          <cell r="AS161">
            <v>10</v>
          </cell>
          <cell r="AT161">
            <v>252.69</v>
          </cell>
          <cell r="AU161">
            <v>16.88</v>
          </cell>
          <cell r="AV161">
            <v>11.25</v>
          </cell>
          <cell r="AW161">
            <v>1.1299999999999999</v>
          </cell>
          <cell r="AX161">
            <v>2.25</v>
          </cell>
          <cell r="AY161">
            <v>3.38</v>
          </cell>
          <cell r="AZ161">
            <v>14</v>
          </cell>
          <cell r="BA161">
            <v>9.33</v>
          </cell>
          <cell r="BB161">
            <v>0.93</v>
          </cell>
          <cell r="BC161">
            <v>0</v>
          </cell>
          <cell r="BD161">
            <v>1.69</v>
          </cell>
          <cell r="BE161">
            <v>0.56000000000000005</v>
          </cell>
          <cell r="BF161">
            <v>0</v>
          </cell>
          <cell r="BG161">
            <v>0</v>
          </cell>
          <cell r="BH161">
            <v>0</v>
          </cell>
          <cell r="BI161">
            <v>3.38</v>
          </cell>
          <cell r="BJ161">
            <v>1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E161">
            <v>65.78</v>
          </cell>
          <cell r="CF161">
            <v>186.91</v>
          </cell>
          <cell r="CG161" t="str">
            <v>بنها 160</v>
          </cell>
          <cell r="CH161" t="str">
            <v>فقط مائة وستة وثمانون جنيه وواحد وتسعون قرش</v>
          </cell>
        </row>
        <row r="162">
          <cell r="A162">
            <v>161</v>
          </cell>
          <cell r="B162" t="str">
            <v>بنها 161</v>
          </cell>
          <cell r="C162">
            <v>0</v>
          </cell>
          <cell r="D162" t="str">
            <v>الخامسة</v>
          </cell>
          <cell r="E162">
            <v>0</v>
          </cell>
          <cell r="F162" t="str">
            <v>متزوج</v>
          </cell>
          <cell r="G162">
            <v>2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36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107.4</v>
          </cell>
          <cell r="X162">
            <v>112.5</v>
          </cell>
          <cell r="Y162">
            <v>16.88</v>
          </cell>
          <cell r="Z162">
            <v>1.1299999999999999</v>
          </cell>
          <cell r="AA162">
            <v>1.69</v>
          </cell>
          <cell r="AB162">
            <v>2.25</v>
          </cell>
          <cell r="AC162">
            <v>6</v>
          </cell>
          <cell r="AD162">
            <v>4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3.6</v>
          </cell>
          <cell r="AK162">
            <v>3.6</v>
          </cell>
          <cell r="AL162">
            <v>30</v>
          </cell>
          <cell r="AM162">
            <v>36</v>
          </cell>
          <cell r="AN162">
            <v>16.11</v>
          </cell>
          <cell r="AO162">
            <v>16.11</v>
          </cell>
          <cell r="AP162">
            <v>99.31</v>
          </cell>
          <cell r="AQ162">
            <v>14.9</v>
          </cell>
          <cell r="AR162">
            <v>0.99</v>
          </cell>
          <cell r="AS162">
            <v>10</v>
          </cell>
          <cell r="AT162">
            <v>259.64999999999998</v>
          </cell>
          <cell r="AU162">
            <v>16.88</v>
          </cell>
          <cell r="AV162">
            <v>11.25</v>
          </cell>
          <cell r="AW162">
            <v>1.1299999999999999</v>
          </cell>
          <cell r="AX162">
            <v>2.25</v>
          </cell>
          <cell r="AY162">
            <v>3.38</v>
          </cell>
          <cell r="AZ162">
            <v>14.9</v>
          </cell>
          <cell r="BA162">
            <v>9.93</v>
          </cell>
          <cell r="BB162">
            <v>0.99</v>
          </cell>
          <cell r="BC162">
            <v>0</v>
          </cell>
          <cell r="BD162">
            <v>1.69</v>
          </cell>
          <cell r="BE162">
            <v>0.56000000000000005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E162">
            <v>62.96</v>
          </cell>
          <cell r="CF162">
            <v>196.69</v>
          </cell>
          <cell r="CG162" t="str">
            <v>بنها 161</v>
          </cell>
          <cell r="CH162" t="str">
            <v>فقط مائة وستة وتسعون جنيه وتسعة وستون قرش</v>
          </cell>
        </row>
        <row r="163">
          <cell r="A163">
            <v>162</v>
          </cell>
          <cell r="B163" t="str">
            <v>بنها 162</v>
          </cell>
          <cell r="C163">
            <v>0</v>
          </cell>
          <cell r="D163" t="str">
            <v>الخامسة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36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107.4</v>
          </cell>
          <cell r="X163">
            <v>112.5</v>
          </cell>
          <cell r="Y163">
            <v>16.88</v>
          </cell>
          <cell r="Z163">
            <v>1.1299999999999999</v>
          </cell>
          <cell r="AA163">
            <v>1.69</v>
          </cell>
          <cell r="AB163">
            <v>2.25</v>
          </cell>
          <cell r="AC163">
            <v>0</v>
          </cell>
          <cell r="AD163">
            <v>4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3.6</v>
          </cell>
          <cell r="AK163">
            <v>3.6</v>
          </cell>
          <cell r="AL163">
            <v>30</v>
          </cell>
          <cell r="AM163">
            <v>36</v>
          </cell>
          <cell r="AN163">
            <v>16.11</v>
          </cell>
          <cell r="AO163">
            <v>16.11</v>
          </cell>
          <cell r="AP163">
            <v>93.31</v>
          </cell>
          <cell r="AQ163">
            <v>14</v>
          </cell>
          <cell r="AR163">
            <v>0.93</v>
          </cell>
          <cell r="AS163">
            <v>10</v>
          </cell>
          <cell r="AT163">
            <v>252.69</v>
          </cell>
          <cell r="AU163">
            <v>16.88</v>
          </cell>
          <cell r="AV163">
            <v>11.25</v>
          </cell>
          <cell r="AW163">
            <v>1.1299999999999999</v>
          </cell>
          <cell r="AX163">
            <v>2.25</v>
          </cell>
          <cell r="AY163">
            <v>3.38</v>
          </cell>
          <cell r="AZ163">
            <v>14</v>
          </cell>
          <cell r="BA163">
            <v>9.33</v>
          </cell>
          <cell r="BB163">
            <v>0.93</v>
          </cell>
          <cell r="BC163">
            <v>0</v>
          </cell>
          <cell r="BD163">
            <v>1.69</v>
          </cell>
          <cell r="BE163">
            <v>0.56000000000000005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E163">
            <v>61.4</v>
          </cell>
          <cell r="CF163">
            <v>191.29</v>
          </cell>
          <cell r="CG163" t="str">
            <v>بنها 162</v>
          </cell>
          <cell r="CH163" t="str">
            <v>فقط مائة وواحد وتسعون جنيه وتسعة وعشرون قرش</v>
          </cell>
        </row>
        <row r="164">
          <cell r="A164">
            <v>163</v>
          </cell>
          <cell r="B164" t="str">
            <v>بنها 163</v>
          </cell>
          <cell r="C164">
            <v>0</v>
          </cell>
          <cell r="D164" t="str">
            <v>الخامسة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 t="str">
            <v>نعم</v>
          </cell>
          <cell r="L164" t="str">
            <v>نعم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36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107.4</v>
          </cell>
          <cell r="X164">
            <v>112.5</v>
          </cell>
          <cell r="Y164">
            <v>16.88</v>
          </cell>
          <cell r="Z164">
            <v>1.1299999999999999</v>
          </cell>
          <cell r="AA164">
            <v>1.69</v>
          </cell>
          <cell r="AB164">
            <v>2.25</v>
          </cell>
          <cell r="AC164">
            <v>0</v>
          </cell>
          <cell r="AD164">
            <v>4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3.6</v>
          </cell>
          <cell r="AK164">
            <v>3.6</v>
          </cell>
          <cell r="AL164">
            <v>30</v>
          </cell>
          <cell r="AM164">
            <v>36</v>
          </cell>
          <cell r="AN164">
            <v>16.11</v>
          </cell>
          <cell r="AO164">
            <v>16.11</v>
          </cell>
          <cell r="AP164">
            <v>93.31</v>
          </cell>
          <cell r="AQ164">
            <v>14</v>
          </cell>
          <cell r="AR164">
            <v>0.93</v>
          </cell>
          <cell r="AS164">
            <v>10</v>
          </cell>
          <cell r="AT164">
            <v>252.69</v>
          </cell>
          <cell r="AU164">
            <v>16.88</v>
          </cell>
          <cell r="AV164">
            <v>11.25</v>
          </cell>
          <cell r="AW164">
            <v>1.1299999999999999</v>
          </cell>
          <cell r="AX164">
            <v>2.25</v>
          </cell>
          <cell r="AY164">
            <v>3.38</v>
          </cell>
          <cell r="AZ164">
            <v>14</v>
          </cell>
          <cell r="BA164">
            <v>9.33</v>
          </cell>
          <cell r="BB164">
            <v>0.93</v>
          </cell>
          <cell r="BC164">
            <v>0</v>
          </cell>
          <cell r="BD164">
            <v>1.69</v>
          </cell>
          <cell r="BE164">
            <v>0.56000000000000005</v>
          </cell>
          <cell r="BF164">
            <v>0</v>
          </cell>
          <cell r="BG164">
            <v>0</v>
          </cell>
          <cell r="BH164">
            <v>0</v>
          </cell>
          <cell r="BI164">
            <v>3.38</v>
          </cell>
          <cell r="BJ164">
            <v>1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E164">
            <v>65.78</v>
          </cell>
          <cell r="CF164">
            <v>186.91</v>
          </cell>
          <cell r="CG164" t="str">
            <v>بنها 163</v>
          </cell>
          <cell r="CH164" t="str">
            <v>فقط مائة وستة وثمانون جنيه وواحد وتسعون قرش</v>
          </cell>
        </row>
        <row r="165">
          <cell r="A165">
            <v>164</v>
          </cell>
          <cell r="B165" t="str">
            <v>بنها 164</v>
          </cell>
          <cell r="C165">
            <v>0</v>
          </cell>
          <cell r="D165" t="str">
            <v>الثالثة</v>
          </cell>
          <cell r="E165">
            <v>0</v>
          </cell>
          <cell r="F165" t="str">
            <v>متزوج</v>
          </cell>
          <cell r="G165">
            <v>2</v>
          </cell>
          <cell r="H165">
            <v>0</v>
          </cell>
          <cell r="I165">
            <v>0</v>
          </cell>
          <cell r="J165">
            <v>0</v>
          </cell>
          <cell r="K165" t="str">
            <v>نعم</v>
          </cell>
          <cell r="L165" t="str">
            <v>نعم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70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268.31</v>
          </cell>
          <cell r="X165">
            <v>290.20999999999998</v>
          </cell>
          <cell r="Y165">
            <v>43.53</v>
          </cell>
          <cell r="Z165">
            <v>2.9</v>
          </cell>
          <cell r="AA165">
            <v>4.3499999999999996</v>
          </cell>
          <cell r="AB165">
            <v>5.8</v>
          </cell>
          <cell r="AC165">
            <v>6</v>
          </cell>
          <cell r="AD165">
            <v>4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19.28</v>
          </cell>
          <cell r="AK165">
            <v>20.79</v>
          </cell>
          <cell r="AL165">
            <v>45.63</v>
          </cell>
          <cell r="AM165">
            <v>36</v>
          </cell>
          <cell r="AN165">
            <v>40.25</v>
          </cell>
          <cell r="AO165">
            <v>40.25</v>
          </cell>
          <cell r="AP165">
            <v>171.95</v>
          </cell>
          <cell r="AQ165">
            <v>25.79</v>
          </cell>
          <cell r="AR165">
            <v>1.72</v>
          </cell>
          <cell r="AS165">
            <v>10</v>
          </cell>
          <cell r="AT165">
            <v>556.25</v>
          </cell>
          <cell r="AU165">
            <v>43.53</v>
          </cell>
          <cell r="AV165">
            <v>29.02</v>
          </cell>
          <cell r="AW165">
            <v>2.9</v>
          </cell>
          <cell r="AX165">
            <v>5.8</v>
          </cell>
          <cell r="AY165">
            <v>8.7100000000000009</v>
          </cell>
          <cell r="AZ165">
            <v>25.79</v>
          </cell>
          <cell r="BA165">
            <v>17.2</v>
          </cell>
          <cell r="BB165">
            <v>1.72</v>
          </cell>
          <cell r="BC165">
            <v>0</v>
          </cell>
          <cell r="BD165">
            <v>4.3499999999999996</v>
          </cell>
          <cell r="BE165">
            <v>1.45</v>
          </cell>
          <cell r="BF165">
            <v>0</v>
          </cell>
          <cell r="BG165">
            <v>0</v>
          </cell>
          <cell r="BH165">
            <v>0</v>
          </cell>
          <cell r="BI165">
            <v>8.7100000000000009</v>
          </cell>
          <cell r="BJ165">
            <v>1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0.4</v>
          </cell>
          <cell r="CE165">
            <v>150.58000000000001</v>
          </cell>
          <cell r="CF165">
            <v>405.67</v>
          </cell>
          <cell r="CG165" t="str">
            <v>بنها 164</v>
          </cell>
          <cell r="CH165" t="str">
            <v>فقط أربعمائة وخمسة جنيه وسبعة وستون قرش</v>
          </cell>
        </row>
        <row r="166">
          <cell r="A166">
            <v>165</v>
          </cell>
          <cell r="B166" t="str">
            <v>بنها 165</v>
          </cell>
          <cell r="C166">
            <v>0</v>
          </cell>
          <cell r="D166" t="str">
            <v>الثانية</v>
          </cell>
          <cell r="E166">
            <v>0</v>
          </cell>
          <cell r="F166" t="str">
            <v>متزوج</v>
          </cell>
          <cell r="G166">
            <v>2</v>
          </cell>
          <cell r="H166">
            <v>0</v>
          </cell>
          <cell r="I166" t="str">
            <v>نقابى</v>
          </cell>
          <cell r="J166" t="str">
            <v>نعم</v>
          </cell>
          <cell r="K166" t="str">
            <v>نعم</v>
          </cell>
          <cell r="L166" t="str">
            <v>نعم</v>
          </cell>
          <cell r="M166">
            <v>0</v>
          </cell>
          <cell r="N166">
            <v>0</v>
          </cell>
          <cell r="O166" t="str">
            <v>نعم</v>
          </cell>
          <cell r="P166" t="str">
            <v>ب ت</v>
          </cell>
          <cell r="Q166">
            <v>0</v>
          </cell>
          <cell r="R166">
            <v>70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233.28</v>
          </cell>
          <cell r="X166">
            <v>253.15</v>
          </cell>
          <cell r="Y166">
            <v>37.97</v>
          </cell>
          <cell r="Z166">
            <v>2.5299999999999998</v>
          </cell>
          <cell r="AA166">
            <v>3.8</v>
          </cell>
          <cell r="AB166">
            <v>5.0599999999999996</v>
          </cell>
          <cell r="AC166">
            <v>6</v>
          </cell>
          <cell r="AD166">
            <v>4</v>
          </cell>
          <cell r="AE166">
            <v>0</v>
          </cell>
          <cell r="AF166">
            <v>0</v>
          </cell>
          <cell r="AG166">
            <v>0</v>
          </cell>
          <cell r="AH166">
            <v>11</v>
          </cell>
          <cell r="AI166">
            <v>0</v>
          </cell>
          <cell r="AJ166">
            <v>16.18</v>
          </cell>
          <cell r="AK166">
            <v>18.12</v>
          </cell>
          <cell r="AL166">
            <v>39.49</v>
          </cell>
          <cell r="AM166">
            <v>36</v>
          </cell>
          <cell r="AN166">
            <v>34.99</v>
          </cell>
          <cell r="AO166">
            <v>34.99</v>
          </cell>
          <cell r="AP166">
            <v>165.78</v>
          </cell>
          <cell r="AQ166">
            <v>24.87</v>
          </cell>
          <cell r="AR166">
            <v>1.66</v>
          </cell>
          <cell r="AS166">
            <v>10</v>
          </cell>
          <cell r="AT166">
            <v>504.82000000000005</v>
          </cell>
          <cell r="AU166">
            <v>37.97</v>
          </cell>
          <cell r="AV166">
            <v>25.32</v>
          </cell>
          <cell r="AW166">
            <v>2.5299999999999998</v>
          </cell>
          <cell r="AX166">
            <v>5.0599999999999996</v>
          </cell>
          <cell r="AY166">
            <v>7.59</v>
          </cell>
          <cell r="AZ166">
            <v>24.87</v>
          </cell>
          <cell r="BA166">
            <v>16.579999999999998</v>
          </cell>
          <cell r="BB166">
            <v>1.66</v>
          </cell>
          <cell r="BC166">
            <v>17.72</v>
          </cell>
          <cell r="BD166">
            <v>3.8</v>
          </cell>
          <cell r="BE166">
            <v>1.27</v>
          </cell>
          <cell r="BF166">
            <v>1</v>
          </cell>
          <cell r="BG166">
            <v>3</v>
          </cell>
          <cell r="BH166">
            <v>0</v>
          </cell>
          <cell r="BI166">
            <v>7.59</v>
          </cell>
          <cell r="BJ166">
            <v>1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1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0.4</v>
          </cell>
          <cell r="CE166">
            <v>158.36000000000001</v>
          </cell>
          <cell r="CF166">
            <v>346.46</v>
          </cell>
          <cell r="CG166" t="str">
            <v>بنها 165</v>
          </cell>
          <cell r="CH166" t="str">
            <v>فقط ثلاثمائة وستة وأربعون جنيه وستة وأربعون قرش</v>
          </cell>
        </row>
        <row r="167">
          <cell r="A167">
            <v>166</v>
          </cell>
          <cell r="B167" t="str">
            <v>بنها 166</v>
          </cell>
          <cell r="C167">
            <v>0</v>
          </cell>
          <cell r="D167" t="str">
            <v>الثانية</v>
          </cell>
          <cell r="E167">
            <v>0</v>
          </cell>
          <cell r="F167" t="str">
            <v>متزوج</v>
          </cell>
          <cell r="G167">
            <v>2</v>
          </cell>
          <cell r="H167">
            <v>0</v>
          </cell>
          <cell r="I167" t="str">
            <v>نقابى</v>
          </cell>
          <cell r="J167" t="str">
            <v>نعم</v>
          </cell>
          <cell r="K167">
            <v>0</v>
          </cell>
          <cell r="L167" t="str">
            <v>نعم</v>
          </cell>
          <cell r="M167">
            <v>0</v>
          </cell>
          <cell r="N167" t="str">
            <v>لا</v>
          </cell>
          <cell r="O167" t="str">
            <v>نعم</v>
          </cell>
          <cell r="P167" t="str">
            <v>ب ت</v>
          </cell>
          <cell r="Q167">
            <v>0</v>
          </cell>
          <cell r="R167">
            <v>70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497.08</v>
          </cell>
          <cell r="X167">
            <v>535.65</v>
          </cell>
          <cell r="Y167">
            <v>80.349999999999994</v>
          </cell>
          <cell r="Z167">
            <v>5.36</v>
          </cell>
          <cell r="AA167">
            <v>8.0299999999999994</v>
          </cell>
          <cell r="AB167">
            <v>10.71</v>
          </cell>
          <cell r="AC167">
            <v>6</v>
          </cell>
          <cell r="AD167">
            <v>4</v>
          </cell>
          <cell r="AE167">
            <v>0</v>
          </cell>
          <cell r="AF167">
            <v>0</v>
          </cell>
          <cell r="AG167">
            <v>0</v>
          </cell>
          <cell r="AH167">
            <v>11</v>
          </cell>
          <cell r="AI167">
            <v>248.54</v>
          </cell>
          <cell r="AJ167">
            <v>36.22</v>
          </cell>
          <cell r="AK167">
            <v>39.130000000000003</v>
          </cell>
          <cell r="AL167">
            <v>85.51</v>
          </cell>
          <cell r="AM167">
            <v>46.1</v>
          </cell>
          <cell r="AN167">
            <v>74.56</v>
          </cell>
          <cell r="AO167">
            <v>74.56</v>
          </cell>
          <cell r="AP167">
            <v>551.05999999999995</v>
          </cell>
          <cell r="AQ167">
            <v>0</v>
          </cell>
          <cell r="AR167">
            <v>0</v>
          </cell>
          <cell r="AS167">
            <v>10</v>
          </cell>
          <cell r="AT167">
            <v>1201.1599999999999</v>
          </cell>
          <cell r="AU167">
            <v>80.349999999999994</v>
          </cell>
          <cell r="AV167">
            <v>53.57</v>
          </cell>
          <cell r="AW167">
            <v>5.36</v>
          </cell>
          <cell r="AX167">
            <v>10.71</v>
          </cell>
          <cell r="AY167">
            <v>16.07</v>
          </cell>
          <cell r="AZ167">
            <v>0</v>
          </cell>
          <cell r="BA167">
            <v>0</v>
          </cell>
          <cell r="BB167">
            <v>0</v>
          </cell>
          <cell r="BC167">
            <v>37.5</v>
          </cell>
          <cell r="BD167">
            <v>8.0299999999999994</v>
          </cell>
          <cell r="BE167">
            <v>2.68</v>
          </cell>
          <cell r="BF167">
            <v>1</v>
          </cell>
          <cell r="BG167">
            <v>3</v>
          </cell>
          <cell r="BH167">
            <v>0</v>
          </cell>
          <cell r="BI167">
            <v>0</v>
          </cell>
          <cell r="BJ167">
            <v>1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1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0.9</v>
          </cell>
          <cell r="CE167">
            <v>221.17</v>
          </cell>
          <cell r="CF167">
            <v>979.99</v>
          </cell>
          <cell r="CG167" t="str">
            <v>بنها 166</v>
          </cell>
          <cell r="CH167" t="str">
            <v>فقط تسعمائة وتسعة وسبعون جنيه وتسعة وتسعون قرش</v>
          </cell>
        </row>
        <row r="168">
          <cell r="A168">
            <v>167</v>
          </cell>
          <cell r="B168" t="str">
            <v>بنها 167</v>
          </cell>
          <cell r="C168">
            <v>0</v>
          </cell>
          <cell r="D168" t="str">
            <v>الثانية</v>
          </cell>
          <cell r="E168">
            <v>0</v>
          </cell>
          <cell r="F168" t="str">
            <v>متزوج</v>
          </cell>
          <cell r="G168">
            <v>2</v>
          </cell>
          <cell r="H168">
            <v>0</v>
          </cell>
          <cell r="I168" t="str">
            <v>نقابى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 t="str">
            <v>نعم</v>
          </cell>
          <cell r="P168">
            <v>0</v>
          </cell>
          <cell r="Q168">
            <v>0</v>
          </cell>
          <cell r="R168">
            <v>70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244.7</v>
          </cell>
          <cell r="X168">
            <v>265.68</v>
          </cell>
          <cell r="Y168">
            <v>39.85</v>
          </cell>
          <cell r="Z168">
            <v>2.66</v>
          </cell>
          <cell r="AA168">
            <v>3.99</v>
          </cell>
          <cell r="AB168">
            <v>5.31</v>
          </cell>
          <cell r="AC168">
            <v>6</v>
          </cell>
          <cell r="AD168">
            <v>4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122.35</v>
          </cell>
          <cell r="AJ168">
            <v>17.420000000000002</v>
          </cell>
          <cell r="AK168">
            <v>19</v>
          </cell>
          <cell r="AL168">
            <v>41.34</v>
          </cell>
          <cell r="AM168">
            <v>36</v>
          </cell>
          <cell r="AN168">
            <v>36.71</v>
          </cell>
          <cell r="AO168">
            <v>36.71</v>
          </cell>
          <cell r="AP168">
            <v>282.82</v>
          </cell>
          <cell r="AQ168">
            <v>42.42</v>
          </cell>
          <cell r="AR168">
            <v>2.83</v>
          </cell>
          <cell r="AS168">
            <v>10</v>
          </cell>
          <cell r="AT168">
            <v>655.56000000000017</v>
          </cell>
          <cell r="AU168">
            <v>39.85</v>
          </cell>
          <cell r="AV168">
            <v>26.57</v>
          </cell>
          <cell r="AW168">
            <v>2.66</v>
          </cell>
          <cell r="AX168">
            <v>5.31</v>
          </cell>
          <cell r="AY168">
            <v>7.97</v>
          </cell>
          <cell r="AZ168">
            <v>42.42</v>
          </cell>
          <cell r="BA168">
            <v>28.28</v>
          </cell>
          <cell r="BB168">
            <v>2.83</v>
          </cell>
          <cell r="BC168">
            <v>18.600000000000001</v>
          </cell>
          <cell r="BD168">
            <v>3.99</v>
          </cell>
          <cell r="BE168">
            <v>1.33</v>
          </cell>
          <cell r="BF168">
            <v>1</v>
          </cell>
          <cell r="BG168">
            <v>3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1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0.4</v>
          </cell>
          <cell r="CE168">
            <v>185.21</v>
          </cell>
          <cell r="CF168">
            <v>470.35</v>
          </cell>
          <cell r="CG168" t="str">
            <v>بنها 167</v>
          </cell>
          <cell r="CH168" t="str">
            <v>فقط أربعمائة وسبعون جنيه وخمسة وثلاثون قرش</v>
          </cell>
        </row>
        <row r="169">
          <cell r="A169">
            <v>168</v>
          </cell>
          <cell r="B169" t="str">
            <v>بنها 168</v>
          </cell>
          <cell r="C169">
            <v>0</v>
          </cell>
          <cell r="D169" t="str">
            <v>الثانية</v>
          </cell>
          <cell r="E169">
            <v>0</v>
          </cell>
          <cell r="F169" t="str">
            <v>متزوج</v>
          </cell>
          <cell r="G169">
            <v>2</v>
          </cell>
          <cell r="H169">
            <v>0</v>
          </cell>
          <cell r="I169" t="str">
            <v>نقابى</v>
          </cell>
          <cell r="J169" t="str">
            <v>نعم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 t="str">
            <v>نعم</v>
          </cell>
          <cell r="P169" t="str">
            <v>ب ت</v>
          </cell>
          <cell r="Q169">
            <v>0</v>
          </cell>
          <cell r="R169">
            <v>70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248.8</v>
          </cell>
          <cell r="X169">
            <v>269.78000000000003</v>
          </cell>
          <cell r="Y169">
            <v>40.47</v>
          </cell>
          <cell r="Z169">
            <v>2.7</v>
          </cell>
          <cell r="AA169">
            <v>4.05</v>
          </cell>
          <cell r="AB169">
            <v>5.4</v>
          </cell>
          <cell r="AC169">
            <v>6</v>
          </cell>
          <cell r="AD169">
            <v>4</v>
          </cell>
          <cell r="AE169">
            <v>0</v>
          </cell>
          <cell r="AF169">
            <v>0</v>
          </cell>
          <cell r="AG169">
            <v>0</v>
          </cell>
          <cell r="AH169">
            <v>11</v>
          </cell>
          <cell r="AI169">
            <v>124.4</v>
          </cell>
          <cell r="AJ169">
            <v>17.420000000000002</v>
          </cell>
          <cell r="AK169">
            <v>19</v>
          </cell>
          <cell r="AL169">
            <v>41.36</v>
          </cell>
          <cell r="AM169">
            <v>36</v>
          </cell>
          <cell r="AN169">
            <v>37.32</v>
          </cell>
          <cell r="AO169">
            <v>37.32</v>
          </cell>
          <cell r="AP169">
            <v>296.5</v>
          </cell>
          <cell r="AQ169">
            <v>44.48</v>
          </cell>
          <cell r="AR169">
            <v>2.97</v>
          </cell>
          <cell r="AS169">
            <v>10</v>
          </cell>
          <cell r="AT169">
            <v>676.35</v>
          </cell>
          <cell r="AU169">
            <v>40.47</v>
          </cell>
          <cell r="AV169">
            <v>26.98</v>
          </cell>
          <cell r="AW169">
            <v>2.7</v>
          </cell>
          <cell r="AX169">
            <v>5.4</v>
          </cell>
          <cell r="AY169">
            <v>8.09</v>
          </cell>
          <cell r="AZ169">
            <v>44.48</v>
          </cell>
          <cell r="BA169">
            <v>29.65</v>
          </cell>
          <cell r="BB169">
            <v>2.97</v>
          </cell>
          <cell r="BC169">
            <v>18.88</v>
          </cell>
          <cell r="BD169">
            <v>4.05</v>
          </cell>
          <cell r="BE169">
            <v>1.35</v>
          </cell>
          <cell r="BF169">
            <v>1</v>
          </cell>
          <cell r="BG169">
            <v>3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1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0.4</v>
          </cell>
          <cell r="CE169">
            <v>190.42</v>
          </cell>
          <cell r="CF169">
            <v>485.93</v>
          </cell>
          <cell r="CG169" t="str">
            <v>بنها 168</v>
          </cell>
          <cell r="CH169" t="str">
            <v>فقط أربعمائة وخمسة وثمانون جنيه وثلاثة وتسعون قرش</v>
          </cell>
        </row>
        <row r="170">
          <cell r="A170">
            <v>169</v>
          </cell>
          <cell r="B170" t="str">
            <v>بنها 169</v>
          </cell>
          <cell r="C170">
            <v>0</v>
          </cell>
          <cell r="D170" t="str">
            <v>الثانية</v>
          </cell>
          <cell r="E170">
            <v>0</v>
          </cell>
          <cell r="F170" t="str">
            <v>متزوج</v>
          </cell>
          <cell r="G170">
            <v>2</v>
          </cell>
          <cell r="H170">
            <v>0</v>
          </cell>
          <cell r="I170" t="str">
            <v>نقابى</v>
          </cell>
          <cell r="J170" t="str">
            <v>نعم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 t="str">
            <v>نعم</v>
          </cell>
          <cell r="P170" t="str">
            <v>ب ت</v>
          </cell>
          <cell r="Q170">
            <v>0</v>
          </cell>
          <cell r="R170">
            <v>70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320.14</v>
          </cell>
          <cell r="X170">
            <v>346.14</v>
          </cell>
          <cell r="Y170">
            <v>51.92</v>
          </cell>
          <cell r="Z170">
            <v>3.46</v>
          </cell>
          <cell r="AA170">
            <v>5.19</v>
          </cell>
          <cell r="AB170">
            <v>6.92</v>
          </cell>
          <cell r="AC170">
            <v>6</v>
          </cell>
          <cell r="AD170">
            <v>4</v>
          </cell>
          <cell r="AE170">
            <v>0</v>
          </cell>
          <cell r="AF170">
            <v>0</v>
          </cell>
          <cell r="AG170">
            <v>0</v>
          </cell>
          <cell r="AH170">
            <v>11</v>
          </cell>
          <cell r="AI170">
            <v>0</v>
          </cell>
          <cell r="AJ170">
            <v>22.77</v>
          </cell>
          <cell r="AK170">
            <v>24.7</v>
          </cell>
          <cell r="AL170">
            <v>54.58</v>
          </cell>
          <cell r="AM170">
            <v>36</v>
          </cell>
          <cell r="AN170">
            <v>48.02</v>
          </cell>
          <cell r="AO170">
            <v>48.02</v>
          </cell>
          <cell r="AP170">
            <v>207.07</v>
          </cell>
          <cell r="AQ170">
            <v>31.06</v>
          </cell>
          <cell r="AR170">
            <v>2.0699999999999998</v>
          </cell>
          <cell r="AS170">
            <v>10</v>
          </cell>
          <cell r="AT170">
            <v>663.82999999999993</v>
          </cell>
          <cell r="AU170">
            <v>51.92</v>
          </cell>
          <cell r="AV170">
            <v>34.61</v>
          </cell>
          <cell r="AW170">
            <v>3.46</v>
          </cell>
          <cell r="AX170">
            <v>6.92</v>
          </cell>
          <cell r="AY170">
            <v>10.38</v>
          </cell>
          <cell r="AZ170">
            <v>31.06</v>
          </cell>
          <cell r="BA170">
            <v>20.71</v>
          </cell>
          <cell r="BB170">
            <v>2.0699999999999998</v>
          </cell>
          <cell r="BC170">
            <v>24.23</v>
          </cell>
          <cell r="BD170">
            <v>5.19</v>
          </cell>
          <cell r="BE170">
            <v>1.73</v>
          </cell>
          <cell r="BF170">
            <v>1</v>
          </cell>
          <cell r="BG170">
            <v>3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1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0.5</v>
          </cell>
          <cell r="CE170">
            <v>197.78</v>
          </cell>
          <cell r="CF170">
            <v>466.05</v>
          </cell>
          <cell r="CG170" t="str">
            <v>بنها 169</v>
          </cell>
          <cell r="CH170" t="str">
            <v>فقط أربعمائة وستة وستون جنيه وخمسة قرش</v>
          </cell>
        </row>
        <row r="171">
          <cell r="A171">
            <v>170</v>
          </cell>
          <cell r="B171" t="str">
            <v>بنها 170</v>
          </cell>
          <cell r="C171">
            <v>0</v>
          </cell>
          <cell r="D171" t="str">
            <v>الثانية</v>
          </cell>
          <cell r="E171">
            <v>0</v>
          </cell>
          <cell r="F171" t="str">
            <v>متزوج</v>
          </cell>
          <cell r="G171">
            <v>2</v>
          </cell>
          <cell r="H171">
            <v>0</v>
          </cell>
          <cell r="I171" t="str">
            <v>نقابى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 t="str">
            <v>نعم</v>
          </cell>
          <cell r="P171">
            <v>0</v>
          </cell>
          <cell r="Q171">
            <v>0</v>
          </cell>
          <cell r="R171">
            <v>70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241.28</v>
          </cell>
          <cell r="X171">
            <v>261.76</v>
          </cell>
          <cell r="Y171">
            <v>39.26</v>
          </cell>
          <cell r="Z171">
            <v>2.62</v>
          </cell>
          <cell r="AA171">
            <v>3.93</v>
          </cell>
          <cell r="AB171">
            <v>5.24</v>
          </cell>
          <cell r="AC171">
            <v>6</v>
          </cell>
          <cell r="AD171">
            <v>4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120.64</v>
          </cell>
          <cell r="AJ171">
            <v>16.82</v>
          </cell>
          <cell r="AK171">
            <v>18.3</v>
          </cell>
          <cell r="AL171">
            <v>39.94</v>
          </cell>
          <cell r="AM171">
            <v>36</v>
          </cell>
          <cell r="AN171">
            <v>36.19</v>
          </cell>
          <cell r="AO171">
            <v>36.19</v>
          </cell>
          <cell r="AP171">
            <v>277.89</v>
          </cell>
          <cell r="AQ171">
            <v>41.68</v>
          </cell>
          <cell r="AR171">
            <v>2.78</v>
          </cell>
          <cell r="AS171">
            <v>10</v>
          </cell>
          <cell r="AT171">
            <v>645.16000000000008</v>
          </cell>
          <cell r="AU171">
            <v>39.26</v>
          </cell>
          <cell r="AV171">
            <v>26.18</v>
          </cell>
          <cell r="AW171">
            <v>2.62</v>
          </cell>
          <cell r="AX171">
            <v>5.24</v>
          </cell>
          <cell r="AY171">
            <v>7.85</v>
          </cell>
          <cell r="AZ171">
            <v>41.68</v>
          </cell>
          <cell r="BA171">
            <v>27.79</v>
          </cell>
          <cell r="BB171">
            <v>2.78</v>
          </cell>
          <cell r="BC171">
            <v>18.32</v>
          </cell>
          <cell r="BD171">
            <v>3.93</v>
          </cell>
          <cell r="BE171">
            <v>1.31</v>
          </cell>
          <cell r="BF171">
            <v>1</v>
          </cell>
          <cell r="BG171">
            <v>3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1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0.4</v>
          </cell>
          <cell r="CE171">
            <v>182.36</v>
          </cell>
          <cell r="CF171">
            <v>462.8</v>
          </cell>
          <cell r="CG171" t="str">
            <v>بنها 170</v>
          </cell>
          <cell r="CH171" t="str">
            <v>فقط أربعمائة واثنان وستون جنيه وثمانون قرش</v>
          </cell>
        </row>
        <row r="172">
          <cell r="A172">
            <v>171</v>
          </cell>
          <cell r="B172" t="str">
            <v>بنها 171</v>
          </cell>
          <cell r="C172">
            <v>0</v>
          </cell>
          <cell r="D172" t="str">
            <v>الخامسة</v>
          </cell>
          <cell r="E172">
            <v>0</v>
          </cell>
          <cell r="F172" t="str">
            <v>متزوج</v>
          </cell>
          <cell r="G172">
            <v>2</v>
          </cell>
          <cell r="H172">
            <v>0</v>
          </cell>
          <cell r="I172">
            <v>0</v>
          </cell>
          <cell r="J172">
            <v>0</v>
          </cell>
          <cell r="K172" t="str">
            <v>نعم</v>
          </cell>
          <cell r="L172" t="str">
            <v>نعم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36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163.88</v>
          </cell>
          <cell r="X172">
            <v>176.35999999999999</v>
          </cell>
          <cell r="Y172">
            <v>26.45</v>
          </cell>
          <cell r="Z172">
            <v>1.76</v>
          </cell>
          <cell r="AA172">
            <v>2.65</v>
          </cell>
          <cell r="AB172">
            <v>3.53</v>
          </cell>
          <cell r="AC172">
            <v>6</v>
          </cell>
          <cell r="AD172">
            <v>4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11.85</v>
          </cell>
          <cell r="AK172">
            <v>12.85</v>
          </cell>
          <cell r="AL172">
            <v>30</v>
          </cell>
          <cell r="AM172">
            <v>36</v>
          </cell>
          <cell r="AN172">
            <v>24.58</v>
          </cell>
          <cell r="AO172">
            <v>24.58</v>
          </cell>
          <cell r="AP172">
            <v>125.28</v>
          </cell>
          <cell r="AQ172">
            <v>18.79</v>
          </cell>
          <cell r="AR172">
            <v>1.25</v>
          </cell>
          <cell r="AS172">
            <v>10</v>
          </cell>
          <cell r="AT172">
            <v>366.06999999999988</v>
          </cell>
          <cell r="AU172">
            <v>26.45</v>
          </cell>
          <cell r="AV172">
            <v>17.64</v>
          </cell>
          <cell r="AW172">
            <v>1.76</v>
          </cell>
          <cell r="AX172">
            <v>3.53</v>
          </cell>
          <cell r="AY172">
            <v>5.29</v>
          </cell>
          <cell r="AZ172">
            <v>18.79</v>
          </cell>
          <cell r="BA172">
            <v>12.53</v>
          </cell>
          <cell r="BB172">
            <v>1.25</v>
          </cell>
          <cell r="BC172">
            <v>0</v>
          </cell>
          <cell r="BD172">
            <v>2.65</v>
          </cell>
          <cell r="BE172">
            <v>0.88</v>
          </cell>
          <cell r="BF172">
            <v>0</v>
          </cell>
          <cell r="BG172">
            <v>0</v>
          </cell>
          <cell r="BH172">
            <v>0</v>
          </cell>
          <cell r="BI172">
            <v>5.29</v>
          </cell>
          <cell r="BJ172">
            <v>1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0.2</v>
          </cell>
          <cell r="CE172">
            <v>97.26</v>
          </cell>
          <cell r="CF172">
            <v>268.81</v>
          </cell>
          <cell r="CG172" t="str">
            <v>بنها 171</v>
          </cell>
          <cell r="CH172" t="str">
            <v>فقط مائتان وثمانية وستون جنيه وواحد وثمانون قرش</v>
          </cell>
        </row>
        <row r="173">
          <cell r="A173">
            <v>172</v>
          </cell>
          <cell r="B173" t="str">
            <v>بنها 172</v>
          </cell>
          <cell r="C173">
            <v>0</v>
          </cell>
          <cell r="D173" t="str">
            <v>كبير</v>
          </cell>
          <cell r="E173">
            <v>0</v>
          </cell>
          <cell r="F173" t="str">
            <v>متزوج</v>
          </cell>
          <cell r="G173">
            <v>2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 t="str">
            <v>لا</v>
          </cell>
          <cell r="O173">
            <v>0</v>
          </cell>
          <cell r="P173">
            <v>0</v>
          </cell>
          <cell r="Q173">
            <v>0</v>
          </cell>
          <cell r="R173">
            <v>125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473.03</v>
          </cell>
          <cell r="X173">
            <v>510.68999999999994</v>
          </cell>
          <cell r="Y173">
            <v>76.599999999999994</v>
          </cell>
          <cell r="Z173">
            <v>5.1100000000000003</v>
          </cell>
          <cell r="AA173">
            <v>7.66</v>
          </cell>
          <cell r="AB173">
            <v>10.210000000000001</v>
          </cell>
          <cell r="AC173">
            <v>6</v>
          </cell>
          <cell r="AD173">
            <v>4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34.159999999999997</v>
          </cell>
          <cell r="AK173">
            <v>36.92</v>
          </cell>
          <cell r="AL173">
            <v>79.89</v>
          </cell>
          <cell r="AM173">
            <v>43</v>
          </cell>
          <cell r="AN173">
            <v>70.95</v>
          </cell>
          <cell r="AO173">
            <v>70.95</v>
          </cell>
          <cell r="AP173">
            <v>274.92</v>
          </cell>
          <cell r="AQ173">
            <v>0</v>
          </cell>
          <cell r="AR173">
            <v>0</v>
          </cell>
          <cell r="AS173">
            <v>10</v>
          </cell>
          <cell r="AT173">
            <v>895.18999999999983</v>
          </cell>
          <cell r="AU173">
            <v>76.599999999999994</v>
          </cell>
          <cell r="AV173">
            <v>51.07</v>
          </cell>
          <cell r="AW173">
            <v>5.1100000000000003</v>
          </cell>
          <cell r="AX173">
            <v>10.210000000000001</v>
          </cell>
          <cell r="AY173">
            <v>15.32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7.66</v>
          </cell>
          <cell r="BE173">
            <v>2.5499999999999998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0.9</v>
          </cell>
          <cell r="CE173">
            <v>169.42</v>
          </cell>
          <cell r="CF173">
            <v>725.77</v>
          </cell>
          <cell r="CG173" t="str">
            <v>بنها 172</v>
          </cell>
          <cell r="CH173" t="str">
            <v>فقط سبعمائة وخمسة وعشرون جنيه وسبعة وسبعون قرش</v>
          </cell>
        </row>
        <row r="174">
          <cell r="A174">
            <v>173</v>
          </cell>
          <cell r="B174" t="str">
            <v>بنها 173</v>
          </cell>
          <cell r="C174">
            <v>0</v>
          </cell>
          <cell r="D174" t="str">
            <v>الثانية</v>
          </cell>
          <cell r="E174">
            <v>0</v>
          </cell>
          <cell r="F174" t="str">
            <v>متزوجه</v>
          </cell>
          <cell r="G174">
            <v>0</v>
          </cell>
          <cell r="H174">
            <v>0</v>
          </cell>
          <cell r="I174" t="str">
            <v>نقابى</v>
          </cell>
          <cell r="J174" t="str">
            <v>نعم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 t="str">
            <v>نعم</v>
          </cell>
          <cell r="P174" t="str">
            <v>ب ت</v>
          </cell>
          <cell r="Q174">
            <v>0</v>
          </cell>
          <cell r="R174">
            <v>70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244.28</v>
          </cell>
          <cell r="X174">
            <v>264.76</v>
          </cell>
          <cell r="Y174">
            <v>39.71</v>
          </cell>
          <cell r="Z174">
            <v>2.65</v>
          </cell>
          <cell r="AA174">
            <v>3.97</v>
          </cell>
          <cell r="AB174">
            <v>5.3</v>
          </cell>
          <cell r="AC174">
            <v>2</v>
          </cell>
          <cell r="AD174">
            <v>4</v>
          </cell>
          <cell r="AE174">
            <v>0</v>
          </cell>
          <cell r="AF174">
            <v>0</v>
          </cell>
          <cell r="AG174">
            <v>0</v>
          </cell>
          <cell r="AH174">
            <v>11</v>
          </cell>
          <cell r="AI174">
            <v>122.14</v>
          </cell>
          <cell r="AJ174">
            <v>17.52</v>
          </cell>
          <cell r="AK174">
            <v>19.100000000000001</v>
          </cell>
          <cell r="AL174">
            <v>41.54</v>
          </cell>
          <cell r="AM174">
            <v>36</v>
          </cell>
          <cell r="AN174">
            <v>36.64</v>
          </cell>
          <cell r="AO174">
            <v>36.64</v>
          </cell>
          <cell r="AP174">
            <v>289.94</v>
          </cell>
          <cell r="AQ174">
            <v>43.49</v>
          </cell>
          <cell r="AR174">
            <v>2.9</v>
          </cell>
          <cell r="AS174">
            <v>10</v>
          </cell>
          <cell r="AT174">
            <v>662.71999999999991</v>
          </cell>
          <cell r="AU174">
            <v>39.71</v>
          </cell>
          <cell r="AV174">
            <v>26.48</v>
          </cell>
          <cell r="AW174">
            <v>2.65</v>
          </cell>
          <cell r="AX174">
            <v>5.3</v>
          </cell>
          <cell r="AY174">
            <v>7.94</v>
          </cell>
          <cell r="AZ174">
            <v>43.49</v>
          </cell>
          <cell r="BA174">
            <v>28.99</v>
          </cell>
          <cell r="BB174">
            <v>2.9</v>
          </cell>
          <cell r="BC174">
            <v>18.53</v>
          </cell>
          <cell r="BD174">
            <v>3.97</v>
          </cell>
          <cell r="BE174">
            <v>1.32</v>
          </cell>
          <cell r="BF174">
            <v>1</v>
          </cell>
          <cell r="BG174">
            <v>3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1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0.4</v>
          </cell>
          <cell r="CE174">
            <v>186.68</v>
          </cell>
          <cell r="CF174">
            <v>476.04</v>
          </cell>
          <cell r="CG174" t="str">
            <v>بنها 173</v>
          </cell>
          <cell r="CH174" t="str">
            <v>فقط أربعمائة وستة وسبعون جنيه وأربعة قرش</v>
          </cell>
        </row>
        <row r="175">
          <cell r="A175">
            <v>174</v>
          </cell>
          <cell r="B175" t="str">
            <v>بنها 174</v>
          </cell>
          <cell r="C175">
            <v>0</v>
          </cell>
          <cell r="D175" t="str">
            <v>الخامسة</v>
          </cell>
          <cell r="E175">
            <v>0</v>
          </cell>
          <cell r="F175" t="str">
            <v>متزوج</v>
          </cell>
          <cell r="G175">
            <v>2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36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153.46</v>
          </cell>
          <cell r="X175">
            <v>165.25</v>
          </cell>
          <cell r="Y175">
            <v>24.79</v>
          </cell>
          <cell r="Z175">
            <v>1.65</v>
          </cell>
          <cell r="AA175">
            <v>2.48</v>
          </cell>
          <cell r="AB175">
            <v>3.31</v>
          </cell>
          <cell r="AC175">
            <v>6</v>
          </cell>
          <cell r="AD175">
            <v>4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11.1</v>
          </cell>
          <cell r="AK175">
            <v>11.99</v>
          </cell>
          <cell r="AL175">
            <v>30</v>
          </cell>
          <cell r="AM175">
            <v>36</v>
          </cell>
          <cell r="AN175">
            <v>23.02</v>
          </cell>
          <cell r="AO175">
            <v>23.02</v>
          </cell>
          <cell r="AP175">
            <v>122.11</v>
          </cell>
          <cell r="AQ175">
            <v>18.32</v>
          </cell>
          <cell r="AR175">
            <v>1.22</v>
          </cell>
          <cell r="AS175">
            <v>10</v>
          </cell>
          <cell r="AT175">
            <v>349.13</v>
          </cell>
          <cell r="AU175">
            <v>24.79</v>
          </cell>
          <cell r="AV175">
            <v>16.53</v>
          </cell>
          <cell r="AW175">
            <v>1.65</v>
          </cell>
          <cell r="AX175">
            <v>3.31</v>
          </cell>
          <cell r="AY175">
            <v>4.96</v>
          </cell>
          <cell r="AZ175">
            <v>18.32</v>
          </cell>
          <cell r="BA175">
            <v>12.21</v>
          </cell>
          <cell r="BB175">
            <v>1.22</v>
          </cell>
          <cell r="BC175">
            <v>0</v>
          </cell>
          <cell r="BD175">
            <v>2.48</v>
          </cell>
          <cell r="BE175">
            <v>0.83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0.2</v>
          </cell>
          <cell r="CE175">
            <v>86.5</v>
          </cell>
          <cell r="CF175">
            <v>262.63</v>
          </cell>
          <cell r="CG175" t="str">
            <v>بنها 174</v>
          </cell>
          <cell r="CH175" t="str">
            <v>فقط مائتان واثنان وستون جنيه وثلاثة وستون قرش</v>
          </cell>
        </row>
        <row r="176">
          <cell r="A176">
            <v>175</v>
          </cell>
          <cell r="B176" t="str">
            <v>بنها 175</v>
          </cell>
          <cell r="C176">
            <v>0</v>
          </cell>
          <cell r="D176" t="str">
            <v>الثانية</v>
          </cell>
          <cell r="E176">
            <v>0</v>
          </cell>
          <cell r="F176" t="str">
            <v>متزوج</v>
          </cell>
          <cell r="G176">
            <v>2</v>
          </cell>
          <cell r="H176">
            <v>0</v>
          </cell>
          <cell r="I176" t="str">
            <v>نقابى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 t="str">
            <v>نعم</v>
          </cell>
          <cell r="P176">
            <v>0</v>
          </cell>
          <cell r="Q176">
            <v>0</v>
          </cell>
          <cell r="R176">
            <v>70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225.63</v>
          </cell>
          <cell r="X176">
            <v>244.87</v>
          </cell>
          <cell r="Y176">
            <v>36.729999999999997</v>
          </cell>
          <cell r="Z176">
            <v>2.4500000000000002</v>
          </cell>
          <cell r="AA176">
            <v>3.67</v>
          </cell>
          <cell r="AB176">
            <v>4.9000000000000004</v>
          </cell>
          <cell r="AC176">
            <v>6</v>
          </cell>
          <cell r="AD176">
            <v>4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112.82</v>
          </cell>
          <cell r="AJ176">
            <v>15.54</v>
          </cell>
          <cell r="AK176">
            <v>17.440000000000001</v>
          </cell>
          <cell r="AL176">
            <v>38.090000000000003</v>
          </cell>
          <cell r="AM176">
            <v>36</v>
          </cell>
          <cell r="AN176">
            <v>33.840000000000003</v>
          </cell>
          <cell r="AO176">
            <v>33.840000000000003</v>
          </cell>
          <cell r="AP176">
            <v>263.73</v>
          </cell>
          <cell r="AQ176">
            <v>39.56</v>
          </cell>
          <cell r="AR176">
            <v>2.64</v>
          </cell>
          <cell r="AS176">
            <v>10</v>
          </cell>
          <cell r="AT176">
            <v>608.54999999999995</v>
          </cell>
          <cell r="AU176">
            <v>36.729999999999997</v>
          </cell>
          <cell r="AV176">
            <v>24.49</v>
          </cell>
          <cell r="AW176">
            <v>2.4500000000000002</v>
          </cell>
          <cell r="AX176">
            <v>4.9000000000000004</v>
          </cell>
          <cell r="AY176">
            <v>7.35</v>
          </cell>
          <cell r="AZ176">
            <v>39.56</v>
          </cell>
          <cell r="BA176">
            <v>26.37</v>
          </cell>
          <cell r="BB176">
            <v>2.64</v>
          </cell>
          <cell r="BC176">
            <v>17.14</v>
          </cell>
          <cell r="BD176">
            <v>3.67</v>
          </cell>
          <cell r="BE176">
            <v>1.22</v>
          </cell>
          <cell r="BF176">
            <v>1</v>
          </cell>
          <cell r="BG176">
            <v>3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1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0.3</v>
          </cell>
          <cell r="CE176">
            <v>171.82</v>
          </cell>
          <cell r="CF176">
            <v>436.73</v>
          </cell>
          <cell r="CG176" t="str">
            <v>بنها 175</v>
          </cell>
          <cell r="CH176" t="str">
            <v>فقط أربعمائة وستة وثلاثون جنيه وثلاثة وسبعون قرش</v>
          </cell>
        </row>
        <row r="177">
          <cell r="A177">
            <v>176</v>
          </cell>
          <cell r="B177" t="str">
            <v>بنها 176</v>
          </cell>
          <cell r="C177">
            <v>0</v>
          </cell>
          <cell r="D177" t="str">
            <v>كبير</v>
          </cell>
          <cell r="E177">
            <v>0</v>
          </cell>
          <cell r="F177" t="str">
            <v>متزوج</v>
          </cell>
          <cell r="G177">
            <v>2</v>
          </cell>
          <cell r="H177">
            <v>0</v>
          </cell>
          <cell r="I177" t="str">
            <v>نقابى</v>
          </cell>
          <cell r="J177" t="str">
            <v>نعم</v>
          </cell>
          <cell r="K177">
            <v>0</v>
          </cell>
          <cell r="L177">
            <v>0</v>
          </cell>
          <cell r="M177">
            <v>0</v>
          </cell>
          <cell r="N177" t="str">
            <v>لا</v>
          </cell>
          <cell r="O177" t="str">
            <v>نعم</v>
          </cell>
          <cell r="P177" t="str">
            <v>ب ت</v>
          </cell>
          <cell r="Q177">
            <v>0</v>
          </cell>
          <cell r="R177">
            <v>125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498.57</v>
          </cell>
          <cell r="X177">
            <v>538.04</v>
          </cell>
          <cell r="Y177">
            <v>80.709999999999994</v>
          </cell>
          <cell r="Z177">
            <v>5.38</v>
          </cell>
          <cell r="AA177">
            <v>8.07</v>
          </cell>
          <cell r="AB177">
            <v>10.76</v>
          </cell>
          <cell r="AC177">
            <v>6</v>
          </cell>
          <cell r="AD177">
            <v>4</v>
          </cell>
          <cell r="AE177">
            <v>0</v>
          </cell>
          <cell r="AF177">
            <v>0</v>
          </cell>
          <cell r="AG177">
            <v>0</v>
          </cell>
          <cell r="AH177">
            <v>11</v>
          </cell>
          <cell r="AI177">
            <v>249.29</v>
          </cell>
          <cell r="AJ177">
            <v>36.1</v>
          </cell>
          <cell r="AK177">
            <v>39</v>
          </cell>
          <cell r="AL177">
            <v>85.44</v>
          </cell>
          <cell r="AM177">
            <v>46.15</v>
          </cell>
          <cell r="AN177">
            <v>74.790000000000006</v>
          </cell>
          <cell r="AO177">
            <v>74.790000000000006</v>
          </cell>
          <cell r="AP177">
            <v>551.77</v>
          </cell>
          <cell r="AQ177">
            <v>0</v>
          </cell>
          <cell r="AR177">
            <v>0</v>
          </cell>
          <cell r="AS177">
            <v>10</v>
          </cell>
          <cell r="AT177">
            <v>1204.73</v>
          </cell>
          <cell r="AU177">
            <v>80.709999999999994</v>
          </cell>
          <cell r="AV177">
            <v>53.8</v>
          </cell>
          <cell r="AW177">
            <v>5.38</v>
          </cell>
          <cell r="AX177">
            <v>10.76</v>
          </cell>
          <cell r="AY177">
            <v>16.14</v>
          </cell>
          <cell r="AZ177">
            <v>0</v>
          </cell>
          <cell r="BA177">
            <v>0</v>
          </cell>
          <cell r="BB177">
            <v>0</v>
          </cell>
          <cell r="BC177">
            <v>37.659999999999997</v>
          </cell>
          <cell r="BD177">
            <v>8.07</v>
          </cell>
          <cell r="BE177">
            <v>2.69</v>
          </cell>
          <cell r="BF177">
            <v>1</v>
          </cell>
          <cell r="BG177">
            <v>3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10.15</v>
          </cell>
          <cell r="BO177">
            <v>0</v>
          </cell>
          <cell r="BP177">
            <v>1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0.9</v>
          </cell>
          <cell r="CE177">
            <v>231.26</v>
          </cell>
          <cell r="CF177">
            <v>973.47</v>
          </cell>
          <cell r="CG177" t="str">
            <v>بنها 176</v>
          </cell>
          <cell r="CH177" t="str">
            <v>فقط تسعمائة وثلاثة وسبعون جنيه وسبعة وأربعون قرش</v>
          </cell>
        </row>
      </sheetData>
      <sheetData sheetId="14">
        <row r="2">
          <cell r="A2">
            <v>1</v>
          </cell>
          <cell r="B2" t="str">
            <v>بنها 1</v>
          </cell>
          <cell r="C2">
            <v>37400</v>
          </cell>
          <cell r="D2" t="str">
            <v>مدير عام المدرسة</v>
          </cell>
          <cell r="E2" t="str">
            <v>ب ت</v>
          </cell>
          <cell r="F2" t="str">
            <v>كبير</v>
          </cell>
          <cell r="G2" t="str">
            <v>متزوجه</v>
          </cell>
          <cell r="I2" t="str">
            <v>نعم</v>
          </cell>
          <cell r="J2" t="str">
            <v>نقابى</v>
          </cell>
          <cell r="K2" t="str">
            <v>نعم</v>
          </cell>
          <cell r="L2" t="str">
            <v>ثانوى</v>
          </cell>
          <cell r="M2" t="str">
            <v>نعم</v>
          </cell>
          <cell r="N2">
            <v>33.32</v>
          </cell>
          <cell r="O2">
            <v>6</v>
          </cell>
          <cell r="Q2">
            <v>497.34</v>
          </cell>
          <cell r="R2">
            <v>536.66</v>
          </cell>
          <cell r="S2">
            <v>35.979999999999997</v>
          </cell>
          <cell r="T2">
            <v>38.15</v>
          </cell>
          <cell r="U2">
            <v>84.16</v>
          </cell>
          <cell r="V2">
            <v>45.43</v>
          </cell>
          <cell r="AC2" t="str">
            <v>لا</v>
          </cell>
          <cell r="AF2" t="str">
            <v>ن</v>
          </cell>
          <cell r="AG2">
            <v>248.67</v>
          </cell>
          <cell r="AH2">
            <v>125</v>
          </cell>
        </row>
        <row r="3">
          <cell r="A3">
            <v>2</v>
          </cell>
          <cell r="B3" t="str">
            <v>بنها 2</v>
          </cell>
          <cell r="E3" t="str">
            <v>ب ت</v>
          </cell>
          <cell r="F3" t="str">
            <v>كبير</v>
          </cell>
          <cell r="G3" t="str">
            <v>متزوج</v>
          </cell>
          <cell r="H3">
            <v>2</v>
          </cell>
          <cell r="J3" t="str">
            <v>نقابى</v>
          </cell>
          <cell r="K3" t="str">
            <v>نعم</v>
          </cell>
          <cell r="L3" t="str">
            <v>ثانوى</v>
          </cell>
          <cell r="M3" t="str">
            <v>نعم</v>
          </cell>
          <cell r="N3">
            <v>35.72</v>
          </cell>
          <cell r="O3">
            <v>6</v>
          </cell>
          <cell r="P3">
            <v>-4.58</v>
          </cell>
          <cell r="Q3">
            <v>530.83000000000004</v>
          </cell>
          <cell r="R3">
            <v>567.97</v>
          </cell>
          <cell r="S3">
            <v>38.51</v>
          </cell>
          <cell r="T3">
            <v>41.57</v>
          </cell>
          <cell r="U3">
            <v>90.97</v>
          </cell>
          <cell r="V3">
            <v>49.17</v>
          </cell>
          <cell r="AG3">
            <v>0</v>
          </cell>
          <cell r="AH3">
            <v>125</v>
          </cell>
        </row>
        <row r="4">
          <cell r="A4">
            <v>3</v>
          </cell>
          <cell r="B4" t="str">
            <v>بنها 3</v>
          </cell>
          <cell r="D4" t="str">
            <v>مدير</v>
          </cell>
          <cell r="E4" t="str">
            <v>ب ت</v>
          </cell>
          <cell r="F4" t="str">
            <v>كبير</v>
          </cell>
          <cell r="G4" t="str">
            <v>متزوجه</v>
          </cell>
          <cell r="J4" t="str">
            <v>نقابى</v>
          </cell>
          <cell r="K4" t="str">
            <v>نعم</v>
          </cell>
          <cell r="L4" t="str">
            <v>ثانوى</v>
          </cell>
          <cell r="M4" t="str">
            <v>نعم</v>
          </cell>
          <cell r="N4">
            <v>36.36</v>
          </cell>
          <cell r="O4">
            <v>6</v>
          </cell>
          <cell r="P4">
            <v>4</v>
          </cell>
          <cell r="Q4">
            <v>538.33000000000004</v>
          </cell>
          <cell r="R4">
            <v>584.69000000000005</v>
          </cell>
          <cell r="S4">
            <v>39.19</v>
          </cell>
          <cell r="T4">
            <v>42.32</v>
          </cell>
          <cell r="U4">
            <v>92.57</v>
          </cell>
          <cell r="V4">
            <v>49.96</v>
          </cell>
          <cell r="AC4" t="str">
            <v>لا</v>
          </cell>
          <cell r="AF4" t="str">
            <v>ن</v>
          </cell>
          <cell r="AG4">
            <v>269.17</v>
          </cell>
          <cell r="AH4">
            <v>125</v>
          </cell>
        </row>
        <row r="5">
          <cell r="A5">
            <v>4</v>
          </cell>
          <cell r="B5" t="str">
            <v>بنها 4</v>
          </cell>
          <cell r="D5" t="str">
            <v>وكيل أ تجارى</v>
          </cell>
          <cell r="F5" t="str">
            <v>كبير</v>
          </cell>
          <cell r="G5" t="str">
            <v>ارمل</v>
          </cell>
          <cell r="H5">
            <v>2</v>
          </cell>
          <cell r="J5" t="str">
            <v>نقابى</v>
          </cell>
          <cell r="L5" t="str">
            <v>ثانوى</v>
          </cell>
          <cell r="M5" t="str">
            <v>نعم</v>
          </cell>
          <cell r="N5">
            <v>35.72</v>
          </cell>
          <cell r="O5">
            <v>6</v>
          </cell>
          <cell r="Q5">
            <v>536.25</v>
          </cell>
          <cell r="R5">
            <v>577.97</v>
          </cell>
          <cell r="S5">
            <v>38.51</v>
          </cell>
          <cell r="T5">
            <v>41.57</v>
          </cell>
          <cell r="U5">
            <v>90.97</v>
          </cell>
          <cell r="V5">
            <v>49.77</v>
          </cell>
          <cell r="AC5" t="str">
            <v>لا</v>
          </cell>
          <cell r="AF5" t="str">
            <v>ن</v>
          </cell>
          <cell r="AG5">
            <v>268.13</v>
          </cell>
          <cell r="AH5">
            <v>125</v>
          </cell>
        </row>
        <row r="6">
          <cell r="A6">
            <v>5</v>
          </cell>
          <cell r="B6" t="str">
            <v>بنها 5</v>
          </cell>
          <cell r="E6" t="str">
            <v>ب ت</v>
          </cell>
          <cell r="F6" t="str">
            <v>كبير</v>
          </cell>
          <cell r="G6" t="str">
            <v>متزوجه</v>
          </cell>
          <cell r="J6" t="str">
            <v>نقابى</v>
          </cell>
          <cell r="K6" t="str">
            <v>نعم</v>
          </cell>
          <cell r="L6" t="str">
            <v>ثانوى</v>
          </cell>
          <cell r="M6" t="str">
            <v>نعم</v>
          </cell>
          <cell r="N6">
            <v>33.01</v>
          </cell>
          <cell r="O6">
            <v>6</v>
          </cell>
          <cell r="Q6">
            <v>491.61</v>
          </cell>
          <cell r="R6">
            <v>530.62</v>
          </cell>
          <cell r="S6">
            <v>35.619999999999997</v>
          </cell>
          <cell r="T6">
            <v>38.47</v>
          </cell>
          <cell r="U6">
            <v>84.32</v>
          </cell>
          <cell r="V6">
            <v>45.55</v>
          </cell>
          <cell r="AC6" t="str">
            <v>لا</v>
          </cell>
          <cell r="AG6">
            <v>0</v>
          </cell>
          <cell r="AH6">
            <v>125</v>
          </cell>
        </row>
        <row r="7">
          <cell r="A7">
            <v>6</v>
          </cell>
          <cell r="B7" t="str">
            <v>بنها 6</v>
          </cell>
          <cell r="D7" t="str">
            <v>وكيل أ تجارى</v>
          </cell>
          <cell r="E7" t="str">
            <v>ب ت</v>
          </cell>
          <cell r="F7" t="str">
            <v>كبير</v>
          </cell>
          <cell r="G7" t="str">
            <v>متزوجه</v>
          </cell>
          <cell r="J7" t="str">
            <v>نقابى</v>
          </cell>
          <cell r="K7" t="str">
            <v>نعم</v>
          </cell>
          <cell r="L7" t="str">
            <v>ثانوى</v>
          </cell>
          <cell r="M7" t="str">
            <v>نعم</v>
          </cell>
          <cell r="N7">
            <v>31.08</v>
          </cell>
          <cell r="O7">
            <v>6</v>
          </cell>
          <cell r="P7">
            <v>1</v>
          </cell>
          <cell r="Q7">
            <v>471.1</v>
          </cell>
          <cell r="R7">
            <v>509.18</v>
          </cell>
          <cell r="S7">
            <v>33.54</v>
          </cell>
          <cell r="T7">
            <v>36.25</v>
          </cell>
          <cell r="U7">
            <v>78.349999999999994</v>
          </cell>
          <cell r="V7">
            <v>42.3</v>
          </cell>
          <cell r="AC7" t="str">
            <v>لا</v>
          </cell>
          <cell r="AF7" t="str">
            <v>ن</v>
          </cell>
          <cell r="AG7">
            <v>235.55</v>
          </cell>
          <cell r="AH7">
            <v>125</v>
          </cell>
        </row>
        <row r="8">
          <cell r="A8">
            <v>7</v>
          </cell>
          <cell r="B8" t="str">
            <v>بنها 7</v>
          </cell>
          <cell r="F8" t="str">
            <v>الاولى</v>
          </cell>
          <cell r="G8" t="str">
            <v>متزوجه</v>
          </cell>
          <cell r="J8" t="str">
            <v>نقابى</v>
          </cell>
          <cell r="L8" t="str">
            <v>ثانوى</v>
          </cell>
          <cell r="M8" t="str">
            <v>نعم</v>
          </cell>
          <cell r="N8">
            <v>30.64</v>
          </cell>
          <cell r="O8">
            <v>5</v>
          </cell>
          <cell r="Q8">
            <v>457.23</v>
          </cell>
          <cell r="R8">
            <v>492.87</v>
          </cell>
          <cell r="S8">
            <v>33.08</v>
          </cell>
          <cell r="T8">
            <v>36.299999999999997</v>
          </cell>
          <cell r="U8">
            <v>78.5</v>
          </cell>
          <cell r="V8">
            <v>42.38</v>
          </cell>
          <cell r="AC8" t="str">
            <v>لا</v>
          </cell>
          <cell r="AF8" t="str">
            <v>ن</v>
          </cell>
          <cell r="AG8">
            <v>228.62</v>
          </cell>
          <cell r="AH8">
            <v>95</v>
          </cell>
        </row>
        <row r="9">
          <cell r="A9">
            <v>8</v>
          </cell>
          <cell r="B9" t="str">
            <v>بنها 8</v>
          </cell>
          <cell r="E9" t="str">
            <v>ب ت</v>
          </cell>
          <cell r="F9" t="str">
            <v>كبير</v>
          </cell>
          <cell r="G9" t="str">
            <v>متزوجه</v>
          </cell>
          <cell r="J9" t="str">
            <v>نقابى</v>
          </cell>
          <cell r="K9" t="str">
            <v>نعم</v>
          </cell>
          <cell r="L9" t="str">
            <v>ثانوى</v>
          </cell>
          <cell r="M9" t="str">
            <v>نعم</v>
          </cell>
          <cell r="N9">
            <v>37.6</v>
          </cell>
          <cell r="O9">
            <v>6</v>
          </cell>
          <cell r="P9">
            <v>4</v>
          </cell>
          <cell r="Q9">
            <v>552.20000000000005</v>
          </cell>
          <cell r="R9">
            <v>599.80000000000007</v>
          </cell>
          <cell r="S9">
            <v>40.51</v>
          </cell>
          <cell r="T9">
            <v>43.72</v>
          </cell>
          <cell r="U9">
            <v>95.59</v>
          </cell>
          <cell r="V9">
            <v>51.64</v>
          </cell>
          <cell r="AC9" t="str">
            <v>لا</v>
          </cell>
          <cell r="AF9" t="str">
            <v>ن</v>
          </cell>
          <cell r="AG9">
            <v>276.10000000000002</v>
          </cell>
          <cell r="AH9">
            <v>125</v>
          </cell>
        </row>
        <row r="10">
          <cell r="A10">
            <v>9</v>
          </cell>
          <cell r="B10" t="str">
            <v>بنها 9</v>
          </cell>
          <cell r="F10" t="str">
            <v>كبير</v>
          </cell>
          <cell r="G10" t="str">
            <v>متزوجه</v>
          </cell>
          <cell r="L10" t="str">
            <v>ثانوى</v>
          </cell>
          <cell r="N10">
            <v>38.94</v>
          </cell>
          <cell r="O10">
            <v>6</v>
          </cell>
          <cell r="P10">
            <v>4</v>
          </cell>
          <cell r="Q10">
            <v>578.13</v>
          </cell>
          <cell r="R10">
            <v>627.06999999999994</v>
          </cell>
          <cell r="S10">
            <v>42</v>
          </cell>
          <cell r="T10">
            <v>45.97</v>
          </cell>
          <cell r="U10">
            <v>99.1</v>
          </cell>
          <cell r="V10">
            <v>53.2</v>
          </cell>
          <cell r="AC10" t="str">
            <v>لا</v>
          </cell>
          <cell r="AD10" t="str">
            <v>نعم</v>
          </cell>
          <cell r="AE10" t="str">
            <v>نعم</v>
          </cell>
          <cell r="AG10">
            <v>0</v>
          </cell>
          <cell r="AH10">
            <v>125</v>
          </cell>
        </row>
        <row r="11">
          <cell r="A11">
            <v>10</v>
          </cell>
          <cell r="B11" t="str">
            <v>بنها 10</v>
          </cell>
          <cell r="F11" t="str">
            <v>كبير</v>
          </cell>
          <cell r="G11" t="str">
            <v>متزوجه</v>
          </cell>
          <cell r="L11" t="str">
            <v>ثانوى</v>
          </cell>
          <cell r="N11">
            <v>35.22</v>
          </cell>
          <cell r="O11">
            <v>6</v>
          </cell>
          <cell r="P11">
            <v>-5.08</v>
          </cell>
          <cell r="Q11">
            <v>528.79</v>
          </cell>
          <cell r="R11">
            <v>564.92999999999995</v>
          </cell>
          <cell r="S11">
            <v>38.450000000000003</v>
          </cell>
          <cell r="T11">
            <v>41.52</v>
          </cell>
          <cell r="U11">
            <v>89.66</v>
          </cell>
          <cell r="V11">
            <v>48.36</v>
          </cell>
          <cell r="AC11" t="str">
            <v>لا</v>
          </cell>
          <cell r="AE11" t="str">
            <v>نعم</v>
          </cell>
          <cell r="AG11">
            <v>0</v>
          </cell>
          <cell r="AH11">
            <v>125</v>
          </cell>
        </row>
        <row r="12">
          <cell r="A12">
            <v>11</v>
          </cell>
          <cell r="B12" t="str">
            <v>بنها 11</v>
          </cell>
          <cell r="F12" t="str">
            <v>كبير</v>
          </cell>
          <cell r="G12" t="str">
            <v>متزوجه</v>
          </cell>
          <cell r="L12" t="str">
            <v>ثانوى</v>
          </cell>
          <cell r="N12">
            <v>35.46</v>
          </cell>
          <cell r="O12">
            <v>6</v>
          </cell>
          <cell r="P12">
            <v>-4.08</v>
          </cell>
          <cell r="Q12">
            <v>525.41</v>
          </cell>
          <cell r="R12">
            <v>562.79</v>
          </cell>
          <cell r="S12">
            <v>38.229999999999997</v>
          </cell>
          <cell r="T12">
            <v>41.29</v>
          </cell>
          <cell r="U12">
            <v>89.18</v>
          </cell>
          <cell r="V12">
            <v>48.1</v>
          </cell>
          <cell r="AC12" t="str">
            <v>لا</v>
          </cell>
          <cell r="AD12" t="str">
            <v>نعم</v>
          </cell>
          <cell r="AE12" t="str">
            <v>نعم</v>
          </cell>
          <cell r="AG12">
            <v>0</v>
          </cell>
          <cell r="AH12">
            <v>125</v>
          </cell>
        </row>
        <row r="13">
          <cell r="A13">
            <v>12</v>
          </cell>
          <cell r="B13" t="str">
            <v>بنها 12</v>
          </cell>
          <cell r="E13" t="str">
            <v>ب ت</v>
          </cell>
          <cell r="F13" t="str">
            <v>الاولى</v>
          </cell>
          <cell r="G13" t="str">
            <v>متزوج</v>
          </cell>
          <cell r="H13">
            <v>2</v>
          </cell>
          <cell r="J13" t="str">
            <v>نقابى</v>
          </cell>
          <cell r="K13" t="str">
            <v>نعم</v>
          </cell>
          <cell r="L13" t="str">
            <v>ثانوى</v>
          </cell>
          <cell r="M13" t="str">
            <v>نعم</v>
          </cell>
          <cell r="N13">
            <v>26.24</v>
          </cell>
          <cell r="O13">
            <v>5</v>
          </cell>
          <cell r="Q13">
            <v>393.82</v>
          </cell>
          <cell r="R13">
            <v>425.06</v>
          </cell>
          <cell r="S13">
            <v>28.37</v>
          </cell>
          <cell r="T13">
            <v>30.76</v>
          </cell>
          <cell r="U13">
            <v>66.599999999999994</v>
          </cell>
          <cell r="V13">
            <v>36</v>
          </cell>
          <cell r="AF13" t="str">
            <v>ن</v>
          </cell>
          <cell r="AG13">
            <v>196.91</v>
          </cell>
          <cell r="AH13">
            <v>95</v>
          </cell>
        </row>
        <row r="14">
          <cell r="A14">
            <v>13</v>
          </cell>
          <cell r="B14" t="str">
            <v>بنها 13</v>
          </cell>
          <cell r="E14" t="str">
            <v>ب ت</v>
          </cell>
          <cell r="F14" t="str">
            <v>الاولى</v>
          </cell>
          <cell r="G14" t="str">
            <v>متزوج</v>
          </cell>
          <cell r="H14">
            <v>2</v>
          </cell>
          <cell r="J14" t="str">
            <v>نقابى</v>
          </cell>
          <cell r="K14" t="str">
            <v>نعم</v>
          </cell>
          <cell r="L14" t="str">
            <v>ثانوى</v>
          </cell>
          <cell r="M14" t="str">
            <v>نعم</v>
          </cell>
          <cell r="N14">
            <v>25.7</v>
          </cell>
          <cell r="O14">
            <v>5</v>
          </cell>
          <cell r="Q14">
            <v>386.05</v>
          </cell>
          <cell r="R14">
            <v>416.75</v>
          </cell>
          <cell r="S14">
            <v>27.79</v>
          </cell>
          <cell r="T14">
            <v>30.13</v>
          </cell>
          <cell r="U14">
            <v>65.25</v>
          </cell>
          <cell r="V14">
            <v>36</v>
          </cell>
          <cell r="AF14" t="str">
            <v>ن</v>
          </cell>
          <cell r="AG14">
            <v>193.03</v>
          </cell>
          <cell r="AH14">
            <v>95</v>
          </cell>
        </row>
        <row r="15">
          <cell r="A15">
            <v>14</v>
          </cell>
          <cell r="B15" t="str">
            <v>بنها 14</v>
          </cell>
          <cell r="F15" t="str">
            <v>الاولى</v>
          </cell>
          <cell r="G15" t="str">
            <v>متزوج</v>
          </cell>
          <cell r="H15">
            <v>2</v>
          </cell>
          <cell r="J15" t="str">
            <v>نقابى</v>
          </cell>
          <cell r="L15" t="str">
            <v>ثانوى</v>
          </cell>
          <cell r="M15" t="str">
            <v>نعم</v>
          </cell>
          <cell r="N15">
            <v>23.21</v>
          </cell>
          <cell r="O15">
            <v>5</v>
          </cell>
          <cell r="Q15">
            <v>357.21</v>
          </cell>
          <cell r="R15">
            <v>385.41999999999996</v>
          </cell>
          <cell r="S15">
            <v>25.16</v>
          </cell>
          <cell r="T15">
            <v>27.81</v>
          </cell>
          <cell r="U15">
            <v>60.18</v>
          </cell>
          <cell r="V15">
            <v>36</v>
          </cell>
          <cell r="AF15" t="str">
            <v>ن</v>
          </cell>
          <cell r="AG15">
            <v>178.61</v>
          </cell>
          <cell r="AH15">
            <v>95</v>
          </cell>
        </row>
        <row r="16">
          <cell r="A16">
            <v>15</v>
          </cell>
          <cell r="B16" t="str">
            <v>بنها 15</v>
          </cell>
          <cell r="E16" t="str">
            <v>ب ت</v>
          </cell>
          <cell r="F16" t="str">
            <v>الاولى</v>
          </cell>
          <cell r="G16" t="str">
            <v>متزوجه</v>
          </cell>
          <cell r="J16" t="str">
            <v>نقابى</v>
          </cell>
          <cell r="K16" t="str">
            <v>نعم</v>
          </cell>
          <cell r="L16" t="str">
            <v>ثانوى</v>
          </cell>
          <cell r="M16" t="str">
            <v>نعم</v>
          </cell>
          <cell r="N16">
            <v>22.66</v>
          </cell>
          <cell r="O16">
            <v>5</v>
          </cell>
          <cell r="Q16">
            <v>341.83</v>
          </cell>
          <cell r="R16">
            <v>369.49</v>
          </cell>
          <cell r="S16">
            <v>24.52</v>
          </cell>
          <cell r="T16">
            <v>26.54</v>
          </cell>
          <cell r="U16">
            <v>58.48</v>
          </cell>
          <cell r="V16">
            <v>36</v>
          </cell>
          <cell r="AF16" t="str">
            <v>ن</v>
          </cell>
          <cell r="AG16">
            <v>170.92</v>
          </cell>
          <cell r="AH16">
            <v>95</v>
          </cell>
        </row>
        <row r="17">
          <cell r="A17">
            <v>16</v>
          </cell>
          <cell r="B17" t="str">
            <v>بنها 16</v>
          </cell>
          <cell r="F17" t="str">
            <v>الاولى</v>
          </cell>
          <cell r="G17" t="str">
            <v>متزوجه</v>
          </cell>
          <cell r="J17" t="str">
            <v>نقابى</v>
          </cell>
          <cell r="L17" t="str">
            <v>ثانوى</v>
          </cell>
          <cell r="M17" t="str">
            <v>نعم</v>
          </cell>
          <cell r="N17">
            <v>20.84</v>
          </cell>
          <cell r="O17">
            <v>5</v>
          </cell>
          <cell r="Q17">
            <v>323.45</v>
          </cell>
          <cell r="R17">
            <v>349.28999999999996</v>
          </cell>
          <cell r="S17">
            <v>23.1</v>
          </cell>
          <cell r="T17">
            <v>25.03</v>
          </cell>
          <cell r="U17">
            <v>55.31</v>
          </cell>
          <cell r="V17">
            <v>36</v>
          </cell>
          <cell r="AF17" t="str">
            <v>ن</v>
          </cell>
          <cell r="AG17">
            <v>161.72999999999999</v>
          </cell>
          <cell r="AH17">
            <v>95</v>
          </cell>
        </row>
        <row r="18">
          <cell r="A18">
            <v>17</v>
          </cell>
          <cell r="B18" t="str">
            <v>بنها 17</v>
          </cell>
          <cell r="F18" t="str">
            <v>الاولى</v>
          </cell>
          <cell r="G18" t="str">
            <v>متزوجه</v>
          </cell>
          <cell r="J18" t="str">
            <v>نقابى</v>
          </cell>
          <cell r="L18" t="str">
            <v>ثانوى</v>
          </cell>
          <cell r="M18" t="str">
            <v>نعم</v>
          </cell>
          <cell r="N18">
            <v>22.79</v>
          </cell>
          <cell r="O18">
            <v>5</v>
          </cell>
          <cell r="Q18">
            <v>349.45</v>
          </cell>
          <cell r="R18">
            <v>377.24</v>
          </cell>
          <cell r="S18">
            <v>24.66</v>
          </cell>
          <cell r="T18">
            <v>26.73</v>
          </cell>
          <cell r="U18">
            <v>58.97</v>
          </cell>
          <cell r="V18">
            <v>36</v>
          </cell>
          <cell r="AF18" t="str">
            <v>ن</v>
          </cell>
          <cell r="AG18">
            <v>174.73</v>
          </cell>
          <cell r="AH18">
            <v>95</v>
          </cell>
        </row>
        <row r="19">
          <cell r="A19">
            <v>18</v>
          </cell>
          <cell r="B19" t="str">
            <v>بنها 18</v>
          </cell>
          <cell r="F19" t="str">
            <v>الثانية</v>
          </cell>
          <cell r="G19" t="str">
            <v>متزوجه</v>
          </cell>
          <cell r="J19" t="str">
            <v>نقابى</v>
          </cell>
          <cell r="L19" t="str">
            <v>ثانوى</v>
          </cell>
          <cell r="M19" t="str">
            <v>نعم</v>
          </cell>
          <cell r="N19">
            <v>20.54</v>
          </cell>
          <cell r="O19">
            <v>5</v>
          </cell>
          <cell r="Q19">
            <v>319.66000000000003</v>
          </cell>
          <cell r="R19">
            <v>345.20000000000005</v>
          </cell>
          <cell r="S19">
            <v>22.81</v>
          </cell>
          <cell r="T19">
            <v>24.74</v>
          </cell>
          <cell r="U19">
            <v>54.67</v>
          </cell>
          <cell r="V19">
            <v>36</v>
          </cell>
          <cell r="AF19" t="str">
            <v>ن</v>
          </cell>
          <cell r="AG19">
            <v>159.83000000000001</v>
          </cell>
          <cell r="AH19">
            <v>70</v>
          </cell>
        </row>
        <row r="20">
          <cell r="A20">
            <v>19</v>
          </cell>
          <cell r="B20" t="str">
            <v>بنها 19</v>
          </cell>
          <cell r="F20" t="str">
            <v>الثانية</v>
          </cell>
          <cell r="G20" t="str">
            <v>متزوجه</v>
          </cell>
          <cell r="J20" t="str">
            <v>نقابى</v>
          </cell>
          <cell r="L20" t="str">
            <v>ثانوى</v>
          </cell>
          <cell r="M20" t="str">
            <v>نعم</v>
          </cell>
          <cell r="N20">
            <v>17.8</v>
          </cell>
          <cell r="O20">
            <v>5</v>
          </cell>
          <cell r="Q20">
            <v>281.33999999999997</v>
          </cell>
          <cell r="R20">
            <v>304.14</v>
          </cell>
          <cell r="S20">
            <v>19.39</v>
          </cell>
          <cell r="T20">
            <v>21.62</v>
          </cell>
          <cell r="U20">
            <v>47.99</v>
          </cell>
          <cell r="V20">
            <v>36</v>
          </cell>
          <cell r="AF20" t="str">
            <v>ن</v>
          </cell>
          <cell r="AG20">
            <v>140.66999999999999</v>
          </cell>
          <cell r="AH20">
            <v>70</v>
          </cell>
        </row>
        <row r="21">
          <cell r="A21">
            <v>20</v>
          </cell>
          <cell r="B21" t="str">
            <v>بنها 20</v>
          </cell>
          <cell r="F21" t="str">
            <v>الثانية</v>
          </cell>
          <cell r="G21" t="str">
            <v>متزوج</v>
          </cell>
          <cell r="H21">
            <v>2</v>
          </cell>
          <cell r="L21" t="str">
            <v>ثانوى</v>
          </cell>
          <cell r="N21">
            <v>25.69</v>
          </cell>
          <cell r="O21">
            <v>5</v>
          </cell>
          <cell r="Q21">
            <v>392.31</v>
          </cell>
          <cell r="R21">
            <v>423</v>
          </cell>
          <cell r="S21">
            <v>27.81</v>
          </cell>
          <cell r="T21">
            <v>30.64</v>
          </cell>
          <cell r="U21">
            <v>67.34</v>
          </cell>
          <cell r="V21">
            <v>36.36</v>
          </cell>
          <cell r="AG21">
            <v>0</v>
          </cell>
          <cell r="AH21">
            <v>70</v>
          </cell>
        </row>
        <row r="22">
          <cell r="A22">
            <v>21</v>
          </cell>
          <cell r="B22" t="str">
            <v>بنها 21</v>
          </cell>
          <cell r="E22" t="str">
            <v>ب ت</v>
          </cell>
          <cell r="F22" t="str">
            <v>الثانية</v>
          </cell>
          <cell r="G22" t="str">
            <v>متزوج</v>
          </cell>
          <cell r="H22">
            <v>2</v>
          </cell>
          <cell r="J22" t="str">
            <v>نقابى</v>
          </cell>
          <cell r="K22" t="str">
            <v>نعم</v>
          </cell>
          <cell r="L22" t="str">
            <v>ثانوى</v>
          </cell>
          <cell r="M22" t="str">
            <v>نعم</v>
          </cell>
          <cell r="N22">
            <v>15.98</v>
          </cell>
          <cell r="O22">
            <v>5</v>
          </cell>
          <cell r="Q22">
            <v>249.5</v>
          </cell>
          <cell r="R22">
            <v>270.48</v>
          </cell>
          <cell r="S22">
            <v>17.420000000000002</v>
          </cell>
          <cell r="T22">
            <v>19</v>
          </cell>
          <cell r="U22">
            <v>42.42</v>
          </cell>
          <cell r="V22">
            <v>36</v>
          </cell>
          <cell r="AF22" t="str">
            <v>ن</v>
          </cell>
          <cell r="AG22">
            <v>124.75</v>
          </cell>
          <cell r="AH22">
            <v>70</v>
          </cell>
        </row>
        <row r="23">
          <cell r="A23">
            <v>22</v>
          </cell>
          <cell r="B23" t="str">
            <v>بنها 22</v>
          </cell>
          <cell r="E23" t="str">
            <v>ب ت</v>
          </cell>
          <cell r="F23" t="str">
            <v>الثانية</v>
          </cell>
          <cell r="G23" t="str">
            <v>متزوجه</v>
          </cell>
          <cell r="J23" t="str">
            <v>نقابى</v>
          </cell>
          <cell r="K23" t="str">
            <v>نعم</v>
          </cell>
          <cell r="L23" t="str">
            <v>ثانوى</v>
          </cell>
          <cell r="M23" t="str">
            <v>نعم</v>
          </cell>
          <cell r="N23">
            <v>15.98</v>
          </cell>
          <cell r="O23">
            <v>5</v>
          </cell>
          <cell r="Q23">
            <v>249.1</v>
          </cell>
          <cell r="R23">
            <v>270.08</v>
          </cell>
          <cell r="S23">
            <v>17.420000000000002</v>
          </cell>
          <cell r="T23">
            <v>19</v>
          </cell>
          <cell r="U23">
            <v>42.34</v>
          </cell>
          <cell r="V23">
            <v>36</v>
          </cell>
          <cell r="AF23" t="str">
            <v>ن</v>
          </cell>
          <cell r="AG23">
            <v>124.55</v>
          </cell>
          <cell r="AH23">
            <v>70</v>
          </cell>
        </row>
        <row r="24">
          <cell r="A24">
            <v>23</v>
          </cell>
          <cell r="B24" t="str">
            <v>بنها 23</v>
          </cell>
          <cell r="E24" t="str">
            <v>ب ت</v>
          </cell>
          <cell r="F24" t="str">
            <v>الثانية</v>
          </cell>
          <cell r="G24" t="str">
            <v>متزوجه</v>
          </cell>
          <cell r="J24" t="str">
            <v>نقابى</v>
          </cell>
          <cell r="K24" t="str">
            <v>نعم</v>
          </cell>
          <cell r="L24" t="str">
            <v>ثانوى</v>
          </cell>
          <cell r="M24" t="str">
            <v>نعم</v>
          </cell>
          <cell r="N24">
            <v>15.98</v>
          </cell>
          <cell r="O24">
            <v>5</v>
          </cell>
          <cell r="Q24">
            <v>249.1</v>
          </cell>
          <cell r="R24">
            <v>270.08</v>
          </cell>
          <cell r="S24">
            <v>17.420000000000002</v>
          </cell>
          <cell r="T24">
            <v>19</v>
          </cell>
          <cell r="U24">
            <v>42.34</v>
          </cell>
          <cell r="V24">
            <v>36</v>
          </cell>
          <cell r="AF24" t="str">
            <v>ن</v>
          </cell>
          <cell r="AG24">
            <v>124.55</v>
          </cell>
          <cell r="AH24">
            <v>70</v>
          </cell>
        </row>
        <row r="25">
          <cell r="A25">
            <v>24</v>
          </cell>
          <cell r="B25" t="str">
            <v>بنها 24</v>
          </cell>
          <cell r="E25" t="str">
            <v>ب ت</v>
          </cell>
          <cell r="F25" t="str">
            <v>الثانية</v>
          </cell>
          <cell r="G25" t="str">
            <v>متزوج</v>
          </cell>
          <cell r="H25">
            <v>2</v>
          </cell>
          <cell r="J25" t="str">
            <v>نقابى</v>
          </cell>
          <cell r="K25" t="str">
            <v>نعم</v>
          </cell>
          <cell r="L25" t="str">
            <v>ثانوى</v>
          </cell>
          <cell r="M25" t="str">
            <v>نعم</v>
          </cell>
          <cell r="N25">
            <v>15.98</v>
          </cell>
          <cell r="O25">
            <v>5</v>
          </cell>
          <cell r="Q25">
            <v>249.9</v>
          </cell>
          <cell r="R25">
            <v>270.88</v>
          </cell>
          <cell r="S25">
            <v>17.420000000000002</v>
          </cell>
          <cell r="T25">
            <v>19.04</v>
          </cell>
          <cell r="U25">
            <v>41.5</v>
          </cell>
          <cell r="V25">
            <v>36</v>
          </cell>
          <cell r="AF25" t="str">
            <v>ن</v>
          </cell>
          <cell r="AG25">
            <v>124.95</v>
          </cell>
          <cell r="AH25">
            <v>70</v>
          </cell>
        </row>
        <row r="26">
          <cell r="A26">
            <v>25</v>
          </cell>
          <cell r="B26" t="str">
            <v>بنها 25</v>
          </cell>
          <cell r="E26" t="str">
            <v>ب ت</v>
          </cell>
          <cell r="F26" t="str">
            <v>الثانية</v>
          </cell>
          <cell r="G26" t="str">
            <v>متزوجه</v>
          </cell>
          <cell r="J26" t="str">
            <v>نقابى</v>
          </cell>
          <cell r="K26" t="str">
            <v>نعم</v>
          </cell>
          <cell r="L26" t="str">
            <v>ثانوى</v>
          </cell>
          <cell r="M26" t="str">
            <v>نعم</v>
          </cell>
          <cell r="N26">
            <v>15.98</v>
          </cell>
          <cell r="O26">
            <v>5</v>
          </cell>
          <cell r="Q26">
            <v>249.1</v>
          </cell>
          <cell r="R26">
            <v>270.08</v>
          </cell>
          <cell r="S26">
            <v>17.420000000000002</v>
          </cell>
          <cell r="T26">
            <v>19</v>
          </cell>
          <cell r="U26">
            <v>42.34</v>
          </cell>
          <cell r="V26">
            <v>36</v>
          </cell>
          <cell r="AF26" t="str">
            <v>ن</v>
          </cell>
          <cell r="AG26">
            <v>124.55</v>
          </cell>
          <cell r="AH26">
            <v>70</v>
          </cell>
        </row>
        <row r="27">
          <cell r="A27">
            <v>26</v>
          </cell>
          <cell r="B27" t="str">
            <v>بنها 26</v>
          </cell>
          <cell r="E27" t="str">
            <v>ب ت</v>
          </cell>
          <cell r="F27" t="str">
            <v>الثانية</v>
          </cell>
          <cell r="G27" t="str">
            <v>متزوجه</v>
          </cell>
          <cell r="J27" t="str">
            <v>نقابى</v>
          </cell>
          <cell r="K27" t="str">
            <v>نعم</v>
          </cell>
          <cell r="L27" t="str">
            <v>ثانوى</v>
          </cell>
          <cell r="M27" t="str">
            <v>نعم</v>
          </cell>
          <cell r="N27">
            <v>18.829999999999998</v>
          </cell>
          <cell r="O27">
            <v>5</v>
          </cell>
          <cell r="Q27">
            <v>289.20999999999998</v>
          </cell>
          <cell r="R27">
            <v>313.03999999999996</v>
          </cell>
          <cell r="S27">
            <v>20.45</v>
          </cell>
          <cell r="T27">
            <v>22.27</v>
          </cell>
          <cell r="U27">
            <v>49.38</v>
          </cell>
          <cell r="V27">
            <v>36</v>
          </cell>
          <cell r="AF27" t="str">
            <v>ن</v>
          </cell>
          <cell r="AG27">
            <v>144.61000000000001</v>
          </cell>
          <cell r="AH27">
            <v>70</v>
          </cell>
        </row>
        <row r="28">
          <cell r="A28">
            <v>27</v>
          </cell>
          <cell r="B28" t="str">
            <v>بنها 27</v>
          </cell>
          <cell r="E28" t="str">
            <v>ب ت</v>
          </cell>
          <cell r="F28" t="str">
            <v>الثانية</v>
          </cell>
          <cell r="G28" t="str">
            <v>متزوجه</v>
          </cell>
          <cell r="J28" t="str">
            <v>نقابى</v>
          </cell>
          <cell r="L28" t="str">
            <v>ثانوى</v>
          </cell>
          <cell r="M28" t="str">
            <v>نعم</v>
          </cell>
          <cell r="N28">
            <v>15.98</v>
          </cell>
          <cell r="O28">
            <v>5</v>
          </cell>
          <cell r="Q28">
            <v>249.09</v>
          </cell>
          <cell r="R28">
            <v>270.07</v>
          </cell>
          <cell r="S28">
            <v>17.420000000000002</v>
          </cell>
          <cell r="T28">
            <v>19</v>
          </cell>
          <cell r="U28">
            <v>42.34</v>
          </cell>
          <cell r="V28">
            <v>36</v>
          </cell>
          <cell r="AF28" t="str">
            <v>ن</v>
          </cell>
          <cell r="AG28">
            <v>124.55</v>
          </cell>
          <cell r="AH28">
            <v>70</v>
          </cell>
        </row>
        <row r="29">
          <cell r="A29">
            <v>28</v>
          </cell>
          <cell r="B29" t="str">
            <v>بنها 28</v>
          </cell>
          <cell r="E29" t="str">
            <v>ب ت</v>
          </cell>
          <cell r="F29" t="str">
            <v>الثانية</v>
          </cell>
          <cell r="G29" t="str">
            <v>متزوجه</v>
          </cell>
          <cell r="J29" t="str">
            <v>نقابى</v>
          </cell>
          <cell r="K29" t="str">
            <v>نعم</v>
          </cell>
          <cell r="L29" t="str">
            <v>ثانوى</v>
          </cell>
          <cell r="M29" t="str">
            <v>نعم</v>
          </cell>
          <cell r="N29">
            <v>15.98</v>
          </cell>
          <cell r="O29">
            <v>5</v>
          </cell>
          <cell r="Q29">
            <v>248.7</v>
          </cell>
          <cell r="R29">
            <v>269.68</v>
          </cell>
          <cell r="S29">
            <v>17.420000000000002</v>
          </cell>
          <cell r="T29">
            <v>19</v>
          </cell>
          <cell r="U29">
            <v>42.34</v>
          </cell>
          <cell r="V29">
            <v>36</v>
          </cell>
          <cell r="AF29" t="str">
            <v>ن</v>
          </cell>
          <cell r="AG29">
            <v>124.35</v>
          </cell>
          <cell r="AH29">
            <v>70</v>
          </cell>
        </row>
        <row r="30">
          <cell r="A30">
            <v>29</v>
          </cell>
          <cell r="B30" t="str">
            <v>بنها 29</v>
          </cell>
          <cell r="E30" t="str">
            <v>ب ت</v>
          </cell>
          <cell r="F30" t="str">
            <v>الثانية</v>
          </cell>
          <cell r="G30" t="str">
            <v>متزوج</v>
          </cell>
          <cell r="H30">
            <v>2</v>
          </cell>
          <cell r="J30" t="str">
            <v>نقابى</v>
          </cell>
          <cell r="K30" t="str">
            <v>نعم</v>
          </cell>
          <cell r="L30" t="str">
            <v>ثانوى</v>
          </cell>
          <cell r="M30" t="str">
            <v>نعم</v>
          </cell>
          <cell r="N30">
            <v>14.87</v>
          </cell>
          <cell r="O30">
            <v>5</v>
          </cell>
          <cell r="Q30">
            <v>238.68</v>
          </cell>
          <cell r="R30">
            <v>258.55</v>
          </cell>
          <cell r="S30">
            <v>16.18</v>
          </cell>
          <cell r="T30">
            <v>18.12</v>
          </cell>
          <cell r="U30">
            <v>39.49</v>
          </cell>
          <cell r="V30">
            <v>36</v>
          </cell>
          <cell r="AF30" t="str">
            <v>ن</v>
          </cell>
          <cell r="AG30">
            <v>119.34</v>
          </cell>
          <cell r="AH30">
            <v>70</v>
          </cell>
        </row>
        <row r="31">
          <cell r="A31">
            <v>30</v>
          </cell>
          <cell r="B31" t="str">
            <v>بنها 30</v>
          </cell>
          <cell r="E31" t="str">
            <v>ب ت</v>
          </cell>
          <cell r="F31" t="str">
            <v>الثانية</v>
          </cell>
          <cell r="G31" t="str">
            <v>متزوجه</v>
          </cell>
          <cell r="J31" t="str">
            <v>نقابى</v>
          </cell>
          <cell r="K31" t="str">
            <v>نعم</v>
          </cell>
          <cell r="L31" t="str">
            <v>ثانوى</v>
          </cell>
          <cell r="M31" t="str">
            <v>نعم</v>
          </cell>
          <cell r="N31">
            <v>15.98</v>
          </cell>
          <cell r="O31">
            <v>5</v>
          </cell>
          <cell r="Q31">
            <v>248.7</v>
          </cell>
          <cell r="R31">
            <v>269.68</v>
          </cell>
          <cell r="S31">
            <v>17.420000000000002</v>
          </cell>
          <cell r="T31">
            <v>19</v>
          </cell>
          <cell r="U31">
            <v>42.34</v>
          </cell>
          <cell r="V31">
            <v>36</v>
          </cell>
          <cell r="AF31" t="str">
            <v>ن</v>
          </cell>
          <cell r="AG31">
            <v>124.35</v>
          </cell>
          <cell r="AH31">
            <v>70</v>
          </cell>
        </row>
        <row r="32">
          <cell r="A32">
            <v>31</v>
          </cell>
          <cell r="B32" t="str">
            <v>بنها 31</v>
          </cell>
          <cell r="E32" t="str">
            <v>ب ت</v>
          </cell>
          <cell r="F32" t="str">
            <v>الثانية</v>
          </cell>
          <cell r="G32" t="str">
            <v>متزوجه</v>
          </cell>
          <cell r="J32" t="str">
            <v>نقابى</v>
          </cell>
          <cell r="L32" t="str">
            <v>ثانوى</v>
          </cell>
          <cell r="M32" t="str">
            <v>نعم</v>
          </cell>
          <cell r="N32">
            <v>20.14</v>
          </cell>
          <cell r="O32">
            <v>5</v>
          </cell>
          <cell r="Q32">
            <v>307.08999999999997</v>
          </cell>
          <cell r="R32">
            <v>332.22999999999996</v>
          </cell>
          <cell r="S32">
            <v>21.86</v>
          </cell>
          <cell r="T32">
            <v>24.23</v>
          </cell>
          <cell r="U32">
            <v>52.43</v>
          </cell>
          <cell r="V32">
            <v>36</v>
          </cell>
          <cell r="AF32" t="str">
            <v>ن</v>
          </cell>
          <cell r="AG32">
            <v>153.55000000000001</v>
          </cell>
          <cell r="AH32">
            <v>70</v>
          </cell>
        </row>
        <row r="33">
          <cell r="A33">
            <v>32</v>
          </cell>
          <cell r="B33" t="str">
            <v>بنها 32</v>
          </cell>
          <cell r="E33" t="str">
            <v>ب ت</v>
          </cell>
          <cell r="F33" t="str">
            <v>الثانية</v>
          </cell>
          <cell r="G33" t="str">
            <v>متزوجه</v>
          </cell>
          <cell r="J33" t="str">
            <v>نقابى</v>
          </cell>
          <cell r="L33" t="str">
            <v>ثانوى</v>
          </cell>
          <cell r="M33" t="str">
            <v>نعم</v>
          </cell>
          <cell r="N33">
            <v>16.78</v>
          </cell>
          <cell r="O33">
            <v>5</v>
          </cell>
          <cell r="Q33">
            <v>261.2</v>
          </cell>
          <cell r="R33">
            <v>282.98</v>
          </cell>
          <cell r="S33">
            <v>18.8</v>
          </cell>
          <cell r="T33">
            <v>20.46</v>
          </cell>
          <cell r="U33">
            <v>44.44</v>
          </cell>
          <cell r="V33">
            <v>36</v>
          </cell>
          <cell r="AF33" t="str">
            <v>ن</v>
          </cell>
          <cell r="AG33">
            <v>130.6</v>
          </cell>
          <cell r="AH33">
            <v>70</v>
          </cell>
        </row>
        <row r="34">
          <cell r="A34">
            <v>33</v>
          </cell>
          <cell r="B34" t="str">
            <v>بنها 33</v>
          </cell>
          <cell r="E34" t="str">
            <v>ب ت</v>
          </cell>
          <cell r="F34" t="str">
            <v>الثانية</v>
          </cell>
          <cell r="G34" t="str">
            <v>متزوج</v>
          </cell>
          <cell r="H34">
            <v>2</v>
          </cell>
          <cell r="J34" t="str">
            <v>نقابى</v>
          </cell>
          <cell r="K34" t="str">
            <v>نعم</v>
          </cell>
          <cell r="L34" t="str">
            <v>ثانوى</v>
          </cell>
          <cell r="M34" t="str">
            <v>نعم</v>
          </cell>
          <cell r="N34">
            <v>18.079999999999998</v>
          </cell>
          <cell r="O34">
            <v>5</v>
          </cell>
          <cell r="Q34">
            <v>279.79000000000002</v>
          </cell>
          <cell r="R34">
            <v>302.87</v>
          </cell>
          <cell r="S34">
            <v>19.7</v>
          </cell>
          <cell r="T34">
            <v>21.47</v>
          </cell>
          <cell r="U34">
            <v>47.67</v>
          </cell>
          <cell r="V34">
            <v>36</v>
          </cell>
          <cell r="AF34" t="str">
            <v>ن</v>
          </cell>
          <cell r="AG34">
            <v>139.9</v>
          </cell>
          <cell r="AH34">
            <v>70</v>
          </cell>
        </row>
        <row r="35">
          <cell r="A35">
            <v>34</v>
          </cell>
          <cell r="B35" t="str">
            <v>بنها 34</v>
          </cell>
          <cell r="E35" t="str">
            <v>ب ت</v>
          </cell>
          <cell r="F35" t="str">
            <v>الثانية</v>
          </cell>
          <cell r="G35" t="str">
            <v>متزوجه</v>
          </cell>
          <cell r="J35" t="str">
            <v>نقابى</v>
          </cell>
          <cell r="K35" t="str">
            <v>نعم</v>
          </cell>
          <cell r="L35" t="str">
            <v>ثانوى</v>
          </cell>
          <cell r="M35" t="str">
            <v>نعم</v>
          </cell>
          <cell r="N35">
            <v>14.87</v>
          </cell>
          <cell r="O35">
            <v>5</v>
          </cell>
          <cell r="Q35">
            <v>233.28</v>
          </cell>
          <cell r="R35">
            <v>253.15</v>
          </cell>
          <cell r="S35">
            <v>16.18</v>
          </cell>
          <cell r="T35">
            <v>18.12</v>
          </cell>
          <cell r="U35">
            <v>39.49</v>
          </cell>
          <cell r="V35">
            <v>36</v>
          </cell>
          <cell r="AG35">
            <v>0</v>
          </cell>
          <cell r="AH35">
            <v>70</v>
          </cell>
        </row>
        <row r="36">
          <cell r="A36">
            <v>35</v>
          </cell>
          <cell r="B36" t="str">
            <v>بنها 35</v>
          </cell>
          <cell r="F36" t="str">
            <v>الثانية</v>
          </cell>
          <cell r="G36" t="str">
            <v>متزوجه</v>
          </cell>
          <cell r="J36" t="str">
            <v>نقابى</v>
          </cell>
          <cell r="L36" t="str">
            <v>ثانوى</v>
          </cell>
          <cell r="M36" t="str">
            <v>نعم</v>
          </cell>
          <cell r="N36">
            <v>17.95</v>
          </cell>
          <cell r="O36">
            <v>5</v>
          </cell>
          <cell r="Q36">
            <v>277.68</v>
          </cell>
          <cell r="R36">
            <v>300.63</v>
          </cell>
          <cell r="S36">
            <v>19.52</v>
          </cell>
          <cell r="T36">
            <v>21.78</v>
          </cell>
          <cell r="U36">
            <v>47.29</v>
          </cell>
          <cell r="V36">
            <v>36</v>
          </cell>
          <cell r="AF36" t="str">
            <v>ن</v>
          </cell>
          <cell r="AG36">
            <v>138.84</v>
          </cell>
          <cell r="AH36">
            <v>70</v>
          </cell>
        </row>
        <row r="37">
          <cell r="A37">
            <v>36</v>
          </cell>
          <cell r="B37" t="str">
            <v>بنها 36</v>
          </cell>
          <cell r="F37" t="str">
            <v>الثانية</v>
          </cell>
          <cell r="G37" t="str">
            <v>متزوج</v>
          </cell>
          <cell r="H37">
            <v>2</v>
          </cell>
          <cell r="J37" t="str">
            <v>نقابى</v>
          </cell>
          <cell r="L37" t="str">
            <v>ثانوى</v>
          </cell>
          <cell r="M37" t="str">
            <v>نعم</v>
          </cell>
          <cell r="N37">
            <v>15.98</v>
          </cell>
          <cell r="O37">
            <v>5</v>
          </cell>
          <cell r="Q37">
            <v>249.02</v>
          </cell>
          <cell r="R37">
            <v>270</v>
          </cell>
          <cell r="S37">
            <v>17.420000000000002</v>
          </cell>
          <cell r="T37">
            <v>19</v>
          </cell>
          <cell r="U37">
            <v>41.33</v>
          </cell>
          <cell r="V37">
            <v>36</v>
          </cell>
          <cell r="AG37">
            <v>0</v>
          </cell>
          <cell r="AH37">
            <v>70</v>
          </cell>
        </row>
        <row r="38">
          <cell r="A38">
            <v>37</v>
          </cell>
          <cell r="B38" t="str">
            <v>بنها 37</v>
          </cell>
          <cell r="F38" t="str">
            <v>الثانية</v>
          </cell>
          <cell r="G38" t="str">
            <v>متزوج</v>
          </cell>
          <cell r="H38">
            <v>1</v>
          </cell>
          <cell r="J38" t="str">
            <v>نقابى</v>
          </cell>
          <cell r="L38" t="str">
            <v>ثانوى</v>
          </cell>
          <cell r="M38" t="str">
            <v>نعم</v>
          </cell>
          <cell r="N38">
            <v>14.87</v>
          </cell>
          <cell r="O38">
            <v>5</v>
          </cell>
          <cell r="Q38">
            <v>233.68</v>
          </cell>
          <cell r="R38">
            <v>253.55</v>
          </cell>
          <cell r="S38">
            <v>16.170000000000002</v>
          </cell>
          <cell r="T38">
            <v>18.12</v>
          </cell>
          <cell r="U38">
            <v>39.5</v>
          </cell>
          <cell r="V38">
            <v>36</v>
          </cell>
          <cell r="Y38">
            <v>18.2</v>
          </cell>
          <cell r="AF38" t="str">
            <v>ن</v>
          </cell>
          <cell r="AG38">
            <v>116.84</v>
          </cell>
          <cell r="AH38">
            <v>70</v>
          </cell>
        </row>
        <row r="39">
          <cell r="A39">
            <v>38</v>
          </cell>
          <cell r="B39" t="str">
            <v>بنها 38</v>
          </cell>
          <cell r="F39" t="str">
            <v>الثانية</v>
          </cell>
          <cell r="G39" t="str">
            <v>متزوج</v>
          </cell>
          <cell r="H39">
            <v>1</v>
          </cell>
          <cell r="J39" t="str">
            <v>نقابى</v>
          </cell>
          <cell r="L39" t="str">
            <v>ثانوى</v>
          </cell>
          <cell r="M39" t="str">
            <v>نعم</v>
          </cell>
          <cell r="N39">
            <v>14.47</v>
          </cell>
          <cell r="O39">
            <v>5</v>
          </cell>
          <cell r="Q39">
            <v>232.88</v>
          </cell>
          <cell r="R39">
            <v>252.35</v>
          </cell>
          <cell r="S39">
            <v>16.18</v>
          </cell>
          <cell r="T39">
            <v>18.12</v>
          </cell>
          <cell r="U39">
            <v>39.49</v>
          </cell>
          <cell r="V39">
            <v>36</v>
          </cell>
          <cell r="AF39" t="str">
            <v>ن</v>
          </cell>
          <cell r="AG39">
            <v>116.44</v>
          </cell>
          <cell r="AH39">
            <v>70</v>
          </cell>
        </row>
        <row r="40">
          <cell r="A40">
            <v>39</v>
          </cell>
          <cell r="B40" t="str">
            <v>بنها 39</v>
          </cell>
          <cell r="F40" t="str">
            <v>الثانية</v>
          </cell>
          <cell r="G40" t="str">
            <v>متزوج</v>
          </cell>
          <cell r="N40">
            <v>16.21</v>
          </cell>
          <cell r="O40">
            <v>5</v>
          </cell>
          <cell r="Q40">
            <v>251.06</v>
          </cell>
          <cell r="R40">
            <v>272.27</v>
          </cell>
          <cell r="S40">
            <v>17.61</v>
          </cell>
          <cell r="T40">
            <v>19.14</v>
          </cell>
          <cell r="U40">
            <v>42.55</v>
          </cell>
          <cell r="V40">
            <v>36</v>
          </cell>
          <cell r="W40">
            <v>14.58</v>
          </cell>
          <cell r="AD40" t="str">
            <v>نعم</v>
          </cell>
          <cell r="AE40" t="str">
            <v>نعم</v>
          </cell>
          <cell r="AG40">
            <v>0</v>
          </cell>
          <cell r="AH40">
            <v>70</v>
          </cell>
        </row>
        <row r="41">
          <cell r="A41">
            <v>40</v>
          </cell>
          <cell r="B41" t="str">
            <v>بنها 40</v>
          </cell>
          <cell r="F41" t="str">
            <v>الثالثة</v>
          </cell>
          <cell r="G41" t="str">
            <v>متزوج</v>
          </cell>
          <cell r="N41">
            <v>14.21</v>
          </cell>
          <cell r="O41">
            <v>4</v>
          </cell>
          <cell r="Q41">
            <v>214.83</v>
          </cell>
          <cell r="R41">
            <v>233.04000000000002</v>
          </cell>
          <cell r="S41">
            <v>15.45</v>
          </cell>
          <cell r="T41">
            <v>16.8</v>
          </cell>
          <cell r="U41">
            <v>36.520000000000003</v>
          </cell>
          <cell r="V41">
            <v>36</v>
          </cell>
          <cell r="W41">
            <v>16.850000000000001</v>
          </cell>
          <cell r="AD41" t="str">
            <v>نعم</v>
          </cell>
          <cell r="AE41" t="str">
            <v>نعم</v>
          </cell>
          <cell r="AG41">
            <v>0</v>
          </cell>
          <cell r="AH41">
            <v>70</v>
          </cell>
        </row>
        <row r="42">
          <cell r="A42">
            <v>41</v>
          </cell>
          <cell r="B42" t="str">
            <v>بنها 41</v>
          </cell>
          <cell r="F42" t="str">
            <v>الثانية</v>
          </cell>
          <cell r="G42" t="str">
            <v>متزوج</v>
          </cell>
          <cell r="H42">
            <v>2</v>
          </cell>
          <cell r="N42">
            <v>16.79</v>
          </cell>
          <cell r="O42">
            <v>5</v>
          </cell>
          <cell r="Q42">
            <v>259.43</v>
          </cell>
          <cell r="R42">
            <v>281.22000000000003</v>
          </cell>
          <cell r="S42">
            <v>18.22</v>
          </cell>
          <cell r="T42">
            <v>19.79</v>
          </cell>
          <cell r="U42">
            <v>43.94</v>
          </cell>
          <cell r="V42">
            <v>36</v>
          </cell>
          <cell r="AD42" t="str">
            <v>نعم</v>
          </cell>
          <cell r="AE42" t="str">
            <v>نعم</v>
          </cell>
          <cell r="AG42">
            <v>0</v>
          </cell>
          <cell r="AH42">
            <v>70</v>
          </cell>
        </row>
        <row r="43">
          <cell r="A43">
            <v>42</v>
          </cell>
          <cell r="B43" t="str">
            <v>بنها 42</v>
          </cell>
          <cell r="F43" t="str">
            <v>الثانية</v>
          </cell>
          <cell r="N43">
            <v>13.16</v>
          </cell>
          <cell r="O43">
            <v>5</v>
          </cell>
          <cell r="Q43">
            <v>205.12</v>
          </cell>
          <cell r="R43">
            <v>223.28</v>
          </cell>
          <cell r="S43">
            <v>14.34</v>
          </cell>
          <cell r="T43">
            <v>15.62</v>
          </cell>
          <cell r="U43">
            <v>34</v>
          </cell>
          <cell r="V43">
            <v>36</v>
          </cell>
          <cell r="AF43" t="str">
            <v>ن</v>
          </cell>
          <cell r="AG43">
            <v>102.56</v>
          </cell>
          <cell r="AH43">
            <v>70</v>
          </cell>
        </row>
        <row r="44">
          <cell r="A44">
            <v>43</v>
          </cell>
          <cell r="B44" t="str">
            <v>بنها 43</v>
          </cell>
          <cell r="F44" t="str">
            <v>الثالثة</v>
          </cell>
          <cell r="G44" t="str">
            <v>متزوجه</v>
          </cell>
          <cell r="N44">
            <v>15.1</v>
          </cell>
          <cell r="O44">
            <v>4</v>
          </cell>
          <cell r="Q44">
            <v>227.25</v>
          </cell>
          <cell r="R44">
            <v>246.35</v>
          </cell>
          <cell r="S44">
            <v>16.399999999999999</v>
          </cell>
          <cell r="T44">
            <v>17.809999999999999</v>
          </cell>
          <cell r="U44">
            <v>38.68</v>
          </cell>
          <cell r="V44">
            <v>36</v>
          </cell>
          <cell r="AD44" t="str">
            <v>نعم</v>
          </cell>
          <cell r="AE44" t="str">
            <v>نعم</v>
          </cell>
          <cell r="AG44">
            <v>0</v>
          </cell>
          <cell r="AH44">
            <v>70</v>
          </cell>
        </row>
        <row r="45">
          <cell r="A45">
            <v>44</v>
          </cell>
          <cell r="B45" t="str">
            <v>بنها 44</v>
          </cell>
          <cell r="F45" t="str">
            <v>الثالثة</v>
          </cell>
          <cell r="G45" t="str">
            <v>متزوجه</v>
          </cell>
          <cell r="N45">
            <v>13.16</v>
          </cell>
          <cell r="O45">
            <v>4</v>
          </cell>
          <cell r="Q45">
            <v>200.32</v>
          </cell>
          <cell r="R45">
            <v>217.48</v>
          </cell>
          <cell r="S45">
            <v>14.34</v>
          </cell>
          <cell r="T45">
            <v>15.62</v>
          </cell>
          <cell r="U45">
            <v>34</v>
          </cell>
          <cell r="V45">
            <v>36</v>
          </cell>
          <cell r="AG45">
            <v>0</v>
          </cell>
          <cell r="AH45">
            <v>70</v>
          </cell>
        </row>
        <row r="46">
          <cell r="A46">
            <v>45</v>
          </cell>
          <cell r="B46" t="str">
            <v>بنها 45</v>
          </cell>
          <cell r="F46" t="str">
            <v>الثالثة</v>
          </cell>
          <cell r="G46" t="str">
            <v>متزوجه</v>
          </cell>
          <cell r="N46">
            <v>11.17</v>
          </cell>
          <cell r="O46">
            <v>4</v>
          </cell>
          <cell r="Q46">
            <v>178.19</v>
          </cell>
          <cell r="R46">
            <v>193.35999999999999</v>
          </cell>
          <cell r="S46">
            <v>12.25</v>
          </cell>
          <cell r="T46">
            <v>13.43</v>
          </cell>
          <cell r="U46">
            <v>30.18</v>
          </cell>
          <cell r="V46">
            <v>36</v>
          </cell>
          <cell r="AG46">
            <v>0</v>
          </cell>
          <cell r="AH46">
            <v>70</v>
          </cell>
        </row>
        <row r="47">
          <cell r="A47">
            <v>46</v>
          </cell>
          <cell r="B47" t="str">
            <v>بنها 46</v>
          </cell>
          <cell r="F47" t="str">
            <v>الثالثة</v>
          </cell>
          <cell r="G47" t="str">
            <v>متزوجه</v>
          </cell>
          <cell r="N47">
            <v>11.17</v>
          </cell>
          <cell r="O47">
            <v>4</v>
          </cell>
          <cell r="Q47">
            <v>178.19</v>
          </cell>
          <cell r="R47">
            <v>193.35999999999999</v>
          </cell>
          <cell r="S47">
            <v>12.25</v>
          </cell>
          <cell r="T47">
            <v>13.43</v>
          </cell>
          <cell r="U47">
            <v>30</v>
          </cell>
          <cell r="V47">
            <v>36</v>
          </cell>
          <cell r="AD47" t="str">
            <v>نعم</v>
          </cell>
          <cell r="AE47" t="str">
            <v>نعم</v>
          </cell>
          <cell r="AG47">
            <v>0</v>
          </cell>
          <cell r="AH47">
            <v>70</v>
          </cell>
        </row>
        <row r="48">
          <cell r="A48">
            <v>47</v>
          </cell>
          <cell r="B48" t="str">
            <v>بنها 47</v>
          </cell>
          <cell r="F48" t="str">
            <v>الثالثة</v>
          </cell>
          <cell r="G48" t="str">
            <v>متزوجه</v>
          </cell>
          <cell r="N48">
            <v>10.97</v>
          </cell>
          <cell r="O48">
            <v>4</v>
          </cell>
          <cell r="Q48">
            <v>175.59</v>
          </cell>
          <cell r="R48">
            <v>190.56</v>
          </cell>
          <cell r="S48">
            <v>12.05</v>
          </cell>
          <cell r="T48">
            <v>13.23</v>
          </cell>
          <cell r="U48">
            <v>30</v>
          </cell>
          <cell r="V48">
            <v>36</v>
          </cell>
          <cell r="AD48" t="str">
            <v>نعم</v>
          </cell>
          <cell r="AE48" t="str">
            <v>نعم</v>
          </cell>
          <cell r="AG48">
            <v>0</v>
          </cell>
          <cell r="AH48">
            <v>70</v>
          </cell>
        </row>
        <row r="49">
          <cell r="A49">
            <v>48</v>
          </cell>
          <cell r="B49" t="str">
            <v>بنها 48</v>
          </cell>
          <cell r="E49" t="str">
            <v>ب ت</v>
          </cell>
          <cell r="F49" t="str">
            <v>الثانية</v>
          </cell>
          <cell r="G49" t="str">
            <v>متزوجه</v>
          </cell>
          <cell r="J49" t="str">
            <v>نقابى</v>
          </cell>
          <cell r="K49" t="str">
            <v>نعم</v>
          </cell>
          <cell r="L49" t="str">
            <v>ثانوى</v>
          </cell>
          <cell r="M49" t="str">
            <v>نعم</v>
          </cell>
          <cell r="N49">
            <v>15.94</v>
          </cell>
          <cell r="O49">
            <v>5</v>
          </cell>
          <cell r="Q49">
            <v>248.7</v>
          </cell>
          <cell r="R49">
            <v>269.64</v>
          </cell>
          <cell r="S49">
            <v>17.420000000000002</v>
          </cell>
          <cell r="T49">
            <v>19</v>
          </cell>
          <cell r="U49">
            <v>42.34</v>
          </cell>
          <cell r="V49">
            <v>36</v>
          </cell>
          <cell r="AF49" t="str">
            <v>ن</v>
          </cell>
          <cell r="AG49">
            <v>124.35</v>
          </cell>
          <cell r="AH49">
            <v>70</v>
          </cell>
        </row>
        <row r="50">
          <cell r="A50">
            <v>49</v>
          </cell>
          <cell r="B50" t="str">
            <v>بنها 49</v>
          </cell>
          <cell r="F50" t="str">
            <v>الثانية</v>
          </cell>
          <cell r="G50" t="str">
            <v>متزوجه</v>
          </cell>
          <cell r="J50" t="str">
            <v>نقابى</v>
          </cell>
          <cell r="L50" t="str">
            <v>ثانوى</v>
          </cell>
          <cell r="M50" t="str">
            <v>نعم</v>
          </cell>
          <cell r="N50">
            <v>15.98</v>
          </cell>
          <cell r="O50">
            <v>5</v>
          </cell>
          <cell r="Q50">
            <v>248.3</v>
          </cell>
          <cell r="R50">
            <v>269.28000000000003</v>
          </cell>
          <cell r="S50">
            <v>17.420000000000002</v>
          </cell>
          <cell r="T50">
            <v>19</v>
          </cell>
          <cell r="U50">
            <v>42.34</v>
          </cell>
          <cell r="V50">
            <v>36</v>
          </cell>
          <cell r="AE50" t="str">
            <v>نعم</v>
          </cell>
          <cell r="AF50" t="str">
            <v>ن</v>
          </cell>
          <cell r="AG50">
            <v>124.15</v>
          </cell>
          <cell r="AH50">
            <v>70</v>
          </cell>
        </row>
        <row r="51">
          <cell r="A51">
            <v>50</v>
          </cell>
          <cell r="B51" t="str">
            <v>بنها 50</v>
          </cell>
          <cell r="F51" t="str">
            <v>الثالثة</v>
          </cell>
          <cell r="G51" t="str">
            <v>متزوجه</v>
          </cell>
          <cell r="N51">
            <v>13.17</v>
          </cell>
          <cell r="O51">
            <v>4</v>
          </cell>
          <cell r="Q51">
            <v>205.63</v>
          </cell>
          <cell r="R51">
            <v>222.8</v>
          </cell>
          <cell r="S51">
            <v>14.35</v>
          </cell>
          <cell r="T51">
            <v>15.65</v>
          </cell>
          <cell r="U51">
            <v>34.92</v>
          </cell>
          <cell r="V51">
            <v>36</v>
          </cell>
          <cell r="AD51" t="str">
            <v>نعم</v>
          </cell>
          <cell r="AE51" t="str">
            <v>نعم</v>
          </cell>
          <cell r="AG51">
            <v>0</v>
          </cell>
          <cell r="AH51">
            <v>70</v>
          </cell>
        </row>
        <row r="52">
          <cell r="A52">
            <v>51</v>
          </cell>
          <cell r="B52" t="str">
            <v>بنها 51</v>
          </cell>
          <cell r="F52" t="str">
            <v>الثانية</v>
          </cell>
          <cell r="G52" t="str">
            <v>متزوجه</v>
          </cell>
          <cell r="J52" t="str">
            <v>نقابى</v>
          </cell>
          <cell r="L52" t="str">
            <v>ثانوى</v>
          </cell>
          <cell r="M52" t="str">
            <v>نعم</v>
          </cell>
          <cell r="N52">
            <v>17.8</v>
          </cell>
          <cell r="O52">
            <v>5</v>
          </cell>
          <cell r="Q52">
            <v>281.37</v>
          </cell>
          <cell r="R52">
            <v>304.17</v>
          </cell>
          <cell r="S52">
            <v>19.39</v>
          </cell>
          <cell r="T52">
            <v>21.62</v>
          </cell>
          <cell r="U52">
            <v>48</v>
          </cell>
          <cell r="V52">
            <v>36</v>
          </cell>
          <cell r="AG52">
            <v>0</v>
          </cell>
          <cell r="AH52">
            <v>70</v>
          </cell>
        </row>
        <row r="53">
          <cell r="A53">
            <v>52</v>
          </cell>
          <cell r="B53" t="str">
            <v>بنها 52</v>
          </cell>
          <cell r="F53" t="str">
            <v>الثانية</v>
          </cell>
          <cell r="G53" t="str">
            <v>متزوجه</v>
          </cell>
          <cell r="J53" t="str">
            <v>نقابى</v>
          </cell>
          <cell r="L53" t="str">
            <v>ثانوى</v>
          </cell>
          <cell r="M53" t="str">
            <v>نعم</v>
          </cell>
          <cell r="N53">
            <v>20.75</v>
          </cell>
          <cell r="O53">
            <v>5</v>
          </cell>
          <cell r="Q53">
            <v>315.27999999999997</v>
          </cell>
          <cell r="R53">
            <v>341.03</v>
          </cell>
          <cell r="S53">
            <v>22.48</v>
          </cell>
          <cell r="T53">
            <v>24.38</v>
          </cell>
          <cell r="U53">
            <v>53.91</v>
          </cell>
          <cell r="V53">
            <v>36</v>
          </cell>
          <cell r="Z53">
            <v>2</v>
          </cell>
          <cell r="AF53" t="str">
            <v>ن</v>
          </cell>
          <cell r="AG53">
            <v>157.63999999999999</v>
          </cell>
          <cell r="AH53">
            <v>70</v>
          </cell>
        </row>
        <row r="54">
          <cell r="A54">
            <v>53</v>
          </cell>
          <cell r="B54" t="str">
            <v>بنها 53</v>
          </cell>
          <cell r="E54" t="str">
            <v>ب ت</v>
          </cell>
          <cell r="F54" t="str">
            <v>الاولى</v>
          </cell>
          <cell r="G54" t="str">
            <v>متزوج</v>
          </cell>
          <cell r="H54">
            <v>2</v>
          </cell>
          <cell r="J54" t="str">
            <v>نقابى</v>
          </cell>
          <cell r="K54" t="str">
            <v>نعم</v>
          </cell>
          <cell r="L54" t="str">
            <v>ثانوى</v>
          </cell>
          <cell r="M54" t="str">
            <v>نعم</v>
          </cell>
          <cell r="N54">
            <v>23.07</v>
          </cell>
          <cell r="O54">
            <v>5</v>
          </cell>
          <cell r="Q54">
            <v>355.25</v>
          </cell>
          <cell r="R54">
            <v>383.32</v>
          </cell>
          <cell r="S54">
            <v>25.04</v>
          </cell>
          <cell r="T54">
            <v>27.66</v>
          </cell>
          <cell r="U54">
            <v>59.84</v>
          </cell>
          <cell r="V54">
            <v>36</v>
          </cell>
          <cell r="AF54" t="str">
            <v>ن</v>
          </cell>
          <cell r="AG54">
            <v>177.63</v>
          </cell>
          <cell r="AH54">
            <v>95</v>
          </cell>
        </row>
        <row r="55">
          <cell r="A55">
            <v>54</v>
          </cell>
          <cell r="B55" t="str">
            <v>بنها 54</v>
          </cell>
          <cell r="F55" t="str">
            <v>الثانية</v>
          </cell>
          <cell r="G55" t="str">
            <v>متزوج</v>
          </cell>
          <cell r="H55">
            <v>2</v>
          </cell>
          <cell r="J55" t="str">
            <v>نقابى</v>
          </cell>
          <cell r="L55" t="str">
            <v>ثانوى</v>
          </cell>
          <cell r="M55" t="str">
            <v>نعم</v>
          </cell>
          <cell r="N55">
            <v>18.7</v>
          </cell>
          <cell r="O55">
            <v>5</v>
          </cell>
          <cell r="Q55">
            <v>289.91000000000003</v>
          </cell>
          <cell r="R55">
            <v>313.61</v>
          </cell>
          <cell r="S55">
            <v>20.32</v>
          </cell>
          <cell r="T55">
            <v>22.08</v>
          </cell>
          <cell r="U55">
            <v>49.38</v>
          </cell>
          <cell r="V55">
            <v>36</v>
          </cell>
          <cell r="AG55">
            <v>0</v>
          </cell>
          <cell r="AH55">
            <v>70</v>
          </cell>
        </row>
        <row r="56">
          <cell r="A56">
            <v>55</v>
          </cell>
          <cell r="B56" t="str">
            <v>بنها 55</v>
          </cell>
          <cell r="F56" t="str">
            <v>الثانية</v>
          </cell>
          <cell r="G56" t="str">
            <v>متزوجه</v>
          </cell>
          <cell r="J56" t="str">
            <v>نقابى</v>
          </cell>
          <cell r="L56" t="str">
            <v>ثانوى</v>
          </cell>
          <cell r="M56" t="str">
            <v>نعم</v>
          </cell>
          <cell r="N56">
            <v>18.28</v>
          </cell>
          <cell r="O56">
            <v>5</v>
          </cell>
          <cell r="Q56">
            <v>286.58999999999997</v>
          </cell>
          <cell r="R56">
            <v>309.87</v>
          </cell>
          <cell r="S56">
            <v>20.37</v>
          </cell>
          <cell r="T56">
            <v>22.09</v>
          </cell>
          <cell r="U56">
            <v>49</v>
          </cell>
          <cell r="V56">
            <v>36</v>
          </cell>
          <cell r="AF56" t="str">
            <v>ن</v>
          </cell>
          <cell r="AG56">
            <v>143.30000000000001</v>
          </cell>
          <cell r="AH56">
            <v>70</v>
          </cell>
        </row>
        <row r="57">
          <cell r="A57">
            <v>56</v>
          </cell>
          <cell r="B57" t="str">
            <v>بنها 56</v>
          </cell>
          <cell r="F57" t="str">
            <v>الثانية</v>
          </cell>
          <cell r="G57" t="str">
            <v>متزوجه</v>
          </cell>
          <cell r="J57" t="str">
            <v>نقابى</v>
          </cell>
          <cell r="L57" t="str">
            <v>ثانوى</v>
          </cell>
          <cell r="M57" t="str">
            <v>نعم</v>
          </cell>
          <cell r="N57">
            <v>16.559999999999999</v>
          </cell>
          <cell r="O57">
            <v>5</v>
          </cell>
          <cell r="Q57">
            <v>257.98</v>
          </cell>
          <cell r="R57">
            <v>279.54000000000002</v>
          </cell>
          <cell r="S57">
            <v>18.04</v>
          </cell>
          <cell r="T57">
            <v>19.7</v>
          </cell>
          <cell r="U57">
            <v>42.92</v>
          </cell>
          <cell r="V57">
            <v>36</v>
          </cell>
          <cell r="AF57" t="str">
            <v>ن</v>
          </cell>
          <cell r="AG57">
            <v>128.99</v>
          </cell>
          <cell r="AH57">
            <v>70</v>
          </cell>
        </row>
        <row r="58">
          <cell r="A58">
            <v>57</v>
          </cell>
          <cell r="B58" t="str">
            <v>بنها 57</v>
          </cell>
          <cell r="E58" t="str">
            <v>ب ت</v>
          </cell>
          <cell r="F58" t="str">
            <v>الثانية</v>
          </cell>
          <cell r="G58" t="str">
            <v>متزوجه</v>
          </cell>
          <cell r="J58" t="str">
            <v>نقابى</v>
          </cell>
          <cell r="K58" t="str">
            <v>نعم</v>
          </cell>
          <cell r="L58" t="str">
            <v>ثانوى</v>
          </cell>
          <cell r="M58" t="str">
            <v>نعم</v>
          </cell>
          <cell r="N58">
            <v>15.98</v>
          </cell>
          <cell r="O58">
            <v>5</v>
          </cell>
          <cell r="Q58">
            <v>248.72</v>
          </cell>
          <cell r="R58">
            <v>269.7</v>
          </cell>
          <cell r="S58">
            <v>17.43</v>
          </cell>
          <cell r="T58">
            <v>19.010000000000002</v>
          </cell>
          <cell r="U58">
            <v>42.35</v>
          </cell>
          <cell r="V58">
            <v>36</v>
          </cell>
          <cell r="AF58" t="str">
            <v>ن</v>
          </cell>
          <cell r="AG58">
            <v>124.36</v>
          </cell>
          <cell r="AH58">
            <v>70</v>
          </cell>
        </row>
        <row r="59">
          <cell r="A59">
            <v>58</v>
          </cell>
          <cell r="B59" t="str">
            <v>بنها 58</v>
          </cell>
          <cell r="E59" t="str">
            <v>ب ت</v>
          </cell>
          <cell r="F59" t="str">
            <v>الثانية</v>
          </cell>
          <cell r="G59" t="str">
            <v>متزوج</v>
          </cell>
          <cell r="H59">
            <v>2</v>
          </cell>
          <cell r="J59" t="str">
            <v>نقابى</v>
          </cell>
          <cell r="K59" t="str">
            <v>نعم</v>
          </cell>
          <cell r="L59" t="str">
            <v>ثانوى</v>
          </cell>
          <cell r="M59" t="str">
            <v>نعم</v>
          </cell>
          <cell r="N59">
            <v>14.87</v>
          </cell>
          <cell r="O59">
            <v>5</v>
          </cell>
          <cell r="Q59">
            <v>230.28</v>
          </cell>
          <cell r="R59">
            <v>250.15</v>
          </cell>
          <cell r="S59">
            <v>16.18</v>
          </cell>
          <cell r="T59">
            <v>18.12</v>
          </cell>
          <cell r="U59">
            <v>39.29</v>
          </cell>
          <cell r="V59">
            <v>36</v>
          </cell>
          <cell r="AF59" t="str">
            <v>ن</v>
          </cell>
          <cell r="AG59">
            <v>115.14</v>
          </cell>
          <cell r="AH59">
            <v>70</v>
          </cell>
        </row>
        <row r="60">
          <cell r="A60">
            <v>59</v>
          </cell>
          <cell r="B60" t="str">
            <v>بنها 59</v>
          </cell>
          <cell r="F60" t="str">
            <v>الثالثة</v>
          </cell>
          <cell r="G60" t="str">
            <v>متزوجه</v>
          </cell>
          <cell r="J60" t="str">
            <v>نقابى</v>
          </cell>
          <cell r="L60" t="str">
            <v>ثانوى</v>
          </cell>
          <cell r="M60" t="str">
            <v>نعم</v>
          </cell>
          <cell r="N60">
            <v>11.92</v>
          </cell>
          <cell r="O60">
            <v>4</v>
          </cell>
          <cell r="Q60">
            <v>173.44</v>
          </cell>
          <cell r="R60">
            <v>189.35999999999999</v>
          </cell>
          <cell r="S60">
            <v>12.8</v>
          </cell>
          <cell r="T60">
            <v>13.68</v>
          </cell>
          <cell r="U60">
            <v>30</v>
          </cell>
          <cell r="V60">
            <v>36</v>
          </cell>
          <cell r="AF60" t="str">
            <v>ن</v>
          </cell>
          <cell r="AG60">
            <v>86.72</v>
          </cell>
          <cell r="AH60">
            <v>70</v>
          </cell>
        </row>
        <row r="61">
          <cell r="A61">
            <v>60</v>
          </cell>
          <cell r="B61" t="str">
            <v>بنها 60</v>
          </cell>
          <cell r="F61" t="str">
            <v>الثانية</v>
          </cell>
          <cell r="G61" t="str">
            <v>متزوج</v>
          </cell>
          <cell r="H61">
            <v>2</v>
          </cell>
          <cell r="J61" t="str">
            <v>نقابى</v>
          </cell>
          <cell r="L61" t="str">
            <v>ثانوى</v>
          </cell>
          <cell r="M61" t="str">
            <v>نعم</v>
          </cell>
          <cell r="N61">
            <v>13.83</v>
          </cell>
          <cell r="O61">
            <v>5</v>
          </cell>
          <cell r="Q61">
            <v>223.24</v>
          </cell>
          <cell r="R61">
            <v>242.07</v>
          </cell>
          <cell r="S61">
            <v>15.5</v>
          </cell>
          <cell r="T61">
            <v>16.899999999999999</v>
          </cell>
          <cell r="U61">
            <v>37.770000000000003</v>
          </cell>
          <cell r="V61">
            <v>36</v>
          </cell>
          <cell r="AF61" t="str">
            <v>ن</v>
          </cell>
          <cell r="AG61">
            <v>111.62</v>
          </cell>
          <cell r="AH61">
            <v>70</v>
          </cell>
        </row>
        <row r="62">
          <cell r="A62">
            <v>61</v>
          </cell>
          <cell r="B62" t="str">
            <v>بنها 61</v>
          </cell>
          <cell r="F62" t="str">
            <v>الثانية</v>
          </cell>
          <cell r="G62" t="str">
            <v>متزوجه</v>
          </cell>
          <cell r="J62" t="str">
            <v>نقابى</v>
          </cell>
          <cell r="L62" t="str">
            <v>ثانوى</v>
          </cell>
          <cell r="M62" t="str">
            <v>نعم</v>
          </cell>
          <cell r="N62">
            <v>17.62</v>
          </cell>
          <cell r="O62">
            <v>5</v>
          </cell>
          <cell r="Q62">
            <v>268.44</v>
          </cell>
          <cell r="R62">
            <v>291.06</v>
          </cell>
          <cell r="S62">
            <v>19.22</v>
          </cell>
          <cell r="T62">
            <v>20.95</v>
          </cell>
          <cell r="U62">
            <v>45.56</v>
          </cell>
          <cell r="V62">
            <v>36</v>
          </cell>
          <cell r="AF62" t="str">
            <v>ن</v>
          </cell>
          <cell r="AG62">
            <v>134.22</v>
          </cell>
          <cell r="AH62">
            <v>70</v>
          </cell>
        </row>
        <row r="63">
          <cell r="A63">
            <v>62</v>
          </cell>
          <cell r="B63" t="str">
            <v>بنها 62</v>
          </cell>
          <cell r="E63" t="str">
            <v>ب ت</v>
          </cell>
          <cell r="F63" t="str">
            <v>الثانية</v>
          </cell>
          <cell r="G63" t="str">
            <v>متزوجه</v>
          </cell>
          <cell r="J63" t="str">
            <v>نقابى</v>
          </cell>
          <cell r="K63" t="str">
            <v>نعم</v>
          </cell>
          <cell r="L63" t="str">
            <v>ثانوى</v>
          </cell>
          <cell r="M63" t="str">
            <v>نعم</v>
          </cell>
          <cell r="N63">
            <v>13.83</v>
          </cell>
          <cell r="O63">
            <v>5</v>
          </cell>
          <cell r="Q63">
            <v>219.24</v>
          </cell>
          <cell r="R63">
            <v>238.07</v>
          </cell>
          <cell r="S63">
            <v>15.1</v>
          </cell>
          <cell r="T63">
            <v>16.5</v>
          </cell>
          <cell r="U63">
            <v>36.97</v>
          </cell>
          <cell r="V63">
            <v>36</v>
          </cell>
          <cell r="AF63" t="str">
            <v>ن</v>
          </cell>
          <cell r="AG63">
            <v>109.62</v>
          </cell>
          <cell r="AH63">
            <v>70</v>
          </cell>
        </row>
        <row r="64">
          <cell r="A64">
            <v>63</v>
          </cell>
          <cell r="B64" t="str">
            <v>بنها 63</v>
          </cell>
          <cell r="E64" t="str">
            <v>ب ت</v>
          </cell>
          <cell r="F64" t="str">
            <v>الثانية</v>
          </cell>
          <cell r="G64" t="str">
            <v>ارمل</v>
          </cell>
          <cell r="H64">
            <v>2</v>
          </cell>
          <cell r="J64" t="str">
            <v>نقابى</v>
          </cell>
          <cell r="K64" t="str">
            <v>نعم</v>
          </cell>
          <cell r="L64" t="str">
            <v>ثانوى</v>
          </cell>
          <cell r="M64" t="str">
            <v>نعم</v>
          </cell>
          <cell r="N64">
            <v>17.8</v>
          </cell>
          <cell r="O64">
            <v>5</v>
          </cell>
          <cell r="Q64">
            <v>280.98</v>
          </cell>
          <cell r="R64">
            <v>303.78000000000003</v>
          </cell>
          <cell r="S64">
            <v>19.350000000000001</v>
          </cell>
          <cell r="T64">
            <v>21.08</v>
          </cell>
          <cell r="U64">
            <v>47.92</v>
          </cell>
          <cell r="V64">
            <v>36</v>
          </cell>
          <cell r="AF64" t="str">
            <v>ن</v>
          </cell>
          <cell r="AG64">
            <v>140.49</v>
          </cell>
          <cell r="AH64">
            <v>70</v>
          </cell>
        </row>
        <row r="65">
          <cell r="A65">
            <v>64</v>
          </cell>
          <cell r="B65" t="str">
            <v>بنها 64</v>
          </cell>
          <cell r="E65" t="str">
            <v>ب ت</v>
          </cell>
          <cell r="F65" t="str">
            <v>الثانية</v>
          </cell>
          <cell r="G65" t="str">
            <v>متزوجه</v>
          </cell>
          <cell r="J65" t="str">
            <v>نقابى</v>
          </cell>
          <cell r="K65" t="str">
            <v>نعم</v>
          </cell>
          <cell r="L65" t="str">
            <v>ثانوى</v>
          </cell>
          <cell r="M65" t="str">
            <v>نعم</v>
          </cell>
          <cell r="N65">
            <v>14.23</v>
          </cell>
          <cell r="O65">
            <v>5</v>
          </cell>
          <cell r="Q65">
            <v>225.24</v>
          </cell>
          <cell r="R65">
            <v>244.47</v>
          </cell>
          <cell r="S65">
            <v>15.54</v>
          </cell>
          <cell r="T65">
            <v>16.98</v>
          </cell>
          <cell r="U65">
            <v>38.01</v>
          </cell>
          <cell r="V65">
            <v>36</v>
          </cell>
          <cell r="AF65" t="str">
            <v>ن</v>
          </cell>
          <cell r="AG65">
            <v>112.62</v>
          </cell>
          <cell r="AH65">
            <v>70</v>
          </cell>
        </row>
        <row r="66">
          <cell r="A66">
            <v>65</v>
          </cell>
          <cell r="B66" t="str">
            <v>بنها 65</v>
          </cell>
          <cell r="E66" t="str">
            <v>ب ت</v>
          </cell>
          <cell r="F66" t="str">
            <v>الثانية</v>
          </cell>
          <cell r="G66" t="str">
            <v>متزوجه</v>
          </cell>
          <cell r="J66" t="str">
            <v>نقابى</v>
          </cell>
          <cell r="K66" t="str">
            <v>نعم</v>
          </cell>
          <cell r="L66" t="str">
            <v>ثانوى</v>
          </cell>
          <cell r="M66" t="str">
            <v>نعم</v>
          </cell>
          <cell r="N66">
            <v>15.68</v>
          </cell>
          <cell r="O66">
            <v>5</v>
          </cell>
          <cell r="Q66">
            <v>245.28</v>
          </cell>
          <cell r="R66">
            <v>265.95999999999998</v>
          </cell>
          <cell r="S66">
            <v>17.12</v>
          </cell>
          <cell r="T66">
            <v>18.7</v>
          </cell>
          <cell r="U66">
            <v>41.74</v>
          </cell>
          <cell r="V66">
            <v>36</v>
          </cell>
          <cell r="AF66" t="str">
            <v>ن</v>
          </cell>
          <cell r="AG66">
            <v>122.64</v>
          </cell>
          <cell r="AH66">
            <v>70</v>
          </cell>
        </row>
        <row r="67">
          <cell r="A67">
            <v>66</v>
          </cell>
          <cell r="B67" t="str">
            <v>بنها 66</v>
          </cell>
          <cell r="F67" t="str">
            <v>الثانية</v>
          </cell>
          <cell r="G67" t="str">
            <v>متزوجه</v>
          </cell>
          <cell r="J67" t="str">
            <v>نقابى</v>
          </cell>
          <cell r="L67" t="str">
            <v>ثانوى</v>
          </cell>
          <cell r="M67" t="str">
            <v>نعم</v>
          </cell>
          <cell r="N67">
            <v>19.64</v>
          </cell>
          <cell r="O67">
            <v>5</v>
          </cell>
          <cell r="Q67">
            <v>306.88</v>
          </cell>
          <cell r="R67">
            <v>331.52</v>
          </cell>
          <cell r="S67">
            <v>21.34</v>
          </cell>
          <cell r="T67">
            <v>23.7</v>
          </cell>
          <cell r="U67">
            <v>52.45</v>
          </cell>
          <cell r="V67">
            <v>36</v>
          </cell>
          <cell r="AF67" t="str">
            <v>ن</v>
          </cell>
          <cell r="AG67">
            <v>153.44</v>
          </cell>
          <cell r="AH67">
            <v>70</v>
          </cell>
        </row>
        <row r="68">
          <cell r="A68">
            <v>67</v>
          </cell>
          <cell r="B68" t="str">
            <v>بنها 67</v>
          </cell>
          <cell r="F68" t="str">
            <v>الثانية</v>
          </cell>
          <cell r="G68" t="str">
            <v>متزوجه</v>
          </cell>
          <cell r="J68" t="str">
            <v>نقابى</v>
          </cell>
          <cell r="L68" t="str">
            <v>ثانوى</v>
          </cell>
          <cell r="M68" t="str">
            <v>نعم</v>
          </cell>
          <cell r="N68">
            <v>14.23</v>
          </cell>
          <cell r="O68">
            <v>5</v>
          </cell>
          <cell r="Q68">
            <v>223.24</v>
          </cell>
          <cell r="R68">
            <v>242.47</v>
          </cell>
          <cell r="S68">
            <v>15.5</v>
          </cell>
          <cell r="T68">
            <v>16.899999999999999</v>
          </cell>
          <cell r="U68">
            <v>37.770000000000003</v>
          </cell>
          <cell r="V68">
            <v>36</v>
          </cell>
          <cell r="AF68" t="str">
            <v>ن</v>
          </cell>
          <cell r="AG68">
            <v>111.62</v>
          </cell>
          <cell r="AH68">
            <v>70</v>
          </cell>
        </row>
        <row r="69">
          <cell r="A69">
            <v>68</v>
          </cell>
          <cell r="B69" t="str">
            <v>بنها 68</v>
          </cell>
          <cell r="F69" t="str">
            <v>الثانية</v>
          </cell>
          <cell r="G69" t="str">
            <v>متزوجه</v>
          </cell>
          <cell r="J69" t="str">
            <v>نقابى</v>
          </cell>
          <cell r="L69" t="str">
            <v>ثانوى</v>
          </cell>
          <cell r="M69" t="str">
            <v>نعم</v>
          </cell>
          <cell r="N69">
            <v>14.87</v>
          </cell>
          <cell r="O69">
            <v>5</v>
          </cell>
          <cell r="Q69">
            <v>233.68</v>
          </cell>
          <cell r="R69">
            <v>253.55</v>
          </cell>
          <cell r="S69">
            <v>16.18</v>
          </cell>
          <cell r="T69">
            <v>18.12</v>
          </cell>
          <cell r="U69">
            <v>39.49</v>
          </cell>
          <cell r="V69">
            <v>36</v>
          </cell>
          <cell r="AF69" t="str">
            <v>ن</v>
          </cell>
          <cell r="AG69">
            <v>116.84</v>
          </cell>
          <cell r="AH69">
            <v>70</v>
          </cell>
        </row>
        <row r="70">
          <cell r="A70">
            <v>69</v>
          </cell>
          <cell r="B70" t="str">
            <v>بنها 69</v>
          </cell>
          <cell r="E70" t="str">
            <v>ب ت</v>
          </cell>
          <cell r="F70" t="str">
            <v>الثانية</v>
          </cell>
          <cell r="G70" t="str">
            <v>ارمل</v>
          </cell>
          <cell r="H70">
            <v>2</v>
          </cell>
          <cell r="J70" t="str">
            <v>نقابى</v>
          </cell>
          <cell r="K70" t="str">
            <v>نعم</v>
          </cell>
          <cell r="L70" t="str">
            <v>ثانوى</v>
          </cell>
          <cell r="M70" t="str">
            <v>نعم</v>
          </cell>
          <cell r="N70">
            <v>15.98</v>
          </cell>
          <cell r="O70">
            <v>5</v>
          </cell>
          <cell r="Q70">
            <v>248.3</v>
          </cell>
          <cell r="R70">
            <v>269.28000000000003</v>
          </cell>
          <cell r="S70">
            <v>17.420000000000002</v>
          </cell>
          <cell r="T70">
            <v>19</v>
          </cell>
          <cell r="U70">
            <v>41.34</v>
          </cell>
          <cell r="V70">
            <v>36</v>
          </cell>
          <cell r="AF70" t="str">
            <v>ن</v>
          </cell>
          <cell r="AG70">
            <v>124.15</v>
          </cell>
          <cell r="AH70">
            <v>70</v>
          </cell>
        </row>
        <row r="71">
          <cell r="A71">
            <v>70</v>
          </cell>
          <cell r="B71" t="str">
            <v>بنها 70</v>
          </cell>
          <cell r="F71" t="str">
            <v>الثانية</v>
          </cell>
          <cell r="G71" t="str">
            <v>متزوجه</v>
          </cell>
          <cell r="J71" t="str">
            <v>نقابى</v>
          </cell>
          <cell r="L71" t="str">
            <v>ثانوى</v>
          </cell>
          <cell r="M71" t="str">
            <v>نعم</v>
          </cell>
          <cell r="N71">
            <v>13.83</v>
          </cell>
          <cell r="O71">
            <v>5</v>
          </cell>
          <cell r="Q71">
            <v>223.16</v>
          </cell>
          <cell r="R71">
            <v>241.99</v>
          </cell>
          <cell r="S71">
            <v>15.1</v>
          </cell>
          <cell r="T71">
            <v>16.5</v>
          </cell>
          <cell r="U71">
            <v>37.75</v>
          </cell>
          <cell r="V71">
            <v>36</v>
          </cell>
          <cell r="AF71" t="str">
            <v>ن</v>
          </cell>
          <cell r="AG71">
            <v>111.58</v>
          </cell>
          <cell r="AH71">
            <v>70</v>
          </cell>
        </row>
        <row r="72">
          <cell r="A72">
            <v>71</v>
          </cell>
          <cell r="B72" t="str">
            <v>بنها 71</v>
          </cell>
          <cell r="F72" t="str">
            <v>الثانية</v>
          </cell>
          <cell r="G72" t="str">
            <v>متزوجه</v>
          </cell>
          <cell r="J72" t="str">
            <v>نقابى</v>
          </cell>
          <cell r="L72" t="str">
            <v>ثانوى</v>
          </cell>
          <cell r="M72" t="str">
            <v>نعم</v>
          </cell>
          <cell r="N72">
            <v>24.87</v>
          </cell>
          <cell r="O72">
            <v>5</v>
          </cell>
          <cell r="Q72">
            <v>374.07</v>
          </cell>
          <cell r="R72">
            <v>403.94</v>
          </cell>
          <cell r="S72">
            <v>26.91</v>
          </cell>
          <cell r="T72">
            <v>29.15</v>
          </cell>
          <cell r="U72">
            <v>63.15</v>
          </cell>
          <cell r="V72">
            <v>36</v>
          </cell>
          <cell r="AF72" t="str">
            <v>ن</v>
          </cell>
          <cell r="AG72">
            <v>187.04</v>
          </cell>
          <cell r="AH72">
            <v>70</v>
          </cell>
        </row>
        <row r="73">
          <cell r="A73">
            <v>72</v>
          </cell>
          <cell r="B73" t="str">
            <v>بنها 72</v>
          </cell>
          <cell r="F73" t="str">
            <v>الثانية</v>
          </cell>
          <cell r="G73" t="str">
            <v>متزوجه</v>
          </cell>
          <cell r="J73" t="str">
            <v>نقابى</v>
          </cell>
          <cell r="L73" t="str">
            <v>ثانوى</v>
          </cell>
          <cell r="M73" t="str">
            <v>نعم</v>
          </cell>
          <cell r="N73">
            <v>14.47</v>
          </cell>
          <cell r="O73">
            <v>5</v>
          </cell>
          <cell r="Q73">
            <v>227.88</v>
          </cell>
          <cell r="R73">
            <v>247.35</v>
          </cell>
          <cell r="S73">
            <v>15.78</v>
          </cell>
          <cell r="T73">
            <v>17.22</v>
          </cell>
          <cell r="U73">
            <v>38.49</v>
          </cell>
          <cell r="V73">
            <v>36</v>
          </cell>
          <cell r="AG73">
            <v>0</v>
          </cell>
          <cell r="AH73">
            <v>70</v>
          </cell>
        </row>
        <row r="74">
          <cell r="A74">
            <v>73</v>
          </cell>
          <cell r="B74" t="str">
            <v>بنها 73</v>
          </cell>
          <cell r="F74" t="str">
            <v>الثانية</v>
          </cell>
          <cell r="G74" t="str">
            <v>متزوجه</v>
          </cell>
          <cell r="J74" t="str">
            <v>نقابى</v>
          </cell>
          <cell r="L74" t="str">
            <v>ثانوى</v>
          </cell>
          <cell r="M74" t="str">
            <v>نعم</v>
          </cell>
          <cell r="N74">
            <v>20.399999999999999</v>
          </cell>
          <cell r="O74">
            <v>5</v>
          </cell>
          <cell r="Q74">
            <v>310.5</v>
          </cell>
          <cell r="R74">
            <v>335.9</v>
          </cell>
          <cell r="S74">
            <v>22.12</v>
          </cell>
          <cell r="T74">
            <v>24</v>
          </cell>
          <cell r="U74">
            <v>53.07</v>
          </cell>
          <cell r="V74">
            <v>36</v>
          </cell>
          <cell r="AF74" t="str">
            <v>ن</v>
          </cell>
          <cell r="AG74">
            <v>155.25</v>
          </cell>
          <cell r="AH74">
            <v>70</v>
          </cell>
        </row>
        <row r="75">
          <cell r="A75">
            <v>74</v>
          </cell>
          <cell r="B75" t="str">
            <v>بنها 74</v>
          </cell>
          <cell r="F75" t="str">
            <v>الثانية</v>
          </cell>
          <cell r="G75" t="str">
            <v>متزوجه</v>
          </cell>
          <cell r="J75" t="str">
            <v>نقابى</v>
          </cell>
          <cell r="L75" t="str">
            <v>ثانوى</v>
          </cell>
          <cell r="M75" t="str">
            <v>نعم</v>
          </cell>
          <cell r="N75">
            <v>26.26</v>
          </cell>
          <cell r="O75">
            <v>5</v>
          </cell>
          <cell r="Q75">
            <v>394.46</v>
          </cell>
          <cell r="R75">
            <v>425.71999999999997</v>
          </cell>
          <cell r="S75">
            <v>28.39</v>
          </cell>
          <cell r="T75">
            <v>30.78</v>
          </cell>
          <cell r="U75">
            <v>67.63</v>
          </cell>
          <cell r="V75">
            <v>36.520000000000003</v>
          </cell>
          <cell r="AF75" t="str">
            <v>ن</v>
          </cell>
          <cell r="AG75">
            <v>197.23</v>
          </cell>
          <cell r="AH75">
            <v>70</v>
          </cell>
        </row>
        <row r="76">
          <cell r="A76">
            <v>75</v>
          </cell>
          <cell r="B76" t="str">
            <v>بنها 75</v>
          </cell>
          <cell r="E76" t="str">
            <v>ب ت</v>
          </cell>
          <cell r="F76" t="str">
            <v>الثانية</v>
          </cell>
          <cell r="G76" t="str">
            <v>ارمل</v>
          </cell>
          <cell r="H76">
            <v>2</v>
          </cell>
          <cell r="J76" t="str">
            <v>نقابى</v>
          </cell>
          <cell r="K76" t="str">
            <v>نعم</v>
          </cell>
          <cell r="L76" t="str">
            <v>ثانوى</v>
          </cell>
          <cell r="M76" t="str">
            <v>نعم</v>
          </cell>
          <cell r="N76">
            <v>26.21</v>
          </cell>
          <cell r="O76">
            <v>5</v>
          </cell>
          <cell r="Q76">
            <v>393.38</v>
          </cell>
          <cell r="R76">
            <v>424.59</v>
          </cell>
          <cell r="S76">
            <v>28.35</v>
          </cell>
          <cell r="T76">
            <v>30.69</v>
          </cell>
          <cell r="U76">
            <v>67.45</v>
          </cell>
          <cell r="V76">
            <v>36.42</v>
          </cell>
          <cell r="AF76" t="str">
            <v>ن</v>
          </cell>
          <cell r="AG76">
            <v>196.69</v>
          </cell>
          <cell r="AH76">
            <v>70</v>
          </cell>
        </row>
        <row r="77">
          <cell r="A77">
            <v>76</v>
          </cell>
          <cell r="B77" t="str">
            <v>بنها 76</v>
          </cell>
          <cell r="E77" t="str">
            <v>ب ت</v>
          </cell>
          <cell r="F77" t="str">
            <v>الثانية</v>
          </cell>
          <cell r="G77" t="str">
            <v>متزوجه</v>
          </cell>
          <cell r="J77" t="str">
            <v>نقابى</v>
          </cell>
          <cell r="K77" t="str">
            <v>نعم</v>
          </cell>
          <cell r="L77" t="str">
            <v>ثانوى</v>
          </cell>
          <cell r="M77" t="str">
            <v>نعم</v>
          </cell>
          <cell r="N77">
            <v>13.67</v>
          </cell>
          <cell r="O77">
            <v>5</v>
          </cell>
          <cell r="Q77">
            <v>217.88</v>
          </cell>
          <cell r="R77">
            <v>236.55</v>
          </cell>
          <cell r="S77">
            <v>14.94</v>
          </cell>
          <cell r="T77">
            <v>16.34</v>
          </cell>
          <cell r="U77">
            <v>36.65</v>
          </cell>
          <cell r="V77">
            <v>36</v>
          </cell>
          <cell r="AF77" t="str">
            <v>ن</v>
          </cell>
          <cell r="AG77">
            <v>108.94</v>
          </cell>
          <cell r="AH77">
            <v>70</v>
          </cell>
        </row>
        <row r="78">
          <cell r="A78">
            <v>77</v>
          </cell>
          <cell r="B78" t="str">
            <v>بنها 77</v>
          </cell>
          <cell r="E78" t="str">
            <v>ب ت</v>
          </cell>
          <cell r="F78" t="str">
            <v>الثانية</v>
          </cell>
          <cell r="G78" t="str">
            <v>متزوجه</v>
          </cell>
          <cell r="J78" t="str">
            <v>نقابى</v>
          </cell>
          <cell r="K78" t="str">
            <v>نعم</v>
          </cell>
          <cell r="L78" t="str">
            <v>ثانوى</v>
          </cell>
          <cell r="M78" t="str">
            <v>نعم</v>
          </cell>
          <cell r="N78">
            <v>23</v>
          </cell>
          <cell r="O78">
            <v>5</v>
          </cell>
          <cell r="Q78">
            <v>354.17</v>
          </cell>
          <cell r="R78">
            <v>382.17</v>
          </cell>
          <cell r="S78">
            <v>24.94</v>
          </cell>
          <cell r="T78">
            <v>27.57</v>
          </cell>
          <cell r="U78">
            <v>59.66</v>
          </cell>
          <cell r="V78">
            <v>36</v>
          </cell>
          <cell r="AF78" t="str">
            <v>ن</v>
          </cell>
          <cell r="AG78">
            <v>177.09</v>
          </cell>
          <cell r="AH78">
            <v>70</v>
          </cell>
        </row>
        <row r="79">
          <cell r="A79">
            <v>78</v>
          </cell>
          <cell r="B79" t="str">
            <v>بنها 78</v>
          </cell>
          <cell r="F79" t="str">
            <v>الثانية</v>
          </cell>
          <cell r="G79" t="str">
            <v>متزوجه</v>
          </cell>
          <cell r="J79" t="str">
            <v>نقابى</v>
          </cell>
          <cell r="L79" t="str">
            <v>ثانوى</v>
          </cell>
          <cell r="M79" t="str">
            <v>نعم</v>
          </cell>
          <cell r="N79">
            <v>30.48</v>
          </cell>
          <cell r="O79">
            <v>5</v>
          </cell>
          <cell r="Q79">
            <v>448.6</v>
          </cell>
          <cell r="R79">
            <v>484.08000000000004</v>
          </cell>
          <cell r="S79">
            <v>32.94</v>
          </cell>
          <cell r="T79">
            <v>35.65</v>
          </cell>
          <cell r="U79">
            <v>77.06</v>
          </cell>
          <cell r="V79">
            <v>41.59</v>
          </cell>
          <cell r="AC79" t="str">
            <v>لا</v>
          </cell>
          <cell r="AF79" t="str">
            <v>ن</v>
          </cell>
          <cell r="AG79">
            <v>224.3</v>
          </cell>
          <cell r="AH79">
            <v>70</v>
          </cell>
        </row>
        <row r="80">
          <cell r="A80">
            <v>79</v>
          </cell>
          <cell r="B80" t="str">
            <v>بنها 79</v>
          </cell>
          <cell r="F80" t="str">
            <v>الثانية</v>
          </cell>
          <cell r="G80" t="str">
            <v>متزوجه</v>
          </cell>
          <cell r="J80" t="str">
            <v>نقابى</v>
          </cell>
          <cell r="L80" t="str">
            <v>ثانوى</v>
          </cell>
          <cell r="M80" t="str">
            <v>نعم</v>
          </cell>
          <cell r="N80">
            <v>18.899999999999999</v>
          </cell>
          <cell r="O80">
            <v>5</v>
          </cell>
          <cell r="Q80">
            <v>290.5</v>
          </cell>
          <cell r="R80">
            <v>314.39999999999998</v>
          </cell>
          <cell r="S80">
            <v>20.51</v>
          </cell>
          <cell r="T80">
            <v>22.29</v>
          </cell>
          <cell r="U80">
            <v>49.42</v>
          </cell>
          <cell r="V80">
            <v>36</v>
          </cell>
          <cell r="AF80" t="str">
            <v>ن</v>
          </cell>
          <cell r="AG80">
            <v>145.25</v>
          </cell>
          <cell r="AH80">
            <v>70</v>
          </cell>
        </row>
        <row r="81">
          <cell r="A81">
            <v>80</v>
          </cell>
          <cell r="B81" t="str">
            <v>بنها 80</v>
          </cell>
          <cell r="F81" t="str">
            <v>الثانية</v>
          </cell>
          <cell r="G81" t="str">
            <v>متزوجه</v>
          </cell>
          <cell r="J81" t="str">
            <v>نقابى</v>
          </cell>
          <cell r="L81" t="str">
            <v>ثانوى</v>
          </cell>
          <cell r="M81" t="str">
            <v>نعم</v>
          </cell>
          <cell r="N81">
            <v>23.44</v>
          </cell>
          <cell r="O81">
            <v>5</v>
          </cell>
          <cell r="Q81">
            <v>358.86</v>
          </cell>
          <cell r="R81">
            <v>387.3</v>
          </cell>
          <cell r="S81">
            <v>25.4</v>
          </cell>
          <cell r="T81">
            <v>28.03</v>
          </cell>
          <cell r="U81">
            <v>60.65</v>
          </cell>
          <cell r="V81">
            <v>36</v>
          </cell>
          <cell r="AF81" t="str">
            <v>ن</v>
          </cell>
          <cell r="AG81">
            <v>179.43</v>
          </cell>
          <cell r="AH81">
            <v>70</v>
          </cell>
        </row>
        <row r="82">
          <cell r="A82">
            <v>81</v>
          </cell>
          <cell r="B82" t="str">
            <v>بنها 81</v>
          </cell>
          <cell r="E82" t="str">
            <v>ب ت</v>
          </cell>
          <cell r="F82" t="str">
            <v>الثانية</v>
          </cell>
          <cell r="G82" t="str">
            <v>متزوجه</v>
          </cell>
          <cell r="J82" t="str">
            <v>نقابى</v>
          </cell>
          <cell r="K82" t="str">
            <v>نعم</v>
          </cell>
          <cell r="L82" t="str">
            <v>ثانوى</v>
          </cell>
          <cell r="M82" t="str">
            <v>نعم</v>
          </cell>
          <cell r="N82">
            <v>23.06</v>
          </cell>
          <cell r="O82">
            <v>5</v>
          </cell>
          <cell r="Q82">
            <v>353.03</v>
          </cell>
          <cell r="R82">
            <v>381.09</v>
          </cell>
          <cell r="S82">
            <v>24.87</v>
          </cell>
          <cell r="T82">
            <v>27.5</v>
          </cell>
          <cell r="U82">
            <v>59.52</v>
          </cell>
          <cell r="V82">
            <v>36</v>
          </cell>
          <cell r="AF82" t="str">
            <v>ن</v>
          </cell>
          <cell r="AG82">
            <v>176.52</v>
          </cell>
          <cell r="AH82">
            <v>70</v>
          </cell>
        </row>
        <row r="83">
          <cell r="A83">
            <v>82</v>
          </cell>
          <cell r="B83" t="str">
            <v>بنها 82</v>
          </cell>
          <cell r="E83" t="str">
            <v>ب ت</v>
          </cell>
          <cell r="F83" t="str">
            <v>الثانية</v>
          </cell>
          <cell r="G83" t="str">
            <v>متزوجه</v>
          </cell>
          <cell r="J83" t="str">
            <v>نقابى</v>
          </cell>
          <cell r="K83" t="str">
            <v>نعم</v>
          </cell>
          <cell r="L83" t="str">
            <v>ثانوى</v>
          </cell>
          <cell r="M83" t="str">
            <v>نعم</v>
          </cell>
          <cell r="N83">
            <v>12.72</v>
          </cell>
          <cell r="O83">
            <v>5</v>
          </cell>
          <cell r="Q83">
            <v>194.48</v>
          </cell>
          <cell r="R83">
            <v>212.2</v>
          </cell>
          <cell r="S83">
            <v>13.6</v>
          </cell>
          <cell r="T83">
            <v>14.96</v>
          </cell>
          <cell r="U83">
            <v>32.74</v>
          </cell>
          <cell r="V83">
            <v>36</v>
          </cell>
          <cell r="AF83" t="str">
            <v>ن</v>
          </cell>
          <cell r="AG83">
            <v>97.24</v>
          </cell>
          <cell r="AH83">
            <v>70</v>
          </cell>
        </row>
        <row r="84">
          <cell r="A84">
            <v>83</v>
          </cell>
          <cell r="B84" t="str">
            <v>بنها 83</v>
          </cell>
          <cell r="F84" t="str">
            <v>الثانية</v>
          </cell>
          <cell r="G84" t="str">
            <v>متزوجه</v>
          </cell>
          <cell r="J84" t="str">
            <v>نقابى</v>
          </cell>
          <cell r="L84" t="str">
            <v>ثانوى</v>
          </cell>
          <cell r="M84" t="str">
            <v>نعم</v>
          </cell>
          <cell r="N84">
            <v>16.18</v>
          </cell>
          <cell r="O84">
            <v>5</v>
          </cell>
          <cell r="Q84">
            <v>254.74</v>
          </cell>
          <cell r="R84">
            <v>275.92</v>
          </cell>
          <cell r="S84">
            <v>17.7</v>
          </cell>
          <cell r="T84">
            <v>19.36</v>
          </cell>
          <cell r="U84">
            <v>43.24</v>
          </cell>
          <cell r="V84">
            <v>36</v>
          </cell>
          <cell r="AF84" t="str">
            <v>ن</v>
          </cell>
          <cell r="AG84">
            <v>127.37</v>
          </cell>
          <cell r="AH84">
            <v>70</v>
          </cell>
        </row>
        <row r="85">
          <cell r="A85">
            <v>84</v>
          </cell>
          <cell r="B85" t="str">
            <v>بنها 84</v>
          </cell>
          <cell r="F85" t="str">
            <v>الثانية</v>
          </cell>
          <cell r="G85" t="str">
            <v>متزوجه</v>
          </cell>
          <cell r="J85" t="str">
            <v>نقابى</v>
          </cell>
          <cell r="L85" t="str">
            <v>ثانوى</v>
          </cell>
          <cell r="N85">
            <v>19.12</v>
          </cell>
          <cell r="O85">
            <v>5</v>
          </cell>
          <cell r="Q85">
            <v>293.04000000000002</v>
          </cell>
          <cell r="R85">
            <v>317.16000000000003</v>
          </cell>
          <cell r="S85">
            <v>20.6</v>
          </cell>
          <cell r="T85">
            <v>22.45</v>
          </cell>
          <cell r="U85">
            <v>49.86</v>
          </cell>
          <cell r="V85">
            <v>36</v>
          </cell>
          <cell r="AF85" t="str">
            <v>ن</v>
          </cell>
          <cell r="AG85">
            <v>146.52000000000001</v>
          </cell>
          <cell r="AH85">
            <v>70</v>
          </cell>
        </row>
        <row r="86">
          <cell r="A86">
            <v>85</v>
          </cell>
          <cell r="B86" t="str">
            <v>بنها 85</v>
          </cell>
          <cell r="F86" t="str">
            <v>الثانية</v>
          </cell>
          <cell r="G86" t="str">
            <v>متزوجه</v>
          </cell>
          <cell r="J86" t="str">
            <v>غير نقابى</v>
          </cell>
          <cell r="L86" t="str">
            <v>ثانوى</v>
          </cell>
          <cell r="N86">
            <v>19.41</v>
          </cell>
          <cell r="O86">
            <v>5</v>
          </cell>
          <cell r="Q86">
            <v>298.35000000000002</v>
          </cell>
          <cell r="R86">
            <v>322.76000000000005</v>
          </cell>
          <cell r="S86">
            <v>21.13</v>
          </cell>
          <cell r="T86">
            <v>22.99</v>
          </cell>
          <cell r="U86">
            <v>49.96</v>
          </cell>
          <cell r="V86">
            <v>36</v>
          </cell>
          <cell r="AG86">
            <v>0</v>
          </cell>
          <cell r="AH86">
            <v>70</v>
          </cell>
        </row>
        <row r="87">
          <cell r="A87">
            <v>86</v>
          </cell>
          <cell r="B87" t="str">
            <v>بنها 86</v>
          </cell>
          <cell r="E87" t="str">
            <v>ب ت</v>
          </cell>
          <cell r="F87" t="str">
            <v>الثانية</v>
          </cell>
          <cell r="G87" t="str">
            <v>متزوجه</v>
          </cell>
          <cell r="J87" t="str">
            <v>نقابى</v>
          </cell>
          <cell r="K87" t="str">
            <v>نعم</v>
          </cell>
          <cell r="L87" t="str">
            <v>ثانوى</v>
          </cell>
          <cell r="M87" t="str">
            <v>نعم</v>
          </cell>
          <cell r="N87">
            <v>21.99</v>
          </cell>
          <cell r="O87">
            <v>5</v>
          </cell>
          <cell r="Q87">
            <v>333.38</v>
          </cell>
          <cell r="R87">
            <v>360.37</v>
          </cell>
          <cell r="S87">
            <v>23.82</v>
          </cell>
          <cell r="T87">
            <v>25.81</v>
          </cell>
          <cell r="U87">
            <v>56.97</v>
          </cell>
          <cell r="V87">
            <v>36</v>
          </cell>
          <cell r="AF87" t="str">
            <v>ن</v>
          </cell>
          <cell r="AG87">
            <v>166.69</v>
          </cell>
          <cell r="AH87">
            <v>70</v>
          </cell>
        </row>
        <row r="88">
          <cell r="A88">
            <v>87</v>
          </cell>
          <cell r="B88" t="str">
            <v>بنها 87</v>
          </cell>
          <cell r="F88" t="str">
            <v>الثانية</v>
          </cell>
          <cell r="G88" t="str">
            <v>متزوجه</v>
          </cell>
          <cell r="J88" t="str">
            <v>نقابى</v>
          </cell>
          <cell r="M88" t="str">
            <v>نعم</v>
          </cell>
          <cell r="N88">
            <v>16.05</v>
          </cell>
          <cell r="O88">
            <v>5</v>
          </cell>
          <cell r="Q88">
            <v>251.77</v>
          </cell>
          <cell r="R88">
            <v>272.82</v>
          </cell>
          <cell r="S88">
            <v>18.04</v>
          </cell>
          <cell r="T88">
            <v>19.66</v>
          </cell>
          <cell r="U88">
            <v>42.75</v>
          </cell>
          <cell r="V88">
            <v>36</v>
          </cell>
          <cell r="AF88" t="str">
            <v>ن</v>
          </cell>
          <cell r="AG88">
            <v>125.89</v>
          </cell>
          <cell r="AH88">
            <v>70</v>
          </cell>
        </row>
        <row r="89">
          <cell r="A89">
            <v>88</v>
          </cell>
          <cell r="B89" t="str">
            <v>بنها 88</v>
          </cell>
          <cell r="F89" t="str">
            <v>الثالثة</v>
          </cell>
          <cell r="G89" t="str">
            <v>متزوجه</v>
          </cell>
          <cell r="J89" t="str">
            <v>نقابى</v>
          </cell>
          <cell r="M89" t="str">
            <v>نعم</v>
          </cell>
          <cell r="N89">
            <v>11.52</v>
          </cell>
          <cell r="O89">
            <v>4</v>
          </cell>
          <cell r="Q89">
            <v>169.44</v>
          </cell>
          <cell r="R89">
            <v>184.96</v>
          </cell>
          <cell r="S89">
            <v>12.4</v>
          </cell>
          <cell r="T89">
            <v>13.28</v>
          </cell>
          <cell r="U89">
            <v>30</v>
          </cell>
          <cell r="V89">
            <v>36</v>
          </cell>
          <cell r="AG89">
            <v>0</v>
          </cell>
          <cell r="AH89">
            <v>70</v>
          </cell>
        </row>
        <row r="90">
          <cell r="A90">
            <v>89</v>
          </cell>
          <cell r="B90" t="str">
            <v>بنها 89</v>
          </cell>
          <cell r="E90" t="str">
            <v>ب ت</v>
          </cell>
          <cell r="F90" t="str">
            <v>الثانية</v>
          </cell>
          <cell r="G90" t="str">
            <v>متزوج</v>
          </cell>
          <cell r="H90">
            <v>2</v>
          </cell>
          <cell r="J90" t="str">
            <v>نقابى</v>
          </cell>
          <cell r="K90" t="str">
            <v>نعم</v>
          </cell>
          <cell r="M90" t="str">
            <v>نعم</v>
          </cell>
          <cell r="N90">
            <v>16.38</v>
          </cell>
          <cell r="O90">
            <v>5</v>
          </cell>
          <cell r="Q90">
            <v>254.4</v>
          </cell>
          <cell r="R90">
            <v>275.78000000000003</v>
          </cell>
          <cell r="S90">
            <v>17.86</v>
          </cell>
          <cell r="T90">
            <v>19.48</v>
          </cell>
          <cell r="U90">
            <v>42.4</v>
          </cell>
          <cell r="V90">
            <v>36</v>
          </cell>
          <cell r="AF90" t="str">
            <v>ن</v>
          </cell>
          <cell r="AG90">
            <v>127.2</v>
          </cell>
          <cell r="AH90">
            <v>70</v>
          </cell>
        </row>
        <row r="91">
          <cell r="A91">
            <v>90</v>
          </cell>
          <cell r="B91" t="str">
            <v>بنها 90</v>
          </cell>
          <cell r="F91" t="str">
            <v>الثالثة</v>
          </cell>
          <cell r="G91" t="str">
            <v>متزوج</v>
          </cell>
          <cell r="H91">
            <v>2</v>
          </cell>
          <cell r="N91">
            <v>11.17</v>
          </cell>
          <cell r="O91">
            <v>4</v>
          </cell>
          <cell r="Q91">
            <v>178.19</v>
          </cell>
          <cell r="R91">
            <v>193.35999999999999</v>
          </cell>
          <cell r="S91">
            <v>12.25</v>
          </cell>
          <cell r="T91">
            <v>13.43</v>
          </cell>
          <cell r="U91">
            <v>30.18</v>
          </cell>
          <cell r="V91">
            <v>36</v>
          </cell>
          <cell r="AA91">
            <v>5.88</v>
          </cell>
          <cell r="AG91">
            <v>0</v>
          </cell>
          <cell r="AH91">
            <v>70</v>
          </cell>
        </row>
        <row r="92">
          <cell r="A92">
            <v>91</v>
          </cell>
          <cell r="B92" t="str">
            <v>بنها 91</v>
          </cell>
          <cell r="E92" t="str">
            <v>ب ت</v>
          </cell>
          <cell r="F92" t="str">
            <v>الثانية</v>
          </cell>
          <cell r="G92" t="str">
            <v>متزوج</v>
          </cell>
          <cell r="H92">
            <v>2</v>
          </cell>
          <cell r="J92" t="str">
            <v>نقابى</v>
          </cell>
          <cell r="K92" t="str">
            <v>نعم</v>
          </cell>
          <cell r="M92" t="str">
            <v>نعم</v>
          </cell>
          <cell r="N92">
            <v>15.94</v>
          </cell>
          <cell r="O92">
            <v>5</v>
          </cell>
          <cell r="Q92">
            <v>253.09</v>
          </cell>
          <cell r="R92">
            <v>274.02999999999997</v>
          </cell>
          <cell r="S92">
            <v>17.82</v>
          </cell>
          <cell r="T92">
            <v>19.399999999999999</v>
          </cell>
          <cell r="U92">
            <v>43.14</v>
          </cell>
          <cell r="V92">
            <v>36</v>
          </cell>
          <cell r="AF92" t="str">
            <v>ن</v>
          </cell>
          <cell r="AG92">
            <v>126.55</v>
          </cell>
          <cell r="AH92">
            <v>70</v>
          </cell>
        </row>
        <row r="93">
          <cell r="A93">
            <v>92</v>
          </cell>
          <cell r="B93" t="str">
            <v>بنها 92</v>
          </cell>
          <cell r="E93" t="str">
            <v>ب ت</v>
          </cell>
          <cell r="F93" t="str">
            <v>الثانية</v>
          </cell>
          <cell r="G93" t="str">
            <v>متزوجه</v>
          </cell>
          <cell r="J93" t="str">
            <v>نقابى</v>
          </cell>
          <cell r="K93" t="str">
            <v>نعم</v>
          </cell>
          <cell r="M93" t="str">
            <v>نعم</v>
          </cell>
          <cell r="N93">
            <v>23.01</v>
          </cell>
          <cell r="O93">
            <v>5</v>
          </cell>
          <cell r="Q93">
            <v>354.64</v>
          </cell>
          <cell r="R93">
            <v>382.65</v>
          </cell>
          <cell r="S93">
            <v>24.97</v>
          </cell>
          <cell r="T93">
            <v>27.6</v>
          </cell>
          <cell r="U93">
            <v>59.74</v>
          </cell>
          <cell r="V93">
            <v>36</v>
          </cell>
          <cell r="AF93" t="str">
            <v>ن</v>
          </cell>
          <cell r="AG93">
            <v>177.32</v>
          </cell>
          <cell r="AH93">
            <v>70</v>
          </cell>
        </row>
        <row r="94">
          <cell r="A94">
            <v>93</v>
          </cell>
          <cell r="B94" t="str">
            <v>بنها 93</v>
          </cell>
          <cell r="F94" t="str">
            <v>الثانية</v>
          </cell>
          <cell r="G94" t="str">
            <v>متزوجه</v>
          </cell>
          <cell r="J94" t="str">
            <v>نقابى</v>
          </cell>
          <cell r="M94" t="str">
            <v>نعم</v>
          </cell>
          <cell r="N94">
            <v>29.19</v>
          </cell>
          <cell r="O94">
            <v>5</v>
          </cell>
          <cell r="Q94">
            <v>429.26</v>
          </cell>
          <cell r="R94">
            <v>463.45</v>
          </cell>
          <cell r="S94">
            <v>31.51</v>
          </cell>
          <cell r="T94">
            <v>34.08</v>
          </cell>
          <cell r="U94">
            <v>73.819999999999993</v>
          </cell>
          <cell r="V94">
            <v>39.82</v>
          </cell>
          <cell r="AC94" t="str">
            <v>لا</v>
          </cell>
          <cell r="AF94" t="str">
            <v>ن</v>
          </cell>
          <cell r="AG94">
            <v>214.63</v>
          </cell>
          <cell r="AH94">
            <v>70</v>
          </cell>
        </row>
        <row r="95">
          <cell r="A95">
            <v>94</v>
          </cell>
          <cell r="B95" t="str">
            <v>بنها 94</v>
          </cell>
          <cell r="E95" t="str">
            <v>ب ت</v>
          </cell>
          <cell r="F95" t="str">
            <v>الثانية</v>
          </cell>
          <cell r="G95" t="str">
            <v>متزوجه</v>
          </cell>
          <cell r="J95" t="str">
            <v>نقابى</v>
          </cell>
          <cell r="K95" t="str">
            <v>نعم</v>
          </cell>
          <cell r="M95" t="str">
            <v>نعم</v>
          </cell>
          <cell r="N95">
            <v>20.79</v>
          </cell>
          <cell r="O95">
            <v>5</v>
          </cell>
          <cell r="Q95">
            <v>327.13</v>
          </cell>
          <cell r="R95">
            <v>352.92</v>
          </cell>
          <cell r="S95">
            <v>23.04</v>
          </cell>
          <cell r="T95">
            <v>24.97</v>
          </cell>
          <cell r="U95">
            <v>56.13</v>
          </cell>
          <cell r="V95">
            <v>36</v>
          </cell>
          <cell r="AF95" t="str">
            <v>ن</v>
          </cell>
          <cell r="AG95">
            <v>163.57</v>
          </cell>
          <cell r="AH95">
            <v>70</v>
          </cell>
        </row>
        <row r="96">
          <cell r="A96">
            <v>95</v>
          </cell>
          <cell r="B96" t="str">
            <v>بنها 95</v>
          </cell>
          <cell r="F96" t="str">
            <v>الثانية</v>
          </cell>
          <cell r="G96" t="str">
            <v>متزوجه</v>
          </cell>
          <cell r="J96" t="str">
            <v>نقابى</v>
          </cell>
          <cell r="M96" t="str">
            <v>نعم</v>
          </cell>
          <cell r="N96">
            <v>15.08</v>
          </cell>
          <cell r="O96">
            <v>5</v>
          </cell>
          <cell r="Q96">
            <v>244.37</v>
          </cell>
          <cell r="R96">
            <v>264.45</v>
          </cell>
          <cell r="S96">
            <v>17.02</v>
          </cell>
          <cell r="T96">
            <v>18.600000000000001</v>
          </cell>
          <cell r="U96">
            <v>40.56</v>
          </cell>
          <cell r="V96">
            <v>36</v>
          </cell>
          <cell r="AF96" t="str">
            <v>ن</v>
          </cell>
          <cell r="AG96">
            <v>122.19</v>
          </cell>
          <cell r="AH96">
            <v>70</v>
          </cell>
        </row>
        <row r="97">
          <cell r="A97">
            <v>96</v>
          </cell>
          <cell r="B97" t="str">
            <v>بنها 96</v>
          </cell>
          <cell r="E97" t="str">
            <v>ب ت</v>
          </cell>
          <cell r="F97" t="str">
            <v>الثانية</v>
          </cell>
          <cell r="G97" t="str">
            <v>متزوجه</v>
          </cell>
          <cell r="J97" t="str">
            <v>نقابى</v>
          </cell>
          <cell r="K97" t="str">
            <v>نعم</v>
          </cell>
          <cell r="M97" t="str">
            <v>نعم</v>
          </cell>
          <cell r="N97">
            <v>17.3</v>
          </cell>
          <cell r="O97">
            <v>5</v>
          </cell>
          <cell r="Q97">
            <v>274.74</v>
          </cell>
          <cell r="R97">
            <v>297.04000000000002</v>
          </cell>
          <cell r="S97">
            <v>19.100000000000001</v>
          </cell>
          <cell r="T97">
            <v>20.93</v>
          </cell>
          <cell r="U97">
            <v>46.54</v>
          </cell>
          <cell r="V97">
            <v>36</v>
          </cell>
          <cell r="AF97" t="str">
            <v>ن</v>
          </cell>
          <cell r="AG97">
            <v>137.37</v>
          </cell>
          <cell r="AH97">
            <v>70</v>
          </cell>
        </row>
        <row r="98">
          <cell r="A98">
            <v>97</v>
          </cell>
          <cell r="B98" t="str">
            <v>بنها 97</v>
          </cell>
          <cell r="E98" t="str">
            <v>ب ت</v>
          </cell>
          <cell r="F98" t="str">
            <v>الثانية</v>
          </cell>
          <cell r="G98" t="str">
            <v>متزوج</v>
          </cell>
          <cell r="H98">
            <v>2</v>
          </cell>
          <cell r="J98" t="str">
            <v>نقابى</v>
          </cell>
          <cell r="K98" t="str">
            <v>نعم</v>
          </cell>
          <cell r="M98" t="str">
            <v>نعم</v>
          </cell>
          <cell r="N98">
            <v>18.38</v>
          </cell>
          <cell r="O98">
            <v>5</v>
          </cell>
          <cell r="Q98">
            <v>282.83999999999997</v>
          </cell>
          <cell r="R98">
            <v>306.21999999999997</v>
          </cell>
          <cell r="S98">
            <v>19.989999999999998</v>
          </cell>
          <cell r="T98">
            <v>21.75</v>
          </cell>
          <cell r="U98">
            <v>48.24</v>
          </cell>
          <cell r="V98">
            <v>36</v>
          </cell>
          <cell r="AF98" t="str">
            <v>ن</v>
          </cell>
          <cell r="AG98">
            <v>141.41999999999999</v>
          </cell>
          <cell r="AH98">
            <v>70</v>
          </cell>
        </row>
        <row r="99">
          <cell r="A99">
            <v>98</v>
          </cell>
          <cell r="B99" t="str">
            <v>بنها 98</v>
          </cell>
          <cell r="F99" t="str">
            <v>الثالثة</v>
          </cell>
          <cell r="G99" t="str">
            <v>متزوجه</v>
          </cell>
          <cell r="J99" t="str">
            <v>نقابى</v>
          </cell>
          <cell r="M99" t="str">
            <v>نعم</v>
          </cell>
          <cell r="N99">
            <v>13.12</v>
          </cell>
          <cell r="O99">
            <v>4</v>
          </cell>
          <cell r="Q99">
            <v>214.52</v>
          </cell>
          <cell r="R99">
            <v>231.64000000000001</v>
          </cell>
          <cell r="S99">
            <v>14.78</v>
          </cell>
          <cell r="T99">
            <v>16.14</v>
          </cell>
          <cell r="U99">
            <v>36.18</v>
          </cell>
          <cell r="V99">
            <v>36</v>
          </cell>
          <cell r="AF99" t="str">
            <v>ن</v>
          </cell>
          <cell r="AG99">
            <v>107.26</v>
          </cell>
          <cell r="AH99">
            <v>70</v>
          </cell>
        </row>
        <row r="100">
          <cell r="A100">
            <v>99</v>
          </cell>
          <cell r="B100" t="str">
            <v>بنها 99</v>
          </cell>
          <cell r="E100" t="str">
            <v>ب ت</v>
          </cell>
          <cell r="F100" t="str">
            <v>الثانية</v>
          </cell>
          <cell r="G100" t="str">
            <v>متزوجه</v>
          </cell>
          <cell r="J100" t="str">
            <v>نقابى</v>
          </cell>
          <cell r="K100" t="str">
            <v>نعم</v>
          </cell>
          <cell r="M100" t="str">
            <v>نعم</v>
          </cell>
          <cell r="N100">
            <v>22.61</v>
          </cell>
          <cell r="O100">
            <v>5</v>
          </cell>
          <cell r="Q100">
            <v>349.61</v>
          </cell>
          <cell r="R100">
            <v>377.22</v>
          </cell>
          <cell r="S100">
            <v>24.57</v>
          </cell>
          <cell r="T100">
            <v>27.21</v>
          </cell>
          <cell r="U100">
            <v>58.95</v>
          </cell>
          <cell r="V100">
            <v>36</v>
          </cell>
          <cell r="AF100" t="str">
            <v>ن</v>
          </cell>
          <cell r="AG100">
            <v>174.81</v>
          </cell>
          <cell r="AH100">
            <v>70</v>
          </cell>
        </row>
        <row r="101">
          <cell r="A101">
            <v>100</v>
          </cell>
          <cell r="B101" t="str">
            <v>بنها 100</v>
          </cell>
          <cell r="F101" t="str">
            <v>الثالثة</v>
          </cell>
          <cell r="G101" t="str">
            <v>متزوجه</v>
          </cell>
          <cell r="J101" t="str">
            <v>نقابى</v>
          </cell>
          <cell r="M101" t="str">
            <v>نعم</v>
          </cell>
          <cell r="N101">
            <v>4.8</v>
          </cell>
          <cell r="O101">
            <v>4</v>
          </cell>
          <cell r="Q101">
            <v>147.19999999999999</v>
          </cell>
          <cell r="R101">
            <v>156</v>
          </cell>
          <cell r="S101">
            <v>4.8</v>
          </cell>
          <cell r="T101">
            <v>4.8</v>
          </cell>
          <cell r="U101">
            <v>30</v>
          </cell>
          <cell r="V101">
            <v>36</v>
          </cell>
          <cell r="AF101" t="str">
            <v>ن</v>
          </cell>
          <cell r="AG101">
            <v>73.599999999999994</v>
          </cell>
          <cell r="AH101">
            <v>70</v>
          </cell>
        </row>
        <row r="102">
          <cell r="A102">
            <v>101</v>
          </cell>
          <cell r="B102" t="str">
            <v>بنها 101</v>
          </cell>
          <cell r="F102" t="str">
            <v>الثالثة</v>
          </cell>
          <cell r="G102" t="str">
            <v>متزوجه</v>
          </cell>
          <cell r="J102" t="str">
            <v>نقابى</v>
          </cell>
          <cell r="M102" t="str">
            <v>نعم</v>
          </cell>
          <cell r="N102">
            <v>4.8</v>
          </cell>
          <cell r="O102">
            <v>4</v>
          </cell>
          <cell r="Q102">
            <v>147.19999999999999</v>
          </cell>
          <cell r="R102">
            <v>156</v>
          </cell>
          <cell r="S102">
            <v>4.8</v>
          </cell>
          <cell r="T102">
            <v>4.8</v>
          </cell>
          <cell r="U102">
            <v>30</v>
          </cell>
          <cell r="V102">
            <v>36</v>
          </cell>
          <cell r="AF102" t="str">
            <v>ن</v>
          </cell>
          <cell r="AG102">
            <v>73.599999999999994</v>
          </cell>
          <cell r="AH102">
            <v>70</v>
          </cell>
        </row>
        <row r="103">
          <cell r="A103">
            <v>102</v>
          </cell>
          <cell r="B103" t="str">
            <v>بنها 102</v>
          </cell>
          <cell r="F103" t="str">
            <v>الثالثة</v>
          </cell>
          <cell r="G103" t="str">
            <v>متزوجه</v>
          </cell>
          <cell r="J103" t="str">
            <v>نقابى</v>
          </cell>
          <cell r="M103" t="str">
            <v>نعم</v>
          </cell>
          <cell r="N103">
            <v>4.8</v>
          </cell>
          <cell r="O103">
            <v>4</v>
          </cell>
          <cell r="Q103">
            <v>147.19999999999999</v>
          </cell>
          <cell r="R103">
            <v>156</v>
          </cell>
          <cell r="S103">
            <v>4.8</v>
          </cell>
          <cell r="T103">
            <v>4.8</v>
          </cell>
          <cell r="U103">
            <v>30</v>
          </cell>
          <cell r="V103">
            <v>36</v>
          </cell>
          <cell r="AF103" t="str">
            <v>ن</v>
          </cell>
          <cell r="AG103">
            <v>73.599999999999994</v>
          </cell>
          <cell r="AH103">
            <v>70</v>
          </cell>
        </row>
        <row r="104">
          <cell r="A104">
            <v>103</v>
          </cell>
          <cell r="B104" t="str">
            <v>بنها 103</v>
          </cell>
          <cell r="F104" t="str">
            <v>الرابعة</v>
          </cell>
          <cell r="N104">
            <v>3.8</v>
          </cell>
          <cell r="O104">
            <v>2</v>
          </cell>
          <cell r="Q104">
            <v>114.2</v>
          </cell>
          <cell r="R104">
            <v>120</v>
          </cell>
          <cell r="S104">
            <v>3.8</v>
          </cell>
          <cell r="T104">
            <v>3.8</v>
          </cell>
          <cell r="U104">
            <v>30</v>
          </cell>
          <cell r="V104">
            <v>36</v>
          </cell>
          <cell r="AG104">
            <v>0</v>
          </cell>
          <cell r="AH104">
            <v>38</v>
          </cell>
        </row>
        <row r="105">
          <cell r="A105">
            <v>104</v>
          </cell>
          <cell r="B105" t="str">
            <v>بنها 104</v>
          </cell>
          <cell r="F105" t="str">
            <v>الثانية</v>
          </cell>
          <cell r="G105" t="str">
            <v>متزوجه</v>
          </cell>
          <cell r="J105" t="str">
            <v>نقابى</v>
          </cell>
          <cell r="M105" t="str">
            <v>نعم</v>
          </cell>
          <cell r="N105">
            <v>25.33</v>
          </cell>
          <cell r="O105">
            <v>5</v>
          </cell>
          <cell r="Q105">
            <v>381.35</v>
          </cell>
          <cell r="R105">
            <v>411.68</v>
          </cell>
          <cell r="S105">
            <v>27.44</v>
          </cell>
          <cell r="T105">
            <v>29.76</v>
          </cell>
          <cell r="U105">
            <v>64.44</v>
          </cell>
          <cell r="V105">
            <v>36</v>
          </cell>
          <cell r="AF105" t="str">
            <v>ن</v>
          </cell>
          <cell r="AG105">
            <v>190.68</v>
          </cell>
          <cell r="AH105">
            <v>70</v>
          </cell>
        </row>
        <row r="106">
          <cell r="A106">
            <v>105</v>
          </cell>
          <cell r="B106" t="str">
            <v>بنها 105</v>
          </cell>
          <cell r="E106" t="str">
            <v>ب ت</v>
          </cell>
          <cell r="F106" t="str">
            <v>الثانية</v>
          </cell>
          <cell r="G106" t="str">
            <v>متزوجه</v>
          </cell>
          <cell r="J106" t="str">
            <v>نقابى</v>
          </cell>
          <cell r="K106" t="str">
            <v>نعم</v>
          </cell>
          <cell r="M106" t="str">
            <v>نعم</v>
          </cell>
          <cell r="N106">
            <v>20.8</v>
          </cell>
          <cell r="O106">
            <v>5</v>
          </cell>
          <cell r="Q106">
            <v>316.29000000000002</v>
          </cell>
          <cell r="R106">
            <v>342.09000000000003</v>
          </cell>
          <cell r="S106">
            <v>22.52</v>
          </cell>
          <cell r="T106">
            <v>24.45</v>
          </cell>
          <cell r="U106">
            <v>54.07</v>
          </cell>
          <cell r="V106">
            <v>36</v>
          </cell>
          <cell r="AF106" t="str">
            <v>ن</v>
          </cell>
          <cell r="AG106">
            <v>158.15</v>
          </cell>
          <cell r="AH106">
            <v>70</v>
          </cell>
        </row>
        <row r="107">
          <cell r="A107">
            <v>106</v>
          </cell>
          <cell r="B107" t="str">
            <v>بنها 106</v>
          </cell>
          <cell r="E107" t="str">
            <v>ب ت</v>
          </cell>
          <cell r="F107" t="str">
            <v>الثانية</v>
          </cell>
          <cell r="G107" t="str">
            <v>متزوجه</v>
          </cell>
          <cell r="J107" t="str">
            <v>نقابى</v>
          </cell>
          <cell r="K107" t="str">
            <v>نعم</v>
          </cell>
          <cell r="M107" t="str">
            <v>نعم</v>
          </cell>
          <cell r="N107">
            <v>23.15</v>
          </cell>
          <cell r="O107">
            <v>5</v>
          </cell>
          <cell r="Q107">
            <v>355.78</v>
          </cell>
          <cell r="R107">
            <v>383.92999999999995</v>
          </cell>
          <cell r="S107">
            <v>25.09</v>
          </cell>
          <cell r="T107">
            <v>27.23</v>
          </cell>
          <cell r="U107">
            <v>60.02</v>
          </cell>
          <cell r="V107">
            <v>36</v>
          </cell>
          <cell r="AF107" t="str">
            <v>ن</v>
          </cell>
          <cell r="AG107">
            <v>177.89</v>
          </cell>
          <cell r="AH107">
            <v>70</v>
          </cell>
        </row>
        <row r="108">
          <cell r="A108">
            <v>107</v>
          </cell>
          <cell r="B108" t="str">
            <v>بنها 107</v>
          </cell>
          <cell r="E108" t="str">
            <v>ب ت</v>
          </cell>
          <cell r="F108" t="str">
            <v>الثانية</v>
          </cell>
          <cell r="G108" t="str">
            <v>متزوج</v>
          </cell>
          <cell r="H108">
            <v>2</v>
          </cell>
          <cell r="J108" t="str">
            <v>نقابى</v>
          </cell>
          <cell r="K108" t="str">
            <v>نعم</v>
          </cell>
          <cell r="M108" t="str">
            <v>نعم</v>
          </cell>
          <cell r="N108">
            <v>15.98</v>
          </cell>
          <cell r="O108">
            <v>5</v>
          </cell>
          <cell r="Q108">
            <v>248.69</v>
          </cell>
          <cell r="R108">
            <v>269.67</v>
          </cell>
          <cell r="S108">
            <v>17.420000000000002</v>
          </cell>
          <cell r="T108">
            <v>19</v>
          </cell>
          <cell r="U108">
            <v>42.34</v>
          </cell>
          <cell r="V108">
            <v>36</v>
          </cell>
          <cell r="AF108" t="str">
            <v>ن</v>
          </cell>
          <cell r="AG108">
            <v>124.35</v>
          </cell>
          <cell r="AH108">
            <v>70</v>
          </cell>
        </row>
        <row r="109">
          <cell r="A109">
            <v>108</v>
          </cell>
          <cell r="B109" t="str">
            <v>بنها 108</v>
          </cell>
          <cell r="E109" t="str">
            <v>ب ت</v>
          </cell>
          <cell r="F109" t="str">
            <v>الثانية</v>
          </cell>
          <cell r="G109" t="str">
            <v>متزوج</v>
          </cell>
          <cell r="H109">
            <v>2</v>
          </cell>
          <cell r="J109" t="str">
            <v>نقابى</v>
          </cell>
          <cell r="K109" t="str">
            <v>نعم</v>
          </cell>
          <cell r="M109" t="str">
            <v>نعم</v>
          </cell>
          <cell r="N109">
            <v>15.98</v>
          </cell>
          <cell r="O109">
            <v>5</v>
          </cell>
          <cell r="Q109">
            <v>249.6</v>
          </cell>
          <cell r="R109">
            <v>270.58</v>
          </cell>
          <cell r="S109">
            <v>17.420000000000002</v>
          </cell>
          <cell r="T109">
            <v>19</v>
          </cell>
          <cell r="U109">
            <v>42.44</v>
          </cell>
          <cell r="V109">
            <v>36</v>
          </cell>
          <cell r="AF109" t="str">
            <v>ن</v>
          </cell>
          <cell r="AG109">
            <v>124.8</v>
          </cell>
          <cell r="AH109">
            <v>70</v>
          </cell>
        </row>
        <row r="110">
          <cell r="A110">
            <v>109</v>
          </cell>
          <cell r="B110" t="str">
            <v>بنها 109</v>
          </cell>
          <cell r="E110" t="str">
            <v>ب ت</v>
          </cell>
          <cell r="F110" t="str">
            <v>الثانية</v>
          </cell>
          <cell r="G110" t="str">
            <v>متزوج</v>
          </cell>
          <cell r="H110">
            <v>2</v>
          </cell>
          <cell r="J110" t="str">
            <v>نقابى</v>
          </cell>
          <cell r="K110" t="str">
            <v>نعم</v>
          </cell>
          <cell r="M110" t="str">
            <v>نعم</v>
          </cell>
          <cell r="N110">
            <v>25.22</v>
          </cell>
          <cell r="O110">
            <v>5</v>
          </cell>
          <cell r="Q110">
            <v>385.54</v>
          </cell>
          <cell r="R110">
            <v>415.76</v>
          </cell>
          <cell r="S110">
            <v>27.31</v>
          </cell>
          <cell r="T110">
            <v>30.11</v>
          </cell>
          <cell r="U110">
            <v>65.12</v>
          </cell>
          <cell r="V110">
            <v>36</v>
          </cell>
          <cell r="AF110" t="str">
            <v>ن</v>
          </cell>
          <cell r="AG110">
            <v>192.77</v>
          </cell>
          <cell r="AH110">
            <v>70</v>
          </cell>
        </row>
        <row r="111">
          <cell r="A111">
            <v>110</v>
          </cell>
          <cell r="B111" t="str">
            <v>بنها 110</v>
          </cell>
          <cell r="E111" t="str">
            <v>ب ت</v>
          </cell>
          <cell r="F111" t="str">
            <v>الثانية</v>
          </cell>
          <cell r="G111" t="str">
            <v>متزوجه</v>
          </cell>
          <cell r="J111" t="str">
            <v>نقابى</v>
          </cell>
          <cell r="K111" t="str">
            <v>نعم</v>
          </cell>
          <cell r="M111" t="str">
            <v>نعم</v>
          </cell>
          <cell r="N111">
            <v>15.98</v>
          </cell>
          <cell r="O111">
            <v>5</v>
          </cell>
          <cell r="Q111">
            <v>248.32</v>
          </cell>
          <cell r="R111">
            <v>269.3</v>
          </cell>
          <cell r="S111">
            <v>17.43</v>
          </cell>
          <cell r="T111">
            <v>19.010000000000002</v>
          </cell>
          <cell r="U111">
            <v>42.35</v>
          </cell>
          <cell r="V111">
            <v>36</v>
          </cell>
          <cell r="AF111" t="str">
            <v>ن</v>
          </cell>
          <cell r="AG111">
            <v>124.16</v>
          </cell>
          <cell r="AH111">
            <v>70</v>
          </cell>
        </row>
        <row r="112">
          <cell r="A112">
            <v>111</v>
          </cell>
          <cell r="B112" t="str">
            <v>بنها 111</v>
          </cell>
          <cell r="F112" t="str">
            <v>الثانية</v>
          </cell>
          <cell r="G112" t="str">
            <v>متزوجه</v>
          </cell>
          <cell r="J112" t="str">
            <v>نقابى</v>
          </cell>
          <cell r="M112" t="str">
            <v>نعم</v>
          </cell>
          <cell r="N112">
            <v>19.11</v>
          </cell>
          <cell r="O112">
            <v>5</v>
          </cell>
          <cell r="Q112">
            <v>294.44</v>
          </cell>
          <cell r="R112">
            <v>318.55</v>
          </cell>
          <cell r="S112">
            <v>20.77</v>
          </cell>
          <cell r="T112">
            <v>22.6</v>
          </cell>
          <cell r="U112">
            <v>50.15</v>
          </cell>
          <cell r="V112">
            <v>36</v>
          </cell>
          <cell r="AF112" t="str">
            <v>ن</v>
          </cell>
          <cell r="AG112">
            <v>147.22</v>
          </cell>
          <cell r="AH112">
            <v>70</v>
          </cell>
        </row>
        <row r="113">
          <cell r="A113">
            <v>112</v>
          </cell>
          <cell r="B113" t="str">
            <v>بنها 112</v>
          </cell>
          <cell r="F113" t="str">
            <v>الثانية</v>
          </cell>
          <cell r="G113" t="str">
            <v>متزوجه</v>
          </cell>
          <cell r="J113" t="str">
            <v>نقابى</v>
          </cell>
          <cell r="M113" t="str">
            <v>نعم</v>
          </cell>
          <cell r="N113">
            <v>14.23</v>
          </cell>
          <cell r="O113">
            <v>5</v>
          </cell>
          <cell r="Q113">
            <v>224.24</v>
          </cell>
          <cell r="R113">
            <v>243.47</v>
          </cell>
          <cell r="S113">
            <v>15.49</v>
          </cell>
          <cell r="T113">
            <v>16.899999999999999</v>
          </cell>
          <cell r="U113">
            <v>37.97</v>
          </cell>
          <cell r="V113">
            <v>36</v>
          </cell>
          <cell r="AG113">
            <v>0</v>
          </cell>
          <cell r="AH113">
            <v>70</v>
          </cell>
        </row>
        <row r="114">
          <cell r="A114">
            <v>113</v>
          </cell>
          <cell r="B114" t="str">
            <v>بنها 113</v>
          </cell>
          <cell r="F114" t="str">
            <v>الثانية</v>
          </cell>
          <cell r="J114" t="str">
            <v>نقابى</v>
          </cell>
          <cell r="M114" t="str">
            <v>نعم</v>
          </cell>
          <cell r="N114">
            <v>16.55</v>
          </cell>
          <cell r="O114">
            <v>5</v>
          </cell>
          <cell r="Q114">
            <v>257.57</v>
          </cell>
          <cell r="R114">
            <v>279.12</v>
          </cell>
          <cell r="S114">
            <v>18.04</v>
          </cell>
          <cell r="T114">
            <v>19.66</v>
          </cell>
          <cell r="U114">
            <v>43.83</v>
          </cell>
          <cell r="V114">
            <v>36</v>
          </cell>
          <cell r="AF114" t="str">
            <v>ن</v>
          </cell>
          <cell r="AG114">
            <v>128.79</v>
          </cell>
          <cell r="AH114">
            <v>70</v>
          </cell>
        </row>
        <row r="115">
          <cell r="A115">
            <v>114</v>
          </cell>
          <cell r="B115" t="str">
            <v>بنها 114</v>
          </cell>
          <cell r="E115" t="str">
            <v>ب ت</v>
          </cell>
          <cell r="F115" t="str">
            <v>الثانية</v>
          </cell>
          <cell r="G115" t="str">
            <v>متزوج</v>
          </cell>
          <cell r="H115">
            <v>2</v>
          </cell>
          <cell r="J115" t="str">
            <v>نقابى</v>
          </cell>
          <cell r="K115" t="str">
            <v>نعم</v>
          </cell>
          <cell r="M115" t="str">
            <v>نعم</v>
          </cell>
          <cell r="N115">
            <v>19.64</v>
          </cell>
          <cell r="O115">
            <v>5</v>
          </cell>
          <cell r="Q115">
            <v>301.48</v>
          </cell>
          <cell r="R115">
            <v>326.12</v>
          </cell>
          <cell r="S115">
            <v>21.3</v>
          </cell>
          <cell r="T115">
            <v>23.2</v>
          </cell>
          <cell r="U115">
            <v>50.42</v>
          </cell>
          <cell r="V115">
            <v>36</v>
          </cell>
          <cell r="AF115" t="str">
            <v>ن</v>
          </cell>
          <cell r="AG115">
            <v>150.74</v>
          </cell>
          <cell r="AH115">
            <v>70</v>
          </cell>
        </row>
        <row r="116">
          <cell r="A116">
            <v>115</v>
          </cell>
          <cell r="B116" t="str">
            <v>بنها 115</v>
          </cell>
          <cell r="E116" t="str">
            <v>ب ت</v>
          </cell>
          <cell r="F116" t="str">
            <v>الثانية</v>
          </cell>
          <cell r="G116" t="str">
            <v>متزوج</v>
          </cell>
          <cell r="J116" t="str">
            <v>نقابى</v>
          </cell>
          <cell r="K116" t="str">
            <v>نعم</v>
          </cell>
          <cell r="M116" t="str">
            <v>نعم</v>
          </cell>
          <cell r="N116">
            <v>18.809999999999999</v>
          </cell>
          <cell r="O116">
            <v>5</v>
          </cell>
          <cell r="Q116">
            <v>296.25</v>
          </cell>
          <cell r="R116">
            <v>320.06</v>
          </cell>
          <cell r="S116">
            <v>20.99</v>
          </cell>
          <cell r="T116">
            <v>22.8</v>
          </cell>
          <cell r="U116">
            <v>50.53</v>
          </cell>
          <cell r="V116">
            <v>36</v>
          </cell>
          <cell r="AF116" t="str">
            <v>ن</v>
          </cell>
          <cell r="AG116">
            <v>148.13</v>
          </cell>
          <cell r="AH116">
            <v>70</v>
          </cell>
        </row>
        <row r="117">
          <cell r="A117">
            <v>116</v>
          </cell>
          <cell r="B117" t="str">
            <v>بنها 116</v>
          </cell>
          <cell r="E117" t="str">
            <v>ب ت</v>
          </cell>
          <cell r="F117" t="str">
            <v>الثانية</v>
          </cell>
          <cell r="G117" t="str">
            <v>متزوج</v>
          </cell>
          <cell r="H117">
            <v>2</v>
          </cell>
          <cell r="J117" t="str">
            <v>نقابى</v>
          </cell>
          <cell r="K117" t="str">
            <v>نعم</v>
          </cell>
          <cell r="M117" t="str">
            <v>نعم</v>
          </cell>
          <cell r="N117">
            <v>15.98</v>
          </cell>
          <cell r="O117">
            <v>5</v>
          </cell>
          <cell r="Q117">
            <v>249.2</v>
          </cell>
          <cell r="R117">
            <v>270.18</v>
          </cell>
          <cell r="S117">
            <v>17.420000000000002</v>
          </cell>
          <cell r="T117">
            <v>19</v>
          </cell>
          <cell r="U117">
            <v>42.36</v>
          </cell>
          <cell r="V117">
            <v>36</v>
          </cell>
          <cell r="AE117" t="str">
            <v>نعم</v>
          </cell>
          <cell r="AF117" t="str">
            <v>ن</v>
          </cell>
          <cell r="AG117">
            <v>124.6</v>
          </cell>
          <cell r="AH117">
            <v>70</v>
          </cell>
        </row>
        <row r="118">
          <cell r="A118">
            <v>117</v>
          </cell>
          <cell r="B118" t="str">
            <v>بنها 117</v>
          </cell>
          <cell r="F118" t="str">
            <v>الثانية</v>
          </cell>
          <cell r="G118" t="str">
            <v>متزوج</v>
          </cell>
          <cell r="H118">
            <v>2</v>
          </cell>
          <cell r="J118" t="str">
            <v>نقابى</v>
          </cell>
          <cell r="M118" t="str">
            <v>نعم</v>
          </cell>
          <cell r="N118">
            <v>20.88</v>
          </cell>
          <cell r="O118">
            <v>5</v>
          </cell>
          <cell r="Q118">
            <v>318.04000000000002</v>
          </cell>
          <cell r="R118">
            <v>343.92</v>
          </cell>
          <cell r="S118">
            <v>22.62</v>
          </cell>
          <cell r="T118">
            <v>24.57</v>
          </cell>
          <cell r="U118">
            <v>54.32</v>
          </cell>
          <cell r="V118">
            <v>36</v>
          </cell>
          <cell r="AF118" t="str">
            <v>ن</v>
          </cell>
          <cell r="AG118">
            <v>159.02000000000001</v>
          </cell>
          <cell r="AH118">
            <v>70</v>
          </cell>
        </row>
        <row r="119">
          <cell r="A119">
            <v>118</v>
          </cell>
          <cell r="B119" t="str">
            <v>بنها 118</v>
          </cell>
          <cell r="F119" t="str">
            <v>الثانية</v>
          </cell>
          <cell r="G119" t="str">
            <v>متزوجه</v>
          </cell>
          <cell r="J119" t="str">
            <v>نقابى</v>
          </cell>
          <cell r="M119" t="str">
            <v>نعم</v>
          </cell>
          <cell r="N119">
            <v>13.12</v>
          </cell>
          <cell r="O119">
            <v>5</v>
          </cell>
          <cell r="Q119">
            <v>209.52</v>
          </cell>
          <cell r="R119">
            <v>227.64000000000001</v>
          </cell>
          <cell r="S119">
            <v>14.38</v>
          </cell>
          <cell r="T119">
            <v>15.74</v>
          </cell>
          <cell r="U119">
            <v>35.380000000000003</v>
          </cell>
          <cell r="V119">
            <v>36</v>
          </cell>
          <cell r="AF119" t="str">
            <v>ن</v>
          </cell>
          <cell r="AG119">
            <v>104.76</v>
          </cell>
          <cell r="AH119">
            <v>70</v>
          </cell>
        </row>
        <row r="120">
          <cell r="A120">
            <v>119</v>
          </cell>
          <cell r="B120" t="str">
            <v>بنها 119</v>
          </cell>
          <cell r="F120" t="str">
            <v>الثانية</v>
          </cell>
          <cell r="G120" t="str">
            <v>متزوجه</v>
          </cell>
          <cell r="J120" t="str">
            <v>نقابى</v>
          </cell>
          <cell r="M120" t="str">
            <v>نعم</v>
          </cell>
          <cell r="N120">
            <v>17.829999999999998</v>
          </cell>
          <cell r="O120">
            <v>5</v>
          </cell>
          <cell r="Q120">
            <v>282.08999999999997</v>
          </cell>
          <cell r="R120">
            <v>304.91999999999996</v>
          </cell>
          <cell r="S120">
            <v>19.46</v>
          </cell>
          <cell r="T120">
            <v>21.68</v>
          </cell>
          <cell r="U120">
            <v>48.13</v>
          </cell>
          <cell r="V120">
            <v>36</v>
          </cell>
          <cell r="AF120" t="str">
            <v>ن</v>
          </cell>
          <cell r="AG120">
            <v>141.05000000000001</v>
          </cell>
          <cell r="AH120">
            <v>70</v>
          </cell>
        </row>
        <row r="121">
          <cell r="A121">
            <v>120</v>
          </cell>
          <cell r="B121" t="str">
            <v>بنها 120</v>
          </cell>
          <cell r="F121" t="str">
            <v>الثانية</v>
          </cell>
          <cell r="G121" t="str">
            <v>متزوج</v>
          </cell>
          <cell r="H121">
            <v>2</v>
          </cell>
          <cell r="J121" t="str">
            <v>نقابى</v>
          </cell>
          <cell r="M121" t="str">
            <v>نعم</v>
          </cell>
          <cell r="N121">
            <v>15.91</v>
          </cell>
          <cell r="O121">
            <v>5</v>
          </cell>
          <cell r="Q121">
            <v>249.5</v>
          </cell>
          <cell r="R121">
            <v>270.41000000000003</v>
          </cell>
          <cell r="S121">
            <v>17.420000000000002</v>
          </cell>
          <cell r="T121">
            <v>19</v>
          </cell>
          <cell r="U121">
            <v>42.42</v>
          </cell>
          <cell r="V121">
            <v>36</v>
          </cell>
          <cell r="AF121" t="str">
            <v>ن</v>
          </cell>
          <cell r="AG121">
            <v>124.75</v>
          </cell>
          <cell r="AH121">
            <v>70</v>
          </cell>
        </row>
        <row r="122">
          <cell r="A122">
            <v>121</v>
          </cell>
          <cell r="B122" t="str">
            <v>بنها 121</v>
          </cell>
          <cell r="F122" t="str">
            <v>الثالثة</v>
          </cell>
          <cell r="G122" t="str">
            <v>متزوجه</v>
          </cell>
          <cell r="J122" t="str">
            <v>نقابى</v>
          </cell>
          <cell r="M122" t="str">
            <v>نعم</v>
          </cell>
          <cell r="N122">
            <v>12.32</v>
          </cell>
          <cell r="O122">
            <v>4</v>
          </cell>
          <cell r="Q122">
            <v>188.88</v>
          </cell>
          <cell r="R122">
            <v>205.2</v>
          </cell>
          <cell r="S122">
            <v>13.2</v>
          </cell>
          <cell r="T122">
            <v>14</v>
          </cell>
          <cell r="U122">
            <v>31.77</v>
          </cell>
          <cell r="V122">
            <v>36</v>
          </cell>
          <cell r="AF122" t="str">
            <v>ن</v>
          </cell>
          <cell r="AG122">
            <v>94.44</v>
          </cell>
          <cell r="AH122">
            <v>70</v>
          </cell>
        </row>
        <row r="123">
          <cell r="A123">
            <v>122</v>
          </cell>
          <cell r="B123" t="str">
            <v>بنها 122</v>
          </cell>
          <cell r="F123" t="str">
            <v>الثانية</v>
          </cell>
          <cell r="G123" t="str">
            <v>متزوجه</v>
          </cell>
          <cell r="J123" t="str">
            <v>نقابى</v>
          </cell>
          <cell r="M123" t="str">
            <v>نعم</v>
          </cell>
          <cell r="N123">
            <v>23.15</v>
          </cell>
          <cell r="O123">
            <v>5</v>
          </cell>
          <cell r="Q123">
            <v>356.35</v>
          </cell>
          <cell r="R123">
            <v>384.5</v>
          </cell>
          <cell r="S123">
            <v>25.1</v>
          </cell>
          <cell r="T123">
            <v>27.74</v>
          </cell>
          <cell r="U123">
            <v>60.04</v>
          </cell>
          <cell r="V123">
            <v>36</v>
          </cell>
          <cell r="AF123" t="str">
            <v>ن</v>
          </cell>
          <cell r="AG123">
            <v>178.18</v>
          </cell>
          <cell r="AH123">
            <v>70</v>
          </cell>
        </row>
        <row r="124">
          <cell r="A124">
            <v>123</v>
          </cell>
          <cell r="B124" t="str">
            <v>بنها 123</v>
          </cell>
          <cell r="F124" t="str">
            <v>الرابعة</v>
          </cell>
          <cell r="G124" t="str">
            <v>متزوجه</v>
          </cell>
          <cell r="J124" t="str">
            <v>نقابى</v>
          </cell>
          <cell r="M124" t="str">
            <v>نعم</v>
          </cell>
          <cell r="N124">
            <v>9.1199999999999992</v>
          </cell>
          <cell r="O124">
            <v>2</v>
          </cell>
          <cell r="Q124">
            <v>118.2</v>
          </cell>
          <cell r="R124">
            <v>129.32</v>
          </cell>
          <cell r="S124">
            <v>9.5</v>
          </cell>
          <cell r="T124">
            <v>10.08</v>
          </cell>
          <cell r="U124">
            <v>30</v>
          </cell>
          <cell r="V124">
            <v>36</v>
          </cell>
          <cell r="AG124">
            <v>0</v>
          </cell>
          <cell r="AH124">
            <v>38</v>
          </cell>
        </row>
        <row r="125">
          <cell r="A125">
            <v>124</v>
          </cell>
          <cell r="B125" t="str">
            <v>بنها 124</v>
          </cell>
          <cell r="F125" t="str">
            <v>الرابعة</v>
          </cell>
          <cell r="G125" t="str">
            <v>متزوجه</v>
          </cell>
          <cell r="J125" t="str">
            <v>نقابى</v>
          </cell>
          <cell r="M125" t="str">
            <v>نعم</v>
          </cell>
          <cell r="N125">
            <v>9.1199999999999992</v>
          </cell>
          <cell r="O125">
            <v>2</v>
          </cell>
          <cell r="Q125">
            <v>118.2</v>
          </cell>
          <cell r="R125">
            <v>129.32</v>
          </cell>
          <cell r="S125">
            <v>9.5</v>
          </cell>
          <cell r="T125">
            <v>10.08</v>
          </cell>
          <cell r="U125">
            <v>30</v>
          </cell>
          <cell r="V125">
            <v>36</v>
          </cell>
          <cell r="AG125">
            <v>0</v>
          </cell>
          <cell r="AH125">
            <v>38</v>
          </cell>
        </row>
        <row r="126">
          <cell r="A126">
            <v>125</v>
          </cell>
          <cell r="B126" t="str">
            <v>بنها 125</v>
          </cell>
          <cell r="F126" t="str">
            <v>الثانية</v>
          </cell>
          <cell r="G126" t="str">
            <v>متزوجه</v>
          </cell>
          <cell r="J126" t="str">
            <v>نقابى</v>
          </cell>
          <cell r="M126" t="str">
            <v>نعم</v>
          </cell>
          <cell r="N126">
            <v>32.75</v>
          </cell>
          <cell r="O126">
            <v>5</v>
          </cell>
          <cell r="Q126">
            <v>481.83</v>
          </cell>
          <cell r="R126">
            <v>519.57999999999993</v>
          </cell>
          <cell r="S126">
            <v>35.32</v>
          </cell>
          <cell r="T126">
            <v>38.21</v>
          </cell>
          <cell r="U126">
            <v>82.66</v>
          </cell>
          <cell r="V126">
            <v>44.65</v>
          </cell>
          <cell r="AC126" t="str">
            <v>لا</v>
          </cell>
          <cell r="AF126" t="str">
            <v>ن</v>
          </cell>
          <cell r="AG126">
            <v>240.92</v>
          </cell>
          <cell r="AH126">
            <v>70</v>
          </cell>
        </row>
        <row r="127">
          <cell r="A127">
            <v>126</v>
          </cell>
          <cell r="B127" t="str">
            <v>بنها 126</v>
          </cell>
          <cell r="F127" t="str">
            <v>الثانية</v>
          </cell>
          <cell r="G127" t="str">
            <v>متزوجه</v>
          </cell>
          <cell r="J127" t="str">
            <v>نقابى</v>
          </cell>
          <cell r="M127" t="str">
            <v>نعم</v>
          </cell>
          <cell r="N127">
            <v>14.47</v>
          </cell>
          <cell r="O127">
            <v>5</v>
          </cell>
          <cell r="Q127">
            <v>228.88</v>
          </cell>
          <cell r="R127">
            <v>248.35</v>
          </cell>
          <cell r="S127">
            <v>15.77</v>
          </cell>
          <cell r="T127">
            <v>17.71</v>
          </cell>
          <cell r="U127">
            <v>38.68</v>
          </cell>
          <cell r="V127">
            <v>36</v>
          </cell>
          <cell r="AF127" t="str">
            <v>ن</v>
          </cell>
          <cell r="AG127">
            <v>114.44</v>
          </cell>
          <cell r="AH127">
            <v>70</v>
          </cell>
        </row>
        <row r="128">
          <cell r="A128">
            <v>127</v>
          </cell>
          <cell r="B128" t="str">
            <v>بنها 127</v>
          </cell>
          <cell r="F128" t="str">
            <v>الثانية</v>
          </cell>
          <cell r="G128" t="str">
            <v>متزوجه</v>
          </cell>
          <cell r="J128" t="str">
            <v>نقابى</v>
          </cell>
          <cell r="M128" t="str">
            <v>نعم</v>
          </cell>
          <cell r="N128">
            <v>15.98</v>
          </cell>
          <cell r="O128">
            <v>5</v>
          </cell>
          <cell r="Q128">
            <v>249.5</v>
          </cell>
          <cell r="R128">
            <v>270.48</v>
          </cell>
          <cell r="S128">
            <v>17.420000000000002</v>
          </cell>
          <cell r="T128">
            <v>19</v>
          </cell>
          <cell r="U128">
            <v>41.42</v>
          </cell>
          <cell r="V128">
            <v>36</v>
          </cell>
          <cell r="AF128" t="str">
            <v>ن</v>
          </cell>
          <cell r="AG128">
            <v>124.75</v>
          </cell>
          <cell r="AH128">
            <v>70</v>
          </cell>
        </row>
        <row r="129">
          <cell r="A129">
            <v>128</v>
          </cell>
          <cell r="B129" t="str">
            <v>بنها 128</v>
          </cell>
          <cell r="F129" t="str">
            <v>الثانية</v>
          </cell>
          <cell r="J129" t="str">
            <v>نقابى</v>
          </cell>
          <cell r="M129" t="str">
            <v>نعم</v>
          </cell>
          <cell r="N129">
            <v>12.72</v>
          </cell>
          <cell r="O129">
            <v>5</v>
          </cell>
          <cell r="Q129">
            <v>199.48</v>
          </cell>
          <cell r="R129">
            <v>217.2</v>
          </cell>
          <cell r="S129">
            <v>13.6</v>
          </cell>
          <cell r="T129">
            <v>14.96</v>
          </cell>
          <cell r="U129">
            <v>32.729999999999997</v>
          </cell>
          <cell r="V129">
            <v>36</v>
          </cell>
          <cell r="AF129" t="str">
            <v>ن</v>
          </cell>
          <cell r="AG129">
            <v>99.74</v>
          </cell>
          <cell r="AH129">
            <v>70</v>
          </cell>
        </row>
        <row r="130">
          <cell r="A130">
            <v>129</v>
          </cell>
          <cell r="B130" t="str">
            <v>بنها 129</v>
          </cell>
          <cell r="F130" t="str">
            <v>الثانية</v>
          </cell>
          <cell r="G130" t="str">
            <v>متزوجه</v>
          </cell>
          <cell r="J130" t="str">
            <v>نقابى</v>
          </cell>
          <cell r="M130" t="str">
            <v>نعم</v>
          </cell>
          <cell r="N130">
            <v>14.23</v>
          </cell>
          <cell r="O130">
            <v>5</v>
          </cell>
          <cell r="Q130">
            <v>224.64</v>
          </cell>
          <cell r="R130">
            <v>243.86999999999998</v>
          </cell>
          <cell r="S130">
            <v>15.49</v>
          </cell>
          <cell r="T130">
            <v>17.399999999999999</v>
          </cell>
          <cell r="U130">
            <v>37.96</v>
          </cell>
          <cell r="V130">
            <v>36</v>
          </cell>
          <cell r="AF130" t="str">
            <v>ن</v>
          </cell>
          <cell r="AG130">
            <v>112.32</v>
          </cell>
          <cell r="AH130">
            <v>70</v>
          </cell>
        </row>
        <row r="131">
          <cell r="A131">
            <v>130</v>
          </cell>
          <cell r="B131" t="str">
            <v>بنها 130</v>
          </cell>
          <cell r="F131" t="str">
            <v>الثانية</v>
          </cell>
          <cell r="G131" t="str">
            <v>متزوجه</v>
          </cell>
          <cell r="J131" t="str">
            <v>نقابى</v>
          </cell>
          <cell r="M131" t="str">
            <v>نعم</v>
          </cell>
          <cell r="N131">
            <v>17.82</v>
          </cell>
          <cell r="O131">
            <v>5</v>
          </cell>
          <cell r="Q131">
            <v>281.42</v>
          </cell>
          <cell r="R131">
            <v>304.24</v>
          </cell>
          <cell r="S131">
            <v>19.91</v>
          </cell>
          <cell r="T131">
            <v>21.63</v>
          </cell>
          <cell r="U131">
            <v>48</v>
          </cell>
          <cell r="V131">
            <v>36</v>
          </cell>
          <cell r="Z131">
            <v>15.76</v>
          </cell>
          <cell r="AG131">
            <v>0</v>
          </cell>
          <cell r="AH131">
            <v>70</v>
          </cell>
        </row>
        <row r="132">
          <cell r="A132">
            <v>131</v>
          </cell>
          <cell r="B132" t="str">
            <v>بنها 131</v>
          </cell>
          <cell r="F132" t="str">
            <v>الثانية</v>
          </cell>
          <cell r="G132" t="str">
            <v>متزوجه</v>
          </cell>
          <cell r="J132" t="str">
            <v>نقابى</v>
          </cell>
          <cell r="M132" t="str">
            <v>نعم</v>
          </cell>
          <cell r="N132">
            <v>13.12</v>
          </cell>
          <cell r="O132">
            <v>5</v>
          </cell>
          <cell r="Q132">
            <v>214.52</v>
          </cell>
          <cell r="R132">
            <v>232.64000000000001</v>
          </cell>
          <cell r="S132">
            <v>14.38</v>
          </cell>
          <cell r="T132">
            <v>16.14</v>
          </cell>
          <cell r="U132">
            <v>36.880000000000003</v>
          </cell>
          <cell r="V132">
            <v>36</v>
          </cell>
          <cell r="AF132" t="str">
            <v>ن</v>
          </cell>
          <cell r="AG132">
            <v>107.26</v>
          </cell>
          <cell r="AH132">
            <v>70</v>
          </cell>
        </row>
        <row r="133">
          <cell r="A133">
            <v>132</v>
          </cell>
          <cell r="B133" t="str">
            <v>بنها 132</v>
          </cell>
          <cell r="F133" t="str">
            <v>الثالثة</v>
          </cell>
          <cell r="G133" t="str">
            <v>متزوج</v>
          </cell>
          <cell r="H133">
            <v>2</v>
          </cell>
          <cell r="N133">
            <v>15.86</v>
          </cell>
          <cell r="O133">
            <v>4</v>
          </cell>
          <cell r="Q133">
            <v>240.31</v>
          </cell>
          <cell r="R133">
            <v>260.17</v>
          </cell>
          <cell r="S133">
            <v>17.260000000000002</v>
          </cell>
          <cell r="T133">
            <v>18.79</v>
          </cell>
          <cell r="U133">
            <v>40.86</v>
          </cell>
          <cell r="V133">
            <v>36</v>
          </cell>
          <cell r="AG133">
            <v>0</v>
          </cell>
          <cell r="AH133">
            <v>70</v>
          </cell>
        </row>
        <row r="134">
          <cell r="A134">
            <v>133</v>
          </cell>
          <cell r="B134" t="str">
            <v>بنها 133</v>
          </cell>
          <cell r="F134" t="str">
            <v>الثانية</v>
          </cell>
          <cell r="G134" t="str">
            <v>متزوجه</v>
          </cell>
          <cell r="J134" t="str">
            <v>نقابى</v>
          </cell>
          <cell r="M134" t="str">
            <v>نعم</v>
          </cell>
          <cell r="N134">
            <v>14.63</v>
          </cell>
          <cell r="O134">
            <v>5</v>
          </cell>
          <cell r="Q134">
            <v>229.59</v>
          </cell>
          <cell r="R134">
            <v>249.22</v>
          </cell>
          <cell r="S134">
            <v>15.89</v>
          </cell>
          <cell r="T134">
            <v>17.3</v>
          </cell>
          <cell r="U134">
            <v>38.81</v>
          </cell>
          <cell r="V134">
            <v>36</v>
          </cell>
          <cell r="AF134" t="str">
            <v>ن</v>
          </cell>
          <cell r="AG134">
            <v>114.8</v>
          </cell>
          <cell r="AH134">
            <v>70</v>
          </cell>
        </row>
        <row r="135">
          <cell r="A135">
            <v>134</v>
          </cell>
          <cell r="B135" t="str">
            <v>بنها 134</v>
          </cell>
          <cell r="F135" t="str">
            <v>الثانية</v>
          </cell>
          <cell r="G135" t="str">
            <v>متزوجه</v>
          </cell>
          <cell r="J135" t="str">
            <v>نقابى</v>
          </cell>
          <cell r="M135" t="str">
            <v>نعم</v>
          </cell>
          <cell r="N135">
            <v>16.78</v>
          </cell>
          <cell r="O135">
            <v>5</v>
          </cell>
          <cell r="Q135">
            <v>261.19</v>
          </cell>
          <cell r="R135">
            <v>282.97000000000003</v>
          </cell>
          <cell r="S135">
            <v>18.8</v>
          </cell>
          <cell r="T135">
            <v>20.46</v>
          </cell>
          <cell r="U135">
            <v>44.43</v>
          </cell>
          <cell r="V135">
            <v>36</v>
          </cell>
          <cell r="AF135" t="str">
            <v>ن</v>
          </cell>
          <cell r="AG135">
            <v>130.6</v>
          </cell>
          <cell r="AH135">
            <v>70</v>
          </cell>
        </row>
        <row r="136">
          <cell r="A136">
            <v>135</v>
          </cell>
          <cell r="B136" t="str">
            <v>بنها 135</v>
          </cell>
          <cell r="F136" t="str">
            <v>الثانية</v>
          </cell>
          <cell r="G136" t="str">
            <v>متزوجه</v>
          </cell>
          <cell r="J136" t="str">
            <v>نقابى</v>
          </cell>
          <cell r="M136" t="str">
            <v>نعم</v>
          </cell>
          <cell r="N136">
            <v>13.12</v>
          </cell>
          <cell r="O136">
            <v>5</v>
          </cell>
          <cell r="Q136">
            <v>214.52</v>
          </cell>
          <cell r="R136">
            <v>232.64000000000001</v>
          </cell>
          <cell r="S136">
            <v>14.78</v>
          </cell>
          <cell r="T136">
            <v>16.14</v>
          </cell>
          <cell r="U136">
            <v>36.18</v>
          </cell>
          <cell r="V136">
            <v>36</v>
          </cell>
          <cell r="AF136" t="str">
            <v>ن</v>
          </cell>
          <cell r="AG136">
            <v>107.26</v>
          </cell>
          <cell r="AH136">
            <v>70</v>
          </cell>
        </row>
        <row r="137">
          <cell r="A137">
            <v>136</v>
          </cell>
          <cell r="B137" t="str">
            <v>بنها 136</v>
          </cell>
          <cell r="F137" t="str">
            <v>الثانية</v>
          </cell>
          <cell r="G137" t="str">
            <v>متزوجه</v>
          </cell>
          <cell r="J137" t="str">
            <v>نقابى</v>
          </cell>
          <cell r="M137" t="str">
            <v>نعم</v>
          </cell>
          <cell r="N137">
            <v>13.12</v>
          </cell>
          <cell r="O137">
            <v>5</v>
          </cell>
          <cell r="Q137">
            <v>209.52</v>
          </cell>
          <cell r="R137">
            <v>227.64000000000001</v>
          </cell>
          <cell r="S137">
            <v>14.78</v>
          </cell>
          <cell r="T137">
            <v>15.74</v>
          </cell>
          <cell r="U137">
            <v>34.380000000000003</v>
          </cell>
          <cell r="V137">
            <v>36</v>
          </cell>
          <cell r="AF137" t="str">
            <v>ن</v>
          </cell>
          <cell r="AG137">
            <v>104.76</v>
          </cell>
          <cell r="AH137">
            <v>70</v>
          </cell>
        </row>
        <row r="138">
          <cell r="A138">
            <v>137</v>
          </cell>
          <cell r="B138" t="str">
            <v>بنها 137</v>
          </cell>
          <cell r="F138" t="str">
            <v>الثالثة</v>
          </cell>
          <cell r="G138" t="str">
            <v>متزوج</v>
          </cell>
          <cell r="H138">
            <v>2</v>
          </cell>
          <cell r="J138" t="str">
            <v>نقابى</v>
          </cell>
          <cell r="M138" t="str">
            <v>نعم</v>
          </cell>
          <cell r="N138">
            <v>4.8</v>
          </cell>
          <cell r="O138">
            <v>4</v>
          </cell>
          <cell r="Q138">
            <v>147.19999999999999</v>
          </cell>
          <cell r="R138">
            <v>156</v>
          </cell>
          <cell r="S138">
            <v>4.8</v>
          </cell>
          <cell r="T138">
            <v>4.8</v>
          </cell>
          <cell r="U138">
            <v>30</v>
          </cell>
          <cell r="V138">
            <v>36</v>
          </cell>
          <cell r="W138">
            <v>5.12</v>
          </cell>
          <cell r="Z138">
            <v>2</v>
          </cell>
          <cell r="AF138" t="str">
            <v>ن</v>
          </cell>
          <cell r="AG138">
            <v>73.599999999999994</v>
          </cell>
          <cell r="AH138">
            <v>70</v>
          </cell>
        </row>
        <row r="139">
          <cell r="A139">
            <v>138</v>
          </cell>
          <cell r="B139" t="str">
            <v>بنها 138</v>
          </cell>
          <cell r="F139" t="str">
            <v>الثالثة</v>
          </cell>
          <cell r="G139" t="str">
            <v>متزوج</v>
          </cell>
          <cell r="H139">
            <v>1</v>
          </cell>
          <cell r="J139" t="str">
            <v>نقابى</v>
          </cell>
          <cell r="M139" t="str">
            <v>نعم</v>
          </cell>
          <cell r="N139">
            <v>11.52</v>
          </cell>
          <cell r="O139">
            <v>4</v>
          </cell>
          <cell r="Q139">
            <v>165.44</v>
          </cell>
          <cell r="R139">
            <v>180.96</v>
          </cell>
          <cell r="S139">
            <v>12.4</v>
          </cell>
          <cell r="T139">
            <v>13.28</v>
          </cell>
          <cell r="U139">
            <v>30</v>
          </cell>
          <cell r="V139">
            <v>36</v>
          </cell>
          <cell r="AF139" t="str">
            <v>ن</v>
          </cell>
          <cell r="AG139">
            <v>82.72</v>
          </cell>
          <cell r="AH139">
            <v>70</v>
          </cell>
        </row>
        <row r="140">
          <cell r="A140">
            <v>139</v>
          </cell>
          <cell r="B140" t="str">
            <v>بنها 139</v>
          </cell>
          <cell r="E140" t="str">
            <v>ب ت</v>
          </cell>
          <cell r="F140" t="str">
            <v>الثانية</v>
          </cell>
          <cell r="G140" t="str">
            <v>متزوج</v>
          </cell>
          <cell r="H140">
            <v>2</v>
          </cell>
          <cell r="J140" t="str">
            <v>نقابى</v>
          </cell>
          <cell r="K140" t="str">
            <v>نعم</v>
          </cell>
          <cell r="M140" t="str">
            <v>نعم</v>
          </cell>
          <cell r="N140">
            <v>15.58</v>
          </cell>
          <cell r="O140">
            <v>5</v>
          </cell>
          <cell r="Q140">
            <v>249.2</v>
          </cell>
          <cell r="R140">
            <v>269.77999999999997</v>
          </cell>
          <cell r="S140">
            <v>17.420000000000002</v>
          </cell>
          <cell r="T140">
            <v>19</v>
          </cell>
          <cell r="U140">
            <v>42.36</v>
          </cell>
          <cell r="V140">
            <v>36</v>
          </cell>
          <cell r="AF140" t="str">
            <v>ن</v>
          </cell>
          <cell r="AG140">
            <v>124.6</v>
          </cell>
          <cell r="AH140">
            <v>70</v>
          </cell>
        </row>
        <row r="141">
          <cell r="A141">
            <v>140</v>
          </cell>
          <cell r="B141" t="str">
            <v>بنها 140</v>
          </cell>
          <cell r="E141" t="str">
            <v>ب ت</v>
          </cell>
          <cell r="F141" t="str">
            <v>الثانية</v>
          </cell>
          <cell r="G141" t="str">
            <v>متزوجه</v>
          </cell>
          <cell r="J141" t="str">
            <v>نقابى</v>
          </cell>
          <cell r="K141" t="str">
            <v>نعم</v>
          </cell>
          <cell r="M141" t="str">
            <v>نعم</v>
          </cell>
          <cell r="N141">
            <v>15.58</v>
          </cell>
          <cell r="O141">
            <v>5</v>
          </cell>
          <cell r="Q141">
            <v>244.3</v>
          </cell>
          <cell r="R141">
            <v>264.88</v>
          </cell>
          <cell r="S141">
            <v>17.52</v>
          </cell>
          <cell r="T141">
            <v>19.100000000000001</v>
          </cell>
          <cell r="U141">
            <v>41.54</v>
          </cell>
          <cell r="V141">
            <v>36</v>
          </cell>
          <cell r="AF141" t="str">
            <v>ن</v>
          </cell>
          <cell r="AG141">
            <v>122.15</v>
          </cell>
          <cell r="AH141">
            <v>70</v>
          </cell>
        </row>
        <row r="142">
          <cell r="A142">
            <v>141</v>
          </cell>
          <cell r="B142" t="str">
            <v>بنها 141</v>
          </cell>
          <cell r="F142" t="str">
            <v>الثانية</v>
          </cell>
          <cell r="G142" t="str">
            <v>متزوجه</v>
          </cell>
          <cell r="J142" t="str">
            <v>نقابى</v>
          </cell>
          <cell r="M142" t="str">
            <v>نعم</v>
          </cell>
          <cell r="N142">
            <v>15.88</v>
          </cell>
          <cell r="O142">
            <v>5</v>
          </cell>
          <cell r="Q142">
            <v>248.25</v>
          </cell>
          <cell r="R142">
            <v>269.13</v>
          </cell>
          <cell r="S142">
            <v>17.34</v>
          </cell>
          <cell r="T142">
            <v>18.920000000000002</v>
          </cell>
          <cell r="U142">
            <v>41.18</v>
          </cell>
          <cell r="V142">
            <v>36</v>
          </cell>
          <cell r="AF142" t="str">
            <v>ن</v>
          </cell>
          <cell r="AG142">
            <v>124.13</v>
          </cell>
          <cell r="AH142">
            <v>70</v>
          </cell>
        </row>
        <row r="143">
          <cell r="A143">
            <v>142</v>
          </cell>
          <cell r="B143" t="str">
            <v>بنها 142</v>
          </cell>
          <cell r="E143" t="str">
            <v>ب ت</v>
          </cell>
          <cell r="F143" t="str">
            <v>الثانية</v>
          </cell>
          <cell r="G143" t="str">
            <v>متزوج</v>
          </cell>
          <cell r="H143">
            <v>2</v>
          </cell>
          <cell r="J143" t="str">
            <v>نقابى</v>
          </cell>
          <cell r="K143" t="str">
            <v>نعم</v>
          </cell>
          <cell r="M143" t="str">
            <v>نعم</v>
          </cell>
          <cell r="N143">
            <v>34.479999999999997</v>
          </cell>
          <cell r="O143">
            <v>5</v>
          </cell>
          <cell r="P143">
            <v>-5</v>
          </cell>
          <cell r="Q143">
            <v>510.85</v>
          </cell>
          <cell r="R143">
            <v>545.33000000000004</v>
          </cell>
          <cell r="S143">
            <v>37.200000000000003</v>
          </cell>
          <cell r="T143">
            <v>40.229999999999997</v>
          </cell>
          <cell r="U143">
            <v>86.91</v>
          </cell>
          <cell r="V143">
            <v>46.89</v>
          </cell>
          <cell r="AC143" t="str">
            <v>لا</v>
          </cell>
          <cell r="AF143" t="str">
            <v>ن</v>
          </cell>
          <cell r="AG143">
            <v>255.43</v>
          </cell>
          <cell r="AH143">
            <v>70</v>
          </cell>
        </row>
        <row r="144">
          <cell r="A144">
            <v>143</v>
          </cell>
          <cell r="B144" t="str">
            <v>بنها 143</v>
          </cell>
          <cell r="F144" t="str">
            <v>الثالثة</v>
          </cell>
          <cell r="G144" t="str">
            <v>متزوجه</v>
          </cell>
          <cell r="J144" t="str">
            <v>نقابى</v>
          </cell>
          <cell r="M144" t="str">
            <v>نعم</v>
          </cell>
          <cell r="N144">
            <v>11.92</v>
          </cell>
          <cell r="O144">
            <v>4</v>
          </cell>
          <cell r="Q144">
            <v>173.44</v>
          </cell>
          <cell r="R144">
            <v>189.35999999999999</v>
          </cell>
          <cell r="S144">
            <v>12.8</v>
          </cell>
          <cell r="T144">
            <v>13.6</v>
          </cell>
          <cell r="U144">
            <v>30</v>
          </cell>
          <cell r="V144">
            <v>36</v>
          </cell>
          <cell r="AF144" t="str">
            <v>ن</v>
          </cell>
          <cell r="AG144">
            <v>86.72</v>
          </cell>
          <cell r="AH144">
            <v>70</v>
          </cell>
        </row>
        <row r="145">
          <cell r="A145">
            <v>144</v>
          </cell>
          <cell r="B145" t="str">
            <v>بنها 144</v>
          </cell>
          <cell r="F145" t="str">
            <v>الثانية</v>
          </cell>
          <cell r="G145" t="str">
            <v>متزوجه</v>
          </cell>
          <cell r="J145" t="str">
            <v>نقابى</v>
          </cell>
          <cell r="M145" t="str">
            <v>نعم</v>
          </cell>
          <cell r="N145">
            <v>21.48</v>
          </cell>
          <cell r="O145">
            <v>5</v>
          </cell>
          <cell r="Q145">
            <v>327.99</v>
          </cell>
          <cell r="R145">
            <v>354.47</v>
          </cell>
          <cell r="S145">
            <v>23.31</v>
          </cell>
          <cell r="T145">
            <v>25.32</v>
          </cell>
          <cell r="U145">
            <v>55.99</v>
          </cell>
          <cell r="V145">
            <v>36</v>
          </cell>
          <cell r="AF145" t="str">
            <v>ن</v>
          </cell>
          <cell r="AG145">
            <v>164</v>
          </cell>
          <cell r="AH145">
            <v>70</v>
          </cell>
        </row>
        <row r="146">
          <cell r="A146">
            <v>145</v>
          </cell>
          <cell r="B146" t="str">
            <v>بنها 145</v>
          </cell>
          <cell r="F146" t="str">
            <v>الثانية</v>
          </cell>
          <cell r="G146" t="str">
            <v>متزوجه</v>
          </cell>
          <cell r="J146" t="str">
            <v>نقابى</v>
          </cell>
          <cell r="M146" t="str">
            <v>نعم</v>
          </cell>
          <cell r="N146">
            <v>20.85</v>
          </cell>
          <cell r="O146">
            <v>5</v>
          </cell>
          <cell r="Q146">
            <v>324.02999999999997</v>
          </cell>
          <cell r="R146">
            <v>349.88</v>
          </cell>
          <cell r="S146">
            <v>22.64</v>
          </cell>
          <cell r="T146">
            <v>24.6</v>
          </cell>
          <cell r="U146">
            <v>54.44</v>
          </cell>
          <cell r="V146">
            <v>36</v>
          </cell>
          <cell r="W146">
            <v>22.6</v>
          </cell>
          <cell r="AF146" t="str">
            <v>ن</v>
          </cell>
          <cell r="AG146">
            <v>162.02000000000001</v>
          </cell>
          <cell r="AH146">
            <v>70</v>
          </cell>
        </row>
        <row r="147">
          <cell r="A147">
            <v>146</v>
          </cell>
          <cell r="B147" t="str">
            <v>بنها 146</v>
          </cell>
          <cell r="F147" t="str">
            <v>الثالثة</v>
          </cell>
          <cell r="G147" t="str">
            <v>متزوجه</v>
          </cell>
          <cell r="J147" t="str">
            <v>نقابى</v>
          </cell>
          <cell r="M147" t="str">
            <v>نعم</v>
          </cell>
          <cell r="N147">
            <v>11.52</v>
          </cell>
          <cell r="O147">
            <v>4</v>
          </cell>
          <cell r="Q147">
            <v>159.19999999999999</v>
          </cell>
          <cell r="R147">
            <v>174.72</v>
          </cell>
          <cell r="S147">
            <v>12</v>
          </cell>
          <cell r="T147">
            <v>12.88</v>
          </cell>
          <cell r="U147">
            <v>30</v>
          </cell>
          <cell r="V147">
            <v>36</v>
          </cell>
          <cell r="AF147" t="str">
            <v>ن</v>
          </cell>
          <cell r="AG147">
            <v>79.599999999999994</v>
          </cell>
          <cell r="AH147">
            <v>70</v>
          </cell>
        </row>
        <row r="148">
          <cell r="A148">
            <v>147</v>
          </cell>
          <cell r="B148" t="str">
            <v>بنها 147</v>
          </cell>
          <cell r="F148" t="str">
            <v>الثانية</v>
          </cell>
          <cell r="G148" t="str">
            <v>متزوجه</v>
          </cell>
          <cell r="J148" t="str">
            <v>نقابى</v>
          </cell>
          <cell r="M148" t="str">
            <v>نعم</v>
          </cell>
          <cell r="N148">
            <v>18.34</v>
          </cell>
          <cell r="O148">
            <v>5</v>
          </cell>
          <cell r="Q148">
            <v>283.64999999999998</v>
          </cell>
          <cell r="R148">
            <v>306.98999999999995</v>
          </cell>
          <cell r="S148">
            <v>19.96</v>
          </cell>
          <cell r="T148">
            <v>21.72</v>
          </cell>
          <cell r="U148">
            <v>48.28</v>
          </cell>
          <cell r="V148">
            <v>36</v>
          </cell>
          <cell r="AF148" t="str">
            <v>ن</v>
          </cell>
          <cell r="AG148">
            <v>141.83000000000001</v>
          </cell>
          <cell r="AH148">
            <v>70</v>
          </cell>
        </row>
        <row r="149">
          <cell r="A149">
            <v>148</v>
          </cell>
          <cell r="B149" t="str">
            <v>بنها 148</v>
          </cell>
          <cell r="F149" t="str">
            <v>الثانية</v>
          </cell>
          <cell r="G149" t="str">
            <v>متزوج</v>
          </cell>
          <cell r="H149">
            <v>1</v>
          </cell>
          <cell r="J149" t="str">
            <v>نقابى</v>
          </cell>
          <cell r="M149" t="str">
            <v>نعم</v>
          </cell>
          <cell r="N149">
            <v>14.23</v>
          </cell>
          <cell r="O149">
            <v>5</v>
          </cell>
          <cell r="Q149">
            <v>223.24</v>
          </cell>
          <cell r="R149">
            <v>242.47</v>
          </cell>
          <cell r="S149">
            <v>15.49</v>
          </cell>
          <cell r="T149">
            <v>16.89</v>
          </cell>
          <cell r="U149">
            <v>37.770000000000003</v>
          </cell>
          <cell r="V149">
            <v>36</v>
          </cell>
          <cell r="AF149" t="str">
            <v>ن</v>
          </cell>
          <cell r="AG149">
            <v>111.62</v>
          </cell>
          <cell r="AH149">
            <v>70</v>
          </cell>
        </row>
        <row r="150">
          <cell r="A150">
            <v>149</v>
          </cell>
          <cell r="B150" t="str">
            <v>بنها 149</v>
          </cell>
          <cell r="E150" t="str">
            <v>ب ت</v>
          </cell>
          <cell r="F150" t="str">
            <v>كبير</v>
          </cell>
          <cell r="G150" t="str">
            <v>متزوجه</v>
          </cell>
          <cell r="J150" t="str">
            <v>نقابى</v>
          </cell>
          <cell r="K150" t="str">
            <v>نعم</v>
          </cell>
          <cell r="M150" t="str">
            <v>نعم</v>
          </cell>
          <cell r="N150">
            <v>32.770000000000003</v>
          </cell>
          <cell r="O150">
            <v>6</v>
          </cell>
          <cell r="Q150">
            <v>488.35</v>
          </cell>
          <cell r="R150">
            <v>527.12</v>
          </cell>
          <cell r="S150">
            <v>35.36</v>
          </cell>
          <cell r="T150">
            <v>38.21</v>
          </cell>
          <cell r="U150">
            <v>83.76</v>
          </cell>
          <cell r="V150">
            <v>45.25</v>
          </cell>
          <cell r="AC150" t="str">
            <v>لا</v>
          </cell>
          <cell r="AF150" t="str">
            <v>ن</v>
          </cell>
          <cell r="AG150">
            <v>244.18</v>
          </cell>
          <cell r="AH150">
            <v>125</v>
          </cell>
        </row>
        <row r="151">
          <cell r="A151">
            <v>150</v>
          </cell>
          <cell r="B151" t="str">
            <v>بنها 150</v>
          </cell>
          <cell r="E151" t="str">
            <v>ب ت</v>
          </cell>
          <cell r="F151" t="str">
            <v>الثانية</v>
          </cell>
          <cell r="G151" t="str">
            <v>متزوجه</v>
          </cell>
          <cell r="J151" t="str">
            <v>نقابى</v>
          </cell>
          <cell r="K151" t="str">
            <v>نعم</v>
          </cell>
          <cell r="M151" t="str">
            <v>نعم</v>
          </cell>
          <cell r="N151">
            <v>22.99</v>
          </cell>
          <cell r="O151">
            <v>5</v>
          </cell>
          <cell r="Q151">
            <v>353.19</v>
          </cell>
          <cell r="R151">
            <v>381.18</v>
          </cell>
          <cell r="S151">
            <v>24.94</v>
          </cell>
          <cell r="T151">
            <v>27.57</v>
          </cell>
          <cell r="U151">
            <v>59.66</v>
          </cell>
          <cell r="V151">
            <v>36</v>
          </cell>
          <cell r="AF151" t="str">
            <v>ن</v>
          </cell>
          <cell r="AG151">
            <v>176.6</v>
          </cell>
          <cell r="AH151">
            <v>70</v>
          </cell>
        </row>
        <row r="152">
          <cell r="A152">
            <v>151</v>
          </cell>
          <cell r="B152" t="str">
            <v>بنها 151</v>
          </cell>
          <cell r="F152" t="str">
            <v>الثانية</v>
          </cell>
          <cell r="G152" t="str">
            <v>متزوجه</v>
          </cell>
          <cell r="J152" t="str">
            <v>نقابى</v>
          </cell>
          <cell r="M152" t="str">
            <v>نعم</v>
          </cell>
          <cell r="N152">
            <v>15.58</v>
          </cell>
          <cell r="O152">
            <v>5</v>
          </cell>
          <cell r="Q152">
            <v>239.32</v>
          </cell>
          <cell r="R152">
            <v>259.89999999999998</v>
          </cell>
          <cell r="S152">
            <v>17.03</v>
          </cell>
          <cell r="T152">
            <v>18.61</v>
          </cell>
          <cell r="U152">
            <v>40.549999999999997</v>
          </cell>
          <cell r="V152">
            <v>36</v>
          </cell>
          <cell r="AF152" t="str">
            <v>ن</v>
          </cell>
          <cell r="AG152">
            <v>119.66</v>
          </cell>
          <cell r="AH152">
            <v>70</v>
          </cell>
        </row>
        <row r="153">
          <cell r="A153">
            <v>152</v>
          </cell>
          <cell r="B153" t="str">
            <v>بنها 152</v>
          </cell>
          <cell r="F153" t="str">
            <v>الثانية</v>
          </cell>
          <cell r="G153" t="str">
            <v>متزوجه</v>
          </cell>
          <cell r="J153" t="str">
            <v>نقابى</v>
          </cell>
          <cell r="M153" t="str">
            <v>نعم</v>
          </cell>
          <cell r="N153">
            <v>19.62</v>
          </cell>
          <cell r="O153">
            <v>5</v>
          </cell>
          <cell r="Q153">
            <v>300.16000000000003</v>
          </cell>
          <cell r="R153">
            <v>324.78000000000003</v>
          </cell>
          <cell r="S153">
            <v>21.29</v>
          </cell>
          <cell r="T153">
            <v>23.11</v>
          </cell>
          <cell r="U153">
            <v>51.19</v>
          </cell>
          <cell r="V153">
            <v>36</v>
          </cell>
          <cell r="AF153" t="str">
            <v>ن</v>
          </cell>
          <cell r="AG153">
            <v>150.08000000000001</v>
          </cell>
          <cell r="AH153">
            <v>70</v>
          </cell>
        </row>
        <row r="154">
          <cell r="A154">
            <v>153</v>
          </cell>
          <cell r="B154" t="str">
            <v>بنها 153</v>
          </cell>
          <cell r="F154" t="str">
            <v>الثانية</v>
          </cell>
          <cell r="G154" t="str">
            <v>متزوجه</v>
          </cell>
          <cell r="J154" t="str">
            <v>نقابى</v>
          </cell>
          <cell r="M154" t="str">
            <v>نعم</v>
          </cell>
          <cell r="N154">
            <v>18.32</v>
          </cell>
          <cell r="O154">
            <v>5</v>
          </cell>
          <cell r="Q154">
            <v>288.49</v>
          </cell>
          <cell r="R154">
            <v>311.81</v>
          </cell>
          <cell r="S154">
            <v>19.940000000000001</v>
          </cell>
          <cell r="T154">
            <v>24.13</v>
          </cell>
          <cell r="U154">
            <v>52.34</v>
          </cell>
          <cell r="V154">
            <v>36</v>
          </cell>
          <cell r="AF154" t="str">
            <v>ن</v>
          </cell>
          <cell r="AG154">
            <v>144.25</v>
          </cell>
          <cell r="AH154">
            <v>70</v>
          </cell>
        </row>
        <row r="155">
          <cell r="A155">
            <v>154</v>
          </cell>
          <cell r="B155" t="str">
            <v>بنها 154</v>
          </cell>
          <cell r="F155" t="str">
            <v>الثانية</v>
          </cell>
          <cell r="G155" t="str">
            <v>متزوجه</v>
          </cell>
          <cell r="J155" t="str">
            <v>نقابى</v>
          </cell>
          <cell r="M155" t="str">
            <v>نعم</v>
          </cell>
          <cell r="N155">
            <v>17.88</v>
          </cell>
          <cell r="O155">
            <v>5</v>
          </cell>
          <cell r="Q155">
            <v>277.08999999999997</v>
          </cell>
          <cell r="R155">
            <v>299.96999999999997</v>
          </cell>
          <cell r="S155">
            <v>19.46</v>
          </cell>
          <cell r="T155">
            <v>21.19</v>
          </cell>
          <cell r="U155">
            <v>47.13</v>
          </cell>
          <cell r="V155">
            <v>36</v>
          </cell>
          <cell r="AF155" t="str">
            <v>ن</v>
          </cell>
          <cell r="AG155">
            <v>138.55000000000001</v>
          </cell>
          <cell r="AH155">
            <v>70</v>
          </cell>
        </row>
        <row r="156">
          <cell r="A156">
            <v>155</v>
          </cell>
          <cell r="B156" t="str">
            <v>بنها 155</v>
          </cell>
          <cell r="F156" t="str">
            <v>الثانية</v>
          </cell>
          <cell r="G156" t="str">
            <v>متزوجه</v>
          </cell>
          <cell r="J156" t="str">
            <v>نقابى</v>
          </cell>
          <cell r="M156" t="str">
            <v>نعم</v>
          </cell>
          <cell r="N156">
            <v>14.47</v>
          </cell>
          <cell r="O156">
            <v>5</v>
          </cell>
          <cell r="Q156">
            <v>228.88</v>
          </cell>
          <cell r="R156">
            <v>248.35</v>
          </cell>
          <cell r="S156">
            <v>15.78</v>
          </cell>
          <cell r="T156">
            <v>17.72</v>
          </cell>
          <cell r="U156">
            <v>38.69</v>
          </cell>
          <cell r="V156">
            <v>36</v>
          </cell>
          <cell r="AG156">
            <v>0</v>
          </cell>
          <cell r="AH156">
            <v>70</v>
          </cell>
        </row>
        <row r="157">
          <cell r="A157">
            <v>156</v>
          </cell>
          <cell r="B157" t="str">
            <v>بنها 156</v>
          </cell>
          <cell r="F157" t="str">
            <v>الرابعة</v>
          </cell>
          <cell r="G157" t="str">
            <v>متزوجه</v>
          </cell>
          <cell r="N157">
            <v>10.29</v>
          </cell>
          <cell r="O157">
            <v>2</v>
          </cell>
          <cell r="Q157">
            <v>155.11000000000001</v>
          </cell>
          <cell r="R157">
            <v>167.4</v>
          </cell>
          <cell r="S157">
            <v>11.1</v>
          </cell>
          <cell r="T157">
            <v>12</v>
          </cell>
          <cell r="U157">
            <v>30</v>
          </cell>
          <cell r="V157">
            <v>36</v>
          </cell>
          <cell r="AG157">
            <v>0</v>
          </cell>
          <cell r="AH157">
            <v>38</v>
          </cell>
        </row>
        <row r="158">
          <cell r="A158">
            <v>157</v>
          </cell>
          <cell r="B158" t="str">
            <v>بنها 157</v>
          </cell>
          <cell r="F158" t="str">
            <v>الرابعة</v>
          </cell>
          <cell r="N158">
            <v>4.4000000000000004</v>
          </cell>
          <cell r="O158">
            <v>2</v>
          </cell>
          <cell r="Q158">
            <v>129.6</v>
          </cell>
          <cell r="R158">
            <v>136</v>
          </cell>
          <cell r="S158">
            <v>4.4000000000000004</v>
          </cell>
          <cell r="T158">
            <v>4.4000000000000004</v>
          </cell>
          <cell r="U158">
            <v>30</v>
          </cell>
          <cell r="V158">
            <v>36</v>
          </cell>
          <cell r="AG158">
            <v>0</v>
          </cell>
          <cell r="AH158">
            <v>38</v>
          </cell>
        </row>
        <row r="159">
          <cell r="A159">
            <v>158</v>
          </cell>
          <cell r="B159" t="str">
            <v>بنها 158</v>
          </cell>
          <cell r="F159" t="str">
            <v>الخامسة</v>
          </cell>
          <cell r="G159" t="str">
            <v>متزوج</v>
          </cell>
          <cell r="H159">
            <v>2</v>
          </cell>
          <cell r="N159">
            <v>8.64</v>
          </cell>
          <cell r="O159">
            <v>1.5</v>
          </cell>
          <cell r="Q159">
            <v>111.9</v>
          </cell>
          <cell r="R159">
            <v>122.04</v>
          </cell>
          <cell r="S159">
            <v>9</v>
          </cell>
          <cell r="T159">
            <v>9.51</v>
          </cell>
          <cell r="U159">
            <v>30</v>
          </cell>
          <cell r="V159">
            <v>36</v>
          </cell>
          <cell r="X159">
            <v>7.73</v>
          </cell>
          <cell r="AD159" t="str">
            <v>نعم</v>
          </cell>
          <cell r="AE159" t="str">
            <v>نعم</v>
          </cell>
          <cell r="AG159">
            <v>0</v>
          </cell>
          <cell r="AH159">
            <v>36</v>
          </cell>
        </row>
        <row r="160">
          <cell r="A160">
            <v>159</v>
          </cell>
          <cell r="B160" t="str">
            <v>بنها 159</v>
          </cell>
          <cell r="F160" t="str">
            <v>الخامسة</v>
          </cell>
          <cell r="G160" t="str">
            <v>متزوجه</v>
          </cell>
          <cell r="N160">
            <v>3.6</v>
          </cell>
          <cell r="O160">
            <v>1.5</v>
          </cell>
          <cell r="Q160">
            <v>107.4</v>
          </cell>
          <cell r="R160">
            <v>112.5</v>
          </cell>
          <cell r="S160">
            <v>3.6</v>
          </cell>
          <cell r="T160">
            <v>3.6</v>
          </cell>
          <cell r="U160">
            <v>30</v>
          </cell>
          <cell r="V160">
            <v>36</v>
          </cell>
          <cell r="AG160">
            <v>0</v>
          </cell>
          <cell r="AH160">
            <v>36</v>
          </cell>
        </row>
        <row r="161">
          <cell r="A161">
            <v>160</v>
          </cell>
          <cell r="B161" t="str">
            <v>بنها 160</v>
          </cell>
          <cell r="F161" t="str">
            <v>الخامسة</v>
          </cell>
          <cell r="N161">
            <v>3.6</v>
          </cell>
          <cell r="O161">
            <v>1.5</v>
          </cell>
          <cell r="Q161">
            <v>107.4</v>
          </cell>
          <cell r="R161">
            <v>112.5</v>
          </cell>
          <cell r="S161">
            <v>3.6</v>
          </cell>
          <cell r="T161">
            <v>3.6</v>
          </cell>
          <cell r="U161">
            <v>30</v>
          </cell>
          <cell r="V161">
            <v>36</v>
          </cell>
          <cell r="AD161" t="str">
            <v>نعم</v>
          </cell>
          <cell r="AE161" t="str">
            <v>نعم</v>
          </cell>
          <cell r="AG161">
            <v>0</v>
          </cell>
          <cell r="AH161">
            <v>36</v>
          </cell>
        </row>
        <row r="162">
          <cell r="A162">
            <v>161</v>
          </cell>
          <cell r="B162" t="str">
            <v>بنها 161</v>
          </cell>
          <cell r="F162" t="str">
            <v>الخامسة</v>
          </cell>
          <cell r="G162" t="str">
            <v>متزوج</v>
          </cell>
          <cell r="H162">
            <v>2</v>
          </cell>
          <cell r="N162">
            <v>3.6</v>
          </cell>
          <cell r="O162">
            <v>1.5</v>
          </cell>
          <cell r="Q162">
            <v>107.4</v>
          </cell>
          <cell r="R162">
            <v>112.5</v>
          </cell>
          <cell r="S162">
            <v>3.6</v>
          </cell>
          <cell r="T162">
            <v>3.6</v>
          </cell>
          <cell r="U162">
            <v>30</v>
          </cell>
          <cell r="V162">
            <v>36</v>
          </cell>
          <cell r="AG162">
            <v>0</v>
          </cell>
          <cell r="AH162">
            <v>36</v>
          </cell>
        </row>
        <row r="163">
          <cell r="A163">
            <v>162</v>
          </cell>
          <cell r="B163" t="str">
            <v>بنها 162</v>
          </cell>
          <cell r="F163" t="str">
            <v>الخامسة</v>
          </cell>
          <cell r="N163">
            <v>3.6</v>
          </cell>
          <cell r="O163">
            <v>1.5</v>
          </cell>
          <cell r="Q163">
            <v>107.4</v>
          </cell>
          <cell r="R163">
            <v>112.5</v>
          </cell>
          <cell r="S163">
            <v>3.6</v>
          </cell>
          <cell r="T163">
            <v>3.6</v>
          </cell>
          <cell r="U163">
            <v>30</v>
          </cell>
          <cell r="V163">
            <v>36</v>
          </cell>
          <cell r="AG163">
            <v>0</v>
          </cell>
          <cell r="AH163">
            <v>36</v>
          </cell>
        </row>
        <row r="164">
          <cell r="A164">
            <v>163</v>
          </cell>
          <cell r="B164" t="str">
            <v>بنها 163</v>
          </cell>
          <cell r="F164" t="str">
            <v>الخامسة</v>
          </cell>
          <cell r="N164">
            <v>3.6</v>
          </cell>
          <cell r="O164">
            <v>1.5</v>
          </cell>
          <cell r="Q164">
            <v>107.4</v>
          </cell>
          <cell r="R164">
            <v>112.5</v>
          </cell>
          <cell r="S164">
            <v>3.6</v>
          </cell>
          <cell r="T164">
            <v>3.6</v>
          </cell>
          <cell r="U164">
            <v>30</v>
          </cell>
          <cell r="V164">
            <v>36</v>
          </cell>
          <cell r="AD164" t="str">
            <v>نعم</v>
          </cell>
          <cell r="AE164" t="str">
            <v>نعم</v>
          </cell>
          <cell r="AG164">
            <v>0</v>
          </cell>
          <cell r="AH164">
            <v>36</v>
          </cell>
        </row>
        <row r="165">
          <cell r="A165">
            <v>164</v>
          </cell>
          <cell r="B165" t="str">
            <v>بنها 164</v>
          </cell>
          <cell r="F165" t="str">
            <v>الثالثة</v>
          </cell>
          <cell r="G165" t="str">
            <v>متزوج</v>
          </cell>
          <cell r="H165">
            <v>2</v>
          </cell>
          <cell r="N165">
            <v>17.899999999999999</v>
          </cell>
          <cell r="O165">
            <v>4</v>
          </cell>
          <cell r="Q165">
            <v>268.31</v>
          </cell>
          <cell r="R165">
            <v>290.20999999999998</v>
          </cell>
          <cell r="S165">
            <v>19.28</v>
          </cell>
          <cell r="T165">
            <v>20.79</v>
          </cell>
          <cell r="U165">
            <v>45.63</v>
          </cell>
          <cell r="V165">
            <v>36</v>
          </cell>
          <cell r="AD165" t="str">
            <v>نعم</v>
          </cell>
          <cell r="AE165" t="str">
            <v>نعم</v>
          </cell>
          <cell r="AG165">
            <v>0</v>
          </cell>
          <cell r="AH165">
            <v>70</v>
          </cell>
        </row>
        <row r="166">
          <cell r="A166">
            <v>165</v>
          </cell>
          <cell r="B166" t="str">
            <v>بنها 165</v>
          </cell>
          <cell r="E166" t="str">
            <v>ب ت</v>
          </cell>
          <cell r="F166" t="str">
            <v>الثانية</v>
          </cell>
          <cell r="G166" t="str">
            <v>متزوج</v>
          </cell>
          <cell r="H166">
            <v>2</v>
          </cell>
          <cell r="J166" t="str">
            <v>نقابى</v>
          </cell>
          <cell r="K166" t="str">
            <v>نعم</v>
          </cell>
          <cell r="M166" t="str">
            <v>نعم</v>
          </cell>
          <cell r="N166">
            <v>14.87</v>
          </cell>
          <cell r="O166">
            <v>5</v>
          </cell>
          <cell r="Q166">
            <v>233.28</v>
          </cell>
          <cell r="R166">
            <v>253.15</v>
          </cell>
          <cell r="S166">
            <v>16.18</v>
          </cell>
          <cell r="T166">
            <v>18.12</v>
          </cell>
          <cell r="U166">
            <v>39.49</v>
          </cell>
          <cell r="V166">
            <v>36</v>
          </cell>
          <cell r="AD166" t="str">
            <v>نعم</v>
          </cell>
          <cell r="AE166" t="str">
            <v>نعم</v>
          </cell>
          <cell r="AG166">
            <v>0</v>
          </cell>
          <cell r="AH166">
            <v>70</v>
          </cell>
        </row>
        <row r="167">
          <cell r="A167">
            <v>166</v>
          </cell>
          <cell r="B167" t="str">
            <v>بنها 166</v>
          </cell>
          <cell r="E167" t="str">
            <v>ب ت</v>
          </cell>
          <cell r="F167" t="str">
            <v>الثانية</v>
          </cell>
          <cell r="G167" t="str">
            <v>متزوج</v>
          </cell>
          <cell r="H167">
            <v>2</v>
          </cell>
          <cell r="J167" t="str">
            <v>نقابى</v>
          </cell>
          <cell r="K167" t="str">
            <v>نعم</v>
          </cell>
          <cell r="M167" t="str">
            <v>نعم</v>
          </cell>
          <cell r="N167">
            <v>33.57</v>
          </cell>
          <cell r="O167">
            <v>5</v>
          </cell>
          <cell r="Q167">
            <v>497.08</v>
          </cell>
          <cell r="R167">
            <v>535.65</v>
          </cell>
          <cell r="S167">
            <v>36.22</v>
          </cell>
          <cell r="T167">
            <v>39.130000000000003</v>
          </cell>
          <cell r="U167">
            <v>85.51</v>
          </cell>
          <cell r="V167">
            <v>46.1</v>
          </cell>
          <cell r="AC167" t="str">
            <v>لا</v>
          </cell>
          <cell r="AE167" t="str">
            <v>نعم</v>
          </cell>
          <cell r="AF167" t="str">
            <v>ن</v>
          </cell>
          <cell r="AG167">
            <v>248.54</v>
          </cell>
          <cell r="AH167">
            <v>70</v>
          </cell>
        </row>
        <row r="168">
          <cell r="A168">
            <v>167</v>
          </cell>
          <cell r="B168" t="str">
            <v>بنها 167</v>
          </cell>
          <cell r="F168" t="str">
            <v>الثانية</v>
          </cell>
          <cell r="G168" t="str">
            <v>متزوج</v>
          </cell>
          <cell r="H168">
            <v>2</v>
          </cell>
          <cell r="J168" t="str">
            <v>نقابى</v>
          </cell>
          <cell r="M168" t="str">
            <v>نعم</v>
          </cell>
          <cell r="N168">
            <v>15.98</v>
          </cell>
          <cell r="O168">
            <v>5</v>
          </cell>
          <cell r="Q168">
            <v>244.7</v>
          </cell>
          <cell r="R168">
            <v>265.68</v>
          </cell>
          <cell r="S168">
            <v>17.420000000000002</v>
          </cell>
          <cell r="T168">
            <v>19</v>
          </cell>
          <cell r="U168">
            <v>41.34</v>
          </cell>
          <cell r="V168">
            <v>36</v>
          </cell>
          <cell r="AF168" t="str">
            <v>ن</v>
          </cell>
          <cell r="AG168">
            <v>122.35</v>
          </cell>
          <cell r="AH168">
            <v>70</v>
          </cell>
        </row>
        <row r="169">
          <cell r="A169">
            <v>168</v>
          </cell>
          <cell r="B169" t="str">
            <v>بنها 168</v>
          </cell>
          <cell r="E169" t="str">
            <v>ب ت</v>
          </cell>
          <cell r="F169" t="str">
            <v>الثانية</v>
          </cell>
          <cell r="G169" t="str">
            <v>متزوج</v>
          </cell>
          <cell r="H169">
            <v>2</v>
          </cell>
          <cell r="J169" t="str">
            <v>نقابى</v>
          </cell>
          <cell r="K169" t="str">
            <v>نعم</v>
          </cell>
          <cell r="M169" t="str">
            <v>نعم</v>
          </cell>
          <cell r="N169">
            <v>15.98</v>
          </cell>
          <cell r="O169">
            <v>5</v>
          </cell>
          <cell r="Q169">
            <v>248.8</v>
          </cell>
          <cell r="R169">
            <v>269.78000000000003</v>
          </cell>
          <cell r="S169">
            <v>17.420000000000002</v>
          </cell>
          <cell r="T169">
            <v>19</v>
          </cell>
          <cell r="U169">
            <v>41.36</v>
          </cell>
          <cell r="V169">
            <v>36</v>
          </cell>
          <cell r="AF169" t="str">
            <v>ن</v>
          </cell>
          <cell r="AG169">
            <v>124.4</v>
          </cell>
          <cell r="AH169">
            <v>70</v>
          </cell>
        </row>
        <row r="170">
          <cell r="A170">
            <v>169</v>
          </cell>
          <cell r="B170" t="str">
            <v>بنها 169</v>
          </cell>
          <cell r="E170" t="str">
            <v>ب ت</v>
          </cell>
          <cell r="F170" t="str">
            <v>الثانية</v>
          </cell>
          <cell r="G170" t="str">
            <v>متزوج</v>
          </cell>
          <cell r="H170">
            <v>2</v>
          </cell>
          <cell r="J170" t="str">
            <v>نقابى</v>
          </cell>
          <cell r="K170" t="str">
            <v>نعم</v>
          </cell>
          <cell r="M170" t="str">
            <v>نعم</v>
          </cell>
          <cell r="N170">
            <v>21</v>
          </cell>
          <cell r="O170">
            <v>5</v>
          </cell>
          <cell r="Q170">
            <v>320.14</v>
          </cell>
          <cell r="R170">
            <v>346.14</v>
          </cell>
          <cell r="S170">
            <v>22.77</v>
          </cell>
          <cell r="T170">
            <v>24.7</v>
          </cell>
          <cell r="U170">
            <v>54.58</v>
          </cell>
          <cell r="V170">
            <v>36</v>
          </cell>
          <cell r="AG170">
            <v>0</v>
          </cell>
          <cell r="AH170">
            <v>70</v>
          </cell>
        </row>
        <row r="171">
          <cell r="A171">
            <v>170</v>
          </cell>
          <cell r="B171" t="str">
            <v>بنها 170</v>
          </cell>
          <cell r="F171" t="str">
            <v>الثانية</v>
          </cell>
          <cell r="G171" t="str">
            <v>متزوج</v>
          </cell>
          <cell r="H171">
            <v>2</v>
          </cell>
          <cell r="J171" t="str">
            <v>نقابى</v>
          </cell>
          <cell r="M171" t="str">
            <v>نعم</v>
          </cell>
          <cell r="N171">
            <v>15.48</v>
          </cell>
          <cell r="O171">
            <v>5</v>
          </cell>
          <cell r="Q171">
            <v>241.28</v>
          </cell>
          <cell r="R171">
            <v>261.76</v>
          </cell>
          <cell r="S171">
            <v>16.82</v>
          </cell>
          <cell r="T171">
            <v>18.3</v>
          </cell>
          <cell r="U171">
            <v>39.94</v>
          </cell>
          <cell r="V171">
            <v>36</v>
          </cell>
          <cell r="AF171" t="str">
            <v>ن</v>
          </cell>
          <cell r="AG171">
            <v>120.64</v>
          </cell>
          <cell r="AH171">
            <v>70</v>
          </cell>
        </row>
        <row r="172">
          <cell r="A172">
            <v>171</v>
          </cell>
          <cell r="B172" t="str">
            <v>بنها 171</v>
          </cell>
          <cell r="F172" t="str">
            <v>الخامسة</v>
          </cell>
          <cell r="G172" t="str">
            <v>متزوج</v>
          </cell>
          <cell r="H172">
            <v>2</v>
          </cell>
          <cell r="N172">
            <v>10.98</v>
          </cell>
          <cell r="O172">
            <v>1.5</v>
          </cell>
          <cell r="Q172">
            <v>163.88</v>
          </cell>
          <cell r="R172">
            <v>176.35999999999999</v>
          </cell>
          <cell r="S172">
            <v>11.85</v>
          </cell>
          <cell r="T172">
            <v>12.85</v>
          </cell>
          <cell r="U172">
            <v>30</v>
          </cell>
          <cell r="V172">
            <v>36</v>
          </cell>
          <cell r="AD172" t="str">
            <v>نعم</v>
          </cell>
          <cell r="AE172" t="str">
            <v>نعم</v>
          </cell>
          <cell r="AG172">
            <v>0</v>
          </cell>
          <cell r="AH172">
            <v>36</v>
          </cell>
        </row>
        <row r="173">
          <cell r="A173">
            <v>172</v>
          </cell>
          <cell r="B173" t="str">
            <v>بنها 172</v>
          </cell>
          <cell r="F173" t="str">
            <v>كبير</v>
          </cell>
          <cell r="G173" t="str">
            <v>متزوج</v>
          </cell>
          <cell r="H173">
            <v>2</v>
          </cell>
          <cell r="N173">
            <v>31.66</v>
          </cell>
          <cell r="O173">
            <v>6</v>
          </cell>
          <cell r="Q173">
            <v>473.03</v>
          </cell>
          <cell r="R173">
            <v>510.68999999999994</v>
          </cell>
          <cell r="S173">
            <v>34.159999999999997</v>
          </cell>
          <cell r="T173">
            <v>36.92</v>
          </cell>
          <cell r="U173">
            <v>79.89</v>
          </cell>
          <cell r="V173">
            <v>43</v>
          </cell>
          <cell r="AC173" t="str">
            <v>لا</v>
          </cell>
          <cell r="AG173">
            <v>0</v>
          </cell>
          <cell r="AH173">
            <v>125</v>
          </cell>
        </row>
        <row r="174">
          <cell r="A174">
            <v>173</v>
          </cell>
          <cell r="B174" t="str">
            <v>بنها 173</v>
          </cell>
          <cell r="E174" t="str">
            <v>ب ت</v>
          </cell>
          <cell r="F174" t="str">
            <v>الثانية</v>
          </cell>
          <cell r="G174" t="str">
            <v>متزوجه</v>
          </cell>
          <cell r="J174" t="str">
            <v>نقابى</v>
          </cell>
          <cell r="K174" t="str">
            <v>نعم</v>
          </cell>
          <cell r="M174" t="str">
            <v>نعم</v>
          </cell>
          <cell r="N174">
            <v>15.48</v>
          </cell>
          <cell r="O174">
            <v>5</v>
          </cell>
          <cell r="Q174">
            <v>244.28</v>
          </cell>
          <cell r="R174">
            <v>264.76</v>
          </cell>
          <cell r="S174">
            <v>17.52</v>
          </cell>
          <cell r="T174">
            <v>19.100000000000001</v>
          </cell>
          <cell r="U174">
            <v>41.54</v>
          </cell>
          <cell r="V174">
            <v>36</v>
          </cell>
          <cell r="AF174" t="str">
            <v>ن</v>
          </cell>
          <cell r="AG174">
            <v>122.14</v>
          </cell>
          <cell r="AH174">
            <v>70</v>
          </cell>
        </row>
        <row r="175">
          <cell r="A175">
            <v>174</v>
          </cell>
          <cell r="B175" t="str">
            <v>بنها 174</v>
          </cell>
          <cell r="F175" t="str">
            <v>الخامسة</v>
          </cell>
          <cell r="G175" t="str">
            <v>متزوج</v>
          </cell>
          <cell r="H175">
            <v>2</v>
          </cell>
          <cell r="N175">
            <v>10.29</v>
          </cell>
          <cell r="O175">
            <v>1.5</v>
          </cell>
          <cell r="Q175">
            <v>153.46</v>
          </cell>
          <cell r="R175">
            <v>165.25</v>
          </cell>
          <cell r="S175">
            <v>11.1</v>
          </cell>
          <cell r="T175">
            <v>11.99</v>
          </cell>
          <cell r="U175">
            <v>30</v>
          </cell>
          <cell r="V175">
            <v>36</v>
          </cell>
          <cell r="AG175">
            <v>0</v>
          </cell>
          <cell r="AH175">
            <v>36</v>
          </cell>
        </row>
        <row r="176">
          <cell r="A176">
            <v>175</v>
          </cell>
          <cell r="B176" t="str">
            <v>بنها 175</v>
          </cell>
          <cell r="F176" t="str">
            <v>الثانية</v>
          </cell>
          <cell r="G176" t="str">
            <v>متزوج</v>
          </cell>
          <cell r="H176">
            <v>2</v>
          </cell>
          <cell r="J176" t="str">
            <v>نقابى</v>
          </cell>
          <cell r="M176" t="str">
            <v>نعم</v>
          </cell>
          <cell r="N176">
            <v>14.24</v>
          </cell>
          <cell r="O176">
            <v>5</v>
          </cell>
          <cell r="Q176">
            <v>225.63</v>
          </cell>
          <cell r="R176">
            <v>244.87</v>
          </cell>
          <cell r="S176">
            <v>15.54</v>
          </cell>
          <cell r="T176">
            <v>17.440000000000001</v>
          </cell>
          <cell r="U176">
            <v>38.090000000000003</v>
          </cell>
          <cell r="V176">
            <v>36</v>
          </cell>
          <cell r="AF176" t="str">
            <v>ن</v>
          </cell>
          <cell r="AG176">
            <v>112.82</v>
          </cell>
          <cell r="AH176">
            <v>70</v>
          </cell>
        </row>
        <row r="177">
          <cell r="A177">
            <v>176</v>
          </cell>
          <cell r="B177" t="str">
            <v>بنها 176</v>
          </cell>
          <cell r="E177" t="str">
            <v>ب ت</v>
          </cell>
          <cell r="F177" t="str">
            <v>كبير</v>
          </cell>
          <cell r="G177" t="str">
            <v>متزوج</v>
          </cell>
          <cell r="H177">
            <v>2</v>
          </cell>
          <cell r="J177" t="str">
            <v>نقابى</v>
          </cell>
          <cell r="K177" t="str">
            <v>نعم</v>
          </cell>
          <cell r="M177" t="str">
            <v>نعم</v>
          </cell>
          <cell r="N177">
            <v>33.47</v>
          </cell>
          <cell r="O177">
            <v>6</v>
          </cell>
          <cell r="Q177">
            <v>498.57</v>
          </cell>
          <cell r="R177">
            <v>538.04</v>
          </cell>
          <cell r="S177">
            <v>36.1</v>
          </cell>
          <cell r="T177">
            <v>39</v>
          </cell>
          <cell r="U177">
            <v>85.44</v>
          </cell>
          <cell r="V177">
            <v>46.15</v>
          </cell>
          <cell r="Z177">
            <v>10.15</v>
          </cell>
          <cell r="AC177" t="str">
            <v>لا</v>
          </cell>
          <cell r="AF177" t="str">
            <v>ن</v>
          </cell>
          <cell r="AG177">
            <v>249.29</v>
          </cell>
          <cell r="AH177">
            <v>125</v>
          </cell>
        </row>
      </sheetData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MORA"/>
      <sheetName val="CONMORA1"/>
      <sheetName val="القائمة الرئيسية"/>
      <sheetName val="DATA"/>
      <sheetName val="GAZ"/>
      <sheetName val="كود الـ 18"/>
      <sheetName val="كشف الـ 18"/>
      <sheetName val="MORATBAT"/>
      <sheetName val="المرتبات"/>
    </sheetNames>
    <sheetDataSet>
      <sheetData sheetId="0" refreshError="1"/>
      <sheetData sheetId="1">
        <row r="1">
          <cell r="A1">
            <v>0</v>
          </cell>
          <cell r="B1">
            <v>0</v>
          </cell>
        </row>
        <row r="2">
          <cell r="A2">
            <v>120</v>
          </cell>
          <cell r="B2">
            <v>0.1</v>
          </cell>
        </row>
        <row r="3">
          <cell r="A3">
            <v>150</v>
          </cell>
          <cell r="B3">
            <v>0.2</v>
          </cell>
        </row>
        <row r="4">
          <cell r="A4">
            <v>200</v>
          </cell>
          <cell r="B4">
            <v>0.3</v>
          </cell>
        </row>
        <row r="5">
          <cell r="A5">
            <v>250</v>
          </cell>
          <cell r="B5">
            <v>0.4</v>
          </cell>
        </row>
        <row r="6">
          <cell r="A6">
            <v>300</v>
          </cell>
          <cell r="B6">
            <v>0.5</v>
          </cell>
        </row>
        <row r="7">
          <cell r="A7">
            <v>350</v>
          </cell>
          <cell r="B7">
            <v>0.6</v>
          </cell>
        </row>
        <row r="8">
          <cell r="A8">
            <v>400</v>
          </cell>
          <cell r="B8">
            <v>0.7</v>
          </cell>
        </row>
        <row r="9">
          <cell r="A9">
            <v>450</v>
          </cell>
          <cell r="B9">
            <v>0.8</v>
          </cell>
        </row>
        <row r="10">
          <cell r="A10">
            <v>500</v>
          </cell>
          <cell r="B10">
            <v>0.9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ستمارة معاشات"/>
      <sheetName val="كفر العلاوة"/>
      <sheetName val="البيانات بالصور"/>
      <sheetName val="حساب علاوة الحد الادني (14)"/>
    </sheetNames>
    <sheetDataSet>
      <sheetData sheetId="0" refreshError="1"/>
      <sheetData sheetId="1"/>
      <sheetData sheetId="2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  <row r="10">
          <cell r="A10">
            <v>8</v>
          </cell>
        </row>
        <row r="11">
          <cell r="A11">
            <v>9</v>
          </cell>
        </row>
        <row r="12">
          <cell r="A12">
            <v>10</v>
          </cell>
        </row>
        <row r="13">
          <cell r="A13">
            <v>11</v>
          </cell>
        </row>
        <row r="14">
          <cell r="A14">
            <v>12</v>
          </cell>
        </row>
        <row r="15">
          <cell r="A15">
            <v>13</v>
          </cell>
        </row>
        <row r="16">
          <cell r="A16">
            <v>14</v>
          </cell>
        </row>
        <row r="17">
          <cell r="A17">
            <v>15</v>
          </cell>
        </row>
        <row r="18">
          <cell r="A18">
            <v>16</v>
          </cell>
        </row>
        <row r="19">
          <cell r="A19">
            <v>17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27</v>
          </cell>
        </row>
        <row r="30">
          <cell r="A30">
            <v>28</v>
          </cell>
        </row>
        <row r="31">
          <cell r="A31">
            <v>29</v>
          </cell>
        </row>
        <row r="32">
          <cell r="A32">
            <v>30</v>
          </cell>
        </row>
        <row r="33">
          <cell r="A33">
            <v>31</v>
          </cell>
        </row>
        <row r="34">
          <cell r="A34">
            <v>32</v>
          </cell>
        </row>
        <row r="35">
          <cell r="A35">
            <v>33</v>
          </cell>
        </row>
        <row r="36">
          <cell r="A36">
            <v>34</v>
          </cell>
        </row>
        <row r="37">
          <cell r="A37">
            <v>35</v>
          </cell>
        </row>
        <row r="38">
          <cell r="A38">
            <v>36</v>
          </cell>
        </row>
        <row r="39">
          <cell r="A39">
            <v>37</v>
          </cell>
        </row>
        <row r="40">
          <cell r="A40">
            <v>38</v>
          </cell>
        </row>
        <row r="41">
          <cell r="A41">
            <v>39</v>
          </cell>
        </row>
        <row r="42">
          <cell r="A42">
            <v>40</v>
          </cell>
        </row>
        <row r="43">
          <cell r="A43">
            <v>41</v>
          </cell>
        </row>
        <row r="44">
          <cell r="A44">
            <v>42</v>
          </cell>
        </row>
        <row r="45">
          <cell r="A45">
            <v>43</v>
          </cell>
        </row>
        <row r="46">
          <cell r="A46">
            <v>44</v>
          </cell>
        </row>
        <row r="47">
          <cell r="A47">
            <v>45</v>
          </cell>
        </row>
        <row r="48">
          <cell r="A48">
            <v>46</v>
          </cell>
        </row>
        <row r="49">
          <cell r="A49">
            <v>47</v>
          </cell>
        </row>
        <row r="50">
          <cell r="A50">
            <v>48</v>
          </cell>
        </row>
        <row r="51">
          <cell r="A51">
            <v>49</v>
          </cell>
        </row>
        <row r="52">
          <cell r="A52">
            <v>50</v>
          </cell>
        </row>
        <row r="53">
          <cell r="A53">
            <v>51</v>
          </cell>
        </row>
        <row r="54">
          <cell r="A54">
            <v>52</v>
          </cell>
        </row>
        <row r="55">
          <cell r="A55">
            <v>53</v>
          </cell>
        </row>
        <row r="56">
          <cell r="A56">
            <v>54</v>
          </cell>
        </row>
        <row r="57">
          <cell r="A57">
            <v>55</v>
          </cell>
        </row>
        <row r="58">
          <cell r="A58">
            <v>56</v>
          </cell>
        </row>
        <row r="59">
          <cell r="A59">
            <v>57</v>
          </cell>
        </row>
        <row r="60">
          <cell r="A60">
            <v>58</v>
          </cell>
        </row>
        <row r="61">
          <cell r="A61">
            <v>59</v>
          </cell>
        </row>
        <row r="62">
          <cell r="A62">
            <v>60</v>
          </cell>
        </row>
        <row r="63">
          <cell r="A63">
            <v>61</v>
          </cell>
        </row>
        <row r="64">
          <cell r="A64">
            <v>62</v>
          </cell>
        </row>
        <row r="65">
          <cell r="A65">
            <v>63</v>
          </cell>
        </row>
        <row r="66">
          <cell r="A66">
            <v>64</v>
          </cell>
        </row>
        <row r="67">
          <cell r="A67">
            <v>65</v>
          </cell>
        </row>
        <row r="68">
          <cell r="A68">
            <v>66</v>
          </cell>
        </row>
        <row r="69">
          <cell r="A69">
            <v>67</v>
          </cell>
        </row>
        <row r="70">
          <cell r="A70">
            <v>68</v>
          </cell>
        </row>
        <row r="71">
          <cell r="A71">
            <v>69</v>
          </cell>
        </row>
        <row r="72">
          <cell r="A72">
            <v>70</v>
          </cell>
        </row>
        <row r="73">
          <cell r="A73">
            <v>71</v>
          </cell>
        </row>
        <row r="74">
          <cell r="A74">
            <v>72</v>
          </cell>
        </row>
        <row r="75">
          <cell r="A75">
            <v>73</v>
          </cell>
        </row>
        <row r="76">
          <cell r="A76">
            <v>74</v>
          </cell>
        </row>
        <row r="77">
          <cell r="A77">
            <v>75</v>
          </cell>
        </row>
        <row r="78">
          <cell r="A78">
            <v>76</v>
          </cell>
        </row>
        <row r="79">
          <cell r="A79">
            <v>77</v>
          </cell>
        </row>
        <row r="80">
          <cell r="A80">
            <v>78</v>
          </cell>
        </row>
        <row r="81">
          <cell r="A81">
            <v>79</v>
          </cell>
        </row>
        <row r="82">
          <cell r="A82">
            <v>80</v>
          </cell>
        </row>
        <row r="83">
          <cell r="A83">
            <v>81</v>
          </cell>
        </row>
        <row r="84">
          <cell r="A84">
            <v>82</v>
          </cell>
        </row>
        <row r="85">
          <cell r="A85">
            <v>83</v>
          </cell>
        </row>
        <row r="86">
          <cell r="A86">
            <v>84</v>
          </cell>
        </row>
        <row r="87">
          <cell r="A87">
            <v>85</v>
          </cell>
        </row>
        <row r="88">
          <cell r="A88">
            <v>86</v>
          </cell>
        </row>
        <row r="89">
          <cell r="A89">
            <v>87</v>
          </cell>
        </row>
        <row r="90">
          <cell r="A90">
            <v>88</v>
          </cell>
        </row>
        <row r="91">
          <cell r="A91">
            <v>89</v>
          </cell>
        </row>
        <row r="92">
          <cell r="A92">
            <v>90</v>
          </cell>
        </row>
        <row r="93">
          <cell r="A93">
            <v>91</v>
          </cell>
        </row>
        <row r="94">
          <cell r="A94">
            <v>92</v>
          </cell>
        </row>
        <row r="95">
          <cell r="A95">
            <v>93</v>
          </cell>
        </row>
        <row r="96">
          <cell r="A96">
            <v>94</v>
          </cell>
        </row>
        <row r="97">
          <cell r="A97">
            <v>95</v>
          </cell>
        </row>
        <row r="98">
          <cell r="A98">
            <v>96</v>
          </cell>
        </row>
        <row r="99">
          <cell r="A99">
            <v>97</v>
          </cell>
        </row>
        <row r="100">
          <cell r="A100">
            <v>98</v>
          </cell>
        </row>
        <row r="101">
          <cell r="A101">
            <v>99</v>
          </cell>
        </row>
        <row r="102">
          <cell r="A102">
            <v>100</v>
          </cell>
        </row>
        <row r="103">
          <cell r="A103">
            <v>101</v>
          </cell>
        </row>
        <row r="104">
          <cell r="A104">
            <v>102</v>
          </cell>
        </row>
      </sheetData>
      <sheetData sheetId="3">
        <row r="1">
          <cell r="B1" t="str">
            <v>زينب شعبان عجمى يوسف</v>
          </cell>
          <cell r="H1">
            <v>40</v>
          </cell>
        </row>
      </sheetData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hyperlink" Target="file:///L:\&#1610;&#1608;&#1606;&#1610;&#1577;%202018.xlsx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8"/>
  <sheetViews>
    <sheetView showGridLines="0" tabSelected="1" topLeftCell="D1" workbookViewId="0">
      <selection activeCell="K17" sqref="K17:N17"/>
    </sheetView>
  </sheetViews>
  <sheetFormatPr defaultRowHeight="15" x14ac:dyDescent="0.25"/>
  <cols>
    <col min="1" max="1" width="4.375" style="240" customWidth="1"/>
    <col min="2" max="3" width="21.125" style="240" customWidth="1"/>
    <col min="4" max="4" width="16" style="238" customWidth="1"/>
    <col min="5" max="5" width="12.375" style="238" customWidth="1"/>
    <col min="6" max="6" width="10.875" style="238" customWidth="1"/>
    <col min="7" max="7" width="11.75" style="238" customWidth="1"/>
    <col min="8" max="8" width="14.25" style="238" customWidth="1"/>
    <col min="9" max="9" width="5.125" style="238" customWidth="1"/>
    <col min="10" max="10" width="13.75" style="240" customWidth="1"/>
    <col min="11" max="16384" width="9" style="240"/>
  </cols>
  <sheetData>
    <row r="2" spans="2:13" s="229" customFormat="1" ht="31.5" x14ac:dyDescent="0.2">
      <c r="B2" s="224" t="s">
        <v>261</v>
      </c>
      <c r="C2" s="224" t="s">
        <v>262</v>
      </c>
      <c r="D2" s="225" t="s">
        <v>263</v>
      </c>
      <c r="E2" s="225" t="s">
        <v>264</v>
      </c>
      <c r="F2" s="225" t="s">
        <v>265</v>
      </c>
      <c r="G2" s="225" t="s">
        <v>266</v>
      </c>
      <c r="H2" s="226" t="s">
        <v>267</v>
      </c>
      <c r="I2" s="227"/>
      <c r="J2" s="228" t="s">
        <v>268</v>
      </c>
      <c r="L2" s="230" t="s">
        <v>269</v>
      </c>
      <c r="M2" s="230" t="s">
        <v>270</v>
      </c>
    </row>
    <row r="3" spans="2:13" x14ac:dyDescent="0.25">
      <c r="B3" s="231" t="s">
        <v>271</v>
      </c>
      <c r="C3" s="232" t="s">
        <v>272</v>
      </c>
      <c r="D3" s="233">
        <v>30854.98</v>
      </c>
      <c r="E3" s="234">
        <v>0</v>
      </c>
      <c r="F3" s="235">
        <f t="shared" ref="F3:F28" si="0">IF(D3=0,0,((D3-E3)*12-7000))</f>
        <v>363259.76</v>
      </c>
      <c r="G3" s="236">
        <f t="shared" ref="G3:G28" si="1">IF(AND(F3&gt;8000,F3&lt;=30000),((F3-8000)*0.1)*0.15,IF(AND(F3&gt;30000,F3&lt;=45000),(22000*0.1+(F3-30000)*0.15)*(0.55),IF(AND(F3&gt;45000,F3&lt;=200000),(22000*0.1+15000*0.15+(F3-45000)*0.2)*(0.925),IF(F3&gt;200000,22000*0.1+15000*0.15+155000*0.2+(F3-200000)*0.225,0))))/12</f>
        <v>6015.2871666666661</v>
      </c>
      <c r="H3" s="237">
        <f t="shared" ref="H3:H28" si="2">D3-E3-G3</f>
        <v>24839.692833333334</v>
      </c>
      <c r="J3" s="239">
        <f>E3+G3</f>
        <v>6015.2871666666661</v>
      </c>
      <c r="L3" s="241">
        <v>4040</v>
      </c>
      <c r="M3" s="241">
        <v>1510</v>
      </c>
    </row>
    <row r="4" spans="2:13" x14ac:dyDescent="0.25">
      <c r="B4" s="242"/>
      <c r="C4" s="242"/>
      <c r="D4" s="243">
        <v>5000</v>
      </c>
      <c r="E4" s="244">
        <v>124</v>
      </c>
      <c r="F4" s="243">
        <f t="shared" si="0"/>
        <v>51512</v>
      </c>
      <c r="G4" s="245">
        <f t="shared" si="1"/>
        <v>443.41416666666669</v>
      </c>
      <c r="H4" s="246">
        <f t="shared" si="2"/>
        <v>4432.5858333333335</v>
      </c>
    </row>
    <row r="5" spans="2:13" x14ac:dyDescent="0.25">
      <c r="B5" s="231"/>
      <c r="C5" s="231"/>
      <c r="D5" s="235">
        <v>30000</v>
      </c>
      <c r="E5" s="234">
        <v>0</v>
      </c>
      <c r="F5" s="235">
        <f t="shared" si="0"/>
        <v>353000</v>
      </c>
      <c r="G5" s="236">
        <f t="shared" si="1"/>
        <v>5822.916666666667</v>
      </c>
      <c r="H5" s="237">
        <f t="shared" si="2"/>
        <v>24177.083333333332</v>
      </c>
    </row>
    <row r="6" spans="2:13" x14ac:dyDescent="0.25">
      <c r="B6" s="242"/>
      <c r="C6" s="242"/>
      <c r="D6" s="243">
        <v>2000</v>
      </c>
      <c r="E6" s="244">
        <v>0</v>
      </c>
      <c r="F6" s="243">
        <f t="shared" si="0"/>
        <v>17000</v>
      </c>
      <c r="G6" s="245">
        <f t="shared" si="1"/>
        <v>11.25</v>
      </c>
      <c r="H6" s="246">
        <f t="shared" si="2"/>
        <v>1988.75</v>
      </c>
      <c r="K6" s="241"/>
      <c r="L6" s="241">
        <f>L3*11%</f>
        <v>444.4</v>
      </c>
      <c r="M6" s="241">
        <f>M3*14%</f>
        <v>211.40000000000003</v>
      </c>
    </row>
    <row r="7" spans="2:13" x14ac:dyDescent="0.25">
      <c r="B7" s="231"/>
      <c r="C7" s="231"/>
      <c r="D7" s="235">
        <v>3000</v>
      </c>
      <c r="E7" s="234">
        <v>0</v>
      </c>
      <c r="F7" s="235">
        <f t="shared" si="0"/>
        <v>29000</v>
      </c>
      <c r="G7" s="236">
        <f t="shared" si="1"/>
        <v>26.25</v>
      </c>
      <c r="H7" s="237">
        <f t="shared" si="2"/>
        <v>2973.75</v>
      </c>
    </row>
    <row r="8" spans="2:13" x14ac:dyDescent="0.25">
      <c r="B8" s="242"/>
      <c r="C8" s="242"/>
      <c r="D8" s="243">
        <v>3500</v>
      </c>
      <c r="E8" s="244">
        <v>0</v>
      </c>
      <c r="F8" s="243">
        <f t="shared" si="0"/>
        <v>35000</v>
      </c>
      <c r="G8" s="245">
        <f t="shared" si="1"/>
        <v>135.20833333333334</v>
      </c>
      <c r="H8" s="246">
        <f t="shared" si="2"/>
        <v>3364.7916666666665</v>
      </c>
    </row>
    <row r="9" spans="2:13" x14ac:dyDescent="0.25">
      <c r="B9" s="231"/>
      <c r="C9" s="231"/>
      <c r="D9" s="235">
        <v>3400</v>
      </c>
      <c r="E9" s="234">
        <v>0</v>
      </c>
      <c r="F9" s="235">
        <f t="shared" si="0"/>
        <v>33800</v>
      </c>
      <c r="G9" s="236">
        <f t="shared" si="1"/>
        <v>126.95833333333336</v>
      </c>
      <c r="H9" s="237">
        <f t="shared" si="2"/>
        <v>3273.0416666666665</v>
      </c>
      <c r="M9" s="241">
        <f>M6+L6+K6</f>
        <v>655.8</v>
      </c>
    </row>
    <row r="10" spans="2:13" x14ac:dyDescent="0.25">
      <c r="B10" s="242"/>
      <c r="C10" s="242"/>
      <c r="D10" s="243">
        <v>3300</v>
      </c>
      <c r="E10" s="244">
        <v>0</v>
      </c>
      <c r="F10" s="243">
        <f t="shared" si="0"/>
        <v>32600</v>
      </c>
      <c r="G10" s="245">
        <f t="shared" si="1"/>
        <v>118.70833333333336</v>
      </c>
      <c r="H10" s="246">
        <f t="shared" si="2"/>
        <v>3181.2916666666665</v>
      </c>
    </row>
    <row r="11" spans="2:13" x14ac:dyDescent="0.25">
      <c r="B11" s="231"/>
      <c r="C11" s="231"/>
      <c r="D11" s="235">
        <v>3200</v>
      </c>
      <c r="E11" s="234">
        <v>0</v>
      </c>
      <c r="F11" s="235">
        <f t="shared" si="0"/>
        <v>31400</v>
      </c>
      <c r="G11" s="236">
        <f t="shared" si="1"/>
        <v>110.45833333333333</v>
      </c>
      <c r="H11" s="237">
        <f t="shared" si="2"/>
        <v>3089.5416666666665</v>
      </c>
    </row>
    <row r="12" spans="2:13" x14ac:dyDescent="0.25">
      <c r="B12" s="242"/>
      <c r="C12" s="242"/>
      <c r="D12" s="243">
        <v>3100</v>
      </c>
      <c r="E12" s="244">
        <v>0</v>
      </c>
      <c r="F12" s="243">
        <f t="shared" si="0"/>
        <v>30200</v>
      </c>
      <c r="G12" s="245">
        <f t="shared" si="1"/>
        <v>102.20833333333333</v>
      </c>
      <c r="H12" s="246">
        <f t="shared" si="2"/>
        <v>2997.7916666666665</v>
      </c>
    </row>
    <row r="13" spans="2:13" x14ac:dyDescent="0.25">
      <c r="B13" s="231"/>
      <c r="C13" s="231"/>
      <c r="D13" s="235">
        <v>3000</v>
      </c>
      <c r="E13" s="234">
        <v>0</v>
      </c>
      <c r="F13" s="235">
        <f t="shared" si="0"/>
        <v>29000</v>
      </c>
      <c r="G13" s="236">
        <f t="shared" si="1"/>
        <v>26.25</v>
      </c>
      <c r="H13" s="237">
        <f t="shared" si="2"/>
        <v>2973.75</v>
      </c>
    </row>
    <row r="14" spans="2:13" x14ac:dyDescent="0.25">
      <c r="B14" s="242"/>
      <c r="C14" s="242"/>
      <c r="D14" s="243">
        <v>4158</v>
      </c>
      <c r="E14" s="244">
        <v>0</v>
      </c>
      <c r="F14" s="243">
        <f t="shared" si="0"/>
        <v>42896</v>
      </c>
      <c r="G14" s="245">
        <f t="shared" si="1"/>
        <v>189.49333333333334</v>
      </c>
      <c r="H14" s="246">
        <f t="shared" si="2"/>
        <v>3968.5066666666667</v>
      </c>
    </row>
    <row r="15" spans="2:13" x14ac:dyDescent="0.25">
      <c r="B15" s="231"/>
      <c r="C15" s="231"/>
      <c r="D15" s="235">
        <v>1200</v>
      </c>
      <c r="E15" s="234">
        <v>0</v>
      </c>
      <c r="F15" s="235">
        <f t="shared" si="0"/>
        <v>7400</v>
      </c>
      <c r="G15" s="236">
        <f t="shared" si="1"/>
        <v>0</v>
      </c>
      <c r="H15" s="237">
        <f t="shared" si="2"/>
        <v>1200</v>
      </c>
    </row>
    <row r="16" spans="2:13" x14ac:dyDescent="0.25">
      <c r="B16" s="242"/>
      <c r="C16" s="242"/>
      <c r="D16" s="243">
        <v>1290</v>
      </c>
      <c r="E16" s="244">
        <v>0</v>
      </c>
      <c r="F16" s="243">
        <f t="shared" si="0"/>
        <v>8480</v>
      </c>
      <c r="G16" s="245">
        <f t="shared" si="1"/>
        <v>0.6</v>
      </c>
      <c r="H16" s="246">
        <f t="shared" si="2"/>
        <v>1289.4000000000001</v>
      </c>
    </row>
    <row r="17" spans="2:14" x14ac:dyDescent="0.25">
      <c r="B17" s="231"/>
      <c r="C17" s="231"/>
      <c r="D17" s="235">
        <v>1500</v>
      </c>
      <c r="E17" s="234">
        <v>0</v>
      </c>
      <c r="F17" s="235">
        <f t="shared" si="0"/>
        <v>11000</v>
      </c>
      <c r="G17" s="236">
        <f t="shared" si="1"/>
        <v>3.75</v>
      </c>
      <c r="H17" s="237">
        <f t="shared" si="2"/>
        <v>1496.25</v>
      </c>
      <c r="K17" s="253" t="s">
        <v>273</v>
      </c>
      <c r="L17" s="253"/>
      <c r="M17" s="253"/>
      <c r="N17" s="253"/>
    </row>
    <row r="18" spans="2:14" x14ac:dyDescent="0.25">
      <c r="B18" s="242"/>
      <c r="C18" s="242"/>
      <c r="D18" s="243">
        <v>1600</v>
      </c>
      <c r="E18" s="244">
        <v>0</v>
      </c>
      <c r="F18" s="243">
        <f t="shared" si="0"/>
        <v>12200</v>
      </c>
      <c r="G18" s="245">
        <f t="shared" si="1"/>
        <v>5.25</v>
      </c>
      <c r="H18" s="246">
        <f t="shared" si="2"/>
        <v>1594.75</v>
      </c>
    </row>
    <row r="19" spans="2:14" x14ac:dyDescent="0.25">
      <c r="B19" s="231"/>
      <c r="C19" s="231"/>
      <c r="D19" s="235">
        <v>1700</v>
      </c>
      <c r="E19" s="234">
        <v>0</v>
      </c>
      <c r="F19" s="235">
        <f t="shared" si="0"/>
        <v>13400</v>
      </c>
      <c r="G19" s="236">
        <f t="shared" si="1"/>
        <v>6.75</v>
      </c>
      <c r="H19" s="237">
        <f t="shared" si="2"/>
        <v>1693.25</v>
      </c>
    </row>
    <row r="20" spans="2:14" x14ac:dyDescent="0.25">
      <c r="B20" s="242"/>
      <c r="C20" s="242"/>
      <c r="D20" s="243">
        <v>1800</v>
      </c>
      <c r="E20" s="244">
        <v>0</v>
      </c>
      <c r="F20" s="243">
        <f t="shared" si="0"/>
        <v>14600</v>
      </c>
      <c r="G20" s="245">
        <f t="shared" si="1"/>
        <v>8.25</v>
      </c>
      <c r="H20" s="246">
        <f t="shared" si="2"/>
        <v>1791.75</v>
      </c>
    </row>
    <row r="21" spans="2:14" x14ac:dyDescent="0.25">
      <c r="B21" s="231"/>
      <c r="C21" s="231"/>
      <c r="D21" s="235">
        <v>1900</v>
      </c>
      <c r="E21" s="234">
        <v>0</v>
      </c>
      <c r="F21" s="235">
        <f t="shared" si="0"/>
        <v>15800</v>
      </c>
      <c r="G21" s="236">
        <f t="shared" si="1"/>
        <v>9.75</v>
      </c>
      <c r="H21" s="237">
        <f t="shared" si="2"/>
        <v>1890.25</v>
      </c>
    </row>
    <row r="22" spans="2:14" x14ac:dyDescent="0.25">
      <c r="B22" s="242"/>
      <c r="C22" s="242"/>
      <c r="D22" s="243"/>
      <c r="E22" s="244">
        <v>0</v>
      </c>
      <c r="F22" s="243">
        <f t="shared" si="0"/>
        <v>0</v>
      </c>
      <c r="G22" s="245">
        <f t="shared" si="1"/>
        <v>0</v>
      </c>
      <c r="H22" s="246">
        <f t="shared" si="2"/>
        <v>0</v>
      </c>
    </row>
    <row r="23" spans="2:14" x14ac:dyDescent="0.25">
      <c r="B23" s="231"/>
      <c r="C23" s="231"/>
      <c r="D23" s="235"/>
      <c r="E23" s="234">
        <v>0</v>
      </c>
      <c r="F23" s="235">
        <f t="shared" si="0"/>
        <v>0</v>
      </c>
      <c r="G23" s="236">
        <f t="shared" si="1"/>
        <v>0</v>
      </c>
      <c r="H23" s="237">
        <f t="shared" si="2"/>
        <v>0</v>
      </c>
    </row>
    <row r="24" spans="2:14" x14ac:dyDescent="0.25">
      <c r="B24" s="242"/>
      <c r="C24" s="242"/>
      <c r="D24" s="243"/>
      <c r="E24" s="244">
        <v>0</v>
      </c>
      <c r="F24" s="243">
        <f t="shared" si="0"/>
        <v>0</v>
      </c>
      <c r="G24" s="245">
        <f t="shared" si="1"/>
        <v>0</v>
      </c>
      <c r="H24" s="246">
        <f t="shared" si="2"/>
        <v>0</v>
      </c>
    </row>
    <row r="25" spans="2:14" x14ac:dyDescent="0.25">
      <c r="B25" s="231"/>
      <c r="C25" s="231"/>
      <c r="D25" s="235"/>
      <c r="E25" s="234">
        <v>0</v>
      </c>
      <c r="F25" s="235">
        <f t="shared" si="0"/>
        <v>0</v>
      </c>
      <c r="G25" s="236">
        <f t="shared" si="1"/>
        <v>0</v>
      </c>
      <c r="H25" s="237">
        <f t="shared" si="2"/>
        <v>0</v>
      </c>
    </row>
    <row r="26" spans="2:14" x14ac:dyDescent="0.25">
      <c r="B26" s="242"/>
      <c r="C26" s="242"/>
      <c r="D26" s="243"/>
      <c r="E26" s="244">
        <v>0</v>
      </c>
      <c r="F26" s="243">
        <f t="shared" si="0"/>
        <v>0</v>
      </c>
      <c r="G26" s="245">
        <f t="shared" si="1"/>
        <v>0</v>
      </c>
      <c r="H26" s="246">
        <f t="shared" si="2"/>
        <v>0</v>
      </c>
    </row>
    <row r="27" spans="2:14" x14ac:dyDescent="0.25">
      <c r="B27" s="231"/>
      <c r="C27" s="231"/>
      <c r="D27" s="235"/>
      <c r="E27" s="234">
        <v>0</v>
      </c>
      <c r="F27" s="235">
        <f t="shared" si="0"/>
        <v>0</v>
      </c>
      <c r="G27" s="236">
        <f t="shared" si="1"/>
        <v>0</v>
      </c>
      <c r="H27" s="237">
        <f t="shared" si="2"/>
        <v>0</v>
      </c>
    </row>
    <row r="28" spans="2:14" x14ac:dyDescent="0.25">
      <c r="B28" s="247"/>
      <c r="C28" s="247"/>
      <c r="D28" s="248"/>
      <c r="E28" s="249">
        <v>0</v>
      </c>
      <c r="F28" s="250">
        <f t="shared" si="0"/>
        <v>0</v>
      </c>
      <c r="G28" s="251">
        <f t="shared" si="1"/>
        <v>0</v>
      </c>
      <c r="H28" s="252">
        <f t="shared" si="2"/>
        <v>0</v>
      </c>
    </row>
  </sheetData>
  <autoFilter ref="B2:I2"/>
  <mergeCells count="1">
    <mergeCell ref="K17:N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rightToLeft="1" topLeftCell="A16" workbookViewId="0">
      <selection activeCell="E28" sqref="E28"/>
    </sheetView>
  </sheetViews>
  <sheetFormatPr defaultRowHeight="14.25" x14ac:dyDescent="0.2"/>
  <cols>
    <col min="1" max="1" width="16.875" customWidth="1"/>
    <col min="2" max="2" width="10.375" style="149" customWidth="1"/>
    <col min="3" max="3" width="9" style="149" customWidth="1"/>
    <col min="4" max="4" width="11" style="20" customWidth="1"/>
    <col min="5" max="5" width="9.5" customWidth="1"/>
    <col min="6" max="6" width="13.875" customWidth="1"/>
    <col min="7" max="7" width="0.875" hidden="1" customWidth="1"/>
    <col min="8" max="8" width="16.375" customWidth="1"/>
    <col min="9" max="9" width="13.75" customWidth="1"/>
  </cols>
  <sheetData>
    <row r="1" spans="1:11" ht="27" thickBot="1" x14ac:dyDescent="0.3">
      <c r="A1" s="106" t="s">
        <v>206</v>
      </c>
      <c r="B1" s="107">
        <v>43</v>
      </c>
      <c r="C1" s="108" t="s">
        <v>205</v>
      </c>
      <c r="D1" s="197" t="str">
        <f>VLOOKUP($B$1,[5]الصور!$A$3:$O$113,2,0)</f>
        <v>زينب شعبان عجمى يوسف</v>
      </c>
      <c r="E1" s="198"/>
      <c r="F1" s="199"/>
      <c r="G1" s="193" t="s">
        <v>248</v>
      </c>
      <c r="H1" s="193"/>
      <c r="I1" s="168"/>
      <c r="J1" s="168"/>
    </row>
    <row r="2" spans="1:11" ht="20.25" x14ac:dyDescent="0.2">
      <c r="A2" s="110"/>
      <c r="B2" s="200" t="s">
        <v>207</v>
      </c>
      <c r="C2" s="201"/>
      <c r="D2" s="111" t="s">
        <v>208</v>
      </c>
      <c r="E2" s="200" t="s">
        <v>209</v>
      </c>
      <c r="F2" s="201"/>
      <c r="G2" s="193"/>
      <c r="H2" s="193"/>
    </row>
    <row r="3" spans="1:11" ht="21" thickBot="1" x14ac:dyDescent="0.25">
      <c r="A3" s="112" t="s">
        <v>210</v>
      </c>
      <c r="B3" s="113" t="s">
        <v>211</v>
      </c>
      <c r="C3" s="114" t="s">
        <v>211</v>
      </c>
      <c r="D3" s="115" t="s">
        <v>208</v>
      </c>
      <c r="E3" s="202" t="s">
        <v>212</v>
      </c>
      <c r="F3" s="203"/>
      <c r="G3" s="193"/>
      <c r="H3" s="193"/>
    </row>
    <row r="4" spans="1:11" ht="21" thickBot="1" x14ac:dyDescent="0.3">
      <c r="A4" s="215" t="s">
        <v>258</v>
      </c>
      <c r="B4" s="216"/>
      <c r="C4" s="216"/>
      <c r="D4" s="216"/>
      <c r="E4" s="216"/>
      <c r="F4" s="216"/>
      <c r="G4" s="109"/>
      <c r="H4" s="106" t="s">
        <v>257</v>
      </c>
    </row>
    <row r="5" spans="1:11" ht="16.5" thickBot="1" x14ac:dyDescent="0.25">
      <c r="A5" s="116" t="s">
        <v>213</v>
      </c>
      <c r="B5" s="117">
        <f>VLOOKUP($B$1,'[5]يناير 2018'!$A$6:$BA$114,22,0)*6</f>
        <v>11120.82</v>
      </c>
      <c r="C5" s="117">
        <f>VLOOKUP($B$1,'[5]ديسمبر 2018'!$A$5:$AO$113,14,0)*6</f>
        <v>13039.26</v>
      </c>
      <c r="D5" s="118">
        <f t="shared" ref="D5:D21" si="0">SUM(B5:C5)</f>
        <v>24160.080000000002</v>
      </c>
      <c r="E5" s="194" t="s">
        <v>214</v>
      </c>
      <c r="F5" s="194"/>
      <c r="G5" s="194"/>
      <c r="H5" s="119">
        <f>D5</f>
        <v>24160.080000000002</v>
      </c>
    </row>
    <row r="6" spans="1:11" ht="16.5" thickBot="1" x14ac:dyDescent="0.25">
      <c r="A6" s="116" t="s">
        <v>215</v>
      </c>
      <c r="B6" s="120">
        <f>VLOOKUP(B1,'[5]يناير 2018'!$A$6:$BA$114,36,0)*6</f>
        <v>2864.16</v>
      </c>
      <c r="C6" s="120">
        <f>VLOOKUP($B$1,'[5]ديسمبر 2018'!$A$5:$AO$113,27,0)*6</f>
        <v>4832.34</v>
      </c>
      <c r="D6" s="118">
        <f t="shared" si="0"/>
        <v>7696.5</v>
      </c>
      <c r="E6" s="194" t="s">
        <v>216</v>
      </c>
      <c r="F6" s="194"/>
      <c r="G6" s="194"/>
      <c r="H6" s="121">
        <f>D6</f>
        <v>7696.5</v>
      </c>
    </row>
    <row r="7" spans="1:11" ht="16.5" thickBot="1" x14ac:dyDescent="0.25">
      <c r="A7" s="122" t="s">
        <v>217</v>
      </c>
      <c r="B7" s="117">
        <f>VLOOKUP($B$1,'[5]يناير 2018'!$A$6:$BA$114,39,0)*6</f>
        <v>359.76</v>
      </c>
      <c r="C7" s="117">
        <f>VLOOKUP($B$1,'[5]ديسمبر 2018'!$A$5:$AO$113,30,0)*6</f>
        <v>392.09999999999997</v>
      </c>
      <c r="D7" s="118">
        <f t="shared" si="0"/>
        <v>751.8599999999999</v>
      </c>
      <c r="E7" s="194" t="s">
        <v>218</v>
      </c>
      <c r="F7" s="194"/>
      <c r="G7" s="194"/>
      <c r="H7" s="121">
        <f>B17</f>
        <v>2847.3270000000002</v>
      </c>
    </row>
    <row r="8" spans="1:11" ht="16.5" thickBot="1" x14ac:dyDescent="0.25">
      <c r="A8" s="122" t="s">
        <v>219</v>
      </c>
      <c r="B8" s="120">
        <f>VLOOKUP(B1,'[5]يناير 2018'!$A$6:$BA$114,41,0)*6</f>
        <v>107.94</v>
      </c>
      <c r="C8" s="120">
        <f>VLOOKUP($B$1,'[5]ديسمبر 2018'!$A$5:$AO$113,32,0)*6</f>
        <v>117.66</v>
      </c>
      <c r="D8" s="118">
        <f t="shared" si="0"/>
        <v>225.6</v>
      </c>
      <c r="E8" s="195" t="s">
        <v>220</v>
      </c>
      <c r="F8" s="195"/>
      <c r="G8" s="195"/>
      <c r="H8" s="121">
        <f>B20</f>
        <v>13373.803</v>
      </c>
    </row>
    <row r="9" spans="1:11" ht="18.75" thickBot="1" x14ac:dyDescent="0.3">
      <c r="A9" s="122" t="s">
        <v>221</v>
      </c>
      <c r="B9" s="117">
        <f>VLOOKUP($B$1,'[5]يناير 2018'!$A$6:$BA$114,43,0)*6</f>
        <v>982.98</v>
      </c>
      <c r="C9" s="117">
        <f>VLOOKUP(B1,'[5]ديسمبر 2018'!$A$5:$AO$113,34,0)*6</f>
        <v>1295.1600000000001</v>
      </c>
      <c r="D9" s="118">
        <f t="shared" si="0"/>
        <v>2278.1400000000003</v>
      </c>
      <c r="E9" s="194" t="s">
        <v>222</v>
      </c>
      <c r="F9" s="194"/>
      <c r="G9" s="194"/>
      <c r="H9" s="123">
        <f>SUM(H5:H8)</f>
        <v>48077.71</v>
      </c>
    </row>
    <row r="10" spans="1:11" ht="18.75" thickBot="1" x14ac:dyDescent="0.3">
      <c r="A10" s="122" t="s">
        <v>223</v>
      </c>
      <c r="B10" s="196">
        <f>VLOOKUP(B1,'[5]يناير 2018'!$A$6:$BA$114,46,0)*6</f>
        <v>0</v>
      </c>
      <c r="C10" s="196"/>
      <c r="D10" s="118">
        <f t="shared" si="0"/>
        <v>0</v>
      </c>
      <c r="E10" s="183" t="s">
        <v>224</v>
      </c>
      <c r="F10" s="183"/>
      <c r="G10" s="183"/>
      <c r="H10" s="124">
        <v>7000</v>
      </c>
      <c r="I10" s="217" t="s">
        <v>259</v>
      </c>
      <c r="J10" s="218"/>
      <c r="K10" s="218"/>
    </row>
    <row r="11" spans="1:11" ht="16.5" thickBot="1" x14ac:dyDescent="0.3">
      <c r="A11" s="122" t="s">
        <v>225</v>
      </c>
      <c r="B11" s="125">
        <f>VLOOKUP(B1,'[5]يناير 2018'!$A$6:$BA$114,40,0)*6</f>
        <v>36</v>
      </c>
      <c r="C11" s="125">
        <f>VLOOKUP(B1,'[5]ديسمبر 2018'!$A$5:$AO$113,31,0)*6</f>
        <v>39.24</v>
      </c>
      <c r="D11" s="118">
        <f t="shared" si="0"/>
        <v>75.240000000000009</v>
      </c>
      <c r="E11" s="191" t="s">
        <v>226</v>
      </c>
      <c r="F11" s="191"/>
      <c r="G11" s="191"/>
      <c r="H11" s="126">
        <f>SUM(H9-H10)</f>
        <v>41077.71</v>
      </c>
      <c r="I11" s="217"/>
      <c r="J11" s="218"/>
      <c r="K11" s="218"/>
    </row>
    <row r="12" spans="1:11" ht="16.5" thickBot="1" x14ac:dyDescent="0.3">
      <c r="A12" s="122" t="s">
        <v>227</v>
      </c>
      <c r="B12" s="117">
        <f>VLOOKUP(B1,'[5]يناير 2018'!$A$6:$BA$114,44,0)*6</f>
        <v>98.28</v>
      </c>
      <c r="C12" s="117">
        <f>VLOOKUP(B1,'[5]ديسمبر 2018'!$A$5:$AO$113,35,0)*6</f>
        <v>129.54</v>
      </c>
      <c r="D12" s="118">
        <f t="shared" si="0"/>
        <v>227.82</v>
      </c>
      <c r="E12" s="183" t="s">
        <v>228</v>
      </c>
      <c r="F12" s="183"/>
      <c r="G12" s="183"/>
      <c r="H12" s="127">
        <f>D7+D8+D9+D10+B21</f>
        <v>6588.9709999999995</v>
      </c>
    </row>
    <row r="13" spans="1:11" ht="16.5" thickBot="1" x14ac:dyDescent="0.3">
      <c r="A13" s="122" t="s">
        <v>229</v>
      </c>
      <c r="B13" s="125">
        <f>VLOOKUP(B1,'[5]يناير 2018'!$A$6:$BA$114,17,0)*6</f>
        <v>3597.42</v>
      </c>
      <c r="C13" s="125">
        <f>VLOOKUP(B1,'[5]ديسمبر 2018'!$A$5:$AO$113,9,0)*6</f>
        <v>3921.18</v>
      </c>
      <c r="D13" s="118">
        <f t="shared" si="0"/>
        <v>7518.6</v>
      </c>
      <c r="E13" s="183" t="s">
        <v>230</v>
      </c>
      <c r="F13" s="183"/>
      <c r="G13" s="183"/>
      <c r="H13" s="128">
        <f>H11-H12</f>
        <v>34488.739000000001</v>
      </c>
    </row>
    <row r="14" spans="1:11" ht="16.5" thickBot="1" x14ac:dyDescent="0.3">
      <c r="A14" s="122" t="s">
        <v>231</v>
      </c>
      <c r="B14" s="117">
        <f>VLOOKUP(B1,'[5]يناير 2018'!$A$6:$BA$114,52,0)*6</f>
        <v>107.58</v>
      </c>
      <c r="C14" s="117">
        <f>VLOOKUP(B1,'[5]ديسمبر 2018'!$A$5:$AO$113,34,0)*6</f>
        <v>1295.1600000000001</v>
      </c>
      <c r="D14" s="118">
        <f t="shared" si="0"/>
        <v>1402.74</v>
      </c>
      <c r="E14" s="191" t="s">
        <v>232</v>
      </c>
      <c r="F14" s="191"/>
      <c r="G14" s="191"/>
      <c r="H14" s="127">
        <f>B17+D12+D11+D16</f>
        <v>3350.0070000000005</v>
      </c>
      <c r="I14" s="192"/>
      <c r="J14" s="193"/>
    </row>
    <row r="15" spans="1:11" ht="16.5" thickBot="1" x14ac:dyDescent="0.3">
      <c r="A15" s="122" t="s">
        <v>233</v>
      </c>
      <c r="B15" s="129">
        <f>VLOOKUP(B1,'[5]يناير 2018'!$A$6:$BA$114,51,0)*6</f>
        <v>92.1</v>
      </c>
      <c r="C15" s="129">
        <f>VLOOKUP(B1,'[5]ديسمبر 2018'!$A$5:$AO$113,39,0)*6</f>
        <v>117</v>
      </c>
      <c r="D15" s="118">
        <f t="shared" si="0"/>
        <v>209.1</v>
      </c>
      <c r="E15" s="183" t="s">
        <v>226</v>
      </c>
      <c r="F15" s="183"/>
      <c r="G15" s="183"/>
      <c r="H15" s="130">
        <f>SUM(H13-H14)</f>
        <v>31138.732</v>
      </c>
    </row>
    <row r="16" spans="1:11" ht="16.5" thickBot="1" x14ac:dyDescent="0.3">
      <c r="A16" s="122" t="s">
        <v>234</v>
      </c>
      <c r="B16" s="190">
        <f>VLOOKUP(B1,'[5]يناير 2018'!$A$6:$BA$114,49,0)*6</f>
        <v>199.62</v>
      </c>
      <c r="C16" s="190"/>
      <c r="D16" s="118">
        <f t="shared" si="0"/>
        <v>199.62</v>
      </c>
      <c r="E16" s="183" t="s">
        <v>235</v>
      </c>
      <c r="F16" s="183"/>
      <c r="G16" s="183"/>
      <c r="H16" s="127">
        <f>B19+D15</f>
        <v>283.75</v>
      </c>
    </row>
    <row r="17" spans="1:11" ht="14.25" customHeight="1" thickBot="1" x14ac:dyDescent="0.25">
      <c r="A17" s="122" t="s">
        <v>218</v>
      </c>
      <c r="B17" s="184">
        <f>VLOOKUP(B1,'[5]يناير 2018'!$A$6:$BA$114,11,0)</f>
        <v>2847.3270000000002</v>
      </c>
      <c r="C17" s="184"/>
      <c r="D17" s="118">
        <f t="shared" si="0"/>
        <v>2847.3270000000002</v>
      </c>
      <c r="E17" s="220" t="s">
        <v>236</v>
      </c>
      <c r="F17" s="220"/>
      <c r="G17" s="220"/>
      <c r="H17" s="131">
        <f>SUM(H15-H16)</f>
        <v>30854.982</v>
      </c>
    </row>
    <row r="18" spans="1:11" ht="24" thickBot="1" x14ac:dyDescent="0.25">
      <c r="A18" s="122" t="s">
        <v>237</v>
      </c>
      <c r="B18" s="187">
        <f>VLOOKUP(B1,'[5]يناير 2018'!$A$6:$BA$114,9,0)</f>
        <v>761.27</v>
      </c>
      <c r="C18" s="187"/>
      <c r="D18" s="118">
        <f t="shared" si="0"/>
        <v>761.27</v>
      </c>
      <c r="E18" s="183" t="s">
        <v>238</v>
      </c>
      <c r="F18" s="183"/>
      <c r="G18" s="183"/>
      <c r="H18" s="132">
        <v>8000</v>
      </c>
    </row>
    <row r="19" spans="1:11" ht="21" thickBot="1" x14ac:dyDescent="0.3">
      <c r="A19" s="122" t="s">
        <v>239</v>
      </c>
      <c r="B19" s="184">
        <f>VLOOKUP(B1,'[5]يناير 2018'!$A$6:$BA$114,10,0)</f>
        <v>74.650000000000006</v>
      </c>
      <c r="C19" s="184"/>
      <c r="D19" s="118">
        <f t="shared" si="0"/>
        <v>74.650000000000006</v>
      </c>
      <c r="E19" s="185" t="s">
        <v>240</v>
      </c>
      <c r="F19" s="186"/>
      <c r="G19" s="186"/>
      <c r="H19" s="133">
        <f>SUM(H17-H18)</f>
        <v>22854.982</v>
      </c>
      <c r="J19" s="211" t="s">
        <v>252</v>
      </c>
      <c r="K19" s="211"/>
    </row>
    <row r="20" spans="1:11" ht="19.5" thickBot="1" x14ac:dyDescent="0.35">
      <c r="A20" s="122" t="s">
        <v>241</v>
      </c>
      <c r="B20" s="187">
        <f>VLOOKUP(B1,'[5]يناير 2018'!$A$6:$BA$114,3,0)</f>
        <v>13373.803</v>
      </c>
      <c r="C20" s="187"/>
      <c r="D20" s="118">
        <f t="shared" si="0"/>
        <v>13373.803</v>
      </c>
      <c r="E20" s="183" t="s">
        <v>242</v>
      </c>
      <c r="F20" s="183"/>
      <c r="G20" s="183"/>
      <c r="H20" s="134">
        <f>ROUNDUP(H19,0)</f>
        <v>22855</v>
      </c>
    </row>
    <row r="21" spans="1:11" ht="24" thickBot="1" x14ac:dyDescent="0.35">
      <c r="A21" s="135" t="s">
        <v>243</v>
      </c>
      <c r="B21" s="184">
        <f>VLOOKUP(B1,'[5]يناير 2018'!$A$6:$BA$114,7,0)*10/100</f>
        <v>3333.3709999999996</v>
      </c>
      <c r="C21" s="184"/>
      <c r="D21" s="136">
        <f t="shared" si="0"/>
        <v>3333.3709999999996</v>
      </c>
      <c r="E21" s="188">
        <v>0.1</v>
      </c>
      <c r="F21" s="189"/>
      <c r="G21" s="189"/>
      <c r="H21" s="132">
        <f>H20*10/100</f>
        <v>2285.5</v>
      </c>
      <c r="I21" s="221">
        <v>989.50510250000025</v>
      </c>
      <c r="J21" s="193" t="s">
        <v>253</v>
      </c>
      <c r="K21" s="193"/>
    </row>
    <row r="22" spans="1:11" ht="20.25" customHeight="1" thickBot="1" x14ac:dyDescent="0.4">
      <c r="A22" s="206">
        <f>H25-H24</f>
        <v>319.97000000000003</v>
      </c>
      <c r="B22" s="181" t="str">
        <f>IF(H28&gt;H29,"عليه","له")</f>
        <v>له</v>
      </c>
      <c r="C22" s="181"/>
      <c r="D22" s="137"/>
      <c r="E22" s="182" t="s">
        <v>244</v>
      </c>
      <c r="F22" s="182"/>
      <c r="G22" s="182"/>
      <c r="H22" s="132">
        <f>SUM(H21*82.5/100)</f>
        <v>1885.5374999999999</v>
      </c>
      <c r="I22" s="222">
        <v>1338.7421975000002</v>
      </c>
      <c r="J22" s="212" t="s">
        <v>255</v>
      </c>
      <c r="K22" s="212"/>
    </row>
    <row r="23" spans="1:11" ht="15.75" customHeight="1" x14ac:dyDescent="0.2">
      <c r="A23" s="207" t="s">
        <v>249</v>
      </c>
      <c r="B23" s="207"/>
      <c r="C23" s="207"/>
      <c r="D23" s="208"/>
      <c r="E23" s="182" t="s">
        <v>245</v>
      </c>
      <c r="F23" s="182"/>
      <c r="G23" s="182"/>
      <c r="H23" s="132">
        <f>SUM(H21-H22)</f>
        <v>399.96250000000009</v>
      </c>
      <c r="J23" s="212"/>
      <c r="K23" s="212"/>
    </row>
    <row r="24" spans="1:11" ht="15.75" customHeight="1" x14ac:dyDescent="0.2">
      <c r="A24" s="138" t="s">
        <v>251</v>
      </c>
      <c r="B24" s="138"/>
      <c r="C24" s="138"/>
      <c r="D24" s="139"/>
      <c r="E24" s="183" t="s">
        <v>246</v>
      </c>
      <c r="F24" s="183"/>
      <c r="G24" s="183"/>
      <c r="H24" s="132">
        <f>H23*10/100</f>
        <v>39.996250000000011</v>
      </c>
      <c r="I24" s="223">
        <f>I21-I22</f>
        <v>-349.23709499999995</v>
      </c>
      <c r="J24" s="212"/>
      <c r="K24" s="212"/>
    </row>
    <row r="25" spans="1:11" ht="16.5" customHeight="1" thickBot="1" x14ac:dyDescent="0.25">
      <c r="A25" s="213" t="s">
        <v>256</v>
      </c>
      <c r="B25" s="213"/>
      <c r="C25" s="213"/>
      <c r="D25" s="214"/>
      <c r="E25" s="183" t="s">
        <v>247</v>
      </c>
      <c r="F25" s="183"/>
      <c r="G25" s="183"/>
      <c r="H25" s="140">
        <f>H23-H24</f>
        <v>359.96625000000006</v>
      </c>
      <c r="J25" s="212"/>
      <c r="K25" s="212"/>
    </row>
    <row r="26" spans="1:11" ht="16.5" thickBot="1" x14ac:dyDescent="0.25">
      <c r="A26" s="177" t="s">
        <v>1</v>
      </c>
      <c r="B26" s="178"/>
      <c r="C26" s="2"/>
      <c r="D26" s="141"/>
      <c r="E26" s="3">
        <f>H25-H24</f>
        <v>319.97000000000003</v>
      </c>
      <c r="F26" s="18">
        <f>H17</f>
        <v>30854.982</v>
      </c>
      <c r="G26" s="142" t="s">
        <v>2</v>
      </c>
      <c r="H26" s="219" t="s">
        <v>260</v>
      </c>
      <c r="J26" s="212"/>
      <c r="K26" s="212"/>
    </row>
    <row r="27" spans="1:11" ht="16.5" thickTop="1" x14ac:dyDescent="0.2">
      <c r="A27" s="4"/>
      <c r="B27" s="5" t="s">
        <v>3</v>
      </c>
      <c r="C27" s="6"/>
      <c r="D27" s="143"/>
      <c r="E27" s="7">
        <f ca="1">IF(AND(E26&gt;8000,E26&lt;=30000),((E26-8000)*0.1)*0.15,IF(AND(E26&gt;30000,E26&lt;=45000),(22000*0.1+(E26-30000)*0.15)*(0.55),IF(AND(E27&gt;45000,E27&lt;=200000),(22000*0.1+15000*0.15+(E27-45000)*0.2)*(0.925),IF(E27&gt;200000,22000*0.1+15000*0.15+155000*0.2+(E27-200000)*0.225,0))))/12</f>
        <v>0</v>
      </c>
      <c r="F27" s="236">
        <f ca="1">IF(AND(E26&gt;8000,E26&lt;=30000),((E26-8000)*0.1)*0.15,IF(AND(E26&gt;30000,E26&lt;=45000),(22000*0.1+(E26-30000)*0.15)*(0.55),IF(AND(E27&gt;45000,E27&lt;=200000),(22000*0.1+15000*0.15+(E27-45000)*0.2)*(0.925),IF(E27&gt;200000,22000*0.1+15000*0.15+155000*0.2+(E27-200000)*0.225,0))))/12</f>
        <v>0</v>
      </c>
      <c r="G27" s="173" t="s">
        <v>4</v>
      </c>
      <c r="H27" s="174"/>
      <c r="J27" s="212"/>
      <c r="K27" s="212"/>
    </row>
    <row r="28" spans="1:11" ht="15.75" customHeight="1" x14ac:dyDescent="0.25">
      <c r="A28" s="8"/>
      <c r="B28" s="9" t="s">
        <v>5</v>
      </c>
      <c r="C28" s="10"/>
      <c r="D28" s="144"/>
      <c r="E28" s="11">
        <f ca="1">F28*0.1</f>
        <v>3085.4982</v>
      </c>
      <c r="F28" s="12">
        <f ca="1">F26-F27</f>
        <v>30854.982</v>
      </c>
      <c r="G28" s="175" t="s">
        <v>6</v>
      </c>
      <c r="H28" s="176"/>
      <c r="J28" s="211" t="s">
        <v>252</v>
      </c>
      <c r="K28" s="211"/>
    </row>
    <row r="29" spans="1:11" ht="15.75" customHeight="1" x14ac:dyDescent="0.2">
      <c r="A29" s="8"/>
      <c r="B29" s="9" t="s">
        <v>7</v>
      </c>
      <c r="C29" s="209" t="s">
        <v>250</v>
      </c>
      <c r="D29" s="210"/>
      <c r="E29" s="11">
        <f>F29*0.15</f>
        <v>128.2473</v>
      </c>
      <c r="F29" s="12">
        <f>IF(F26&lt;=30000,0,IF(F26&lt;45000,F26-30000,IF(F26&gt;=45000,15000,)))</f>
        <v>854.98199999999997</v>
      </c>
      <c r="G29" s="175" t="s">
        <v>8</v>
      </c>
      <c r="H29" s="176"/>
    </row>
    <row r="30" spans="1:11" ht="15.75" customHeight="1" x14ac:dyDescent="0.2">
      <c r="A30" s="8"/>
      <c r="B30" s="9" t="s">
        <v>7</v>
      </c>
      <c r="C30" s="13"/>
      <c r="D30" s="145"/>
      <c r="E30" s="11">
        <f>F30*0.2</f>
        <v>0</v>
      </c>
      <c r="F30" s="12">
        <f>IF(F26&gt;45000,F26-45000,IF(F26&lt;45000,0))</f>
        <v>0</v>
      </c>
      <c r="G30" s="175" t="s">
        <v>9</v>
      </c>
      <c r="H30" s="176"/>
      <c r="J30" s="193" t="s">
        <v>254</v>
      </c>
      <c r="K30" s="193"/>
    </row>
    <row r="31" spans="1:11" ht="16.5" customHeight="1" thickBot="1" x14ac:dyDescent="0.25">
      <c r="A31" s="177" t="s">
        <v>10</v>
      </c>
      <c r="B31" s="178"/>
      <c r="C31" s="14"/>
      <c r="D31" s="146"/>
      <c r="E31" s="15">
        <f ca="1">SUM(E28:E30)</f>
        <v>3213.7455</v>
      </c>
      <c r="F31" s="16">
        <v>0</v>
      </c>
      <c r="G31" s="147"/>
      <c r="H31" s="148"/>
    </row>
    <row r="32" spans="1:11" ht="17.25" thickTop="1" thickBot="1" x14ac:dyDescent="0.25">
      <c r="A32" s="179" t="s">
        <v>11</v>
      </c>
      <c r="B32" s="180"/>
      <c r="D32" s="150">
        <f>IF(F26&lt;30000,82.5%,IF(F26&lt;45000,42.5%,IF(F26&gt;45000,6.25%,0)))</f>
        <v>0.42499999999999999</v>
      </c>
      <c r="E32" s="151">
        <f ca="1">E31*D32</f>
        <v>1365.8418374999999</v>
      </c>
      <c r="F32" s="17"/>
      <c r="G32" s="1"/>
      <c r="H32" s="152"/>
    </row>
    <row r="33" spans="1:8" ht="18.75" thickBot="1" x14ac:dyDescent="0.25">
      <c r="A33" s="169" t="s">
        <v>13</v>
      </c>
      <c r="B33" s="170"/>
      <c r="C33" s="153" t="str">
        <f ca="1">IF(E33&lt;0,"عليه",IF(E33&gt;0,"له",))</f>
        <v>عليه</v>
      </c>
      <c r="D33" s="154"/>
      <c r="E33" s="155">
        <f ca="1">E26-(E31-E32)</f>
        <v>-1527.9336625000001</v>
      </c>
      <c r="F33" s="19"/>
      <c r="G33" s="171" t="s">
        <v>12</v>
      </c>
      <c r="H33" s="172"/>
    </row>
    <row r="34" spans="1:8" ht="15.75" x14ac:dyDescent="0.2">
      <c r="A34" s="156" t="s">
        <v>14</v>
      </c>
      <c r="B34" s="157"/>
      <c r="C34" s="158"/>
      <c r="D34" s="159"/>
      <c r="E34" s="160"/>
      <c r="F34" s="160"/>
      <c r="G34" s="161"/>
      <c r="H34" s="162"/>
    </row>
    <row r="35" spans="1:8" ht="15" thickBot="1" x14ac:dyDescent="0.25">
      <c r="A35" s="163"/>
      <c r="B35" s="164"/>
      <c r="C35" s="164"/>
      <c r="D35" s="165"/>
      <c r="E35" s="166"/>
      <c r="F35" s="166"/>
      <c r="G35" s="166"/>
      <c r="H35" s="167"/>
    </row>
  </sheetData>
  <protectedRanges>
    <protectedRange sqref="A12:B15" name="نطاق1"/>
    <protectedRange sqref="B20" name="نطاق1_1"/>
    <protectedRange sqref="A16:B19" name="نطاق1_2"/>
    <protectedRange sqref="C26:D26 A26:B34 D32 C28:D31 C33:D34" name="نطاق1_3"/>
    <protectedRange sqref="C27:D27" name="نطاق1_1_1"/>
  </protectedRanges>
  <mergeCells count="54">
    <mergeCell ref="J19:K19"/>
    <mergeCell ref="J28:K28"/>
    <mergeCell ref="J21:K21"/>
    <mergeCell ref="J30:K30"/>
    <mergeCell ref="J22:K27"/>
    <mergeCell ref="B10:C10"/>
    <mergeCell ref="E10:G10"/>
    <mergeCell ref="D1:F1"/>
    <mergeCell ref="G1:H3"/>
    <mergeCell ref="B2:C2"/>
    <mergeCell ref="E2:F2"/>
    <mergeCell ref="E3:F3"/>
    <mergeCell ref="A4:F4"/>
    <mergeCell ref="E15:G15"/>
    <mergeCell ref="E5:G5"/>
    <mergeCell ref="E6:G6"/>
    <mergeCell ref="E7:G7"/>
    <mergeCell ref="E8:G8"/>
    <mergeCell ref="E9:G9"/>
    <mergeCell ref="E11:G11"/>
    <mergeCell ref="E12:G12"/>
    <mergeCell ref="E13:G13"/>
    <mergeCell ref="E14:G14"/>
    <mergeCell ref="I14:J14"/>
    <mergeCell ref="I10:K11"/>
    <mergeCell ref="B16:C16"/>
    <mergeCell ref="E16:G16"/>
    <mergeCell ref="B17:C17"/>
    <mergeCell ref="E17:G17"/>
    <mergeCell ref="B18:C18"/>
    <mergeCell ref="E18:G18"/>
    <mergeCell ref="A26:B26"/>
    <mergeCell ref="B19:C19"/>
    <mergeCell ref="E19:G19"/>
    <mergeCell ref="B20:C20"/>
    <mergeCell ref="E20:G20"/>
    <mergeCell ref="B21:C21"/>
    <mergeCell ref="E21:G21"/>
    <mergeCell ref="A23:D23"/>
    <mergeCell ref="A25:D25"/>
    <mergeCell ref="B22:C22"/>
    <mergeCell ref="E22:G22"/>
    <mergeCell ref="E23:G23"/>
    <mergeCell ref="E24:G24"/>
    <mergeCell ref="E25:G25"/>
    <mergeCell ref="A33:B33"/>
    <mergeCell ref="G33:H33"/>
    <mergeCell ref="G27:H27"/>
    <mergeCell ref="G28:H28"/>
    <mergeCell ref="G29:H29"/>
    <mergeCell ref="G30:H30"/>
    <mergeCell ref="A31:B31"/>
    <mergeCell ref="A32:B32"/>
    <mergeCell ref="C29:D2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13"/>
  <sheetViews>
    <sheetView rightToLeft="1" topLeftCell="A67" workbookViewId="0">
      <selection activeCell="B16" sqref="B16"/>
    </sheetView>
  </sheetViews>
  <sheetFormatPr defaultColWidth="26.875" defaultRowHeight="99.95" customHeight="1" x14ac:dyDescent="0.2"/>
  <cols>
    <col min="1" max="1" width="9.25" customWidth="1"/>
    <col min="2" max="2" width="26.875" style="20" customWidth="1"/>
    <col min="3" max="3" width="17.125" customWidth="1"/>
    <col min="4" max="4" width="16.875" customWidth="1"/>
    <col min="5" max="5" width="17.5" customWidth="1"/>
    <col min="6" max="6" width="20.375" customWidth="1"/>
    <col min="7" max="7" width="15.5" customWidth="1"/>
    <col min="257" max="257" width="12.125" customWidth="1"/>
    <col min="258" max="259" width="26.875" customWidth="1"/>
    <col min="260" max="260" width="16.875" customWidth="1"/>
    <col min="513" max="513" width="12.125" customWidth="1"/>
    <col min="514" max="515" width="26.875" customWidth="1"/>
    <col min="516" max="516" width="16.875" customWidth="1"/>
    <col min="769" max="769" width="12.125" customWidth="1"/>
    <col min="770" max="771" width="26.875" customWidth="1"/>
    <col min="772" max="772" width="16.875" customWidth="1"/>
    <col min="1025" max="1025" width="12.125" customWidth="1"/>
    <col min="1026" max="1027" width="26.875" customWidth="1"/>
    <col min="1028" max="1028" width="16.875" customWidth="1"/>
    <col min="1281" max="1281" width="12.125" customWidth="1"/>
    <col min="1282" max="1283" width="26.875" customWidth="1"/>
    <col min="1284" max="1284" width="16.875" customWidth="1"/>
    <col min="1537" max="1537" width="12.125" customWidth="1"/>
    <col min="1538" max="1539" width="26.875" customWidth="1"/>
    <col min="1540" max="1540" width="16.875" customWidth="1"/>
    <col min="1793" max="1793" width="12.125" customWidth="1"/>
    <col min="1794" max="1795" width="26.875" customWidth="1"/>
    <col min="1796" max="1796" width="16.875" customWidth="1"/>
    <col min="2049" max="2049" width="12.125" customWidth="1"/>
    <col min="2050" max="2051" width="26.875" customWidth="1"/>
    <col min="2052" max="2052" width="16.875" customWidth="1"/>
    <col min="2305" max="2305" width="12.125" customWidth="1"/>
    <col min="2306" max="2307" width="26.875" customWidth="1"/>
    <col min="2308" max="2308" width="16.875" customWidth="1"/>
    <col min="2561" max="2561" width="12.125" customWidth="1"/>
    <col min="2562" max="2563" width="26.875" customWidth="1"/>
    <col min="2564" max="2564" width="16.875" customWidth="1"/>
    <col min="2817" max="2817" width="12.125" customWidth="1"/>
    <col min="2818" max="2819" width="26.875" customWidth="1"/>
    <col min="2820" max="2820" width="16.875" customWidth="1"/>
    <col min="3073" max="3073" width="12.125" customWidth="1"/>
    <col min="3074" max="3075" width="26.875" customWidth="1"/>
    <col min="3076" max="3076" width="16.875" customWidth="1"/>
    <col min="3329" max="3329" width="12.125" customWidth="1"/>
    <col min="3330" max="3331" width="26.875" customWidth="1"/>
    <col min="3332" max="3332" width="16.875" customWidth="1"/>
    <col min="3585" max="3585" width="12.125" customWidth="1"/>
    <col min="3586" max="3587" width="26.875" customWidth="1"/>
    <col min="3588" max="3588" width="16.875" customWidth="1"/>
    <col min="3841" max="3841" width="12.125" customWidth="1"/>
    <col min="3842" max="3843" width="26.875" customWidth="1"/>
    <col min="3844" max="3844" width="16.875" customWidth="1"/>
    <col min="4097" max="4097" width="12.125" customWidth="1"/>
    <col min="4098" max="4099" width="26.875" customWidth="1"/>
    <col min="4100" max="4100" width="16.875" customWidth="1"/>
    <col min="4353" max="4353" width="12.125" customWidth="1"/>
    <col min="4354" max="4355" width="26.875" customWidth="1"/>
    <col min="4356" max="4356" width="16.875" customWidth="1"/>
    <col min="4609" max="4609" width="12.125" customWidth="1"/>
    <col min="4610" max="4611" width="26.875" customWidth="1"/>
    <col min="4612" max="4612" width="16.875" customWidth="1"/>
    <col min="4865" max="4865" width="12.125" customWidth="1"/>
    <col min="4866" max="4867" width="26.875" customWidth="1"/>
    <col min="4868" max="4868" width="16.875" customWidth="1"/>
    <col min="5121" max="5121" width="12.125" customWidth="1"/>
    <col min="5122" max="5123" width="26.875" customWidth="1"/>
    <col min="5124" max="5124" width="16.875" customWidth="1"/>
    <col min="5377" max="5377" width="12.125" customWidth="1"/>
    <col min="5378" max="5379" width="26.875" customWidth="1"/>
    <col min="5380" max="5380" width="16.875" customWidth="1"/>
    <col min="5633" max="5633" width="12.125" customWidth="1"/>
    <col min="5634" max="5635" width="26.875" customWidth="1"/>
    <col min="5636" max="5636" width="16.875" customWidth="1"/>
    <col min="5889" max="5889" width="12.125" customWidth="1"/>
    <col min="5890" max="5891" width="26.875" customWidth="1"/>
    <col min="5892" max="5892" width="16.875" customWidth="1"/>
    <col min="6145" max="6145" width="12.125" customWidth="1"/>
    <col min="6146" max="6147" width="26.875" customWidth="1"/>
    <col min="6148" max="6148" width="16.875" customWidth="1"/>
    <col min="6401" max="6401" width="12.125" customWidth="1"/>
    <col min="6402" max="6403" width="26.875" customWidth="1"/>
    <col min="6404" max="6404" width="16.875" customWidth="1"/>
    <col min="6657" max="6657" width="12.125" customWidth="1"/>
    <col min="6658" max="6659" width="26.875" customWidth="1"/>
    <col min="6660" max="6660" width="16.875" customWidth="1"/>
    <col min="6913" max="6913" width="12.125" customWidth="1"/>
    <col min="6914" max="6915" width="26.875" customWidth="1"/>
    <col min="6916" max="6916" width="16.875" customWidth="1"/>
    <col min="7169" max="7169" width="12.125" customWidth="1"/>
    <col min="7170" max="7171" width="26.875" customWidth="1"/>
    <col min="7172" max="7172" width="16.875" customWidth="1"/>
    <col min="7425" max="7425" width="12.125" customWidth="1"/>
    <col min="7426" max="7427" width="26.875" customWidth="1"/>
    <col min="7428" max="7428" width="16.875" customWidth="1"/>
    <col min="7681" max="7681" width="12.125" customWidth="1"/>
    <col min="7682" max="7683" width="26.875" customWidth="1"/>
    <col min="7684" max="7684" width="16.875" customWidth="1"/>
    <col min="7937" max="7937" width="12.125" customWidth="1"/>
    <col min="7938" max="7939" width="26.875" customWidth="1"/>
    <col min="7940" max="7940" width="16.875" customWidth="1"/>
    <col min="8193" max="8193" width="12.125" customWidth="1"/>
    <col min="8194" max="8195" width="26.875" customWidth="1"/>
    <col min="8196" max="8196" width="16.875" customWidth="1"/>
    <col min="8449" max="8449" width="12.125" customWidth="1"/>
    <col min="8450" max="8451" width="26.875" customWidth="1"/>
    <col min="8452" max="8452" width="16.875" customWidth="1"/>
    <col min="8705" max="8705" width="12.125" customWidth="1"/>
    <col min="8706" max="8707" width="26.875" customWidth="1"/>
    <col min="8708" max="8708" width="16.875" customWidth="1"/>
    <col min="8961" max="8961" width="12.125" customWidth="1"/>
    <col min="8962" max="8963" width="26.875" customWidth="1"/>
    <col min="8964" max="8964" width="16.875" customWidth="1"/>
    <col min="9217" max="9217" width="12.125" customWidth="1"/>
    <col min="9218" max="9219" width="26.875" customWidth="1"/>
    <col min="9220" max="9220" width="16.875" customWidth="1"/>
    <col min="9473" max="9473" width="12.125" customWidth="1"/>
    <col min="9474" max="9475" width="26.875" customWidth="1"/>
    <col min="9476" max="9476" width="16.875" customWidth="1"/>
    <col min="9729" max="9729" width="12.125" customWidth="1"/>
    <col min="9730" max="9731" width="26.875" customWidth="1"/>
    <col min="9732" max="9732" width="16.875" customWidth="1"/>
    <col min="9985" max="9985" width="12.125" customWidth="1"/>
    <col min="9986" max="9987" width="26.875" customWidth="1"/>
    <col min="9988" max="9988" width="16.875" customWidth="1"/>
    <col min="10241" max="10241" width="12.125" customWidth="1"/>
    <col min="10242" max="10243" width="26.875" customWidth="1"/>
    <col min="10244" max="10244" width="16.875" customWidth="1"/>
    <col min="10497" max="10497" width="12.125" customWidth="1"/>
    <col min="10498" max="10499" width="26.875" customWidth="1"/>
    <col min="10500" max="10500" width="16.875" customWidth="1"/>
    <col min="10753" max="10753" width="12.125" customWidth="1"/>
    <col min="10754" max="10755" width="26.875" customWidth="1"/>
    <col min="10756" max="10756" width="16.875" customWidth="1"/>
    <col min="11009" max="11009" width="12.125" customWidth="1"/>
    <col min="11010" max="11011" width="26.875" customWidth="1"/>
    <col min="11012" max="11012" width="16.875" customWidth="1"/>
    <col min="11265" max="11265" width="12.125" customWidth="1"/>
    <col min="11266" max="11267" width="26.875" customWidth="1"/>
    <col min="11268" max="11268" width="16.875" customWidth="1"/>
    <col min="11521" max="11521" width="12.125" customWidth="1"/>
    <col min="11522" max="11523" width="26.875" customWidth="1"/>
    <col min="11524" max="11524" width="16.875" customWidth="1"/>
    <col min="11777" max="11777" width="12.125" customWidth="1"/>
    <col min="11778" max="11779" width="26.875" customWidth="1"/>
    <col min="11780" max="11780" width="16.875" customWidth="1"/>
    <col min="12033" max="12033" width="12.125" customWidth="1"/>
    <col min="12034" max="12035" width="26.875" customWidth="1"/>
    <col min="12036" max="12036" width="16.875" customWidth="1"/>
    <col min="12289" max="12289" width="12.125" customWidth="1"/>
    <col min="12290" max="12291" width="26.875" customWidth="1"/>
    <col min="12292" max="12292" width="16.875" customWidth="1"/>
    <col min="12545" max="12545" width="12.125" customWidth="1"/>
    <col min="12546" max="12547" width="26.875" customWidth="1"/>
    <col min="12548" max="12548" width="16.875" customWidth="1"/>
    <col min="12801" max="12801" width="12.125" customWidth="1"/>
    <col min="12802" max="12803" width="26.875" customWidth="1"/>
    <col min="12804" max="12804" width="16.875" customWidth="1"/>
    <col min="13057" max="13057" width="12.125" customWidth="1"/>
    <col min="13058" max="13059" width="26.875" customWidth="1"/>
    <col min="13060" max="13060" width="16.875" customWidth="1"/>
    <col min="13313" max="13313" width="12.125" customWidth="1"/>
    <col min="13314" max="13315" width="26.875" customWidth="1"/>
    <col min="13316" max="13316" width="16.875" customWidth="1"/>
    <col min="13569" max="13569" width="12.125" customWidth="1"/>
    <col min="13570" max="13571" width="26.875" customWidth="1"/>
    <col min="13572" max="13572" width="16.875" customWidth="1"/>
    <col min="13825" max="13825" width="12.125" customWidth="1"/>
    <col min="13826" max="13827" width="26.875" customWidth="1"/>
    <col min="13828" max="13828" width="16.875" customWidth="1"/>
    <col min="14081" max="14081" width="12.125" customWidth="1"/>
    <col min="14082" max="14083" width="26.875" customWidth="1"/>
    <col min="14084" max="14084" width="16.875" customWidth="1"/>
    <col min="14337" max="14337" width="12.125" customWidth="1"/>
    <col min="14338" max="14339" width="26.875" customWidth="1"/>
    <col min="14340" max="14340" width="16.875" customWidth="1"/>
    <col min="14593" max="14593" width="12.125" customWidth="1"/>
    <col min="14594" max="14595" width="26.875" customWidth="1"/>
    <col min="14596" max="14596" width="16.875" customWidth="1"/>
    <col min="14849" max="14849" width="12.125" customWidth="1"/>
    <col min="14850" max="14851" width="26.875" customWidth="1"/>
    <col min="14852" max="14852" width="16.875" customWidth="1"/>
    <col min="15105" max="15105" width="12.125" customWidth="1"/>
    <col min="15106" max="15107" width="26.875" customWidth="1"/>
    <col min="15108" max="15108" width="16.875" customWidth="1"/>
    <col min="15361" max="15361" width="12.125" customWidth="1"/>
    <col min="15362" max="15363" width="26.875" customWidth="1"/>
    <col min="15364" max="15364" width="16.875" customWidth="1"/>
    <col min="15617" max="15617" width="12.125" customWidth="1"/>
    <col min="15618" max="15619" width="26.875" customWidth="1"/>
    <col min="15620" max="15620" width="16.875" customWidth="1"/>
    <col min="15873" max="15873" width="12.125" customWidth="1"/>
    <col min="15874" max="15875" width="26.875" customWidth="1"/>
    <col min="15876" max="15876" width="16.875" customWidth="1"/>
    <col min="16129" max="16129" width="12.125" customWidth="1"/>
    <col min="16130" max="16131" width="26.875" customWidth="1"/>
    <col min="16132" max="16132" width="16.875" customWidth="1"/>
  </cols>
  <sheetData>
    <row r="1" spans="1:15" ht="33" customHeight="1" x14ac:dyDescent="0.2">
      <c r="A1" s="72">
        <v>1</v>
      </c>
      <c r="B1" s="73">
        <v>2</v>
      </c>
      <c r="C1" s="73">
        <v>3</v>
      </c>
      <c r="D1" s="73">
        <v>4</v>
      </c>
      <c r="E1" s="73">
        <v>5</v>
      </c>
      <c r="F1" s="73">
        <v>6</v>
      </c>
      <c r="G1" s="73">
        <v>7</v>
      </c>
      <c r="H1" s="73">
        <v>8</v>
      </c>
      <c r="I1" s="73">
        <v>9</v>
      </c>
      <c r="J1" s="73">
        <v>10</v>
      </c>
      <c r="K1" s="73">
        <v>11</v>
      </c>
      <c r="L1" s="73">
        <v>12</v>
      </c>
      <c r="M1" s="73">
        <v>13</v>
      </c>
      <c r="N1" s="73">
        <v>14</v>
      </c>
      <c r="O1" s="73">
        <v>15</v>
      </c>
    </row>
    <row r="2" spans="1:15" ht="99.95" customHeight="1" x14ac:dyDescent="0.2">
      <c r="A2" s="74" t="s">
        <v>16</v>
      </c>
      <c r="B2" s="75" t="s">
        <v>17</v>
      </c>
      <c r="C2" s="76" t="s">
        <v>180</v>
      </c>
      <c r="D2" s="74" t="s">
        <v>181</v>
      </c>
      <c r="E2" s="77" t="s">
        <v>182</v>
      </c>
      <c r="F2" s="77" t="s">
        <v>183</v>
      </c>
      <c r="G2" s="77" t="s">
        <v>184</v>
      </c>
      <c r="H2" s="77" t="s">
        <v>185</v>
      </c>
      <c r="I2" s="77" t="s">
        <v>186</v>
      </c>
      <c r="J2" s="77" t="s">
        <v>187</v>
      </c>
      <c r="K2" s="77" t="s">
        <v>188</v>
      </c>
      <c r="L2" s="77" t="s">
        <v>189</v>
      </c>
      <c r="M2" s="78" t="s">
        <v>190</v>
      </c>
      <c r="N2" s="78" t="s">
        <v>191</v>
      </c>
      <c r="O2" s="79" t="s">
        <v>192</v>
      </c>
    </row>
    <row r="3" spans="1:15" ht="99.95" customHeight="1" x14ac:dyDescent="0.25">
      <c r="A3" s="80">
        <v>1</v>
      </c>
      <c r="B3" s="54" t="s">
        <v>66</v>
      </c>
      <c r="C3" s="81">
        <v>28310092500254</v>
      </c>
      <c r="D3" s="82" t="s">
        <v>193</v>
      </c>
      <c r="E3" s="83">
        <v>22704464</v>
      </c>
      <c r="F3" s="84" t="s">
        <v>194</v>
      </c>
      <c r="G3" s="84" t="s">
        <v>195</v>
      </c>
      <c r="H3" s="83">
        <v>88</v>
      </c>
      <c r="I3" s="85">
        <v>41349</v>
      </c>
      <c r="J3" s="86">
        <v>335.41</v>
      </c>
      <c r="K3" s="86">
        <v>259</v>
      </c>
      <c r="L3" s="86">
        <v>61</v>
      </c>
      <c r="M3" s="87">
        <f>K3</f>
        <v>259</v>
      </c>
      <c r="N3" s="88">
        <v>205</v>
      </c>
      <c r="O3" s="88">
        <f t="shared" ref="O3:O69" si="0">M3*N3*3/100</f>
        <v>1592.85</v>
      </c>
    </row>
    <row r="4" spans="1:15" ht="99.95" customHeight="1" x14ac:dyDescent="0.2">
      <c r="A4" s="89">
        <v>2</v>
      </c>
      <c r="B4" s="48" t="s">
        <v>68</v>
      </c>
      <c r="C4" s="90">
        <v>29109012503131</v>
      </c>
      <c r="D4" s="91"/>
      <c r="E4" s="92"/>
      <c r="F4" s="92" t="s">
        <v>194</v>
      </c>
      <c r="G4" s="92" t="s">
        <v>196</v>
      </c>
      <c r="H4" s="93">
        <v>108</v>
      </c>
      <c r="I4" s="94">
        <v>41791</v>
      </c>
      <c r="J4" s="95">
        <v>323.76</v>
      </c>
      <c r="K4" s="95">
        <v>250</v>
      </c>
      <c r="L4" s="95">
        <v>52</v>
      </c>
      <c r="M4" s="87">
        <f t="shared" ref="M4:M70" si="1">K4</f>
        <v>250</v>
      </c>
      <c r="N4" s="88">
        <v>205</v>
      </c>
      <c r="O4" s="88">
        <f t="shared" si="0"/>
        <v>1537.5</v>
      </c>
    </row>
    <row r="5" spans="1:15" ht="99.95" customHeight="1" x14ac:dyDescent="0.2">
      <c r="A5" s="80">
        <v>3</v>
      </c>
      <c r="B5" s="56" t="s">
        <v>69</v>
      </c>
      <c r="C5" s="90"/>
      <c r="D5" s="91"/>
      <c r="E5" s="92"/>
      <c r="F5" s="92"/>
      <c r="G5" s="92"/>
      <c r="H5" s="93"/>
      <c r="I5" s="94"/>
      <c r="J5" s="95"/>
      <c r="K5" s="95"/>
      <c r="L5" s="95"/>
      <c r="M5" s="87"/>
      <c r="N5" s="88"/>
      <c r="O5" s="88"/>
    </row>
    <row r="6" spans="1:15" ht="99.95" customHeight="1" x14ac:dyDescent="0.25">
      <c r="A6" s="89">
        <v>4</v>
      </c>
      <c r="B6" s="54" t="s">
        <v>70</v>
      </c>
      <c r="C6" s="81">
        <v>28301132500091</v>
      </c>
      <c r="D6" s="96"/>
      <c r="E6" s="84"/>
      <c r="F6" s="84" t="s">
        <v>197</v>
      </c>
      <c r="G6" s="84" t="s">
        <v>196</v>
      </c>
      <c r="H6" s="83">
        <v>5</v>
      </c>
      <c r="I6" s="85">
        <v>40792</v>
      </c>
      <c r="J6" s="86">
        <v>336.71</v>
      </c>
      <c r="K6" s="86">
        <v>260</v>
      </c>
      <c r="L6" s="86">
        <v>62</v>
      </c>
      <c r="M6" s="87">
        <f t="shared" si="1"/>
        <v>260</v>
      </c>
      <c r="N6" s="88">
        <v>205</v>
      </c>
      <c r="O6" s="88">
        <f t="shared" si="0"/>
        <v>1599</v>
      </c>
    </row>
    <row r="7" spans="1:15" ht="99.95" customHeight="1" x14ac:dyDescent="0.2">
      <c r="A7" s="80">
        <v>5</v>
      </c>
      <c r="B7" s="56" t="s">
        <v>71</v>
      </c>
      <c r="C7" s="81"/>
      <c r="D7" s="96"/>
      <c r="E7" s="84"/>
      <c r="F7" s="84"/>
      <c r="G7" s="84"/>
      <c r="H7" s="83"/>
      <c r="I7" s="85"/>
      <c r="J7" s="86"/>
      <c r="K7" s="86"/>
      <c r="L7" s="86"/>
      <c r="M7" s="87"/>
      <c r="N7" s="88"/>
      <c r="O7" s="88"/>
    </row>
    <row r="8" spans="1:15" ht="99.95" customHeight="1" x14ac:dyDescent="0.25">
      <c r="A8" s="89">
        <v>6</v>
      </c>
      <c r="B8" s="54" t="s">
        <v>72</v>
      </c>
      <c r="C8" s="90">
        <v>28606128800361</v>
      </c>
      <c r="D8" s="97"/>
      <c r="E8" s="93">
        <v>61469510</v>
      </c>
      <c r="F8" s="92" t="s">
        <v>197</v>
      </c>
      <c r="G8" s="92" t="s">
        <v>196</v>
      </c>
      <c r="H8" s="93">
        <v>7</v>
      </c>
      <c r="I8" s="94">
        <v>40950</v>
      </c>
      <c r="J8" s="95">
        <v>344.48</v>
      </c>
      <c r="K8" s="95">
        <v>266</v>
      </c>
      <c r="L8" s="95">
        <v>68</v>
      </c>
      <c r="M8" s="87">
        <f t="shared" si="1"/>
        <v>266</v>
      </c>
      <c r="N8" s="88">
        <v>205</v>
      </c>
      <c r="O8" s="88">
        <f t="shared" si="0"/>
        <v>1635.9</v>
      </c>
    </row>
    <row r="9" spans="1:15" ht="99.95" customHeight="1" x14ac:dyDescent="0.25">
      <c r="A9" s="80">
        <v>7</v>
      </c>
      <c r="B9" s="54" t="s">
        <v>73</v>
      </c>
      <c r="C9" s="81">
        <v>28312138800447</v>
      </c>
      <c r="D9" s="98"/>
      <c r="E9" s="83">
        <v>61782019</v>
      </c>
      <c r="F9" s="84" t="s">
        <v>197</v>
      </c>
      <c r="G9" s="84" t="s">
        <v>195</v>
      </c>
      <c r="H9" s="83">
        <v>8</v>
      </c>
      <c r="I9" s="85">
        <v>40792</v>
      </c>
      <c r="J9" s="86">
        <v>347.07</v>
      </c>
      <c r="K9" s="86">
        <v>268</v>
      </c>
      <c r="L9" s="86">
        <v>70</v>
      </c>
      <c r="M9" s="87">
        <f t="shared" si="1"/>
        <v>268</v>
      </c>
      <c r="N9" s="88">
        <v>205</v>
      </c>
      <c r="O9" s="88">
        <f t="shared" si="0"/>
        <v>1648.2</v>
      </c>
    </row>
    <row r="10" spans="1:15" ht="99.95" customHeight="1" x14ac:dyDescent="0.2">
      <c r="A10" s="89">
        <v>8</v>
      </c>
      <c r="B10" s="99" t="s">
        <v>74</v>
      </c>
      <c r="C10" s="81"/>
      <c r="D10" s="98"/>
      <c r="E10" s="83"/>
      <c r="F10" s="84"/>
      <c r="G10" s="84"/>
      <c r="H10" s="83"/>
      <c r="I10" s="85"/>
      <c r="J10" s="86"/>
      <c r="K10" s="86"/>
      <c r="L10" s="86"/>
      <c r="M10" s="87"/>
      <c r="N10" s="88"/>
      <c r="O10" s="88"/>
    </row>
    <row r="11" spans="1:15" ht="99.95" customHeight="1" x14ac:dyDescent="0.25">
      <c r="A11" s="80">
        <v>9</v>
      </c>
      <c r="B11" s="54" t="s">
        <v>75</v>
      </c>
      <c r="C11" s="90">
        <v>28712162500142</v>
      </c>
      <c r="D11" s="97"/>
      <c r="E11" s="93">
        <v>54110337</v>
      </c>
      <c r="F11" s="92" t="s">
        <v>194</v>
      </c>
      <c r="G11" s="92" t="s">
        <v>195</v>
      </c>
      <c r="H11" s="93">
        <v>10</v>
      </c>
      <c r="I11" s="94">
        <v>41048</v>
      </c>
      <c r="J11" s="95">
        <v>336.71</v>
      </c>
      <c r="K11" s="95">
        <v>260</v>
      </c>
      <c r="L11" s="95">
        <v>62</v>
      </c>
      <c r="M11" s="87">
        <f t="shared" si="1"/>
        <v>260</v>
      </c>
      <c r="N11" s="88">
        <v>205</v>
      </c>
      <c r="O11" s="88">
        <f t="shared" si="0"/>
        <v>1599</v>
      </c>
    </row>
    <row r="12" spans="1:15" ht="99.95" customHeight="1" x14ac:dyDescent="0.2">
      <c r="A12" s="89">
        <v>10</v>
      </c>
      <c r="B12" s="48" t="s">
        <v>76</v>
      </c>
      <c r="C12" s="81">
        <v>28803202503668</v>
      </c>
      <c r="D12" s="98"/>
      <c r="E12" s="83">
        <v>62487791</v>
      </c>
      <c r="F12" s="84" t="s">
        <v>194</v>
      </c>
      <c r="G12" s="84" t="s">
        <v>195</v>
      </c>
      <c r="H12" s="83">
        <v>110</v>
      </c>
      <c r="I12" s="85">
        <v>41048</v>
      </c>
      <c r="J12" s="86">
        <v>336.71</v>
      </c>
      <c r="K12" s="86">
        <v>260</v>
      </c>
      <c r="L12" s="86">
        <v>62</v>
      </c>
      <c r="M12" s="87">
        <f t="shared" si="1"/>
        <v>260</v>
      </c>
      <c r="N12" s="88">
        <v>205</v>
      </c>
      <c r="O12" s="88">
        <f t="shared" si="0"/>
        <v>1599</v>
      </c>
    </row>
    <row r="13" spans="1:15" ht="99.95" customHeight="1" x14ac:dyDescent="0.25">
      <c r="A13" s="80">
        <v>11</v>
      </c>
      <c r="B13" s="54" t="s">
        <v>77</v>
      </c>
      <c r="C13" s="90">
        <v>28510032502061</v>
      </c>
      <c r="D13" s="97"/>
      <c r="E13" s="92"/>
      <c r="F13" s="92" t="s">
        <v>197</v>
      </c>
      <c r="G13" s="92" t="s">
        <v>195</v>
      </c>
      <c r="H13" s="93">
        <v>151</v>
      </c>
      <c r="I13" s="94">
        <v>40792</v>
      </c>
      <c r="J13" s="95">
        <v>340.59</v>
      </c>
      <c r="K13" s="95">
        <v>263</v>
      </c>
      <c r="L13" s="95">
        <v>65</v>
      </c>
      <c r="M13" s="87">
        <f t="shared" si="1"/>
        <v>263</v>
      </c>
      <c r="N13" s="88">
        <v>205</v>
      </c>
      <c r="O13" s="88">
        <f t="shared" si="0"/>
        <v>1617.45</v>
      </c>
    </row>
    <row r="14" spans="1:15" ht="99.95" customHeight="1" x14ac:dyDescent="0.25">
      <c r="A14" s="89">
        <v>12</v>
      </c>
      <c r="B14" s="54" t="s">
        <v>78</v>
      </c>
      <c r="C14" s="81">
        <v>28806242500229</v>
      </c>
      <c r="D14" s="98"/>
      <c r="E14" s="84"/>
      <c r="F14" s="84" t="s">
        <v>194</v>
      </c>
      <c r="G14" s="84" t="s">
        <v>195</v>
      </c>
      <c r="H14" s="83">
        <v>87</v>
      </c>
      <c r="I14" s="85">
        <v>41047</v>
      </c>
      <c r="J14" s="86">
        <v>336.71</v>
      </c>
      <c r="K14" s="86">
        <v>260</v>
      </c>
      <c r="L14" s="86">
        <v>62</v>
      </c>
      <c r="M14" s="87">
        <f t="shared" si="1"/>
        <v>260</v>
      </c>
      <c r="N14" s="88">
        <v>205</v>
      </c>
      <c r="O14" s="88">
        <f t="shared" si="0"/>
        <v>1599</v>
      </c>
    </row>
    <row r="15" spans="1:15" ht="99.95" customHeight="1" x14ac:dyDescent="0.2">
      <c r="A15" s="80">
        <v>13</v>
      </c>
      <c r="B15" s="48" t="s">
        <v>79</v>
      </c>
      <c r="C15" s="90">
        <v>28207272500907</v>
      </c>
      <c r="D15" s="97"/>
      <c r="E15" s="92"/>
      <c r="F15" s="92" t="s">
        <v>194</v>
      </c>
      <c r="G15" s="92" t="s">
        <v>195</v>
      </c>
      <c r="H15" s="93">
        <v>14</v>
      </c>
      <c r="I15" s="94">
        <v>40936</v>
      </c>
      <c r="J15" s="95">
        <v>328.94</v>
      </c>
      <c r="K15" s="95">
        <v>254</v>
      </c>
      <c r="L15" s="95">
        <v>56</v>
      </c>
      <c r="M15" s="87">
        <f t="shared" si="1"/>
        <v>254</v>
      </c>
      <c r="N15" s="88">
        <v>205</v>
      </c>
      <c r="O15" s="88">
        <f t="shared" si="0"/>
        <v>1562.1</v>
      </c>
    </row>
    <row r="16" spans="1:15" ht="99.95" customHeight="1" x14ac:dyDescent="0.25">
      <c r="A16" s="89">
        <v>14</v>
      </c>
      <c r="B16" s="54" t="s">
        <v>80</v>
      </c>
      <c r="C16" s="81">
        <v>28504252500204</v>
      </c>
      <c r="D16" s="98"/>
      <c r="E16" s="83">
        <v>25997708</v>
      </c>
      <c r="F16" s="84" t="s">
        <v>194</v>
      </c>
      <c r="G16" s="84" t="s">
        <v>196</v>
      </c>
      <c r="H16" s="83">
        <v>16</v>
      </c>
      <c r="I16" s="85">
        <v>40792</v>
      </c>
      <c r="J16" s="86">
        <v>301.08999999999997</v>
      </c>
      <c r="K16" s="86">
        <v>232.5</v>
      </c>
      <c r="L16" s="86">
        <v>62</v>
      </c>
      <c r="M16" s="87">
        <f t="shared" si="1"/>
        <v>232.5</v>
      </c>
      <c r="N16" s="88">
        <v>205</v>
      </c>
      <c r="O16" s="88">
        <f t="shared" si="0"/>
        <v>1429.875</v>
      </c>
    </row>
    <row r="17" spans="1:15" ht="99.95" customHeight="1" x14ac:dyDescent="0.25">
      <c r="A17" s="80">
        <v>15</v>
      </c>
      <c r="B17" s="54" t="s">
        <v>81</v>
      </c>
      <c r="C17" s="90">
        <v>28604152500066</v>
      </c>
      <c r="D17" s="97"/>
      <c r="E17" s="92"/>
      <c r="F17" s="92" t="s">
        <v>194</v>
      </c>
      <c r="G17" s="92" t="s">
        <v>195</v>
      </c>
      <c r="H17" s="93">
        <v>14</v>
      </c>
      <c r="I17" s="94">
        <v>40950</v>
      </c>
      <c r="J17" s="95">
        <v>336.71</v>
      </c>
      <c r="K17" s="95">
        <v>260</v>
      </c>
      <c r="L17" s="95">
        <v>62</v>
      </c>
      <c r="M17" s="87">
        <f t="shared" si="1"/>
        <v>260</v>
      </c>
      <c r="N17" s="88">
        <v>205</v>
      </c>
      <c r="O17" s="88">
        <f t="shared" si="0"/>
        <v>1599</v>
      </c>
    </row>
    <row r="18" spans="1:15" ht="99.95" customHeight="1" x14ac:dyDescent="0.25">
      <c r="A18" s="89">
        <v>16</v>
      </c>
      <c r="B18" s="54" t="s">
        <v>82</v>
      </c>
      <c r="C18" s="81">
        <v>28109162500128</v>
      </c>
      <c r="D18" s="98"/>
      <c r="E18" s="83">
        <v>2965912</v>
      </c>
      <c r="F18" s="84" t="s">
        <v>197</v>
      </c>
      <c r="G18" s="84" t="s">
        <v>195</v>
      </c>
      <c r="H18" s="83">
        <v>15</v>
      </c>
      <c r="I18" s="85">
        <v>40792</v>
      </c>
      <c r="J18" s="86">
        <v>354.84</v>
      </c>
      <c r="K18" s="86">
        <v>274</v>
      </c>
      <c r="L18" s="86">
        <v>76</v>
      </c>
      <c r="M18" s="87">
        <f t="shared" si="1"/>
        <v>274</v>
      </c>
      <c r="N18" s="88">
        <v>205</v>
      </c>
      <c r="O18" s="88">
        <f t="shared" si="0"/>
        <v>1685.1</v>
      </c>
    </row>
    <row r="19" spans="1:15" ht="99.95" customHeight="1" x14ac:dyDescent="0.25">
      <c r="A19" s="80">
        <v>17</v>
      </c>
      <c r="B19" s="54" t="s">
        <v>83</v>
      </c>
      <c r="C19" s="90">
        <v>27108062500783</v>
      </c>
      <c r="D19" s="97"/>
      <c r="E19" s="93">
        <v>11841848</v>
      </c>
      <c r="F19" s="92" t="s">
        <v>197</v>
      </c>
      <c r="G19" s="92" t="s">
        <v>198</v>
      </c>
      <c r="H19" s="93">
        <v>93</v>
      </c>
      <c r="I19" s="94">
        <v>35196</v>
      </c>
      <c r="J19" s="95">
        <v>586.1</v>
      </c>
      <c r="K19" s="95">
        <v>452.58</v>
      </c>
      <c r="L19" s="95">
        <v>127</v>
      </c>
      <c r="M19" s="87">
        <f t="shared" si="1"/>
        <v>452.58</v>
      </c>
      <c r="N19" s="88">
        <v>205</v>
      </c>
      <c r="O19" s="88">
        <f t="shared" si="0"/>
        <v>2783.3669999999997</v>
      </c>
    </row>
    <row r="20" spans="1:15" ht="99.95" customHeight="1" x14ac:dyDescent="0.25">
      <c r="A20" s="89">
        <v>18</v>
      </c>
      <c r="B20" s="54" t="s">
        <v>84</v>
      </c>
      <c r="C20" s="81">
        <v>27412022500064</v>
      </c>
      <c r="D20" s="98"/>
      <c r="E20" s="84"/>
      <c r="F20" s="84" t="s">
        <v>197</v>
      </c>
      <c r="G20" s="84" t="s">
        <v>195</v>
      </c>
      <c r="H20" s="83">
        <v>17</v>
      </c>
      <c r="I20" s="85">
        <v>40792</v>
      </c>
      <c r="J20" s="86">
        <v>366.49</v>
      </c>
      <c r="K20" s="86">
        <v>283</v>
      </c>
      <c r="L20" s="86">
        <v>85</v>
      </c>
      <c r="M20" s="87">
        <f t="shared" si="1"/>
        <v>283</v>
      </c>
      <c r="N20" s="88">
        <v>205</v>
      </c>
      <c r="O20" s="88">
        <f t="shared" si="0"/>
        <v>1740.45</v>
      </c>
    </row>
    <row r="21" spans="1:15" ht="99.95" customHeight="1" x14ac:dyDescent="0.25">
      <c r="A21" s="80">
        <v>19</v>
      </c>
      <c r="B21" s="54" t="s">
        <v>85</v>
      </c>
      <c r="C21" s="90">
        <v>27811202502229</v>
      </c>
      <c r="D21" s="97"/>
      <c r="E21" s="93">
        <v>15479909</v>
      </c>
      <c r="F21" s="92" t="s">
        <v>197</v>
      </c>
      <c r="G21" s="92" t="s">
        <v>195</v>
      </c>
      <c r="H21" s="93">
        <v>18</v>
      </c>
      <c r="I21" s="94">
        <v>40792</v>
      </c>
      <c r="J21" s="95">
        <v>350.95</v>
      </c>
      <c r="K21" s="95">
        <v>271</v>
      </c>
      <c r="L21" s="95">
        <v>73</v>
      </c>
      <c r="M21" s="87">
        <f t="shared" si="1"/>
        <v>271</v>
      </c>
      <c r="N21" s="88">
        <v>205</v>
      </c>
      <c r="O21" s="88">
        <f t="shared" si="0"/>
        <v>1666.65</v>
      </c>
    </row>
    <row r="22" spans="1:15" ht="99.95" customHeight="1" x14ac:dyDescent="0.2">
      <c r="A22" s="89">
        <v>20</v>
      </c>
      <c r="B22" s="48" t="s">
        <v>86</v>
      </c>
      <c r="C22" s="81">
        <v>28703152500285</v>
      </c>
      <c r="D22" s="98"/>
      <c r="E22" s="83">
        <v>60087040</v>
      </c>
      <c r="F22" s="84" t="s">
        <v>194</v>
      </c>
      <c r="G22" s="84" t="s">
        <v>195</v>
      </c>
      <c r="H22" s="83">
        <v>19</v>
      </c>
      <c r="I22" s="85">
        <v>41048</v>
      </c>
      <c r="J22" s="86">
        <v>336.71</v>
      </c>
      <c r="K22" s="86">
        <v>260</v>
      </c>
      <c r="L22" s="86">
        <v>62</v>
      </c>
      <c r="M22" s="87">
        <f t="shared" si="1"/>
        <v>260</v>
      </c>
      <c r="N22" s="88">
        <v>205</v>
      </c>
      <c r="O22" s="88">
        <f t="shared" si="0"/>
        <v>1599</v>
      </c>
    </row>
    <row r="23" spans="1:15" ht="99.95" customHeight="1" x14ac:dyDescent="0.2">
      <c r="A23" s="80">
        <v>21</v>
      </c>
      <c r="B23" s="48" t="s">
        <v>87</v>
      </c>
      <c r="C23" s="90">
        <v>28405132500181</v>
      </c>
      <c r="D23" s="97"/>
      <c r="E23" s="92"/>
      <c r="F23" s="92" t="s">
        <v>194</v>
      </c>
      <c r="G23" s="92" t="s">
        <v>195</v>
      </c>
      <c r="H23" s="93">
        <v>20</v>
      </c>
      <c r="I23" s="94">
        <v>40792</v>
      </c>
      <c r="J23" s="95">
        <v>340.59</v>
      </c>
      <c r="K23" s="95">
        <v>263</v>
      </c>
      <c r="L23" s="95">
        <v>65</v>
      </c>
      <c r="M23" s="87">
        <f t="shared" si="1"/>
        <v>263</v>
      </c>
      <c r="N23" s="88">
        <v>205</v>
      </c>
      <c r="O23" s="88">
        <f t="shared" si="0"/>
        <v>1617.45</v>
      </c>
    </row>
    <row r="24" spans="1:15" ht="99.95" customHeight="1" x14ac:dyDescent="0.25">
      <c r="A24" s="89">
        <v>22</v>
      </c>
      <c r="B24" s="54" t="s">
        <v>88</v>
      </c>
      <c r="C24" s="81">
        <v>28009172501861</v>
      </c>
      <c r="D24" s="98"/>
      <c r="E24" s="84"/>
      <c r="F24" s="84" t="s">
        <v>197</v>
      </c>
      <c r="G24" s="84" t="s">
        <v>196</v>
      </c>
      <c r="H24" s="83">
        <v>92</v>
      </c>
      <c r="I24" s="85">
        <v>40792</v>
      </c>
      <c r="J24" s="86">
        <v>360.02</v>
      </c>
      <c r="K24" s="86">
        <v>278</v>
      </c>
      <c r="L24" s="86">
        <v>80</v>
      </c>
      <c r="M24" s="87">
        <f t="shared" si="1"/>
        <v>278</v>
      </c>
      <c r="N24" s="88">
        <v>205</v>
      </c>
      <c r="O24" s="88">
        <f t="shared" si="0"/>
        <v>1709.7</v>
      </c>
    </row>
    <row r="25" spans="1:15" ht="99.95" customHeight="1" x14ac:dyDescent="0.25">
      <c r="A25" s="80">
        <v>23</v>
      </c>
      <c r="B25" s="54" t="s">
        <v>89</v>
      </c>
      <c r="C25" s="90">
        <v>28401292500181</v>
      </c>
      <c r="D25" s="97"/>
      <c r="E25" s="93">
        <v>216997434</v>
      </c>
      <c r="F25" s="92" t="s">
        <v>197</v>
      </c>
      <c r="G25" s="92" t="s">
        <v>195</v>
      </c>
      <c r="H25" s="93">
        <v>21</v>
      </c>
      <c r="I25" s="94">
        <v>40792</v>
      </c>
      <c r="J25" s="95">
        <v>341.89</v>
      </c>
      <c r="K25" s="95">
        <v>264</v>
      </c>
      <c r="L25" s="95">
        <v>66</v>
      </c>
      <c r="M25" s="87">
        <f t="shared" si="1"/>
        <v>264</v>
      </c>
      <c r="N25" s="88">
        <v>205</v>
      </c>
      <c r="O25" s="88">
        <f t="shared" si="0"/>
        <v>1623.6</v>
      </c>
    </row>
    <row r="26" spans="1:15" ht="99.95" customHeight="1" x14ac:dyDescent="0.25">
      <c r="A26" s="89">
        <v>24</v>
      </c>
      <c r="B26" s="54" t="s">
        <v>90</v>
      </c>
      <c r="C26" s="81">
        <v>28302182500226</v>
      </c>
      <c r="D26" s="98"/>
      <c r="E26" s="84"/>
      <c r="F26" s="84" t="s">
        <v>197</v>
      </c>
      <c r="G26" s="84" t="s">
        <v>196</v>
      </c>
      <c r="H26" s="83">
        <v>107</v>
      </c>
      <c r="I26" s="85">
        <v>40792</v>
      </c>
      <c r="J26" s="86">
        <v>354.84</v>
      </c>
      <c r="K26" s="86">
        <v>274</v>
      </c>
      <c r="L26" s="86">
        <v>76</v>
      </c>
      <c r="M26" s="87">
        <f t="shared" si="1"/>
        <v>274</v>
      </c>
      <c r="N26" s="88">
        <v>205</v>
      </c>
      <c r="O26" s="88">
        <f t="shared" si="0"/>
        <v>1685.1</v>
      </c>
    </row>
    <row r="27" spans="1:15" ht="99.95" customHeight="1" x14ac:dyDescent="0.25">
      <c r="A27" s="80">
        <v>25</v>
      </c>
      <c r="B27" s="54" t="s">
        <v>91</v>
      </c>
      <c r="C27" s="90">
        <v>28009152500311</v>
      </c>
      <c r="D27" s="97"/>
      <c r="E27" s="93">
        <v>15459840</v>
      </c>
      <c r="F27" s="92" t="s">
        <v>197</v>
      </c>
      <c r="G27" s="92" t="s">
        <v>199</v>
      </c>
      <c r="H27" s="93">
        <v>22</v>
      </c>
      <c r="I27" s="94">
        <v>40792</v>
      </c>
      <c r="J27" s="95">
        <v>349.66</v>
      </c>
      <c r="K27" s="95">
        <v>270</v>
      </c>
      <c r="L27" s="95">
        <v>72</v>
      </c>
      <c r="M27" s="87">
        <f t="shared" si="1"/>
        <v>270</v>
      </c>
      <c r="N27" s="88">
        <v>205</v>
      </c>
      <c r="O27" s="88">
        <f t="shared" si="0"/>
        <v>1660.5</v>
      </c>
    </row>
    <row r="28" spans="1:15" ht="99.95" customHeight="1" x14ac:dyDescent="0.25">
      <c r="A28" s="89">
        <v>26</v>
      </c>
      <c r="B28" s="54" t="s">
        <v>92</v>
      </c>
      <c r="C28" s="81">
        <v>28511172500374</v>
      </c>
      <c r="D28" s="98"/>
      <c r="E28" s="83">
        <v>60238698</v>
      </c>
      <c r="F28" s="84" t="s">
        <v>197</v>
      </c>
      <c r="G28" s="84" t="s">
        <v>196</v>
      </c>
      <c r="H28" s="83">
        <v>23</v>
      </c>
      <c r="I28" s="85">
        <v>40792</v>
      </c>
      <c r="J28" s="86">
        <v>340.59</v>
      </c>
      <c r="K28" s="86">
        <v>263</v>
      </c>
      <c r="L28" s="86">
        <v>65</v>
      </c>
      <c r="M28" s="87">
        <f t="shared" si="1"/>
        <v>263</v>
      </c>
      <c r="N28" s="88">
        <v>205</v>
      </c>
      <c r="O28" s="88">
        <f t="shared" si="0"/>
        <v>1617.45</v>
      </c>
    </row>
    <row r="29" spans="1:15" ht="99.95" customHeight="1" x14ac:dyDescent="0.2">
      <c r="A29" s="89"/>
      <c r="B29" s="53" t="s">
        <v>95</v>
      </c>
      <c r="C29" s="81">
        <v>28606012505753</v>
      </c>
      <c r="D29" s="98"/>
      <c r="E29" s="83">
        <v>15467903</v>
      </c>
      <c r="F29" s="84" t="s">
        <v>194</v>
      </c>
      <c r="G29" s="84" t="s">
        <v>196</v>
      </c>
      <c r="H29" s="83">
        <v>24</v>
      </c>
      <c r="I29" s="85">
        <v>41048</v>
      </c>
      <c r="J29" s="86">
        <v>336.71</v>
      </c>
      <c r="K29" s="86">
        <v>260</v>
      </c>
      <c r="L29" s="86">
        <v>62</v>
      </c>
      <c r="M29" s="87">
        <f>K29</f>
        <v>260</v>
      </c>
      <c r="N29" s="88">
        <v>205</v>
      </c>
      <c r="O29" s="88">
        <f>M29*N29*3/100</f>
        <v>1599</v>
      </c>
    </row>
    <row r="30" spans="1:15" ht="99.95" customHeight="1" x14ac:dyDescent="0.25">
      <c r="A30" s="89"/>
      <c r="B30" s="54" t="s">
        <v>93</v>
      </c>
      <c r="C30" s="90">
        <v>28710202500351</v>
      </c>
      <c r="D30" s="97"/>
      <c r="E30" s="93">
        <v>13008595</v>
      </c>
      <c r="F30" s="92" t="s">
        <v>194</v>
      </c>
      <c r="G30" s="92" t="s">
        <v>196</v>
      </c>
      <c r="H30" s="93">
        <v>25</v>
      </c>
      <c r="I30" s="94">
        <v>41048</v>
      </c>
      <c r="J30" s="95">
        <v>340.59</v>
      </c>
      <c r="K30" s="95">
        <v>263</v>
      </c>
      <c r="L30" s="95">
        <v>65</v>
      </c>
      <c r="M30" s="87">
        <f>K30</f>
        <v>263</v>
      </c>
      <c r="N30" s="88">
        <v>205</v>
      </c>
      <c r="O30" s="88">
        <f>M30*N30*3/100</f>
        <v>1617.45</v>
      </c>
    </row>
    <row r="31" spans="1:15" ht="99.95" customHeight="1" x14ac:dyDescent="0.2">
      <c r="A31" s="80">
        <v>27</v>
      </c>
      <c r="B31" s="48" t="s">
        <v>94</v>
      </c>
      <c r="C31" s="90">
        <v>27209212500222</v>
      </c>
      <c r="D31" s="97"/>
      <c r="E31" s="93">
        <v>7505718</v>
      </c>
      <c r="F31" s="92" t="s">
        <v>197</v>
      </c>
      <c r="G31" s="92" t="s">
        <v>195</v>
      </c>
      <c r="H31" s="93">
        <v>89</v>
      </c>
      <c r="I31" s="94">
        <v>34113</v>
      </c>
      <c r="J31" s="95">
        <v>685.26</v>
      </c>
      <c r="K31" s="95">
        <v>529.15</v>
      </c>
      <c r="L31" s="95">
        <v>154</v>
      </c>
      <c r="M31" s="87">
        <f t="shared" si="1"/>
        <v>529.15</v>
      </c>
      <c r="N31" s="88">
        <v>205</v>
      </c>
      <c r="O31" s="88">
        <f t="shared" si="0"/>
        <v>3254.2725</v>
      </c>
    </row>
    <row r="32" spans="1:15" ht="99.95" customHeight="1" x14ac:dyDescent="0.2">
      <c r="A32" s="89">
        <v>30</v>
      </c>
      <c r="B32" s="48" t="s">
        <v>96</v>
      </c>
      <c r="C32" s="81">
        <v>27712172500287</v>
      </c>
      <c r="D32" s="98"/>
      <c r="E32" s="83">
        <v>14447385</v>
      </c>
      <c r="F32" s="84" t="s">
        <v>194</v>
      </c>
      <c r="G32" s="84" t="s">
        <v>195</v>
      </c>
      <c r="H32" s="83">
        <v>26</v>
      </c>
      <c r="I32" s="85">
        <v>40939</v>
      </c>
      <c r="J32" s="86">
        <v>340.59</v>
      </c>
      <c r="K32" s="86">
        <v>263</v>
      </c>
      <c r="L32" s="86">
        <v>65</v>
      </c>
      <c r="M32" s="87">
        <f t="shared" si="1"/>
        <v>263</v>
      </c>
      <c r="N32" s="88">
        <v>205</v>
      </c>
      <c r="O32" s="88">
        <f t="shared" si="0"/>
        <v>1617.45</v>
      </c>
    </row>
    <row r="33" spans="1:15" ht="99.95" customHeight="1" x14ac:dyDescent="0.25">
      <c r="A33" s="80">
        <v>31</v>
      </c>
      <c r="B33" s="54" t="s">
        <v>97</v>
      </c>
      <c r="C33" s="90">
        <v>28102032500229</v>
      </c>
      <c r="D33" s="97"/>
      <c r="E33" s="93">
        <v>18217477</v>
      </c>
      <c r="F33" s="92" t="s">
        <v>197</v>
      </c>
      <c r="G33" s="92" t="s">
        <v>195</v>
      </c>
      <c r="H33" s="93">
        <v>27</v>
      </c>
      <c r="I33" s="94">
        <v>40792</v>
      </c>
      <c r="J33" s="95">
        <v>360.02</v>
      </c>
      <c r="K33" s="95">
        <v>278</v>
      </c>
      <c r="L33" s="95">
        <v>80</v>
      </c>
      <c r="M33" s="87">
        <f t="shared" si="1"/>
        <v>278</v>
      </c>
      <c r="N33" s="88">
        <v>205</v>
      </c>
      <c r="O33" s="88">
        <f t="shared" si="0"/>
        <v>1709.7</v>
      </c>
    </row>
    <row r="34" spans="1:15" ht="99.95" customHeight="1" x14ac:dyDescent="0.25">
      <c r="A34" s="89">
        <v>32</v>
      </c>
      <c r="B34" s="54" t="s">
        <v>98</v>
      </c>
      <c r="C34" s="81">
        <v>29208022500243</v>
      </c>
      <c r="D34" s="98"/>
      <c r="E34" s="84"/>
      <c r="F34" s="84" t="s">
        <v>194</v>
      </c>
      <c r="G34" s="84" t="s">
        <v>196</v>
      </c>
      <c r="H34" s="83">
        <v>152</v>
      </c>
      <c r="I34" s="85">
        <v>42161</v>
      </c>
      <c r="J34" s="86">
        <v>318.58</v>
      </c>
      <c r="K34" s="86">
        <v>246</v>
      </c>
      <c r="L34" s="86">
        <v>48</v>
      </c>
      <c r="M34" s="87">
        <f t="shared" si="1"/>
        <v>246</v>
      </c>
      <c r="N34" s="88">
        <v>205</v>
      </c>
      <c r="O34" s="88">
        <f t="shared" si="0"/>
        <v>1512.9</v>
      </c>
    </row>
    <row r="35" spans="1:15" ht="99.95" customHeight="1" x14ac:dyDescent="0.25">
      <c r="A35" s="80">
        <v>33</v>
      </c>
      <c r="B35" s="54" t="s">
        <v>99</v>
      </c>
      <c r="C35" s="90">
        <v>28606212500276</v>
      </c>
      <c r="D35" s="97"/>
      <c r="E35" s="93">
        <v>6954182</v>
      </c>
      <c r="F35" s="92" t="s">
        <v>194</v>
      </c>
      <c r="G35" s="92" t="s">
        <v>195</v>
      </c>
      <c r="H35" s="93">
        <v>28</v>
      </c>
      <c r="I35" s="94">
        <v>40950</v>
      </c>
      <c r="J35" s="95">
        <v>340.59</v>
      </c>
      <c r="K35" s="95">
        <v>263</v>
      </c>
      <c r="L35" s="95">
        <v>65</v>
      </c>
      <c r="M35" s="87">
        <f t="shared" si="1"/>
        <v>263</v>
      </c>
      <c r="N35" s="88">
        <v>205</v>
      </c>
      <c r="O35" s="88">
        <f t="shared" si="0"/>
        <v>1617.45</v>
      </c>
    </row>
    <row r="36" spans="1:15" ht="99.95" customHeight="1" x14ac:dyDescent="0.25">
      <c r="A36" s="89">
        <v>34</v>
      </c>
      <c r="B36" s="54" t="s">
        <v>100</v>
      </c>
      <c r="C36" s="81">
        <v>28211082500321</v>
      </c>
      <c r="D36" s="98"/>
      <c r="E36" s="83">
        <v>474038968</v>
      </c>
      <c r="F36" s="84" t="s">
        <v>194</v>
      </c>
      <c r="G36" s="84" t="s">
        <v>195</v>
      </c>
      <c r="H36" s="83">
        <v>153</v>
      </c>
      <c r="I36" s="85">
        <v>42147</v>
      </c>
      <c r="J36" s="86">
        <v>326.35000000000002</v>
      </c>
      <c r="K36" s="86">
        <v>252</v>
      </c>
      <c r="L36" s="86">
        <v>54</v>
      </c>
      <c r="M36" s="87">
        <f t="shared" si="1"/>
        <v>252</v>
      </c>
      <c r="N36" s="88">
        <v>205</v>
      </c>
      <c r="O36" s="88">
        <f t="shared" si="0"/>
        <v>1549.8</v>
      </c>
    </row>
    <row r="37" spans="1:15" ht="99.95" customHeight="1" x14ac:dyDescent="0.25">
      <c r="A37" s="80">
        <v>35</v>
      </c>
      <c r="B37" s="54" t="s">
        <v>101</v>
      </c>
      <c r="C37" s="90">
        <v>27808192500183</v>
      </c>
      <c r="D37" s="97"/>
      <c r="E37" s="92"/>
      <c r="F37" s="92" t="s">
        <v>197</v>
      </c>
      <c r="G37" s="92" t="s">
        <v>195</v>
      </c>
      <c r="H37" s="93">
        <v>29</v>
      </c>
      <c r="I37" s="94">
        <v>40792</v>
      </c>
      <c r="J37" s="95">
        <v>360.02</v>
      </c>
      <c r="K37" s="95">
        <v>278</v>
      </c>
      <c r="L37" s="95">
        <v>80</v>
      </c>
      <c r="M37" s="87">
        <f t="shared" si="1"/>
        <v>278</v>
      </c>
      <c r="N37" s="88">
        <v>205</v>
      </c>
      <c r="O37" s="88">
        <f t="shared" si="0"/>
        <v>1709.7</v>
      </c>
    </row>
    <row r="38" spans="1:15" ht="99.95" customHeight="1" x14ac:dyDescent="0.25">
      <c r="A38" s="89">
        <v>36</v>
      </c>
      <c r="B38" s="54" t="s">
        <v>102</v>
      </c>
      <c r="C38" s="81">
        <v>28110182500181</v>
      </c>
      <c r="D38" s="98"/>
      <c r="E38" s="83">
        <v>12575678</v>
      </c>
      <c r="F38" s="84" t="s">
        <v>194</v>
      </c>
      <c r="G38" s="84" t="s">
        <v>196</v>
      </c>
      <c r="H38" s="83">
        <v>30</v>
      </c>
      <c r="I38" s="85">
        <v>41048</v>
      </c>
      <c r="J38" s="86">
        <v>340.59</v>
      </c>
      <c r="K38" s="86">
        <v>263</v>
      </c>
      <c r="L38" s="86">
        <v>65</v>
      </c>
      <c r="M38" s="87">
        <f t="shared" si="1"/>
        <v>263</v>
      </c>
      <c r="N38" s="88">
        <v>205</v>
      </c>
      <c r="O38" s="88">
        <f t="shared" si="0"/>
        <v>1617.45</v>
      </c>
    </row>
    <row r="39" spans="1:15" ht="99.95" customHeight="1" x14ac:dyDescent="0.25">
      <c r="A39" s="80">
        <v>37</v>
      </c>
      <c r="B39" s="54" t="s">
        <v>103</v>
      </c>
      <c r="C39" s="90">
        <v>28209102500301</v>
      </c>
      <c r="D39" s="97"/>
      <c r="E39" s="93">
        <v>61750434</v>
      </c>
      <c r="F39" s="92" t="s">
        <v>197</v>
      </c>
      <c r="G39" s="92" t="s">
        <v>195</v>
      </c>
      <c r="H39" s="93">
        <v>31</v>
      </c>
      <c r="I39" s="94">
        <v>40792</v>
      </c>
      <c r="J39" s="95">
        <v>345.77</v>
      </c>
      <c r="K39" s="95">
        <v>267</v>
      </c>
      <c r="L39" s="95">
        <v>69</v>
      </c>
      <c r="M39" s="87">
        <f t="shared" si="1"/>
        <v>267</v>
      </c>
      <c r="N39" s="88">
        <v>205</v>
      </c>
      <c r="O39" s="88">
        <f t="shared" si="0"/>
        <v>1642.05</v>
      </c>
    </row>
    <row r="40" spans="1:15" ht="99.95" customHeight="1" x14ac:dyDescent="0.25">
      <c r="A40" s="89">
        <v>38</v>
      </c>
      <c r="B40" s="54" t="s">
        <v>104</v>
      </c>
      <c r="C40" s="81">
        <v>28412312500207</v>
      </c>
      <c r="D40" s="98"/>
      <c r="E40" s="83">
        <v>9177751</v>
      </c>
      <c r="F40" s="84" t="s">
        <v>197</v>
      </c>
      <c r="G40" s="84" t="s">
        <v>195</v>
      </c>
      <c r="H40" s="83">
        <v>32</v>
      </c>
      <c r="I40" s="85">
        <v>40792</v>
      </c>
      <c r="J40" s="86">
        <v>349.66</v>
      </c>
      <c r="K40" s="86">
        <v>270</v>
      </c>
      <c r="L40" s="86">
        <v>72</v>
      </c>
      <c r="M40" s="87">
        <f t="shared" si="1"/>
        <v>270</v>
      </c>
      <c r="N40" s="88">
        <v>205</v>
      </c>
      <c r="O40" s="88">
        <f t="shared" si="0"/>
        <v>1660.5</v>
      </c>
    </row>
    <row r="41" spans="1:15" ht="99.95" customHeight="1" x14ac:dyDescent="0.25">
      <c r="A41" s="80">
        <v>39</v>
      </c>
      <c r="B41" s="54" t="s">
        <v>105</v>
      </c>
      <c r="C41" s="90">
        <v>28110092500107</v>
      </c>
      <c r="D41" s="97"/>
      <c r="E41" s="93">
        <v>57977436</v>
      </c>
      <c r="F41" s="92" t="s">
        <v>194</v>
      </c>
      <c r="G41" s="92" t="s">
        <v>195</v>
      </c>
      <c r="H41" s="93">
        <v>33</v>
      </c>
      <c r="I41" s="94">
        <v>40792</v>
      </c>
      <c r="J41" s="95">
        <v>340.59</v>
      </c>
      <c r="K41" s="95">
        <v>263</v>
      </c>
      <c r="L41" s="95">
        <v>65</v>
      </c>
      <c r="M41" s="87">
        <f t="shared" si="1"/>
        <v>263</v>
      </c>
      <c r="N41" s="88">
        <v>205</v>
      </c>
      <c r="O41" s="88">
        <f t="shared" si="0"/>
        <v>1617.45</v>
      </c>
    </row>
    <row r="42" spans="1:15" ht="99.95" customHeight="1" x14ac:dyDescent="0.25">
      <c r="A42" s="89">
        <v>40</v>
      </c>
      <c r="B42" s="54" t="s">
        <v>106</v>
      </c>
      <c r="C42" s="81">
        <v>28303132500264</v>
      </c>
      <c r="D42" s="98"/>
      <c r="E42" s="83">
        <v>23694376</v>
      </c>
      <c r="F42" s="84" t="s">
        <v>194</v>
      </c>
      <c r="G42" s="84" t="s">
        <v>195</v>
      </c>
      <c r="H42" s="83">
        <v>154</v>
      </c>
      <c r="I42" s="85">
        <v>40950</v>
      </c>
      <c r="J42" s="86">
        <v>336.71</v>
      </c>
      <c r="K42" s="86">
        <v>260</v>
      </c>
      <c r="L42" s="86">
        <v>62</v>
      </c>
      <c r="M42" s="87">
        <f t="shared" si="1"/>
        <v>260</v>
      </c>
      <c r="N42" s="88">
        <v>205</v>
      </c>
      <c r="O42" s="88">
        <f t="shared" si="0"/>
        <v>1599</v>
      </c>
    </row>
    <row r="43" spans="1:15" ht="99.95" customHeight="1" x14ac:dyDescent="0.25">
      <c r="A43" s="80">
        <v>41</v>
      </c>
      <c r="B43" s="54" t="s">
        <v>107</v>
      </c>
      <c r="C43" s="90">
        <v>28309012505066</v>
      </c>
      <c r="D43" s="97"/>
      <c r="E43" s="93">
        <v>22862886</v>
      </c>
      <c r="F43" s="92" t="s">
        <v>194</v>
      </c>
      <c r="G43" s="92" t="s">
        <v>195</v>
      </c>
      <c r="H43" s="93">
        <v>34</v>
      </c>
      <c r="I43" s="94">
        <v>41087</v>
      </c>
      <c r="J43" s="95">
        <v>341.89</v>
      </c>
      <c r="K43" s="95">
        <v>264</v>
      </c>
      <c r="L43" s="95">
        <v>66</v>
      </c>
      <c r="M43" s="87">
        <f t="shared" si="1"/>
        <v>264</v>
      </c>
      <c r="N43" s="88">
        <v>205</v>
      </c>
      <c r="O43" s="88">
        <f t="shared" si="0"/>
        <v>1623.6</v>
      </c>
    </row>
    <row r="44" spans="1:15" ht="99.95" customHeight="1" x14ac:dyDescent="0.25">
      <c r="A44" s="89">
        <v>42</v>
      </c>
      <c r="B44" s="54" t="s">
        <v>108</v>
      </c>
      <c r="C44" s="81">
        <v>28208012502643</v>
      </c>
      <c r="D44" s="98"/>
      <c r="E44" s="83">
        <v>29354568</v>
      </c>
      <c r="F44" s="84" t="s">
        <v>194</v>
      </c>
      <c r="G44" s="84" t="s">
        <v>195</v>
      </c>
      <c r="H44" s="83">
        <v>35</v>
      </c>
      <c r="I44" s="85">
        <v>41048</v>
      </c>
      <c r="J44" s="86">
        <v>336.71</v>
      </c>
      <c r="K44" s="86">
        <v>260</v>
      </c>
      <c r="L44" s="86">
        <v>62</v>
      </c>
      <c r="M44" s="87">
        <f t="shared" si="1"/>
        <v>260</v>
      </c>
      <c r="N44" s="88">
        <v>205</v>
      </c>
      <c r="O44" s="88">
        <f t="shared" si="0"/>
        <v>1599</v>
      </c>
    </row>
    <row r="45" spans="1:15" ht="99.95" customHeight="1" x14ac:dyDescent="0.25">
      <c r="A45" s="80">
        <v>43</v>
      </c>
      <c r="B45" s="54" t="s">
        <v>109</v>
      </c>
      <c r="C45" s="90">
        <v>26804232500107</v>
      </c>
      <c r="D45" s="97"/>
      <c r="E45" s="93">
        <v>197097941</v>
      </c>
      <c r="F45" s="92" t="s">
        <v>200</v>
      </c>
      <c r="G45" s="92" t="s">
        <v>195</v>
      </c>
      <c r="H45" s="93">
        <v>1</v>
      </c>
      <c r="I45" s="94">
        <v>36346</v>
      </c>
      <c r="J45" s="95">
        <v>599.57000000000005</v>
      </c>
      <c r="K45" s="95">
        <v>462.98</v>
      </c>
      <c r="L45" s="95">
        <v>134</v>
      </c>
      <c r="M45" s="87">
        <f t="shared" si="1"/>
        <v>462.98</v>
      </c>
      <c r="N45" s="88">
        <v>205</v>
      </c>
      <c r="O45" s="88">
        <f t="shared" si="0"/>
        <v>2847.3270000000002</v>
      </c>
    </row>
    <row r="46" spans="1:15" ht="99.95" customHeight="1" x14ac:dyDescent="0.2">
      <c r="A46" s="89">
        <v>44</v>
      </c>
      <c r="B46" s="48" t="s">
        <v>110</v>
      </c>
      <c r="C46" s="81">
        <v>27308132500521</v>
      </c>
      <c r="D46" s="98"/>
      <c r="E46" s="83">
        <v>22396331</v>
      </c>
      <c r="F46" s="84" t="s">
        <v>197</v>
      </c>
      <c r="G46" s="84" t="s">
        <v>195</v>
      </c>
      <c r="H46" s="83">
        <v>36</v>
      </c>
      <c r="I46" s="85">
        <v>40792</v>
      </c>
      <c r="J46" s="86">
        <v>345.77</v>
      </c>
      <c r="K46" s="86">
        <v>267</v>
      </c>
      <c r="L46" s="86">
        <v>69</v>
      </c>
      <c r="M46" s="87">
        <f t="shared" si="1"/>
        <v>267</v>
      </c>
      <c r="N46" s="88">
        <v>205</v>
      </c>
      <c r="O46" s="88">
        <f t="shared" si="0"/>
        <v>1642.05</v>
      </c>
    </row>
    <row r="47" spans="1:15" ht="99.95" customHeight="1" x14ac:dyDescent="0.2">
      <c r="A47" s="80">
        <v>45</v>
      </c>
      <c r="B47" s="53" t="s">
        <v>111</v>
      </c>
      <c r="C47" s="90">
        <v>28605272500341</v>
      </c>
      <c r="D47" s="97"/>
      <c r="E47" s="93">
        <v>7208467</v>
      </c>
      <c r="F47" s="92" t="s">
        <v>194</v>
      </c>
      <c r="G47" s="92" t="s">
        <v>195</v>
      </c>
      <c r="H47" s="93">
        <v>95</v>
      </c>
      <c r="I47" s="94">
        <v>41665</v>
      </c>
      <c r="J47" s="95">
        <v>330.23</v>
      </c>
      <c r="K47" s="95">
        <v>255</v>
      </c>
      <c r="L47" s="95">
        <v>57</v>
      </c>
      <c r="M47" s="87">
        <f t="shared" si="1"/>
        <v>255</v>
      </c>
      <c r="N47" s="88">
        <v>205</v>
      </c>
      <c r="O47" s="88">
        <f t="shared" si="0"/>
        <v>1568.25</v>
      </c>
    </row>
    <row r="48" spans="1:15" ht="99.95" customHeight="1" x14ac:dyDescent="0.2">
      <c r="A48" s="89">
        <v>46</v>
      </c>
      <c r="B48" s="48" t="s">
        <v>112</v>
      </c>
      <c r="C48" s="81">
        <v>28807202501628</v>
      </c>
      <c r="D48" s="98"/>
      <c r="E48" s="84"/>
      <c r="F48" s="84" t="s">
        <v>194</v>
      </c>
      <c r="G48" s="84" t="s">
        <v>195</v>
      </c>
      <c r="H48" s="83">
        <v>25</v>
      </c>
      <c r="I48" s="85">
        <v>40936</v>
      </c>
      <c r="J48" s="86">
        <v>328.94</v>
      </c>
      <c r="K48" s="86">
        <v>254</v>
      </c>
      <c r="L48" s="86">
        <v>56</v>
      </c>
      <c r="M48" s="87">
        <f t="shared" si="1"/>
        <v>254</v>
      </c>
      <c r="N48" s="88">
        <v>205</v>
      </c>
      <c r="O48" s="88">
        <f t="shared" si="0"/>
        <v>1562.1</v>
      </c>
    </row>
    <row r="49" spans="1:15" ht="99.95" customHeight="1" x14ac:dyDescent="0.25">
      <c r="A49" s="80">
        <v>47</v>
      </c>
      <c r="B49" s="54" t="s">
        <v>113</v>
      </c>
      <c r="C49" s="90">
        <v>28008042500107</v>
      </c>
      <c r="D49" s="97"/>
      <c r="E49" s="92"/>
      <c r="F49" s="92" t="s">
        <v>194</v>
      </c>
      <c r="G49" s="92" t="s">
        <v>196</v>
      </c>
      <c r="H49" s="93">
        <v>39</v>
      </c>
      <c r="I49" s="94">
        <v>40950</v>
      </c>
      <c r="J49" s="95">
        <v>340.59</v>
      </c>
      <c r="K49" s="95">
        <v>263</v>
      </c>
      <c r="L49" s="95">
        <v>65</v>
      </c>
      <c r="M49" s="87">
        <f t="shared" si="1"/>
        <v>263</v>
      </c>
      <c r="N49" s="88">
        <v>205</v>
      </c>
      <c r="O49" s="88">
        <f t="shared" si="0"/>
        <v>1617.45</v>
      </c>
    </row>
    <row r="50" spans="1:15" ht="99.95" customHeight="1" x14ac:dyDescent="0.25">
      <c r="A50" s="89">
        <v>48</v>
      </c>
      <c r="B50" s="54" t="s">
        <v>114</v>
      </c>
      <c r="C50" s="81">
        <v>28308012503041</v>
      </c>
      <c r="D50" s="98"/>
      <c r="E50" s="83">
        <v>248784</v>
      </c>
      <c r="F50" s="84" t="s">
        <v>197</v>
      </c>
      <c r="G50" s="84" t="s">
        <v>195</v>
      </c>
      <c r="H50" s="83">
        <v>41</v>
      </c>
      <c r="I50" s="85">
        <v>40792</v>
      </c>
      <c r="J50" s="86">
        <v>349.66</v>
      </c>
      <c r="K50" s="86">
        <v>270</v>
      </c>
      <c r="L50" s="86">
        <v>72</v>
      </c>
      <c r="M50" s="87">
        <f t="shared" si="1"/>
        <v>270</v>
      </c>
      <c r="N50" s="88">
        <v>205</v>
      </c>
      <c r="O50" s="88">
        <f t="shared" si="0"/>
        <v>1660.5</v>
      </c>
    </row>
    <row r="51" spans="1:15" ht="99.95" customHeight="1" x14ac:dyDescent="0.25">
      <c r="A51" s="80">
        <v>49</v>
      </c>
      <c r="B51" s="54" t="s">
        <v>115</v>
      </c>
      <c r="C51" s="90">
        <v>28402062500227</v>
      </c>
      <c r="D51" s="97"/>
      <c r="E51" s="93">
        <v>21894173</v>
      </c>
      <c r="F51" s="92" t="s">
        <v>197</v>
      </c>
      <c r="G51" s="92" t="s">
        <v>195</v>
      </c>
      <c r="H51" s="93">
        <v>42</v>
      </c>
      <c r="I51" s="94">
        <v>40792</v>
      </c>
      <c r="J51" s="95">
        <v>350.95</v>
      </c>
      <c r="K51" s="95">
        <v>271</v>
      </c>
      <c r="L51" s="95">
        <v>73</v>
      </c>
      <c r="M51" s="87">
        <f t="shared" si="1"/>
        <v>271</v>
      </c>
      <c r="N51" s="88">
        <v>205</v>
      </c>
      <c r="O51" s="88">
        <f t="shared" si="0"/>
        <v>1666.65</v>
      </c>
    </row>
    <row r="52" spans="1:15" ht="99.95" customHeight="1" x14ac:dyDescent="0.25">
      <c r="A52" s="89">
        <v>50</v>
      </c>
      <c r="B52" s="54" t="s">
        <v>116</v>
      </c>
      <c r="C52" s="81">
        <v>28311190104789</v>
      </c>
      <c r="D52" s="98"/>
      <c r="E52" s="84"/>
      <c r="F52" s="84" t="s">
        <v>194</v>
      </c>
      <c r="G52" s="84" t="s">
        <v>195</v>
      </c>
      <c r="H52" s="83">
        <v>94</v>
      </c>
      <c r="I52" s="85">
        <v>42348</v>
      </c>
      <c r="J52" s="86">
        <v>62.16</v>
      </c>
      <c r="K52" s="86">
        <v>48</v>
      </c>
      <c r="L52" s="86">
        <v>48</v>
      </c>
      <c r="M52" s="87">
        <f t="shared" si="1"/>
        <v>48</v>
      </c>
      <c r="N52" s="88">
        <v>205</v>
      </c>
      <c r="O52" s="88">
        <f t="shared" si="0"/>
        <v>295.2</v>
      </c>
    </row>
    <row r="53" spans="1:15" ht="99.95" customHeight="1" x14ac:dyDescent="0.2">
      <c r="A53" s="80">
        <v>51</v>
      </c>
      <c r="B53" s="100" t="s">
        <v>201</v>
      </c>
      <c r="C53" s="90">
        <v>29005272502634</v>
      </c>
      <c r="D53" s="97"/>
      <c r="E53" s="92"/>
      <c r="F53" s="92" t="s">
        <v>194</v>
      </c>
      <c r="G53" s="92" t="s">
        <v>196</v>
      </c>
      <c r="H53" s="93">
        <v>109</v>
      </c>
      <c r="I53" s="94">
        <v>41793</v>
      </c>
      <c r="J53" s="95">
        <v>323.76</v>
      </c>
      <c r="K53" s="95">
        <v>250</v>
      </c>
      <c r="L53" s="95">
        <v>52</v>
      </c>
      <c r="M53" s="87">
        <f t="shared" si="1"/>
        <v>250</v>
      </c>
      <c r="N53" s="88">
        <v>205</v>
      </c>
      <c r="O53" s="88">
        <f t="shared" si="0"/>
        <v>1537.5</v>
      </c>
    </row>
    <row r="54" spans="1:15" ht="99.95" customHeight="1" x14ac:dyDescent="0.25">
      <c r="A54" s="89">
        <v>52</v>
      </c>
      <c r="B54" s="54" t="s">
        <v>118</v>
      </c>
      <c r="C54" s="81">
        <v>27706242500131</v>
      </c>
      <c r="D54" s="98"/>
      <c r="E54" s="83">
        <v>48264471</v>
      </c>
      <c r="F54" s="84" t="s">
        <v>194</v>
      </c>
      <c r="G54" s="84" t="s">
        <v>198</v>
      </c>
      <c r="H54" s="83">
        <v>99</v>
      </c>
      <c r="I54" s="85">
        <v>41665</v>
      </c>
      <c r="J54" s="86">
        <v>334.12</v>
      </c>
      <c r="K54" s="86">
        <v>258</v>
      </c>
      <c r="L54" s="86">
        <v>60</v>
      </c>
      <c r="M54" s="87">
        <f t="shared" si="1"/>
        <v>258</v>
      </c>
      <c r="N54" s="88">
        <v>205</v>
      </c>
      <c r="O54" s="88">
        <f t="shared" si="0"/>
        <v>1586.7</v>
      </c>
    </row>
    <row r="55" spans="1:15" ht="99.95" customHeight="1" x14ac:dyDescent="0.2">
      <c r="A55" s="80">
        <v>53</v>
      </c>
      <c r="B55" s="48" t="s">
        <v>119</v>
      </c>
      <c r="C55" s="90">
        <v>28209198800408</v>
      </c>
      <c r="D55" s="97"/>
      <c r="E55" s="93">
        <v>16556821</v>
      </c>
      <c r="F55" s="92" t="s">
        <v>197</v>
      </c>
      <c r="G55" s="92" t="s">
        <v>195</v>
      </c>
      <c r="H55" s="93">
        <v>44</v>
      </c>
      <c r="I55" s="94">
        <v>40792</v>
      </c>
      <c r="J55" s="95">
        <v>349.66</v>
      </c>
      <c r="K55" s="95">
        <v>270</v>
      </c>
      <c r="L55" s="95">
        <v>72</v>
      </c>
      <c r="M55" s="87">
        <f t="shared" si="1"/>
        <v>270</v>
      </c>
      <c r="N55" s="88">
        <v>205</v>
      </c>
      <c r="O55" s="88">
        <f t="shared" si="0"/>
        <v>1660.5</v>
      </c>
    </row>
    <row r="56" spans="1:15" ht="99.95" customHeight="1" x14ac:dyDescent="0.25">
      <c r="A56" s="89">
        <v>54</v>
      </c>
      <c r="B56" s="54" t="s">
        <v>120</v>
      </c>
      <c r="C56" s="81">
        <v>28410222500183</v>
      </c>
      <c r="D56" s="98"/>
      <c r="E56" s="83">
        <v>24917845</v>
      </c>
      <c r="F56" s="84" t="s">
        <v>197</v>
      </c>
      <c r="G56" s="84" t="s">
        <v>195</v>
      </c>
      <c r="H56" s="83">
        <v>45</v>
      </c>
      <c r="I56" s="85">
        <v>40792</v>
      </c>
      <c r="J56" s="86">
        <v>340.59</v>
      </c>
      <c r="K56" s="86">
        <v>263</v>
      </c>
      <c r="L56" s="86">
        <v>65</v>
      </c>
      <c r="M56" s="87">
        <f t="shared" si="1"/>
        <v>263</v>
      </c>
      <c r="N56" s="88">
        <v>205</v>
      </c>
      <c r="O56" s="88">
        <f t="shared" si="0"/>
        <v>1617.45</v>
      </c>
    </row>
    <row r="57" spans="1:15" ht="99.95" customHeight="1" x14ac:dyDescent="0.25">
      <c r="A57" s="80">
        <v>55</v>
      </c>
      <c r="B57" s="54" t="s">
        <v>121</v>
      </c>
      <c r="C57" s="90">
        <v>28607031900244</v>
      </c>
      <c r="D57" s="97"/>
      <c r="E57" s="93">
        <v>6218778</v>
      </c>
      <c r="F57" s="92" t="s">
        <v>194</v>
      </c>
      <c r="G57" s="92" t="s">
        <v>195</v>
      </c>
      <c r="H57" s="93">
        <v>46</v>
      </c>
      <c r="I57" s="94">
        <v>41048</v>
      </c>
      <c r="J57" s="95">
        <v>332.82</v>
      </c>
      <c r="K57" s="95">
        <v>257</v>
      </c>
      <c r="L57" s="95">
        <v>59</v>
      </c>
      <c r="M57" s="87">
        <f t="shared" si="1"/>
        <v>257</v>
      </c>
      <c r="N57" s="88">
        <v>205</v>
      </c>
      <c r="O57" s="88">
        <f t="shared" si="0"/>
        <v>1580.55</v>
      </c>
    </row>
    <row r="58" spans="1:15" ht="99.95" customHeight="1" x14ac:dyDescent="0.25">
      <c r="A58" s="89">
        <v>56</v>
      </c>
      <c r="B58" s="54" t="s">
        <v>122</v>
      </c>
      <c r="C58" s="81">
        <v>26712062501837</v>
      </c>
      <c r="D58" s="98"/>
      <c r="E58" s="84"/>
      <c r="F58" s="84" t="s">
        <v>194</v>
      </c>
      <c r="G58" s="84" t="s">
        <v>198</v>
      </c>
      <c r="H58" s="83">
        <v>48</v>
      </c>
      <c r="I58" s="85">
        <v>40792</v>
      </c>
      <c r="J58" s="86">
        <v>332.82</v>
      </c>
      <c r="K58" s="86">
        <v>257</v>
      </c>
      <c r="L58" s="86">
        <v>59</v>
      </c>
      <c r="M58" s="87">
        <f t="shared" si="1"/>
        <v>257</v>
      </c>
      <c r="N58" s="88">
        <v>205</v>
      </c>
      <c r="O58" s="88">
        <f t="shared" si="0"/>
        <v>1580.55</v>
      </c>
    </row>
    <row r="59" spans="1:15" ht="99.95" customHeight="1" x14ac:dyDescent="0.25">
      <c r="A59" s="80">
        <v>57</v>
      </c>
      <c r="B59" s="54" t="s">
        <v>123</v>
      </c>
      <c r="C59" s="90">
        <v>28707062500061</v>
      </c>
      <c r="D59" s="97"/>
      <c r="E59" s="92"/>
      <c r="F59" s="92" t="s">
        <v>194</v>
      </c>
      <c r="G59" s="92" t="s">
        <v>196</v>
      </c>
      <c r="H59" s="93">
        <v>48</v>
      </c>
      <c r="I59" s="94">
        <v>40936</v>
      </c>
      <c r="J59" s="95">
        <v>328.94</v>
      </c>
      <c r="K59" s="95">
        <v>254</v>
      </c>
      <c r="L59" s="95">
        <v>56</v>
      </c>
      <c r="M59" s="87">
        <f t="shared" si="1"/>
        <v>254</v>
      </c>
      <c r="N59" s="88">
        <v>205</v>
      </c>
      <c r="O59" s="88">
        <f t="shared" si="0"/>
        <v>1562.1</v>
      </c>
    </row>
    <row r="60" spans="1:15" ht="99.95" customHeight="1" x14ac:dyDescent="0.25">
      <c r="A60" s="89">
        <v>58</v>
      </c>
      <c r="B60" s="54" t="s">
        <v>124</v>
      </c>
      <c r="C60" s="81">
        <v>26106032500111</v>
      </c>
      <c r="D60" s="98"/>
      <c r="E60" s="83">
        <v>19672079</v>
      </c>
      <c r="F60" s="84" t="s">
        <v>197</v>
      </c>
      <c r="G60" s="84" t="s">
        <v>198</v>
      </c>
      <c r="H60" s="83">
        <v>4</v>
      </c>
      <c r="I60" s="85">
        <v>40792</v>
      </c>
      <c r="J60" s="86">
        <v>372.97</v>
      </c>
      <c r="K60" s="86">
        <v>288</v>
      </c>
      <c r="L60" s="86">
        <v>90</v>
      </c>
      <c r="M60" s="87">
        <f t="shared" si="1"/>
        <v>288</v>
      </c>
      <c r="N60" s="88">
        <v>205</v>
      </c>
      <c r="O60" s="88">
        <f t="shared" si="0"/>
        <v>1771.2</v>
      </c>
    </row>
    <row r="61" spans="1:15" ht="99.95" customHeight="1" x14ac:dyDescent="0.25">
      <c r="A61" s="80">
        <v>59</v>
      </c>
      <c r="B61" s="54" t="s">
        <v>125</v>
      </c>
      <c r="C61" s="90">
        <v>27203062500221</v>
      </c>
      <c r="D61" s="97"/>
      <c r="E61" s="92"/>
      <c r="F61" s="92" t="s">
        <v>197</v>
      </c>
      <c r="G61" s="92" t="s">
        <v>196</v>
      </c>
      <c r="H61" s="93">
        <v>86</v>
      </c>
      <c r="I61" s="94">
        <v>40792</v>
      </c>
      <c r="J61" s="95">
        <v>354.84</v>
      </c>
      <c r="K61" s="95">
        <v>274</v>
      </c>
      <c r="L61" s="95">
        <v>76</v>
      </c>
      <c r="M61" s="87">
        <f t="shared" si="1"/>
        <v>274</v>
      </c>
      <c r="N61" s="88">
        <v>205</v>
      </c>
      <c r="O61" s="88">
        <f t="shared" si="0"/>
        <v>1685.1</v>
      </c>
    </row>
    <row r="62" spans="1:15" ht="99.95" customHeight="1" x14ac:dyDescent="0.25">
      <c r="A62" s="89">
        <v>60</v>
      </c>
      <c r="B62" s="54" t="s">
        <v>126</v>
      </c>
      <c r="C62" s="81">
        <v>28505012500157</v>
      </c>
      <c r="D62" s="98"/>
      <c r="E62" s="84"/>
      <c r="F62" s="84" t="s">
        <v>197</v>
      </c>
      <c r="G62" s="84" t="s">
        <v>199</v>
      </c>
      <c r="H62" s="83">
        <v>49</v>
      </c>
      <c r="I62" s="85">
        <v>40792</v>
      </c>
      <c r="J62" s="86">
        <v>360.02</v>
      </c>
      <c r="K62" s="86">
        <v>278</v>
      </c>
      <c r="L62" s="86">
        <v>80</v>
      </c>
      <c r="M62" s="87">
        <f t="shared" si="1"/>
        <v>278</v>
      </c>
      <c r="N62" s="88">
        <v>205</v>
      </c>
      <c r="O62" s="88">
        <f t="shared" si="0"/>
        <v>1709.7</v>
      </c>
    </row>
    <row r="63" spans="1:15" ht="99.95" customHeight="1" x14ac:dyDescent="0.25">
      <c r="A63" s="80">
        <v>61</v>
      </c>
      <c r="B63" s="54" t="s">
        <v>202</v>
      </c>
      <c r="C63" s="90">
        <v>28206262500473</v>
      </c>
      <c r="D63" s="97"/>
      <c r="E63" s="93">
        <v>31705379</v>
      </c>
      <c r="F63" s="92" t="s">
        <v>197</v>
      </c>
      <c r="G63" s="92" t="s">
        <v>199</v>
      </c>
      <c r="H63" s="93">
        <v>50</v>
      </c>
      <c r="I63" s="94">
        <v>40792</v>
      </c>
      <c r="J63" s="95">
        <v>354.84</v>
      </c>
      <c r="K63" s="95">
        <v>274</v>
      </c>
      <c r="L63" s="95">
        <v>76</v>
      </c>
      <c r="M63" s="87">
        <f t="shared" si="1"/>
        <v>274</v>
      </c>
      <c r="N63" s="88">
        <v>205</v>
      </c>
      <c r="O63" s="88">
        <f t="shared" si="0"/>
        <v>1685.1</v>
      </c>
    </row>
    <row r="64" spans="1:15" ht="99.95" customHeight="1" x14ac:dyDescent="0.25">
      <c r="A64" s="89">
        <v>62</v>
      </c>
      <c r="B64" s="54" t="s">
        <v>129</v>
      </c>
      <c r="C64" s="81">
        <v>28307182502212</v>
      </c>
      <c r="D64" s="98"/>
      <c r="E64" s="83">
        <v>56652376</v>
      </c>
      <c r="F64" s="84" t="s">
        <v>194</v>
      </c>
      <c r="G64" s="84" t="s">
        <v>195</v>
      </c>
      <c r="H64" s="83">
        <v>51</v>
      </c>
      <c r="I64" s="85">
        <v>41087</v>
      </c>
      <c r="J64" s="86">
        <v>336.71</v>
      </c>
      <c r="K64" s="86">
        <v>260</v>
      </c>
      <c r="L64" s="86">
        <v>62</v>
      </c>
      <c r="M64" s="87">
        <f t="shared" si="1"/>
        <v>260</v>
      </c>
      <c r="N64" s="88">
        <v>205</v>
      </c>
      <c r="O64" s="88">
        <f t="shared" si="0"/>
        <v>1599</v>
      </c>
    </row>
    <row r="65" spans="1:15" ht="99.95" customHeight="1" x14ac:dyDescent="0.25">
      <c r="A65" s="80">
        <v>63</v>
      </c>
      <c r="B65" s="54" t="s">
        <v>130</v>
      </c>
      <c r="C65" s="90">
        <v>28507012500494</v>
      </c>
      <c r="D65" s="97"/>
      <c r="E65" s="93">
        <v>27392104</v>
      </c>
      <c r="F65" s="92" t="s">
        <v>194</v>
      </c>
      <c r="G65" s="92" t="s">
        <v>195</v>
      </c>
      <c r="H65" s="93">
        <v>52</v>
      </c>
      <c r="I65" s="94">
        <v>41048</v>
      </c>
      <c r="J65" s="95">
        <v>332.82</v>
      </c>
      <c r="K65" s="95">
        <v>257</v>
      </c>
      <c r="L65" s="95">
        <v>59</v>
      </c>
      <c r="M65" s="87">
        <f t="shared" si="1"/>
        <v>257</v>
      </c>
      <c r="N65" s="88">
        <v>205</v>
      </c>
      <c r="O65" s="88">
        <f t="shared" si="0"/>
        <v>1580.55</v>
      </c>
    </row>
    <row r="66" spans="1:15" ht="99.95" customHeight="1" x14ac:dyDescent="0.25">
      <c r="A66" s="89">
        <v>64</v>
      </c>
      <c r="B66" s="54" t="s">
        <v>131</v>
      </c>
      <c r="C66" s="81">
        <v>28112020101791</v>
      </c>
      <c r="D66" s="98"/>
      <c r="E66" s="84"/>
      <c r="F66" s="84" t="s">
        <v>194</v>
      </c>
      <c r="G66" s="84" t="s">
        <v>196</v>
      </c>
      <c r="H66" s="83">
        <v>100</v>
      </c>
      <c r="I66" s="85">
        <v>41665</v>
      </c>
      <c r="J66" s="86">
        <v>330.23</v>
      </c>
      <c r="K66" s="86">
        <v>255</v>
      </c>
      <c r="L66" s="86">
        <v>57</v>
      </c>
      <c r="M66" s="87">
        <f t="shared" si="1"/>
        <v>255</v>
      </c>
      <c r="N66" s="88">
        <v>205</v>
      </c>
      <c r="O66" s="88">
        <f t="shared" si="0"/>
        <v>1568.25</v>
      </c>
    </row>
    <row r="67" spans="1:15" ht="99.95" customHeight="1" x14ac:dyDescent="0.25">
      <c r="A67" s="80">
        <v>65</v>
      </c>
      <c r="B67" s="54" t="s">
        <v>132</v>
      </c>
      <c r="C67" s="90">
        <v>27912222500339</v>
      </c>
      <c r="D67" s="97"/>
      <c r="E67" s="93">
        <v>14068118</v>
      </c>
      <c r="F67" s="92" t="s">
        <v>197</v>
      </c>
      <c r="G67" s="92" t="s">
        <v>198</v>
      </c>
      <c r="H67" s="93">
        <v>53</v>
      </c>
      <c r="I67" s="94">
        <v>40792</v>
      </c>
      <c r="J67" s="95">
        <v>367.79</v>
      </c>
      <c r="K67" s="95">
        <v>284</v>
      </c>
      <c r="L67" s="95">
        <v>86</v>
      </c>
      <c r="M67" s="87">
        <f t="shared" si="1"/>
        <v>284</v>
      </c>
      <c r="N67" s="88">
        <v>205</v>
      </c>
      <c r="O67" s="88">
        <f t="shared" si="0"/>
        <v>1746.6</v>
      </c>
    </row>
    <row r="68" spans="1:15" ht="99.95" customHeight="1" x14ac:dyDescent="0.2">
      <c r="A68" s="89">
        <v>66</v>
      </c>
      <c r="B68" s="101" t="s">
        <v>133</v>
      </c>
      <c r="C68" s="81">
        <v>28109012500413</v>
      </c>
      <c r="D68" s="98"/>
      <c r="E68" s="83">
        <v>61765978</v>
      </c>
      <c r="F68" s="84" t="s">
        <v>194</v>
      </c>
      <c r="G68" s="84" t="s">
        <v>195</v>
      </c>
      <c r="H68" s="83">
        <v>54</v>
      </c>
      <c r="I68" s="85">
        <v>40792</v>
      </c>
      <c r="J68" s="86">
        <v>341.89</v>
      </c>
      <c r="K68" s="86">
        <v>264</v>
      </c>
      <c r="L68" s="86">
        <v>66</v>
      </c>
      <c r="M68" s="87">
        <f t="shared" si="1"/>
        <v>264</v>
      </c>
      <c r="N68" s="88">
        <v>205</v>
      </c>
      <c r="O68" s="88">
        <f t="shared" si="0"/>
        <v>1623.6</v>
      </c>
    </row>
    <row r="69" spans="1:15" ht="99.95" customHeight="1" x14ac:dyDescent="0.2">
      <c r="A69" s="80">
        <v>67</v>
      </c>
      <c r="B69" s="48" t="s">
        <v>134</v>
      </c>
      <c r="C69" s="90">
        <v>29108012506494</v>
      </c>
      <c r="D69" s="97"/>
      <c r="E69" s="92"/>
      <c r="F69" s="92" t="s">
        <v>194</v>
      </c>
      <c r="G69" s="92" t="s">
        <v>196</v>
      </c>
      <c r="H69" s="93">
        <v>100</v>
      </c>
      <c r="I69" s="94">
        <v>41822</v>
      </c>
      <c r="J69" s="95">
        <v>318.58</v>
      </c>
      <c r="K69" s="95">
        <v>246</v>
      </c>
      <c r="L69" s="95">
        <v>48</v>
      </c>
      <c r="M69" s="87">
        <f t="shared" si="1"/>
        <v>246</v>
      </c>
      <c r="N69" s="88">
        <v>205</v>
      </c>
      <c r="O69" s="88">
        <f t="shared" si="0"/>
        <v>1512.9</v>
      </c>
    </row>
    <row r="70" spans="1:15" ht="99.95" customHeight="1" x14ac:dyDescent="0.25">
      <c r="A70" s="89">
        <v>68</v>
      </c>
      <c r="B70" s="54" t="s">
        <v>135</v>
      </c>
      <c r="C70" s="81">
        <v>27909242500041</v>
      </c>
      <c r="D70" s="98"/>
      <c r="E70" s="83">
        <v>16224784</v>
      </c>
      <c r="F70" s="84" t="s">
        <v>197</v>
      </c>
      <c r="G70" s="84" t="s">
        <v>195</v>
      </c>
      <c r="H70" s="83">
        <v>55</v>
      </c>
      <c r="I70" s="85">
        <v>40792</v>
      </c>
      <c r="J70" s="86">
        <v>349.66</v>
      </c>
      <c r="K70" s="86">
        <v>270</v>
      </c>
      <c r="L70" s="86">
        <v>72</v>
      </c>
      <c r="M70" s="87">
        <f t="shared" si="1"/>
        <v>270</v>
      </c>
      <c r="N70" s="88">
        <v>205</v>
      </c>
      <c r="O70" s="88">
        <f t="shared" ref="O70:O113" si="2">M70*N70*3/100</f>
        <v>1660.5</v>
      </c>
    </row>
    <row r="71" spans="1:15" ht="99.95" customHeight="1" x14ac:dyDescent="0.2">
      <c r="A71" s="80">
        <v>69</v>
      </c>
      <c r="B71" s="38" t="s">
        <v>136</v>
      </c>
      <c r="C71" s="90">
        <v>28004262500242</v>
      </c>
      <c r="D71" s="97"/>
      <c r="E71" s="93">
        <v>14001468</v>
      </c>
      <c r="F71" s="92" t="s">
        <v>197</v>
      </c>
      <c r="G71" s="92" t="s">
        <v>195</v>
      </c>
      <c r="H71" s="93">
        <v>57</v>
      </c>
      <c r="I71" s="94">
        <v>40792</v>
      </c>
      <c r="J71" s="95">
        <v>354.84</v>
      </c>
      <c r="K71" s="95">
        <v>274</v>
      </c>
      <c r="L71" s="95">
        <v>76</v>
      </c>
      <c r="M71" s="87">
        <f t="shared" ref="M71:M113" si="3">K71</f>
        <v>274</v>
      </c>
      <c r="N71" s="88">
        <v>205</v>
      </c>
      <c r="O71" s="88">
        <f t="shared" si="2"/>
        <v>1685.1</v>
      </c>
    </row>
    <row r="72" spans="1:15" ht="99.95" customHeight="1" x14ac:dyDescent="0.2">
      <c r="A72" s="89">
        <v>70</v>
      </c>
      <c r="B72" s="48" t="s">
        <v>137</v>
      </c>
      <c r="C72" s="81">
        <v>29204082502185</v>
      </c>
      <c r="D72" s="98"/>
      <c r="E72" s="84"/>
      <c r="F72" s="84" t="s">
        <v>194</v>
      </c>
      <c r="G72" s="84" t="s">
        <v>196</v>
      </c>
      <c r="H72" s="83">
        <v>155</v>
      </c>
      <c r="I72" s="85">
        <v>42179</v>
      </c>
      <c r="J72" s="86">
        <v>318.58</v>
      </c>
      <c r="K72" s="86">
        <v>246</v>
      </c>
      <c r="L72" s="86">
        <v>48</v>
      </c>
      <c r="M72" s="87">
        <f t="shared" si="3"/>
        <v>246</v>
      </c>
      <c r="N72" s="88">
        <v>205</v>
      </c>
      <c r="O72" s="88">
        <f t="shared" si="2"/>
        <v>1512.9</v>
      </c>
    </row>
    <row r="73" spans="1:15" ht="99.95" customHeight="1" x14ac:dyDescent="0.25">
      <c r="A73" s="80">
        <v>71</v>
      </c>
      <c r="B73" s="54" t="s">
        <v>138</v>
      </c>
      <c r="C73" s="90">
        <v>28603178800223</v>
      </c>
      <c r="D73" s="97"/>
      <c r="E73" s="93">
        <v>61651752</v>
      </c>
      <c r="F73" s="92" t="s">
        <v>197</v>
      </c>
      <c r="G73" s="92" t="s">
        <v>195</v>
      </c>
      <c r="H73" s="93">
        <v>58</v>
      </c>
      <c r="I73" s="94">
        <v>40792</v>
      </c>
      <c r="J73" s="95">
        <v>344.48</v>
      </c>
      <c r="K73" s="95">
        <v>266</v>
      </c>
      <c r="L73" s="95">
        <v>68</v>
      </c>
      <c r="M73" s="87">
        <f t="shared" si="3"/>
        <v>266</v>
      </c>
      <c r="N73" s="88">
        <v>205</v>
      </c>
      <c r="O73" s="88">
        <f t="shared" si="2"/>
        <v>1635.9</v>
      </c>
    </row>
    <row r="74" spans="1:15" ht="99.95" customHeight="1" x14ac:dyDescent="0.25">
      <c r="A74" s="89">
        <v>72</v>
      </c>
      <c r="B74" s="54" t="s">
        <v>139</v>
      </c>
      <c r="C74" s="81">
        <v>28612082503685</v>
      </c>
      <c r="D74" s="98"/>
      <c r="E74" s="83">
        <v>1537699</v>
      </c>
      <c r="F74" s="84" t="s">
        <v>194</v>
      </c>
      <c r="G74" s="84" t="s">
        <v>195</v>
      </c>
      <c r="H74" s="83">
        <v>59</v>
      </c>
      <c r="I74" s="85">
        <v>41087</v>
      </c>
      <c r="J74" s="86">
        <v>336.71</v>
      </c>
      <c r="K74" s="86">
        <v>260</v>
      </c>
      <c r="L74" s="86">
        <v>62</v>
      </c>
      <c r="M74" s="87">
        <f t="shared" si="3"/>
        <v>260</v>
      </c>
      <c r="N74" s="88">
        <v>205</v>
      </c>
      <c r="O74" s="88">
        <f t="shared" si="2"/>
        <v>1599</v>
      </c>
    </row>
    <row r="75" spans="1:15" ht="99.95" customHeight="1" x14ac:dyDescent="0.2">
      <c r="A75" s="89"/>
      <c r="B75" s="38" t="s">
        <v>142</v>
      </c>
      <c r="C75" s="81"/>
      <c r="D75" s="98"/>
      <c r="E75" s="83"/>
      <c r="F75" s="84"/>
      <c r="G75" s="84"/>
      <c r="H75" s="83"/>
      <c r="I75" s="85"/>
      <c r="J75" s="86"/>
      <c r="K75" s="86"/>
      <c r="L75" s="86"/>
      <c r="M75" s="87"/>
      <c r="N75" s="88"/>
      <c r="O75" s="88"/>
    </row>
    <row r="76" spans="1:15" ht="99.95" customHeight="1" x14ac:dyDescent="0.25">
      <c r="A76" s="80">
        <v>73</v>
      </c>
      <c r="B76" s="54" t="s">
        <v>203</v>
      </c>
      <c r="C76" s="90">
        <v>28508292500032</v>
      </c>
      <c r="D76" s="97"/>
      <c r="E76" s="93">
        <v>22336849</v>
      </c>
      <c r="F76" s="92" t="s">
        <v>194</v>
      </c>
      <c r="G76" s="92" t="s">
        <v>196</v>
      </c>
      <c r="H76" s="93">
        <v>102</v>
      </c>
      <c r="I76" s="94">
        <v>41665</v>
      </c>
      <c r="J76" s="95">
        <v>326.35000000000002</v>
      </c>
      <c r="K76" s="95">
        <v>252</v>
      </c>
      <c r="L76" s="95">
        <v>54</v>
      </c>
      <c r="M76" s="87">
        <f t="shared" si="3"/>
        <v>252</v>
      </c>
      <c r="N76" s="88">
        <v>205</v>
      </c>
      <c r="O76" s="88">
        <f t="shared" si="2"/>
        <v>1549.8</v>
      </c>
    </row>
    <row r="77" spans="1:15" ht="99.95" customHeight="1" x14ac:dyDescent="0.25">
      <c r="A77" s="89">
        <v>74</v>
      </c>
      <c r="B77" s="54" t="s">
        <v>141</v>
      </c>
      <c r="C77" s="81">
        <v>28109172500291</v>
      </c>
      <c r="D77" s="98"/>
      <c r="E77" s="83">
        <v>59567856</v>
      </c>
      <c r="F77" s="84" t="s">
        <v>194</v>
      </c>
      <c r="G77" s="84" t="s">
        <v>195</v>
      </c>
      <c r="H77" s="83">
        <v>60</v>
      </c>
      <c r="I77" s="85">
        <v>41048</v>
      </c>
      <c r="J77" s="86">
        <v>336.71</v>
      </c>
      <c r="K77" s="86">
        <v>260</v>
      </c>
      <c r="L77" s="86">
        <v>62</v>
      </c>
      <c r="M77" s="87">
        <f t="shared" si="3"/>
        <v>260</v>
      </c>
      <c r="N77" s="88">
        <v>205</v>
      </c>
      <c r="O77" s="88">
        <f t="shared" si="2"/>
        <v>1599</v>
      </c>
    </row>
    <row r="78" spans="1:15" ht="99.95" customHeight="1" x14ac:dyDescent="0.2">
      <c r="A78" s="80">
        <v>75</v>
      </c>
      <c r="B78" s="99" t="s">
        <v>142</v>
      </c>
      <c r="C78" s="81"/>
      <c r="D78" s="98"/>
      <c r="E78" s="83"/>
      <c r="F78" s="84"/>
      <c r="G78" s="84"/>
      <c r="H78" s="83"/>
      <c r="I78" s="85"/>
      <c r="J78" s="86"/>
      <c r="K78" s="86"/>
      <c r="L78" s="86"/>
      <c r="M78" s="87"/>
      <c r="N78" s="88"/>
      <c r="O78" s="88"/>
    </row>
    <row r="79" spans="1:15" ht="99.95" customHeight="1" x14ac:dyDescent="0.2">
      <c r="A79" s="80"/>
      <c r="B79" s="99"/>
      <c r="C79" s="81"/>
      <c r="D79" s="98"/>
      <c r="E79" s="83"/>
      <c r="F79" s="84"/>
      <c r="G79" s="84"/>
      <c r="H79" s="83"/>
      <c r="I79" s="85"/>
      <c r="J79" s="86"/>
      <c r="K79" s="86"/>
      <c r="L79" s="86"/>
      <c r="M79" s="87"/>
      <c r="N79" s="88"/>
      <c r="O79" s="88"/>
    </row>
    <row r="80" spans="1:15" ht="99.95" customHeight="1" x14ac:dyDescent="0.25">
      <c r="A80" s="89">
        <v>76</v>
      </c>
      <c r="B80" s="54" t="s">
        <v>143</v>
      </c>
      <c r="C80" s="90">
        <v>28801012517392</v>
      </c>
      <c r="D80" s="97"/>
      <c r="E80" s="92"/>
      <c r="F80" s="92" t="s">
        <v>194</v>
      </c>
      <c r="G80" s="92" t="s">
        <v>196</v>
      </c>
      <c r="H80" s="93">
        <v>62</v>
      </c>
      <c r="I80" s="94">
        <v>40953</v>
      </c>
      <c r="J80" s="95">
        <v>328.94</v>
      </c>
      <c r="K80" s="95">
        <v>254</v>
      </c>
      <c r="L80" s="95">
        <v>56</v>
      </c>
      <c r="M80" s="87">
        <f t="shared" si="3"/>
        <v>254</v>
      </c>
      <c r="N80" s="88">
        <v>205</v>
      </c>
      <c r="O80" s="88">
        <f t="shared" si="2"/>
        <v>1562.1</v>
      </c>
    </row>
    <row r="81" spans="1:15" ht="99.95" customHeight="1" x14ac:dyDescent="0.25">
      <c r="A81" s="80">
        <v>77</v>
      </c>
      <c r="B81" s="54" t="s">
        <v>144</v>
      </c>
      <c r="C81" s="81">
        <v>28301222500171</v>
      </c>
      <c r="D81" s="98"/>
      <c r="E81" s="83">
        <v>228405590</v>
      </c>
      <c r="F81" s="84" t="s">
        <v>194</v>
      </c>
      <c r="G81" s="84" t="s">
        <v>199</v>
      </c>
      <c r="H81" s="83">
        <v>64</v>
      </c>
      <c r="I81" s="85">
        <v>40950</v>
      </c>
      <c r="J81" s="86">
        <v>336.71</v>
      </c>
      <c r="K81" s="86">
        <v>260</v>
      </c>
      <c r="L81" s="86">
        <v>62</v>
      </c>
      <c r="M81" s="87">
        <f t="shared" si="3"/>
        <v>260</v>
      </c>
      <c r="N81" s="88">
        <v>205</v>
      </c>
      <c r="O81" s="88">
        <f t="shared" si="2"/>
        <v>1599</v>
      </c>
    </row>
    <row r="82" spans="1:15" ht="99.95" customHeight="1" x14ac:dyDescent="0.25">
      <c r="A82" s="89">
        <v>78</v>
      </c>
      <c r="B82" s="54" t="s">
        <v>145</v>
      </c>
      <c r="C82" s="90">
        <v>28309102500411</v>
      </c>
      <c r="D82" s="97"/>
      <c r="E82" s="93">
        <v>21524755</v>
      </c>
      <c r="F82" s="92" t="s">
        <v>194</v>
      </c>
      <c r="G82" s="92" t="s">
        <v>195</v>
      </c>
      <c r="H82" s="93">
        <v>156</v>
      </c>
      <c r="I82" s="94">
        <v>42147</v>
      </c>
      <c r="J82" s="95">
        <v>330.23</v>
      </c>
      <c r="K82" s="95">
        <v>255</v>
      </c>
      <c r="L82" s="95">
        <v>57</v>
      </c>
      <c r="M82" s="87">
        <f t="shared" si="3"/>
        <v>255</v>
      </c>
      <c r="N82" s="88">
        <v>205</v>
      </c>
      <c r="O82" s="88">
        <f t="shared" si="2"/>
        <v>1568.25</v>
      </c>
    </row>
    <row r="83" spans="1:15" ht="99.95" customHeight="1" x14ac:dyDescent="0.25">
      <c r="A83" s="80">
        <v>79</v>
      </c>
      <c r="B83" s="54" t="s">
        <v>146</v>
      </c>
      <c r="C83" s="81">
        <v>28409242500254</v>
      </c>
      <c r="D83" s="98"/>
      <c r="E83" s="83">
        <v>22572369</v>
      </c>
      <c r="F83" s="84" t="s">
        <v>194</v>
      </c>
      <c r="G83" s="84" t="s">
        <v>196</v>
      </c>
      <c r="H83" s="83">
        <v>65</v>
      </c>
      <c r="I83" s="85">
        <v>41048</v>
      </c>
      <c r="J83" s="86">
        <v>336.71</v>
      </c>
      <c r="K83" s="86">
        <v>260</v>
      </c>
      <c r="L83" s="86">
        <v>62</v>
      </c>
      <c r="M83" s="87">
        <f t="shared" si="3"/>
        <v>260</v>
      </c>
      <c r="N83" s="88">
        <v>205</v>
      </c>
      <c r="O83" s="88">
        <f t="shared" si="2"/>
        <v>1599</v>
      </c>
    </row>
    <row r="84" spans="1:15" ht="99.95" customHeight="1" x14ac:dyDescent="0.2">
      <c r="A84" s="89">
        <v>80</v>
      </c>
      <c r="B84" s="56" t="s">
        <v>147</v>
      </c>
      <c r="C84" s="81"/>
      <c r="D84" s="98"/>
      <c r="E84" s="83"/>
      <c r="F84" s="84"/>
      <c r="G84" s="84"/>
      <c r="H84" s="83"/>
      <c r="I84" s="85"/>
      <c r="J84" s="86"/>
      <c r="K84" s="86"/>
      <c r="L84" s="86"/>
      <c r="M84" s="87"/>
      <c r="N84" s="88"/>
      <c r="O84" s="88"/>
    </row>
    <row r="85" spans="1:15" ht="99.95" customHeight="1" x14ac:dyDescent="0.25">
      <c r="A85" s="80">
        <v>81</v>
      </c>
      <c r="B85" s="54" t="s">
        <v>148</v>
      </c>
      <c r="C85" s="90">
        <v>28602042500319</v>
      </c>
      <c r="D85" s="97"/>
      <c r="E85" s="92"/>
      <c r="F85" s="92" t="s">
        <v>194</v>
      </c>
      <c r="G85" s="92" t="s">
        <v>196</v>
      </c>
      <c r="H85" s="93">
        <v>104</v>
      </c>
      <c r="I85" s="94">
        <v>41665</v>
      </c>
      <c r="J85" s="95">
        <v>331.53</v>
      </c>
      <c r="K85" s="95">
        <v>256</v>
      </c>
      <c r="L85" s="95">
        <v>58</v>
      </c>
      <c r="M85" s="87">
        <f t="shared" si="3"/>
        <v>256</v>
      </c>
      <c r="N85" s="88">
        <v>205</v>
      </c>
      <c r="O85" s="88">
        <f t="shared" si="2"/>
        <v>1574.4</v>
      </c>
    </row>
    <row r="86" spans="1:15" ht="99.95" customHeight="1" x14ac:dyDescent="0.25">
      <c r="A86" s="89">
        <v>82</v>
      </c>
      <c r="B86" s="54" t="s">
        <v>149</v>
      </c>
      <c r="C86" s="81">
        <v>27804112500107</v>
      </c>
      <c r="D86" s="98"/>
      <c r="E86" s="83">
        <v>15375444</v>
      </c>
      <c r="F86" s="84" t="s">
        <v>197</v>
      </c>
      <c r="G86" s="84" t="s">
        <v>195</v>
      </c>
      <c r="H86" s="83">
        <v>90</v>
      </c>
      <c r="I86" s="85">
        <v>35252</v>
      </c>
      <c r="J86" s="86">
        <v>543.23</v>
      </c>
      <c r="K86" s="86">
        <v>419.47</v>
      </c>
      <c r="L86" s="86">
        <v>118</v>
      </c>
      <c r="M86" s="87">
        <f t="shared" si="3"/>
        <v>419.47</v>
      </c>
      <c r="N86" s="88">
        <v>205</v>
      </c>
      <c r="O86" s="88">
        <f t="shared" si="2"/>
        <v>2579.7405000000003</v>
      </c>
    </row>
    <row r="87" spans="1:15" ht="99.95" customHeight="1" x14ac:dyDescent="0.25">
      <c r="A87" s="80">
        <v>83</v>
      </c>
      <c r="B87" s="54" t="s">
        <v>150</v>
      </c>
      <c r="C87" s="90">
        <v>28607162500063</v>
      </c>
      <c r="D87" s="97"/>
      <c r="E87" s="93">
        <v>7735353</v>
      </c>
      <c r="F87" s="92" t="s">
        <v>194</v>
      </c>
      <c r="G87" s="92" t="s">
        <v>195</v>
      </c>
      <c r="H87" s="93">
        <v>66</v>
      </c>
      <c r="I87" s="94">
        <v>41048</v>
      </c>
      <c r="J87" s="95">
        <v>336.71</v>
      </c>
      <c r="K87" s="95">
        <v>260</v>
      </c>
      <c r="L87" s="95">
        <v>62</v>
      </c>
      <c r="M87" s="87">
        <f t="shared" si="3"/>
        <v>260</v>
      </c>
      <c r="N87" s="88">
        <v>205</v>
      </c>
      <c r="O87" s="88">
        <f t="shared" si="2"/>
        <v>1599</v>
      </c>
    </row>
    <row r="88" spans="1:15" ht="99.95" customHeight="1" x14ac:dyDescent="0.25">
      <c r="A88" s="89">
        <v>84</v>
      </c>
      <c r="B88" s="54" t="s">
        <v>151</v>
      </c>
      <c r="C88" s="81">
        <v>28501142500382</v>
      </c>
      <c r="D88" s="98"/>
      <c r="E88" s="83">
        <v>17986771</v>
      </c>
      <c r="F88" s="84" t="s">
        <v>194</v>
      </c>
      <c r="G88" s="84" t="s">
        <v>195</v>
      </c>
      <c r="H88" s="83">
        <v>67</v>
      </c>
      <c r="I88" s="85">
        <v>40792</v>
      </c>
      <c r="J88" s="86">
        <v>336.71</v>
      </c>
      <c r="K88" s="86">
        <v>260</v>
      </c>
      <c r="L88" s="86">
        <v>62</v>
      </c>
      <c r="M88" s="87">
        <f t="shared" si="3"/>
        <v>260</v>
      </c>
      <c r="N88" s="88">
        <v>205</v>
      </c>
      <c r="O88" s="88">
        <f t="shared" si="2"/>
        <v>1599</v>
      </c>
    </row>
    <row r="89" spans="1:15" ht="99.95" customHeight="1" x14ac:dyDescent="0.25">
      <c r="A89" s="80">
        <v>85</v>
      </c>
      <c r="B89" s="54" t="s">
        <v>152</v>
      </c>
      <c r="C89" s="90">
        <v>28201032504214</v>
      </c>
      <c r="D89" s="97"/>
      <c r="E89" s="93">
        <v>48970548</v>
      </c>
      <c r="F89" s="92" t="s">
        <v>197</v>
      </c>
      <c r="G89" s="92" t="s">
        <v>195</v>
      </c>
      <c r="H89" s="93">
        <v>68</v>
      </c>
      <c r="I89" s="94">
        <v>40792</v>
      </c>
      <c r="J89" s="95">
        <v>354.84</v>
      </c>
      <c r="K89" s="95">
        <v>274</v>
      </c>
      <c r="L89" s="95">
        <v>76</v>
      </c>
      <c r="M89" s="87">
        <f t="shared" si="3"/>
        <v>274</v>
      </c>
      <c r="N89" s="88">
        <v>205</v>
      </c>
      <c r="O89" s="88">
        <f t="shared" si="2"/>
        <v>1685.1</v>
      </c>
    </row>
    <row r="90" spans="1:15" ht="99.95" customHeight="1" x14ac:dyDescent="0.25">
      <c r="A90" s="89">
        <v>86</v>
      </c>
      <c r="B90" s="54" t="s">
        <v>153</v>
      </c>
      <c r="C90" s="81">
        <v>28403242500051</v>
      </c>
      <c r="D90" s="98"/>
      <c r="E90" s="83">
        <v>19247231</v>
      </c>
      <c r="F90" s="84" t="s">
        <v>194</v>
      </c>
      <c r="G90" s="84" t="s">
        <v>196</v>
      </c>
      <c r="H90" s="83">
        <v>69</v>
      </c>
      <c r="I90" s="85">
        <v>41048</v>
      </c>
      <c r="J90" s="86">
        <v>340.59</v>
      </c>
      <c r="K90" s="86">
        <v>263</v>
      </c>
      <c r="L90" s="86">
        <v>65</v>
      </c>
      <c r="M90" s="87">
        <f t="shared" si="3"/>
        <v>263</v>
      </c>
      <c r="N90" s="88">
        <v>205</v>
      </c>
      <c r="O90" s="88">
        <f t="shared" si="2"/>
        <v>1617.45</v>
      </c>
    </row>
    <row r="91" spans="1:15" ht="99.95" customHeight="1" x14ac:dyDescent="0.25">
      <c r="A91" s="80">
        <v>87</v>
      </c>
      <c r="B91" s="54" t="s">
        <v>154</v>
      </c>
      <c r="C91" s="90">
        <v>27807022501821</v>
      </c>
      <c r="D91" s="97"/>
      <c r="E91" s="92"/>
      <c r="F91" s="92" t="s">
        <v>197</v>
      </c>
      <c r="G91" s="92" t="s">
        <v>195</v>
      </c>
      <c r="H91" s="93">
        <v>159</v>
      </c>
      <c r="I91" s="94">
        <v>40792</v>
      </c>
      <c r="J91" s="95">
        <v>362.61</v>
      </c>
      <c r="K91" s="95">
        <v>280</v>
      </c>
      <c r="L91" s="95">
        <v>82</v>
      </c>
      <c r="M91" s="87">
        <f t="shared" si="3"/>
        <v>280</v>
      </c>
      <c r="N91" s="88">
        <v>205</v>
      </c>
      <c r="O91" s="88">
        <f t="shared" si="2"/>
        <v>1722</v>
      </c>
    </row>
    <row r="92" spans="1:15" ht="99.95" customHeight="1" x14ac:dyDescent="0.25">
      <c r="A92" s="89">
        <v>88</v>
      </c>
      <c r="B92" s="54" t="s">
        <v>155</v>
      </c>
      <c r="C92" s="81">
        <v>28409202500227</v>
      </c>
      <c r="D92" s="98"/>
      <c r="E92" s="83">
        <v>24358969</v>
      </c>
      <c r="F92" s="84" t="s">
        <v>194</v>
      </c>
      <c r="G92" s="84" t="s">
        <v>195</v>
      </c>
      <c r="H92" s="83">
        <v>71</v>
      </c>
      <c r="I92" s="85">
        <v>41048</v>
      </c>
      <c r="J92" s="86">
        <v>336.71</v>
      </c>
      <c r="K92" s="86">
        <v>260</v>
      </c>
      <c r="L92" s="86">
        <v>62</v>
      </c>
      <c r="M92" s="87">
        <f t="shared" si="3"/>
        <v>260</v>
      </c>
      <c r="N92" s="88">
        <v>205</v>
      </c>
      <c r="O92" s="88">
        <f t="shared" si="2"/>
        <v>1599</v>
      </c>
    </row>
    <row r="93" spans="1:15" ht="99.95" customHeight="1" x14ac:dyDescent="0.25">
      <c r="A93" s="80">
        <v>89</v>
      </c>
      <c r="B93" s="54" t="s">
        <v>156</v>
      </c>
      <c r="C93" s="90">
        <v>28003102503168</v>
      </c>
      <c r="D93" s="97"/>
      <c r="E93" s="92"/>
      <c r="F93" s="92" t="s">
        <v>194</v>
      </c>
      <c r="G93" s="92" t="s">
        <v>195</v>
      </c>
      <c r="H93" s="93">
        <v>160</v>
      </c>
      <c r="I93" s="94">
        <v>41665</v>
      </c>
      <c r="J93" s="95">
        <v>330.23</v>
      </c>
      <c r="K93" s="95">
        <v>255</v>
      </c>
      <c r="L93" s="95">
        <v>57</v>
      </c>
      <c r="M93" s="87">
        <f t="shared" si="3"/>
        <v>255</v>
      </c>
      <c r="N93" s="88">
        <v>205</v>
      </c>
      <c r="O93" s="88">
        <f t="shared" si="2"/>
        <v>1568.25</v>
      </c>
    </row>
    <row r="94" spans="1:15" ht="99.95" customHeight="1" x14ac:dyDescent="0.25">
      <c r="A94" s="89">
        <v>90</v>
      </c>
      <c r="B94" s="54" t="s">
        <v>157</v>
      </c>
      <c r="C94" s="81">
        <v>27806222500083</v>
      </c>
      <c r="D94" s="98"/>
      <c r="E94" s="83">
        <v>15375476</v>
      </c>
      <c r="F94" s="84" t="s">
        <v>197</v>
      </c>
      <c r="G94" s="84" t="s">
        <v>196</v>
      </c>
      <c r="H94" s="83">
        <v>2</v>
      </c>
      <c r="I94" s="85">
        <v>40792</v>
      </c>
      <c r="J94" s="86">
        <v>366.49</v>
      </c>
      <c r="K94" s="86">
        <v>283</v>
      </c>
      <c r="L94" s="86">
        <v>85</v>
      </c>
      <c r="M94" s="87">
        <f t="shared" si="3"/>
        <v>283</v>
      </c>
      <c r="N94" s="88">
        <v>205</v>
      </c>
      <c r="O94" s="88">
        <f t="shared" si="2"/>
        <v>1740.45</v>
      </c>
    </row>
    <row r="95" spans="1:15" ht="99.95" customHeight="1" x14ac:dyDescent="0.25">
      <c r="A95" s="80">
        <v>91</v>
      </c>
      <c r="B95" s="54" t="s">
        <v>158</v>
      </c>
      <c r="C95" s="90">
        <v>27512112500165</v>
      </c>
      <c r="D95" s="97"/>
      <c r="E95" s="93">
        <v>15375946</v>
      </c>
      <c r="F95" s="92" t="s">
        <v>197</v>
      </c>
      <c r="G95" s="92" t="s">
        <v>195</v>
      </c>
      <c r="H95" s="93">
        <v>3</v>
      </c>
      <c r="I95" s="94">
        <v>40792</v>
      </c>
      <c r="J95" s="95">
        <v>372.97</v>
      </c>
      <c r="K95" s="95">
        <v>288</v>
      </c>
      <c r="L95" s="95">
        <v>90</v>
      </c>
      <c r="M95" s="87">
        <f t="shared" si="3"/>
        <v>288</v>
      </c>
      <c r="N95" s="88">
        <v>205</v>
      </c>
      <c r="O95" s="88">
        <f t="shared" si="2"/>
        <v>1771.2</v>
      </c>
    </row>
    <row r="96" spans="1:15" ht="99.95" customHeight="1" x14ac:dyDescent="0.25">
      <c r="A96" s="89">
        <v>92</v>
      </c>
      <c r="B96" s="54" t="s">
        <v>159</v>
      </c>
      <c r="C96" s="81">
        <v>28108052500126</v>
      </c>
      <c r="D96" s="98"/>
      <c r="E96" s="83">
        <v>61755564</v>
      </c>
      <c r="F96" s="84" t="s">
        <v>197</v>
      </c>
      <c r="G96" s="84" t="s">
        <v>195</v>
      </c>
      <c r="H96" s="83">
        <v>72</v>
      </c>
      <c r="I96" s="85">
        <v>40792</v>
      </c>
      <c r="J96" s="86">
        <v>356.13</v>
      </c>
      <c r="K96" s="86">
        <v>275</v>
      </c>
      <c r="L96" s="86">
        <v>77</v>
      </c>
      <c r="M96" s="87">
        <f t="shared" si="3"/>
        <v>275</v>
      </c>
      <c r="N96" s="88">
        <v>205</v>
      </c>
      <c r="O96" s="88">
        <f t="shared" si="2"/>
        <v>1691.25</v>
      </c>
    </row>
    <row r="97" spans="1:15" ht="99.95" customHeight="1" x14ac:dyDescent="0.25">
      <c r="A97" s="80">
        <v>93</v>
      </c>
      <c r="B97" s="54" t="s">
        <v>160</v>
      </c>
      <c r="C97" s="90">
        <v>26701012500404</v>
      </c>
      <c r="D97" s="97"/>
      <c r="E97" s="93">
        <v>28735618</v>
      </c>
      <c r="F97" s="92" t="s">
        <v>197</v>
      </c>
      <c r="G97" s="92" t="s">
        <v>196</v>
      </c>
      <c r="H97" s="93">
        <v>73</v>
      </c>
      <c r="I97" s="94">
        <v>40792</v>
      </c>
      <c r="J97" s="95">
        <v>360.02</v>
      </c>
      <c r="K97" s="95">
        <v>278</v>
      </c>
      <c r="L97" s="95">
        <v>80</v>
      </c>
      <c r="M97" s="87">
        <f t="shared" si="3"/>
        <v>278</v>
      </c>
      <c r="N97" s="88">
        <v>205</v>
      </c>
      <c r="O97" s="88">
        <f t="shared" si="2"/>
        <v>1709.7</v>
      </c>
    </row>
    <row r="98" spans="1:15" ht="99.95" customHeight="1" x14ac:dyDescent="0.2">
      <c r="A98" s="89">
        <v>94</v>
      </c>
      <c r="B98" s="56" t="s">
        <v>161</v>
      </c>
      <c r="C98" s="81">
        <v>28703012500285</v>
      </c>
      <c r="D98" s="98"/>
      <c r="E98" s="83">
        <v>21744079</v>
      </c>
      <c r="F98" s="84" t="s">
        <v>194</v>
      </c>
      <c r="G98" s="84" t="s">
        <v>195</v>
      </c>
      <c r="H98" s="83">
        <v>80</v>
      </c>
      <c r="I98" s="85">
        <v>41665</v>
      </c>
      <c r="J98" s="86">
        <v>330.23</v>
      </c>
      <c r="K98" s="86">
        <v>255</v>
      </c>
      <c r="L98" s="86">
        <v>57</v>
      </c>
      <c r="M98" s="87">
        <f t="shared" si="3"/>
        <v>255</v>
      </c>
      <c r="N98" s="88">
        <v>205</v>
      </c>
      <c r="O98" s="88">
        <f t="shared" si="2"/>
        <v>1568.25</v>
      </c>
    </row>
    <row r="99" spans="1:15" ht="99.95" customHeight="1" x14ac:dyDescent="0.2">
      <c r="A99" s="80">
        <v>95</v>
      </c>
      <c r="B99" s="48" t="s">
        <v>162</v>
      </c>
      <c r="C99" s="90">
        <v>28802112500663</v>
      </c>
      <c r="D99" s="97"/>
      <c r="E99" s="92"/>
      <c r="F99" s="92" t="s">
        <v>194</v>
      </c>
      <c r="G99" s="92" t="s">
        <v>195</v>
      </c>
      <c r="H99" s="93">
        <v>74</v>
      </c>
      <c r="I99" s="94">
        <v>40936</v>
      </c>
      <c r="J99" s="95">
        <v>328.94</v>
      </c>
      <c r="K99" s="95">
        <v>254</v>
      </c>
      <c r="L99" s="95">
        <v>56</v>
      </c>
      <c r="M99" s="87">
        <f t="shared" si="3"/>
        <v>254</v>
      </c>
      <c r="N99" s="88">
        <v>205</v>
      </c>
      <c r="O99" s="88">
        <f t="shared" si="2"/>
        <v>1562.1</v>
      </c>
    </row>
    <row r="100" spans="1:15" ht="99.95" customHeight="1" x14ac:dyDescent="0.25">
      <c r="A100" s="89">
        <v>96</v>
      </c>
      <c r="B100" s="54" t="s">
        <v>163</v>
      </c>
      <c r="C100" s="81">
        <v>28409082500082</v>
      </c>
      <c r="D100" s="98"/>
      <c r="E100" s="83">
        <v>21379440</v>
      </c>
      <c r="F100" s="84" t="s">
        <v>197</v>
      </c>
      <c r="G100" s="84" t="s">
        <v>195</v>
      </c>
      <c r="H100" s="83">
        <v>75</v>
      </c>
      <c r="I100" s="85">
        <v>40792</v>
      </c>
      <c r="J100" s="86">
        <v>354.84</v>
      </c>
      <c r="K100" s="86">
        <v>274</v>
      </c>
      <c r="L100" s="86">
        <v>76</v>
      </c>
      <c r="M100" s="87">
        <f t="shared" si="3"/>
        <v>274</v>
      </c>
      <c r="N100" s="88">
        <v>205</v>
      </c>
      <c r="O100" s="88">
        <f t="shared" si="2"/>
        <v>1685.1</v>
      </c>
    </row>
    <row r="101" spans="1:15" ht="99.95" customHeight="1" x14ac:dyDescent="0.25">
      <c r="A101" s="80">
        <v>97</v>
      </c>
      <c r="B101" s="54" t="s">
        <v>164</v>
      </c>
      <c r="C101" s="90">
        <v>28310112500426</v>
      </c>
      <c r="D101" s="97"/>
      <c r="E101" s="92"/>
      <c r="F101" s="92" t="s">
        <v>194</v>
      </c>
      <c r="G101" s="92" t="s">
        <v>196</v>
      </c>
      <c r="H101" s="93">
        <v>161</v>
      </c>
      <c r="I101" s="94">
        <v>42143</v>
      </c>
      <c r="J101" s="95">
        <v>322.45999999999998</v>
      </c>
      <c r="K101" s="95">
        <v>249</v>
      </c>
      <c r="L101" s="95">
        <v>51</v>
      </c>
      <c r="M101" s="87">
        <f t="shared" si="3"/>
        <v>249</v>
      </c>
      <c r="N101" s="88">
        <v>205</v>
      </c>
      <c r="O101" s="88">
        <f t="shared" si="2"/>
        <v>1531.35</v>
      </c>
    </row>
    <row r="102" spans="1:15" ht="99.95" customHeight="1" x14ac:dyDescent="0.25">
      <c r="A102" s="89">
        <v>98</v>
      </c>
      <c r="B102" s="54" t="s">
        <v>204</v>
      </c>
      <c r="C102" s="81">
        <v>28712152500268</v>
      </c>
      <c r="D102" s="98"/>
      <c r="E102" s="84"/>
      <c r="F102" s="84" t="s">
        <v>194</v>
      </c>
      <c r="G102" s="84" t="s">
        <v>196</v>
      </c>
      <c r="H102" s="83">
        <v>162</v>
      </c>
      <c r="I102" s="85">
        <v>42147</v>
      </c>
      <c r="J102" s="86">
        <v>330.23</v>
      </c>
      <c r="K102" s="86">
        <v>255</v>
      </c>
      <c r="L102" s="86">
        <v>57</v>
      </c>
      <c r="M102" s="87">
        <f t="shared" si="3"/>
        <v>255</v>
      </c>
      <c r="N102" s="88">
        <v>205</v>
      </c>
      <c r="O102" s="88">
        <f t="shared" si="2"/>
        <v>1568.25</v>
      </c>
    </row>
    <row r="103" spans="1:15" ht="99.95" customHeight="1" x14ac:dyDescent="0.25">
      <c r="A103" s="80">
        <v>99</v>
      </c>
      <c r="B103" s="54" t="s">
        <v>166</v>
      </c>
      <c r="C103" s="90">
        <v>28708232500181</v>
      </c>
      <c r="D103" s="97"/>
      <c r="E103" s="92"/>
      <c r="F103" s="92" t="s">
        <v>194</v>
      </c>
      <c r="G103" s="92" t="s">
        <v>196</v>
      </c>
      <c r="H103" s="93">
        <v>106</v>
      </c>
      <c r="I103" s="94">
        <v>41665</v>
      </c>
      <c r="J103" s="95">
        <v>330.23</v>
      </c>
      <c r="K103" s="95">
        <v>255</v>
      </c>
      <c r="L103" s="95">
        <v>57</v>
      </c>
      <c r="M103" s="87">
        <f t="shared" si="3"/>
        <v>255</v>
      </c>
      <c r="N103" s="88">
        <v>205</v>
      </c>
      <c r="O103" s="88">
        <f t="shared" si="2"/>
        <v>1568.25</v>
      </c>
    </row>
    <row r="104" spans="1:15" ht="99.95" customHeight="1" x14ac:dyDescent="0.25">
      <c r="A104" s="89">
        <v>100</v>
      </c>
      <c r="B104" s="54" t="s">
        <v>167</v>
      </c>
      <c r="C104" s="81">
        <v>28309202500125</v>
      </c>
      <c r="D104" s="98"/>
      <c r="E104" s="83">
        <v>19339258</v>
      </c>
      <c r="F104" s="84" t="s">
        <v>197</v>
      </c>
      <c r="G104" s="84" t="s">
        <v>195</v>
      </c>
      <c r="H104" s="83">
        <v>76</v>
      </c>
      <c r="I104" s="85">
        <v>40792</v>
      </c>
      <c r="J104" s="86">
        <v>356.13</v>
      </c>
      <c r="K104" s="86">
        <v>275</v>
      </c>
      <c r="L104" s="86">
        <v>77</v>
      </c>
      <c r="M104" s="87">
        <f t="shared" si="3"/>
        <v>275</v>
      </c>
      <c r="N104" s="88">
        <v>205</v>
      </c>
      <c r="O104" s="88">
        <f t="shared" si="2"/>
        <v>1691.25</v>
      </c>
    </row>
    <row r="105" spans="1:15" ht="99.95" customHeight="1" x14ac:dyDescent="0.25">
      <c r="A105" s="80">
        <v>101</v>
      </c>
      <c r="B105" s="54" t="s">
        <v>168</v>
      </c>
      <c r="C105" s="90">
        <v>28204210100288</v>
      </c>
      <c r="D105" s="97"/>
      <c r="E105" s="93">
        <v>29366491</v>
      </c>
      <c r="F105" s="92" t="s">
        <v>194</v>
      </c>
      <c r="G105" s="92" t="s">
        <v>195</v>
      </c>
      <c r="H105" s="93">
        <v>77</v>
      </c>
      <c r="I105" s="94">
        <v>41048</v>
      </c>
      <c r="J105" s="95">
        <v>340.59</v>
      </c>
      <c r="K105" s="95">
        <v>263</v>
      </c>
      <c r="L105" s="95">
        <v>65</v>
      </c>
      <c r="M105" s="87">
        <f t="shared" si="3"/>
        <v>263</v>
      </c>
      <c r="N105" s="88">
        <v>205</v>
      </c>
      <c r="O105" s="88">
        <f t="shared" si="2"/>
        <v>1617.45</v>
      </c>
    </row>
    <row r="106" spans="1:15" ht="99.95" customHeight="1" x14ac:dyDescent="0.25">
      <c r="A106" s="89">
        <v>102</v>
      </c>
      <c r="B106" s="54" t="s">
        <v>169</v>
      </c>
      <c r="C106" s="81">
        <v>28707172500121</v>
      </c>
      <c r="D106" s="98"/>
      <c r="E106" s="83">
        <v>61794042</v>
      </c>
      <c r="F106" s="84" t="s">
        <v>194</v>
      </c>
      <c r="G106" s="84" t="s">
        <v>195</v>
      </c>
      <c r="H106" s="83">
        <v>78</v>
      </c>
      <c r="I106" s="85">
        <v>40792</v>
      </c>
      <c r="J106" s="86">
        <v>336.71</v>
      </c>
      <c r="K106" s="86">
        <v>260</v>
      </c>
      <c r="L106" s="86">
        <v>62</v>
      </c>
      <c r="M106" s="87">
        <f t="shared" si="3"/>
        <v>260</v>
      </c>
      <c r="N106" s="88">
        <v>205</v>
      </c>
      <c r="O106" s="88">
        <f t="shared" si="2"/>
        <v>1599</v>
      </c>
    </row>
    <row r="107" spans="1:15" ht="99.95" customHeight="1" x14ac:dyDescent="0.25">
      <c r="A107" s="80">
        <v>103</v>
      </c>
      <c r="B107" s="54" t="s">
        <v>170</v>
      </c>
      <c r="C107" s="90">
        <v>28610012513826</v>
      </c>
      <c r="D107" s="97"/>
      <c r="E107" s="92"/>
      <c r="F107" s="92" t="s">
        <v>194</v>
      </c>
      <c r="G107" s="92" t="s">
        <v>195</v>
      </c>
      <c r="H107" s="93">
        <v>79</v>
      </c>
      <c r="I107" s="94">
        <v>40792</v>
      </c>
      <c r="J107" s="95">
        <v>336.71</v>
      </c>
      <c r="K107" s="95">
        <v>260</v>
      </c>
      <c r="L107" s="95">
        <v>62</v>
      </c>
      <c r="M107" s="87">
        <f t="shared" si="3"/>
        <v>260</v>
      </c>
      <c r="N107" s="88">
        <v>205</v>
      </c>
      <c r="O107" s="88">
        <f t="shared" si="2"/>
        <v>1599</v>
      </c>
    </row>
    <row r="108" spans="1:15" ht="99.95" customHeight="1" x14ac:dyDescent="0.2">
      <c r="A108" s="89">
        <v>104</v>
      </c>
      <c r="B108" s="99" t="s">
        <v>171</v>
      </c>
      <c r="C108" s="90"/>
      <c r="D108" s="97"/>
      <c r="E108" s="92"/>
      <c r="F108" s="92"/>
      <c r="G108" s="92"/>
      <c r="H108" s="93"/>
      <c r="I108" s="94"/>
      <c r="J108" s="95"/>
      <c r="K108" s="95"/>
      <c r="L108" s="95"/>
      <c r="M108" s="87"/>
      <c r="N108" s="88"/>
      <c r="O108" s="88"/>
    </row>
    <row r="109" spans="1:15" ht="99.95" customHeight="1" x14ac:dyDescent="0.2">
      <c r="A109" s="80">
        <v>105</v>
      </c>
      <c r="B109" s="53" t="s">
        <v>172</v>
      </c>
      <c r="C109" s="90"/>
      <c r="D109" s="97"/>
      <c r="E109" s="92"/>
      <c r="F109" s="92"/>
      <c r="G109" s="92"/>
      <c r="H109" s="93"/>
      <c r="I109" s="94"/>
      <c r="J109" s="95"/>
      <c r="K109" s="95"/>
      <c r="L109" s="95"/>
      <c r="M109" s="87"/>
      <c r="N109" s="88"/>
      <c r="O109" s="88"/>
    </row>
    <row r="110" spans="1:15" ht="99.95" customHeight="1" x14ac:dyDescent="0.2">
      <c r="A110" s="89">
        <v>106</v>
      </c>
      <c r="B110" s="48" t="s">
        <v>173</v>
      </c>
      <c r="C110" s="81">
        <v>28112032500062</v>
      </c>
      <c r="D110" s="98"/>
      <c r="E110" s="83">
        <v>52993529</v>
      </c>
      <c r="F110" s="84" t="s">
        <v>197</v>
      </c>
      <c r="G110" s="84" t="s">
        <v>195</v>
      </c>
      <c r="H110" s="83">
        <v>80</v>
      </c>
      <c r="I110" s="85">
        <v>40792</v>
      </c>
      <c r="J110" s="86">
        <v>362.61</v>
      </c>
      <c r="K110" s="86">
        <v>280</v>
      </c>
      <c r="L110" s="86">
        <v>82</v>
      </c>
      <c r="M110" s="87">
        <f t="shared" si="3"/>
        <v>280</v>
      </c>
      <c r="N110" s="88">
        <v>205</v>
      </c>
      <c r="O110" s="88">
        <f t="shared" si="2"/>
        <v>1722</v>
      </c>
    </row>
    <row r="111" spans="1:15" ht="99.95" customHeight="1" x14ac:dyDescent="0.2">
      <c r="A111" s="80">
        <v>107</v>
      </c>
      <c r="B111" s="53" t="s">
        <v>174</v>
      </c>
      <c r="C111" s="90">
        <v>28611122500122</v>
      </c>
      <c r="D111" s="97"/>
      <c r="E111" s="93">
        <v>5937034</v>
      </c>
      <c r="F111" s="92" t="s">
        <v>194</v>
      </c>
      <c r="G111" s="92" t="s">
        <v>195</v>
      </c>
      <c r="H111" s="93">
        <v>84</v>
      </c>
      <c r="I111" s="94">
        <v>41086</v>
      </c>
      <c r="J111" s="95">
        <v>341.89</v>
      </c>
      <c r="K111" s="95">
        <v>264</v>
      </c>
      <c r="L111" s="95">
        <v>66</v>
      </c>
      <c r="M111" s="87">
        <f t="shared" si="3"/>
        <v>264</v>
      </c>
      <c r="N111" s="88">
        <v>205</v>
      </c>
      <c r="O111" s="88">
        <f t="shared" si="2"/>
        <v>1623.6</v>
      </c>
    </row>
    <row r="112" spans="1:15" ht="99.95" customHeight="1" x14ac:dyDescent="0.25">
      <c r="A112" s="89">
        <v>108</v>
      </c>
      <c r="B112" s="54" t="s">
        <v>175</v>
      </c>
      <c r="C112" s="81">
        <v>28703202500168</v>
      </c>
      <c r="D112" s="98"/>
      <c r="E112" s="83">
        <v>61120239</v>
      </c>
      <c r="F112" s="84" t="s">
        <v>194</v>
      </c>
      <c r="G112" s="84" t="s">
        <v>195</v>
      </c>
      <c r="H112" s="83">
        <v>82</v>
      </c>
      <c r="I112" s="85">
        <v>40950</v>
      </c>
      <c r="J112" s="86">
        <v>336.71</v>
      </c>
      <c r="K112" s="86">
        <v>260</v>
      </c>
      <c r="L112" s="86">
        <v>62</v>
      </c>
      <c r="M112" s="87">
        <f t="shared" si="3"/>
        <v>260</v>
      </c>
      <c r="N112" s="88">
        <v>205</v>
      </c>
      <c r="O112" s="88">
        <f t="shared" si="2"/>
        <v>1599</v>
      </c>
    </row>
    <row r="113" spans="1:15" ht="99.95" customHeight="1" x14ac:dyDescent="0.25">
      <c r="A113" s="80">
        <v>109</v>
      </c>
      <c r="B113" s="54" t="s">
        <v>176</v>
      </c>
      <c r="C113" s="90">
        <v>28607202503745</v>
      </c>
      <c r="D113" s="97"/>
      <c r="E113" s="102">
        <v>7736283</v>
      </c>
      <c r="F113" s="103" t="s">
        <v>194</v>
      </c>
      <c r="G113" s="103" t="s">
        <v>195</v>
      </c>
      <c r="H113" s="102">
        <v>85</v>
      </c>
      <c r="I113" s="104">
        <v>40950</v>
      </c>
      <c r="J113" s="105">
        <v>336.71</v>
      </c>
      <c r="K113" s="105">
        <v>260</v>
      </c>
      <c r="L113" s="105">
        <v>62</v>
      </c>
      <c r="M113" s="87">
        <f t="shared" si="3"/>
        <v>260</v>
      </c>
      <c r="N113" s="88">
        <v>205</v>
      </c>
      <c r="O113" s="88">
        <f t="shared" si="2"/>
        <v>1599</v>
      </c>
    </row>
  </sheetData>
  <hyperlinks>
    <hyperlink ref="D3" r:id="rId1"/>
  </hyperlinks>
  <pageMargins left="0.7" right="0.7" top="0.75" bottom="0.75" header="0.3" footer="0.3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2:AO113"/>
  <sheetViews>
    <sheetView rightToLeft="1" topLeftCell="A41" workbookViewId="0">
      <selection activeCell="C54" sqref="C54"/>
    </sheetView>
  </sheetViews>
  <sheetFormatPr defaultRowHeight="14.25" x14ac:dyDescent="0.2"/>
  <cols>
    <col min="1" max="1" width="5.75" customWidth="1"/>
    <col min="2" max="2" width="23" customWidth="1"/>
    <col min="3" max="3" width="16.875" customWidth="1"/>
    <col min="258" max="258" width="20.875" customWidth="1"/>
    <col min="259" max="259" width="16.875" customWidth="1"/>
    <col min="514" max="514" width="20.875" customWidth="1"/>
    <col min="515" max="515" width="16.875" customWidth="1"/>
    <col min="770" max="770" width="20.875" customWidth="1"/>
    <col min="771" max="771" width="16.875" customWidth="1"/>
    <col min="1026" max="1026" width="20.875" customWidth="1"/>
    <col min="1027" max="1027" width="16.875" customWidth="1"/>
    <col min="1282" max="1282" width="20.875" customWidth="1"/>
    <col min="1283" max="1283" width="16.875" customWidth="1"/>
    <col min="1538" max="1538" width="20.875" customWidth="1"/>
    <col min="1539" max="1539" width="16.875" customWidth="1"/>
    <col min="1794" max="1794" width="20.875" customWidth="1"/>
    <col min="1795" max="1795" width="16.875" customWidth="1"/>
    <col min="2050" max="2050" width="20.875" customWidth="1"/>
    <col min="2051" max="2051" width="16.875" customWidth="1"/>
    <col min="2306" max="2306" width="20.875" customWidth="1"/>
    <col min="2307" max="2307" width="16.875" customWidth="1"/>
    <col min="2562" max="2562" width="20.875" customWidth="1"/>
    <col min="2563" max="2563" width="16.875" customWidth="1"/>
    <col min="2818" max="2818" width="20.875" customWidth="1"/>
    <col min="2819" max="2819" width="16.875" customWidth="1"/>
    <col min="3074" max="3074" width="20.875" customWidth="1"/>
    <col min="3075" max="3075" width="16.875" customWidth="1"/>
    <col min="3330" max="3330" width="20.875" customWidth="1"/>
    <col min="3331" max="3331" width="16.875" customWidth="1"/>
    <col min="3586" max="3586" width="20.875" customWidth="1"/>
    <col min="3587" max="3587" width="16.875" customWidth="1"/>
    <col min="3842" max="3842" width="20.875" customWidth="1"/>
    <col min="3843" max="3843" width="16.875" customWidth="1"/>
    <col min="4098" max="4098" width="20.875" customWidth="1"/>
    <col min="4099" max="4099" width="16.875" customWidth="1"/>
    <col min="4354" max="4354" width="20.875" customWidth="1"/>
    <col min="4355" max="4355" width="16.875" customWidth="1"/>
    <col min="4610" max="4610" width="20.875" customWidth="1"/>
    <col min="4611" max="4611" width="16.875" customWidth="1"/>
    <col min="4866" max="4866" width="20.875" customWidth="1"/>
    <col min="4867" max="4867" width="16.875" customWidth="1"/>
    <col min="5122" max="5122" width="20.875" customWidth="1"/>
    <col min="5123" max="5123" width="16.875" customWidth="1"/>
    <col min="5378" max="5378" width="20.875" customWidth="1"/>
    <col min="5379" max="5379" width="16.875" customWidth="1"/>
    <col min="5634" max="5634" width="20.875" customWidth="1"/>
    <col min="5635" max="5635" width="16.875" customWidth="1"/>
    <col min="5890" max="5890" width="20.875" customWidth="1"/>
    <col min="5891" max="5891" width="16.875" customWidth="1"/>
    <col min="6146" max="6146" width="20.875" customWidth="1"/>
    <col min="6147" max="6147" width="16.875" customWidth="1"/>
    <col min="6402" max="6402" width="20.875" customWidth="1"/>
    <col min="6403" max="6403" width="16.875" customWidth="1"/>
    <col min="6658" max="6658" width="20.875" customWidth="1"/>
    <col min="6659" max="6659" width="16.875" customWidth="1"/>
    <col min="6914" max="6914" width="20.875" customWidth="1"/>
    <col min="6915" max="6915" width="16.875" customWidth="1"/>
    <col min="7170" max="7170" width="20.875" customWidth="1"/>
    <col min="7171" max="7171" width="16.875" customWidth="1"/>
    <col min="7426" max="7426" width="20.875" customWidth="1"/>
    <col min="7427" max="7427" width="16.875" customWidth="1"/>
    <col min="7682" max="7682" width="20.875" customWidth="1"/>
    <col min="7683" max="7683" width="16.875" customWidth="1"/>
    <col min="7938" max="7938" width="20.875" customWidth="1"/>
    <col min="7939" max="7939" width="16.875" customWidth="1"/>
    <col min="8194" max="8194" width="20.875" customWidth="1"/>
    <col min="8195" max="8195" width="16.875" customWidth="1"/>
    <col min="8450" max="8450" width="20.875" customWidth="1"/>
    <col min="8451" max="8451" width="16.875" customWidth="1"/>
    <col min="8706" max="8706" width="20.875" customWidth="1"/>
    <col min="8707" max="8707" width="16.875" customWidth="1"/>
    <col min="8962" max="8962" width="20.875" customWidth="1"/>
    <col min="8963" max="8963" width="16.875" customWidth="1"/>
    <col min="9218" max="9218" width="20.875" customWidth="1"/>
    <col min="9219" max="9219" width="16.875" customWidth="1"/>
    <col min="9474" max="9474" width="20.875" customWidth="1"/>
    <col min="9475" max="9475" width="16.875" customWidth="1"/>
    <col min="9730" max="9730" width="20.875" customWidth="1"/>
    <col min="9731" max="9731" width="16.875" customWidth="1"/>
    <col min="9986" max="9986" width="20.875" customWidth="1"/>
    <col min="9987" max="9987" width="16.875" customWidth="1"/>
    <col min="10242" max="10242" width="20.875" customWidth="1"/>
    <col min="10243" max="10243" width="16.875" customWidth="1"/>
    <col min="10498" max="10498" width="20.875" customWidth="1"/>
    <col min="10499" max="10499" width="16.875" customWidth="1"/>
    <col min="10754" max="10754" width="20.875" customWidth="1"/>
    <col min="10755" max="10755" width="16.875" customWidth="1"/>
    <col min="11010" max="11010" width="20.875" customWidth="1"/>
    <col min="11011" max="11011" width="16.875" customWidth="1"/>
    <col min="11266" max="11266" width="20.875" customWidth="1"/>
    <col min="11267" max="11267" width="16.875" customWidth="1"/>
    <col min="11522" max="11522" width="20.875" customWidth="1"/>
    <col min="11523" max="11523" width="16.875" customWidth="1"/>
    <col min="11778" max="11778" width="20.875" customWidth="1"/>
    <col min="11779" max="11779" width="16.875" customWidth="1"/>
    <col min="12034" max="12034" width="20.875" customWidth="1"/>
    <col min="12035" max="12035" width="16.875" customWidth="1"/>
    <col min="12290" max="12290" width="20.875" customWidth="1"/>
    <col min="12291" max="12291" width="16.875" customWidth="1"/>
    <col min="12546" max="12546" width="20.875" customWidth="1"/>
    <col min="12547" max="12547" width="16.875" customWidth="1"/>
    <col min="12802" max="12802" width="20.875" customWidth="1"/>
    <col min="12803" max="12803" width="16.875" customWidth="1"/>
    <col min="13058" max="13058" width="20.875" customWidth="1"/>
    <col min="13059" max="13059" width="16.875" customWidth="1"/>
    <col min="13314" max="13314" width="20.875" customWidth="1"/>
    <col min="13315" max="13315" width="16.875" customWidth="1"/>
    <col min="13570" max="13570" width="20.875" customWidth="1"/>
    <col min="13571" max="13571" width="16.875" customWidth="1"/>
    <col min="13826" max="13826" width="20.875" customWidth="1"/>
    <col min="13827" max="13827" width="16.875" customWidth="1"/>
    <col min="14082" max="14082" width="20.875" customWidth="1"/>
    <col min="14083" max="14083" width="16.875" customWidth="1"/>
    <col min="14338" max="14338" width="20.875" customWidth="1"/>
    <col min="14339" max="14339" width="16.875" customWidth="1"/>
    <col min="14594" max="14594" width="20.875" customWidth="1"/>
    <col min="14595" max="14595" width="16.875" customWidth="1"/>
    <col min="14850" max="14850" width="20.875" customWidth="1"/>
    <col min="14851" max="14851" width="16.875" customWidth="1"/>
    <col min="15106" max="15106" width="20.875" customWidth="1"/>
    <col min="15107" max="15107" width="16.875" customWidth="1"/>
    <col min="15362" max="15362" width="20.875" customWidth="1"/>
    <col min="15363" max="15363" width="16.875" customWidth="1"/>
    <col min="15618" max="15618" width="20.875" customWidth="1"/>
    <col min="15619" max="15619" width="16.875" customWidth="1"/>
    <col min="15874" max="15874" width="20.875" customWidth="1"/>
    <col min="15875" max="15875" width="16.875" customWidth="1"/>
    <col min="16130" max="16130" width="20.875" customWidth="1"/>
    <col min="16131" max="16131" width="16.875" customWidth="1"/>
  </cols>
  <sheetData>
    <row r="2" spans="1:41" x14ac:dyDescent="0.2">
      <c r="C2" s="57"/>
      <c r="AG2" s="58"/>
    </row>
    <row r="3" spans="1:41" x14ac:dyDescent="0.2">
      <c r="A3" s="59">
        <v>1</v>
      </c>
      <c r="B3" s="45">
        <v>2</v>
      </c>
      <c r="C3" s="59">
        <v>3</v>
      </c>
      <c r="D3" s="45">
        <v>4</v>
      </c>
      <c r="E3" s="59">
        <v>5</v>
      </c>
      <c r="F3" s="45">
        <v>6</v>
      </c>
      <c r="G3" s="59">
        <v>7</v>
      </c>
      <c r="H3" s="45">
        <v>8</v>
      </c>
      <c r="I3" s="59">
        <v>9</v>
      </c>
      <c r="J3" s="45">
        <v>10</v>
      </c>
      <c r="K3" s="59">
        <v>11</v>
      </c>
      <c r="L3" s="45">
        <v>12</v>
      </c>
      <c r="M3" s="59">
        <v>13</v>
      </c>
      <c r="N3" s="45">
        <v>14</v>
      </c>
      <c r="O3" s="59">
        <v>15</v>
      </c>
      <c r="P3" s="45">
        <v>16</v>
      </c>
      <c r="Q3" s="59">
        <v>17</v>
      </c>
      <c r="R3" s="45">
        <v>18</v>
      </c>
      <c r="S3" s="59">
        <v>19</v>
      </c>
      <c r="T3" s="45">
        <v>20</v>
      </c>
      <c r="U3" s="59">
        <v>21</v>
      </c>
      <c r="V3" s="45">
        <v>22</v>
      </c>
      <c r="W3" s="59">
        <v>23</v>
      </c>
      <c r="X3" s="45">
        <v>24</v>
      </c>
      <c r="Y3" s="59">
        <v>25</v>
      </c>
      <c r="Z3" s="45">
        <v>26</v>
      </c>
      <c r="AA3" s="59">
        <v>27</v>
      </c>
      <c r="AB3" s="45">
        <v>28</v>
      </c>
      <c r="AC3" s="59">
        <v>29</v>
      </c>
      <c r="AD3" s="45">
        <v>30</v>
      </c>
      <c r="AE3" s="59">
        <v>31</v>
      </c>
      <c r="AF3" s="45">
        <v>32</v>
      </c>
      <c r="AG3" s="59">
        <v>33</v>
      </c>
      <c r="AH3" s="45">
        <v>34</v>
      </c>
      <c r="AI3" s="59">
        <v>35</v>
      </c>
      <c r="AJ3" s="45">
        <v>36</v>
      </c>
      <c r="AK3" s="59">
        <v>37</v>
      </c>
      <c r="AL3" s="45">
        <v>38</v>
      </c>
      <c r="AM3" s="59">
        <v>39</v>
      </c>
      <c r="AN3" s="45">
        <v>40</v>
      </c>
      <c r="AO3" s="59">
        <v>41</v>
      </c>
    </row>
    <row r="4" spans="1:41" ht="78.75" x14ac:dyDescent="0.2">
      <c r="A4" s="60"/>
      <c r="B4" s="61" t="s">
        <v>17</v>
      </c>
      <c r="C4" s="62" t="s">
        <v>20</v>
      </c>
      <c r="D4" s="63" t="s">
        <v>21</v>
      </c>
      <c r="E4" s="60" t="s">
        <v>28</v>
      </c>
      <c r="F4" s="60" t="s">
        <v>177</v>
      </c>
      <c r="G4" s="60" t="s">
        <v>29</v>
      </c>
      <c r="H4" s="60" t="s">
        <v>30</v>
      </c>
      <c r="I4" s="63" t="s">
        <v>31</v>
      </c>
      <c r="J4" s="60" t="s">
        <v>32</v>
      </c>
      <c r="K4" s="60" t="s">
        <v>33</v>
      </c>
      <c r="L4" s="63" t="s">
        <v>34</v>
      </c>
      <c r="M4" s="63" t="s">
        <v>35</v>
      </c>
      <c r="N4" s="63" t="s">
        <v>36</v>
      </c>
      <c r="O4" s="60" t="s">
        <v>37</v>
      </c>
      <c r="P4" s="60" t="s">
        <v>38</v>
      </c>
      <c r="Q4" s="60" t="s">
        <v>39</v>
      </c>
      <c r="R4" s="60" t="s">
        <v>40</v>
      </c>
      <c r="S4" s="60" t="s">
        <v>41</v>
      </c>
      <c r="T4" s="60" t="s">
        <v>42</v>
      </c>
      <c r="U4" s="60" t="s">
        <v>43</v>
      </c>
      <c r="V4" s="60" t="s">
        <v>44</v>
      </c>
      <c r="W4" s="60" t="s">
        <v>45</v>
      </c>
      <c r="X4" s="60" t="s">
        <v>46</v>
      </c>
      <c r="Y4" s="60" t="s">
        <v>47</v>
      </c>
      <c r="Z4" s="63" t="s">
        <v>48</v>
      </c>
      <c r="AA4" s="34" t="s">
        <v>49</v>
      </c>
      <c r="AB4" s="64" t="s">
        <v>50</v>
      </c>
      <c r="AC4" s="64" t="s">
        <v>51</v>
      </c>
      <c r="AD4" s="65" t="s">
        <v>52</v>
      </c>
      <c r="AE4" s="65" t="s">
        <v>53</v>
      </c>
      <c r="AF4" s="65" t="s">
        <v>54</v>
      </c>
      <c r="AG4" s="66" t="s">
        <v>178</v>
      </c>
      <c r="AH4" s="65" t="s">
        <v>56</v>
      </c>
      <c r="AI4" s="65" t="s">
        <v>57</v>
      </c>
      <c r="AJ4" s="65" t="s">
        <v>179</v>
      </c>
      <c r="AK4" s="60" t="s">
        <v>59</v>
      </c>
      <c r="AL4" s="60" t="s">
        <v>60</v>
      </c>
      <c r="AM4" s="60" t="s">
        <v>0</v>
      </c>
      <c r="AN4" s="60" t="s">
        <v>64</v>
      </c>
      <c r="AO4" s="64" t="s">
        <v>65</v>
      </c>
    </row>
    <row r="5" spans="1:41" ht="15.75" x14ac:dyDescent="0.2">
      <c r="A5" s="67">
        <v>1</v>
      </c>
      <c r="B5" s="38" t="s">
        <v>66</v>
      </c>
      <c r="C5" s="68">
        <v>28310092500254</v>
      </c>
      <c r="D5" s="69">
        <v>259</v>
      </c>
      <c r="E5" s="70"/>
      <c r="F5" s="70"/>
      <c r="G5" s="70"/>
      <c r="H5" s="70"/>
      <c r="I5" s="69">
        <v>365.6</v>
      </c>
      <c r="J5" s="69">
        <v>1213.22</v>
      </c>
      <c r="K5" s="69">
        <v>84.93</v>
      </c>
      <c r="L5" s="69">
        <v>190</v>
      </c>
      <c r="M5" s="70"/>
      <c r="N5" s="69">
        <v>1488.15</v>
      </c>
      <c r="O5" s="70"/>
      <c r="P5" s="70"/>
      <c r="Q5" s="69">
        <v>14.4</v>
      </c>
      <c r="R5" s="69">
        <v>140</v>
      </c>
      <c r="S5" s="70"/>
      <c r="T5" s="70"/>
      <c r="U5" s="70"/>
      <c r="V5" s="70"/>
      <c r="W5" s="70">
        <f>SUM(S5:V5)</f>
        <v>0</v>
      </c>
      <c r="X5" s="70"/>
      <c r="Y5" s="69">
        <v>5.24</v>
      </c>
      <c r="Z5" s="69">
        <v>159.63999999999999</v>
      </c>
      <c r="AA5" s="69">
        <f>SUM(Z5-Q5)</f>
        <v>145.23999999999998</v>
      </c>
      <c r="AB5" s="69">
        <v>1142.19</v>
      </c>
      <c r="AC5" s="69">
        <v>1142.19</v>
      </c>
      <c r="AD5" s="69">
        <v>36.56</v>
      </c>
      <c r="AE5" s="69">
        <v>3.66</v>
      </c>
      <c r="AF5" s="69">
        <v>10.97</v>
      </c>
      <c r="AG5" s="71">
        <f>SUM(AD5:AF5)</f>
        <v>51.19</v>
      </c>
      <c r="AH5" s="69">
        <v>114.22</v>
      </c>
      <c r="AI5" s="69">
        <v>11.42</v>
      </c>
      <c r="AJ5" s="71">
        <f>SUM(AH5:AI5)</f>
        <v>125.64</v>
      </c>
      <c r="AK5" s="70"/>
      <c r="AL5" s="70"/>
      <c r="AM5" s="69">
        <v>10.55</v>
      </c>
      <c r="AN5" s="69">
        <v>2.94</v>
      </c>
      <c r="AO5" s="69">
        <v>1340.75</v>
      </c>
    </row>
    <row r="6" spans="1:41" ht="15.75" x14ac:dyDescent="0.2">
      <c r="A6" s="67">
        <v>2</v>
      </c>
      <c r="B6" s="48" t="s">
        <v>68</v>
      </c>
      <c r="C6" s="68"/>
      <c r="D6" s="69"/>
      <c r="E6" s="70"/>
      <c r="F6" s="70"/>
      <c r="G6" s="70"/>
      <c r="H6" s="70"/>
      <c r="I6" s="69"/>
      <c r="J6" s="69"/>
      <c r="K6" s="69"/>
      <c r="L6" s="69"/>
      <c r="M6" s="70"/>
      <c r="N6" s="69"/>
      <c r="O6" s="70"/>
      <c r="P6" s="70"/>
      <c r="Q6" s="69"/>
      <c r="R6" s="69"/>
      <c r="S6" s="70"/>
      <c r="T6" s="70"/>
      <c r="U6" s="70"/>
      <c r="V6" s="70"/>
      <c r="W6" s="70">
        <f t="shared" ref="W6:W69" si="0">SUM(S6:V6)</f>
        <v>0</v>
      </c>
      <c r="X6" s="70"/>
      <c r="Y6" s="69"/>
      <c r="Z6" s="69"/>
      <c r="AA6" s="69">
        <f t="shared" ref="AA6:AA69" si="1">SUM(Z6-Q6)</f>
        <v>0</v>
      </c>
      <c r="AB6" s="69"/>
      <c r="AC6" s="69"/>
      <c r="AD6" s="69"/>
      <c r="AE6" s="69"/>
      <c r="AF6" s="69"/>
      <c r="AG6" s="71">
        <f t="shared" ref="AG6:AG69" si="2">SUM(AD6:AF6)</f>
        <v>0</v>
      </c>
      <c r="AH6" s="69"/>
      <c r="AI6" s="69"/>
      <c r="AJ6" s="71">
        <f t="shared" ref="AJ6:AJ69" si="3">SUM(AH6:AI6)</f>
        <v>0</v>
      </c>
      <c r="AK6" s="70"/>
      <c r="AL6" s="70"/>
      <c r="AM6" s="69"/>
      <c r="AN6" s="69"/>
      <c r="AO6" s="69"/>
    </row>
    <row r="7" spans="1:41" ht="15.75" x14ac:dyDescent="0.2">
      <c r="A7" s="67">
        <v>3</v>
      </c>
      <c r="B7" s="38" t="s">
        <v>69</v>
      </c>
      <c r="C7" s="68">
        <v>28602012504786</v>
      </c>
      <c r="D7" s="69">
        <v>256</v>
      </c>
      <c r="E7" s="69">
        <v>216.29</v>
      </c>
      <c r="F7" s="70"/>
      <c r="G7" s="70"/>
      <c r="H7" s="70"/>
      <c r="I7" s="69">
        <v>361.36</v>
      </c>
      <c r="J7" s="69">
        <v>1204.77</v>
      </c>
      <c r="K7" s="69">
        <v>84.33</v>
      </c>
      <c r="L7" s="69">
        <v>190</v>
      </c>
      <c r="M7" s="70"/>
      <c r="N7" s="69">
        <v>1479.1</v>
      </c>
      <c r="O7" s="70"/>
      <c r="P7" s="70"/>
      <c r="Q7" s="69">
        <v>14.4</v>
      </c>
      <c r="R7" s="69">
        <v>50</v>
      </c>
      <c r="S7" s="70"/>
      <c r="T7" s="70"/>
      <c r="U7" s="70"/>
      <c r="V7" s="70"/>
      <c r="W7" s="70">
        <f t="shared" si="0"/>
        <v>0</v>
      </c>
      <c r="X7" s="70"/>
      <c r="Y7" s="69">
        <v>5.26</v>
      </c>
      <c r="Z7" s="69">
        <v>285.95</v>
      </c>
      <c r="AA7" s="69">
        <f t="shared" si="1"/>
        <v>271.55</v>
      </c>
      <c r="AB7" s="69">
        <v>1353.69</v>
      </c>
      <c r="AC7" s="69">
        <v>1353.69</v>
      </c>
      <c r="AD7" s="69">
        <v>36.14</v>
      </c>
      <c r="AE7" s="69">
        <v>3.61</v>
      </c>
      <c r="AF7" s="69">
        <v>10.84</v>
      </c>
      <c r="AG7" s="71">
        <f t="shared" si="2"/>
        <v>50.59</v>
      </c>
      <c r="AH7" s="69">
        <v>135.37</v>
      </c>
      <c r="AI7" s="69">
        <v>13.54</v>
      </c>
      <c r="AJ7" s="71">
        <f t="shared" si="3"/>
        <v>148.91</v>
      </c>
      <c r="AK7" s="70"/>
      <c r="AL7" s="70"/>
      <c r="AM7" s="69">
        <v>11.3</v>
      </c>
      <c r="AN7" s="69">
        <v>4.34</v>
      </c>
      <c r="AO7" s="69">
        <v>1543.9</v>
      </c>
    </row>
    <row r="8" spans="1:41" ht="15.75" x14ac:dyDescent="0.2">
      <c r="A8" s="67">
        <v>4</v>
      </c>
      <c r="B8" s="38" t="s">
        <v>70</v>
      </c>
      <c r="C8" s="68">
        <v>28301132500091</v>
      </c>
      <c r="D8" s="69">
        <v>260</v>
      </c>
      <c r="E8" s="69">
        <v>219.37</v>
      </c>
      <c r="F8" s="70"/>
      <c r="G8" s="70"/>
      <c r="H8" s="70"/>
      <c r="I8" s="69">
        <v>367.01</v>
      </c>
      <c r="J8" s="69">
        <v>1312.11</v>
      </c>
      <c r="K8" s="69">
        <v>91.85</v>
      </c>
      <c r="L8" s="69">
        <v>190</v>
      </c>
      <c r="M8" s="70"/>
      <c r="N8" s="69">
        <v>1593.96</v>
      </c>
      <c r="O8" s="70"/>
      <c r="P8" s="70"/>
      <c r="Q8" s="69">
        <v>14.4</v>
      </c>
      <c r="R8" s="69">
        <v>50</v>
      </c>
      <c r="S8" s="70"/>
      <c r="T8" s="70"/>
      <c r="U8" s="70"/>
      <c r="V8" s="70"/>
      <c r="W8" s="70">
        <f t="shared" si="0"/>
        <v>0</v>
      </c>
      <c r="X8" s="70"/>
      <c r="Y8" s="69">
        <v>5.47</v>
      </c>
      <c r="Z8" s="69">
        <v>289.24</v>
      </c>
      <c r="AA8" s="69">
        <f t="shared" si="1"/>
        <v>274.84000000000003</v>
      </c>
      <c r="AB8" s="69">
        <v>1466.19</v>
      </c>
      <c r="AC8" s="69">
        <v>1466.19</v>
      </c>
      <c r="AD8" s="69">
        <v>36.700000000000003</v>
      </c>
      <c r="AE8" s="69">
        <v>3.67</v>
      </c>
      <c r="AF8" s="69">
        <v>11.01</v>
      </c>
      <c r="AG8" s="71">
        <f t="shared" si="2"/>
        <v>51.38</v>
      </c>
      <c r="AH8" s="69">
        <v>146.62</v>
      </c>
      <c r="AI8" s="69">
        <v>14.66</v>
      </c>
      <c r="AJ8" s="71">
        <f t="shared" si="3"/>
        <v>161.28</v>
      </c>
      <c r="AK8" s="69">
        <v>5.26</v>
      </c>
      <c r="AL8" s="70"/>
      <c r="AM8" s="69">
        <v>12.05</v>
      </c>
      <c r="AN8" s="69">
        <v>5.83</v>
      </c>
      <c r="AO8" s="69">
        <v>1647.4</v>
      </c>
    </row>
    <row r="9" spans="1:41" ht="15.75" x14ac:dyDescent="0.2">
      <c r="A9" s="67">
        <v>5</v>
      </c>
      <c r="B9" s="38" t="s">
        <v>71</v>
      </c>
      <c r="C9" s="68">
        <v>27511172502659</v>
      </c>
      <c r="D9" s="69">
        <v>276</v>
      </c>
      <c r="E9" s="70"/>
      <c r="F9" s="70"/>
      <c r="G9" s="70"/>
      <c r="H9" s="70"/>
      <c r="I9" s="69">
        <v>389.6</v>
      </c>
      <c r="J9" s="69">
        <v>1306.4100000000001</v>
      </c>
      <c r="K9" s="69">
        <v>91.45</v>
      </c>
      <c r="L9" s="69">
        <v>190</v>
      </c>
      <c r="M9" s="70"/>
      <c r="N9" s="69">
        <v>1587.86</v>
      </c>
      <c r="O9" s="70"/>
      <c r="P9" s="70"/>
      <c r="Q9" s="69">
        <v>21</v>
      </c>
      <c r="R9" s="69">
        <v>140</v>
      </c>
      <c r="S9" s="70"/>
      <c r="T9" s="70"/>
      <c r="U9" s="70"/>
      <c r="V9" s="70"/>
      <c r="W9" s="70">
        <f t="shared" si="0"/>
        <v>0</v>
      </c>
      <c r="X9" s="69">
        <v>0.3</v>
      </c>
      <c r="Y9" s="69">
        <v>5.6</v>
      </c>
      <c r="Z9" s="69">
        <v>166.9</v>
      </c>
      <c r="AA9" s="69">
        <f t="shared" si="1"/>
        <v>145.9</v>
      </c>
      <c r="AB9" s="69">
        <v>1225.1600000000001</v>
      </c>
      <c r="AC9" s="69">
        <v>1225.1600000000001</v>
      </c>
      <c r="AD9" s="69">
        <v>38.96</v>
      </c>
      <c r="AE9" s="69">
        <v>3.9</v>
      </c>
      <c r="AF9" s="69">
        <v>11.69</v>
      </c>
      <c r="AG9" s="71">
        <f t="shared" si="2"/>
        <v>54.55</v>
      </c>
      <c r="AH9" s="69">
        <v>122.52</v>
      </c>
      <c r="AI9" s="69">
        <v>12.25</v>
      </c>
      <c r="AJ9" s="71">
        <f t="shared" si="3"/>
        <v>134.76999999999998</v>
      </c>
      <c r="AK9" s="70"/>
      <c r="AL9" s="70"/>
      <c r="AM9" s="69">
        <v>11.25</v>
      </c>
      <c r="AN9" s="69">
        <v>4.24</v>
      </c>
      <c r="AO9" s="69">
        <v>1549.95</v>
      </c>
    </row>
    <row r="10" spans="1:41" ht="15.75" x14ac:dyDescent="0.2">
      <c r="A10" s="67">
        <v>6</v>
      </c>
      <c r="B10" s="38" t="s">
        <v>72</v>
      </c>
      <c r="C10" s="68">
        <v>28606128800361</v>
      </c>
      <c r="D10" s="69">
        <v>266</v>
      </c>
      <c r="E10" s="70"/>
      <c r="F10" s="69">
        <v>200</v>
      </c>
      <c r="G10" s="69">
        <v>97</v>
      </c>
      <c r="H10" s="70"/>
      <c r="I10" s="69">
        <v>375.48</v>
      </c>
      <c r="J10" s="69">
        <v>1273.81</v>
      </c>
      <c r="K10" s="69">
        <v>89.17</v>
      </c>
      <c r="L10" s="69">
        <v>190</v>
      </c>
      <c r="M10" s="69">
        <v>200</v>
      </c>
      <c r="N10" s="69">
        <v>1552.98</v>
      </c>
      <c r="O10" s="70"/>
      <c r="P10" s="70"/>
      <c r="Q10" s="69">
        <v>21</v>
      </c>
      <c r="R10" s="69">
        <v>50</v>
      </c>
      <c r="S10" s="70"/>
      <c r="T10" s="70"/>
      <c r="U10" s="70"/>
      <c r="V10" s="70"/>
      <c r="W10" s="70">
        <f t="shared" si="0"/>
        <v>0</v>
      </c>
      <c r="X10" s="70"/>
      <c r="Y10" s="69">
        <v>5.54</v>
      </c>
      <c r="Z10" s="69">
        <v>573.54</v>
      </c>
      <c r="AA10" s="69">
        <f t="shared" si="1"/>
        <v>552.54</v>
      </c>
      <c r="AB10" s="69">
        <v>1701.04</v>
      </c>
      <c r="AC10" s="69">
        <v>1701.04</v>
      </c>
      <c r="AD10" s="69">
        <v>37.549999999999997</v>
      </c>
      <c r="AE10" s="69">
        <v>3.75</v>
      </c>
      <c r="AF10" s="69">
        <v>11.26</v>
      </c>
      <c r="AG10" s="71">
        <f t="shared" si="2"/>
        <v>52.559999999999995</v>
      </c>
      <c r="AH10" s="69">
        <v>170.1</v>
      </c>
      <c r="AI10" s="69">
        <v>17.010000000000002</v>
      </c>
      <c r="AJ10" s="71">
        <f t="shared" si="3"/>
        <v>187.10999999999999</v>
      </c>
      <c r="AK10" s="70"/>
      <c r="AL10" s="70"/>
      <c r="AM10" s="69">
        <v>12.95</v>
      </c>
      <c r="AN10" s="69">
        <v>7.69</v>
      </c>
      <c r="AO10" s="69">
        <v>1776.2</v>
      </c>
    </row>
    <row r="11" spans="1:41" ht="15.75" x14ac:dyDescent="0.2">
      <c r="A11" s="67">
        <v>7</v>
      </c>
      <c r="B11" s="38" t="s">
        <v>73</v>
      </c>
      <c r="C11" s="68">
        <v>28312138800447</v>
      </c>
      <c r="D11" s="69">
        <v>268</v>
      </c>
      <c r="E11" s="70"/>
      <c r="F11" s="70"/>
      <c r="G11" s="70"/>
      <c r="H11" s="70"/>
      <c r="I11" s="69">
        <v>378.3</v>
      </c>
      <c r="J11" s="69">
        <v>1304.47</v>
      </c>
      <c r="K11" s="69">
        <v>91.31</v>
      </c>
      <c r="L11" s="69">
        <v>190</v>
      </c>
      <c r="M11" s="70"/>
      <c r="N11" s="69">
        <v>1585.78</v>
      </c>
      <c r="O11" s="70"/>
      <c r="P11" s="70"/>
      <c r="Q11" s="69">
        <v>21</v>
      </c>
      <c r="R11" s="69">
        <v>95</v>
      </c>
      <c r="S11" s="69">
        <v>19.2</v>
      </c>
      <c r="T11" s="70"/>
      <c r="U11" s="70"/>
      <c r="V11" s="70"/>
      <c r="W11" s="70">
        <f t="shared" si="0"/>
        <v>19.2</v>
      </c>
      <c r="X11" s="70"/>
      <c r="Y11" s="69">
        <v>5.68</v>
      </c>
      <c r="Z11" s="69">
        <v>140.88</v>
      </c>
      <c r="AA11" s="69">
        <f t="shared" si="1"/>
        <v>119.88</v>
      </c>
      <c r="AB11" s="69">
        <v>1253.3599999999999</v>
      </c>
      <c r="AC11" s="69">
        <v>1253.3599999999999</v>
      </c>
      <c r="AD11" s="69">
        <v>37.83</v>
      </c>
      <c r="AE11" s="69">
        <v>3.78</v>
      </c>
      <c r="AF11" s="69">
        <v>11.35</v>
      </c>
      <c r="AG11" s="71">
        <f t="shared" si="2"/>
        <v>52.96</v>
      </c>
      <c r="AH11" s="69">
        <v>125.34</v>
      </c>
      <c r="AI11" s="69">
        <v>12.53</v>
      </c>
      <c r="AJ11" s="71">
        <f t="shared" si="3"/>
        <v>137.87</v>
      </c>
      <c r="AK11" s="69">
        <v>2.44</v>
      </c>
      <c r="AL11" s="70"/>
      <c r="AM11" s="69">
        <v>10.3</v>
      </c>
      <c r="AN11" s="69">
        <v>2.4300000000000002</v>
      </c>
      <c r="AO11" s="69">
        <v>1429.65</v>
      </c>
    </row>
    <row r="12" spans="1:41" ht="15.75" x14ac:dyDescent="0.2">
      <c r="A12" s="67">
        <v>8</v>
      </c>
      <c r="B12" s="38" t="s">
        <v>74</v>
      </c>
      <c r="C12" s="68">
        <v>28611162500168</v>
      </c>
      <c r="D12" s="69">
        <v>263</v>
      </c>
      <c r="E12" s="70"/>
      <c r="F12" s="70"/>
      <c r="G12" s="70"/>
      <c r="H12" s="70"/>
      <c r="I12" s="69">
        <v>371.25</v>
      </c>
      <c r="J12" s="69">
        <v>1258.68</v>
      </c>
      <c r="K12" s="69">
        <v>88.11</v>
      </c>
      <c r="L12" s="69">
        <v>190</v>
      </c>
      <c r="M12" s="70"/>
      <c r="N12" s="69">
        <v>1536.79</v>
      </c>
      <c r="O12" s="70"/>
      <c r="P12" s="70"/>
      <c r="Q12" s="69">
        <v>14.4</v>
      </c>
      <c r="R12" s="69">
        <v>95</v>
      </c>
      <c r="S12" s="70"/>
      <c r="T12" s="70"/>
      <c r="U12" s="70"/>
      <c r="V12" s="70"/>
      <c r="W12" s="70">
        <f t="shared" si="0"/>
        <v>0</v>
      </c>
      <c r="X12" s="70"/>
      <c r="Y12" s="69">
        <v>5.51</v>
      </c>
      <c r="Z12" s="69">
        <v>114.91</v>
      </c>
      <c r="AA12" s="69">
        <f t="shared" si="1"/>
        <v>100.50999999999999</v>
      </c>
      <c r="AB12" s="69">
        <v>1185.45</v>
      </c>
      <c r="AC12" s="69">
        <v>1185.45</v>
      </c>
      <c r="AD12" s="69">
        <v>37.119999999999997</v>
      </c>
      <c r="AE12" s="69">
        <v>3.71</v>
      </c>
      <c r="AF12" s="69">
        <v>11.14</v>
      </c>
      <c r="AG12" s="71">
        <f t="shared" si="2"/>
        <v>51.97</v>
      </c>
      <c r="AH12" s="69">
        <v>118.55</v>
      </c>
      <c r="AI12" s="69">
        <v>11.85</v>
      </c>
      <c r="AJ12" s="71">
        <f t="shared" si="3"/>
        <v>130.4</v>
      </c>
      <c r="AK12" s="70"/>
      <c r="AL12" s="70"/>
      <c r="AM12" s="69">
        <v>10.55</v>
      </c>
      <c r="AN12" s="69">
        <v>2.91</v>
      </c>
      <c r="AO12" s="69">
        <v>1450.85</v>
      </c>
    </row>
    <row r="13" spans="1:41" ht="15.75" x14ac:dyDescent="0.2">
      <c r="A13" s="67">
        <v>9</v>
      </c>
      <c r="B13" s="38" t="s">
        <v>75</v>
      </c>
      <c r="C13" s="68">
        <v>28712162500142</v>
      </c>
      <c r="D13" s="69">
        <v>260</v>
      </c>
      <c r="E13" s="69">
        <v>221.37</v>
      </c>
      <c r="F13" s="70"/>
      <c r="G13" s="70"/>
      <c r="H13" s="70"/>
      <c r="I13" s="69">
        <v>367.01</v>
      </c>
      <c r="J13" s="69">
        <v>1249.6300000000001</v>
      </c>
      <c r="K13" s="69">
        <v>87.47</v>
      </c>
      <c r="L13" s="69">
        <v>190</v>
      </c>
      <c r="M13" s="70"/>
      <c r="N13" s="69">
        <v>1527.1</v>
      </c>
      <c r="O13" s="70"/>
      <c r="P13" s="70"/>
      <c r="Q13" s="69">
        <v>14.4</v>
      </c>
      <c r="R13" s="69">
        <v>50</v>
      </c>
      <c r="S13" s="70"/>
      <c r="T13" s="70"/>
      <c r="U13" s="70"/>
      <c r="V13" s="70"/>
      <c r="W13" s="70">
        <f t="shared" si="0"/>
        <v>0</v>
      </c>
      <c r="X13" s="70"/>
      <c r="Y13" s="69">
        <v>5.47</v>
      </c>
      <c r="Z13" s="69">
        <v>291.24</v>
      </c>
      <c r="AA13" s="69">
        <f t="shared" si="1"/>
        <v>276.84000000000003</v>
      </c>
      <c r="AB13" s="69">
        <v>1401.33</v>
      </c>
      <c r="AC13" s="69">
        <v>1401.33</v>
      </c>
      <c r="AD13" s="69">
        <v>36.700000000000003</v>
      </c>
      <c r="AE13" s="69">
        <v>3.67</v>
      </c>
      <c r="AF13" s="69">
        <v>11.01</v>
      </c>
      <c r="AG13" s="71">
        <f t="shared" si="2"/>
        <v>51.38</v>
      </c>
      <c r="AH13" s="69">
        <v>140.13</v>
      </c>
      <c r="AI13" s="69">
        <v>14.01</v>
      </c>
      <c r="AJ13" s="71">
        <f t="shared" si="3"/>
        <v>154.13999999999999</v>
      </c>
      <c r="AK13" s="70"/>
      <c r="AL13" s="70"/>
      <c r="AM13" s="69">
        <v>11.65</v>
      </c>
      <c r="AN13" s="69">
        <v>5.05</v>
      </c>
      <c r="AO13" s="69">
        <v>1592.1</v>
      </c>
    </row>
    <row r="14" spans="1:41" ht="15.75" x14ac:dyDescent="0.2">
      <c r="A14" s="67">
        <v>10</v>
      </c>
      <c r="B14" s="48" t="s">
        <v>76</v>
      </c>
      <c r="C14" s="68"/>
      <c r="D14" s="69"/>
      <c r="E14" s="69"/>
      <c r="F14" s="70"/>
      <c r="G14" s="70"/>
      <c r="H14" s="70"/>
      <c r="I14" s="69"/>
      <c r="J14" s="69"/>
      <c r="K14" s="69"/>
      <c r="L14" s="69"/>
      <c r="M14" s="70"/>
      <c r="N14" s="69"/>
      <c r="O14" s="70"/>
      <c r="P14" s="70"/>
      <c r="Q14" s="69"/>
      <c r="R14" s="69"/>
      <c r="S14" s="70"/>
      <c r="T14" s="70"/>
      <c r="U14" s="70"/>
      <c r="V14" s="70"/>
      <c r="W14" s="70">
        <f t="shared" si="0"/>
        <v>0</v>
      </c>
      <c r="X14" s="70"/>
      <c r="Y14" s="69"/>
      <c r="Z14" s="69"/>
      <c r="AA14" s="69">
        <f t="shared" si="1"/>
        <v>0</v>
      </c>
      <c r="AB14" s="69"/>
      <c r="AC14" s="69"/>
      <c r="AD14" s="69"/>
      <c r="AE14" s="69"/>
      <c r="AF14" s="69"/>
      <c r="AG14" s="71">
        <f t="shared" si="2"/>
        <v>0</v>
      </c>
      <c r="AH14" s="69"/>
      <c r="AI14" s="69"/>
      <c r="AJ14" s="71">
        <f t="shared" si="3"/>
        <v>0</v>
      </c>
      <c r="AK14" s="70"/>
      <c r="AL14" s="70"/>
      <c r="AM14" s="69"/>
      <c r="AN14" s="69"/>
      <c r="AO14" s="69"/>
    </row>
    <row r="15" spans="1:41" ht="15.75" x14ac:dyDescent="0.2">
      <c r="A15" s="67">
        <v>11</v>
      </c>
      <c r="B15" s="38" t="s">
        <v>77</v>
      </c>
      <c r="C15" s="68">
        <v>28510032502061</v>
      </c>
      <c r="D15" s="69">
        <v>263</v>
      </c>
      <c r="E15" s="70"/>
      <c r="F15" s="70"/>
      <c r="G15" s="70"/>
      <c r="H15" s="70"/>
      <c r="I15" s="69">
        <v>371.25</v>
      </c>
      <c r="J15" s="69">
        <v>1264.77</v>
      </c>
      <c r="K15" s="69">
        <v>88.53</v>
      </c>
      <c r="L15" s="69">
        <v>190</v>
      </c>
      <c r="M15" s="70"/>
      <c r="N15" s="69">
        <v>1543.3</v>
      </c>
      <c r="O15" s="70"/>
      <c r="P15" s="70"/>
      <c r="Q15" s="69">
        <v>21</v>
      </c>
      <c r="R15" s="69">
        <v>140</v>
      </c>
      <c r="S15" s="70"/>
      <c r="T15" s="70"/>
      <c r="U15" s="70"/>
      <c r="V15" s="70"/>
      <c r="W15" s="70">
        <f t="shared" si="0"/>
        <v>0</v>
      </c>
      <c r="X15" s="70"/>
      <c r="Y15" s="69">
        <v>5.51</v>
      </c>
      <c r="Z15" s="69">
        <v>166.51</v>
      </c>
      <c r="AA15" s="69">
        <f t="shared" si="1"/>
        <v>145.51</v>
      </c>
      <c r="AB15" s="69">
        <v>1198.56</v>
      </c>
      <c r="AC15" s="69">
        <v>1198.56</v>
      </c>
      <c r="AD15" s="69">
        <v>37.119999999999997</v>
      </c>
      <c r="AE15" s="69">
        <v>3.71</v>
      </c>
      <c r="AF15" s="69">
        <v>11.14</v>
      </c>
      <c r="AG15" s="71">
        <f t="shared" si="2"/>
        <v>51.97</v>
      </c>
      <c r="AH15" s="69">
        <v>119.86</v>
      </c>
      <c r="AI15" s="69">
        <v>11.99</v>
      </c>
      <c r="AJ15" s="71">
        <f t="shared" si="3"/>
        <v>131.85</v>
      </c>
      <c r="AK15" s="70"/>
      <c r="AL15" s="70"/>
      <c r="AM15" s="69">
        <v>10.25</v>
      </c>
      <c r="AN15" s="69">
        <v>2.3199999999999998</v>
      </c>
      <c r="AO15" s="69">
        <v>1385.4</v>
      </c>
    </row>
    <row r="16" spans="1:41" ht="15.75" x14ac:dyDescent="0.2">
      <c r="A16" s="67">
        <v>12</v>
      </c>
      <c r="B16" s="38" t="s">
        <v>78</v>
      </c>
      <c r="C16" s="68">
        <v>28806242500229</v>
      </c>
      <c r="D16" s="69">
        <v>260</v>
      </c>
      <c r="E16" s="69">
        <v>221.37</v>
      </c>
      <c r="F16" s="70"/>
      <c r="G16" s="70"/>
      <c r="H16" s="70"/>
      <c r="I16" s="69">
        <v>367.01</v>
      </c>
      <c r="J16" s="69">
        <v>1249.6300000000001</v>
      </c>
      <c r="K16" s="69">
        <v>87.47</v>
      </c>
      <c r="L16" s="69">
        <v>190</v>
      </c>
      <c r="M16" s="70"/>
      <c r="N16" s="69">
        <v>1527.1</v>
      </c>
      <c r="O16" s="70"/>
      <c r="P16" s="70"/>
      <c r="Q16" s="69">
        <v>14.4</v>
      </c>
      <c r="R16" s="69">
        <v>50</v>
      </c>
      <c r="S16" s="70"/>
      <c r="T16" s="70"/>
      <c r="U16" s="70"/>
      <c r="V16" s="70"/>
      <c r="W16" s="70">
        <f t="shared" si="0"/>
        <v>0</v>
      </c>
      <c r="X16" s="70"/>
      <c r="Y16" s="69">
        <v>5.47</v>
      </c>
      <c r="Z16" s="69">
        <v>291.24</v>
      </c>
      <c r="AA16" s="69">
        <f t="shared" si="1"/>
        <v>276.84000000000003</v>
      </c>
      <c r="AB16" s="69">
        <v>1401.33</v>
      </c>
      <c r="AC16" s="69">
        <v>1401.33</v>
      </c>
      <c r="AD16" s="69">
        <v>36.700000000000003</v>
      </c>
      <c r="AE16" s="69">
        <v>3.67</v>
      </c>
      <c r="AF16" s="69">
        <v>11.01</v>
      </c>
      <c r="AG16" s="71">
        <f t="shared" si="2"/>
        <v>51.38</v>
      </c>
      <c r="AH16" s="69">
        <v>140.13</v>
      </c>
      <c r="AI16" s="69">
        <v>14.01</v>
      </c>
      <c r="AJ16" s="71">
        <f t="shared" si="3"/>
        <v>154.13999999999999</v>
      </c>
      <c r="AK16" s="70"/>
      <c r="AL16" s="70"/>
      <c r="AM16" s="69">
        <v>11.65</v>
      </c>
      <c r="AN16" s="69">
        <v>5.05</v>
      </c>
      <c r="AO16" s="69">
        <v>1566.1</v>
      </c>
    </row>
    <row r="17" spans="1:41" ht="15.75" x14ac:dyDescent="0.2">
      <c r="A17" s="67">
        <v>13</v>
      </c>
      <c r="B17" s="48" t="s">
        <v>79</v>
      </c>
      <c r="C17" s="68"/>
      <c r="D17" s="69"/>
      <c r="E17" s="69"/>
      <c r="F17" s="70"/>
      <c r="G17" s="70"/>
      <c r="H17" s="70"/>
      <c r="I17" s="69"/>
      <c r="J17" s="69"/>
      <c r="K17" s="69"/>
      <c r="L17" s="69"/>
      <c r="M17" s="70"/>
      <c r="N17" s="69"/>
      <c r="O17" s="70"/>
      <c r="P17" s="70"/>
      <c r="Q17" s="69"/>
      <c r="R17" s="69"/>
      <c r="S17" s="70"/>
      <c r="T17" s="70"/>
      <c r="U17" s="70"/>
      <c r="V17" s="70"/>
      <c r="W17" s="70">
        <f t="shared" si="0"/>
        <v>0</v>
      </c>
      <c r="X17" s="70"/>
      <c r="Y17" s="69"/>
      <c r="Z17" s="69"/>
      <c r="AA17" s="69">
        <f t="shared" si="1"/>
        <v>0</v>
      </c>
      <c r="AB17" s="69"/>
      <c r="AC17" s="69"/>
      <c r="AD17" s="69"/>
      <c r="AE17" s="69"/>
      <c r="AF17" s="69"/>
      <c r="AG17" s="71">
        <f t="shared" si="2"/>
        <v>0</v>
      </c>
      <c r="AH17" s="69"/>
      <c r="AI17" s="69"/>
      <c r="AJ17" s="71">
        <f t="shared" si="3"/>
        <v>0</v>
      </c>
      <c r="AK17" s="70"/>
      <c r="AL17" s="70"/>
      <c r="AM17" s="69"/>
      <c r="AN17" s="69"/>
      <c r="AO17" s="69"/>
    </row>
    <row r="18" spans="1:41" ht="15.75" x14ac:dyDescent="0.2">
      <c r="A18" s="67">
        <v>14</v>
      </c>
      <c r="B18" s="38" t="s">
        <v>80</v>
      </c>
      <c r="C18" s="68">
        <v>28504252500204</v>
      </c>
      <c r="D18" s="69">
        <v>232.5</v>
      </c>
      <c r="E18" s="69">
        <v>184.45</v>
      </c>
      <c r="F18" s="70"/>
      <c r="G18" s="70"/>
      <c r="H18" s="70"/>
      <c r="I18" s="69">
        <v>328.19</v>
      </c>
      <c r="J18" s="69">
        <v>1164.97</v>
      </c>
      <c r="K18" s="69">
        <v>81.55</v>
      </c>
      <c r="L18" s="69">
        <v>190</v>
      </c>
      <c r="M18" s="70"/>
      <c r="N18" s="69">
        <v>1436.52</v>
      </c>
      <c r="O18" s="70"/>
      <c r="P18" s="70"/>
      <c r="Q18" s="69">
        <v>14.4</v>
      </c>
      <c r="R18" s="69">
        <v>50</v>
      </c>
      <c r="S18" s="70"/>
      <c r="T18" s="70"/>
      <c r="U18" s="70"/>
      <c r="V18" s="70"/>
      <c r="W18" s="70">
        <f t="shared" si="0"/>
        <v>0</v>
      </c>
      <c r="X18" s="70"/>
      <c r="Y18" s="69">
        <v>5.13</v>
      </c>
      <c r="Z18" s="69">
        <v>253.98</v>
      </c>
      <c r="AA18" s="69">
        <f t="shared" si="1"/>
        <v>239.57999999999998</v>
      </c>
      <c r="AB18" s="69">
        <v>1312.31</v>
      </c>
      <c r="AC18" s="69">
        <v>1312.31</v>
      </c>
      <c r="AD18" s="69">
        <v>32.82</v>
      </c>
      <c r="AE18" s="69">
        <v>3.28</v>
      </c>
      <c r="AF18" s="69">
        <v>9.85</v>
      </c>
      <c r="AG18" s="71">
        <f t="shared" si="2"/>
        <v>45.95</v>
      </c>
      <c r="AH18" s="69">
        <v>131.22999999999999</v>
      </c>
      <c r="AI18" s="69">
        <v>13.12</v>
      </c>
      <c r="AJ18" s="71">
        <f t="shared" si="3"/>
        <v>144.35</v>
      </c>
      <c r="AK18" s="70"/>
      <c r="AL18" s="70"/>
      <c r="AM18" s="69">
        <v>10.1</v>
      </c>
      <c r="AN18" s="69">
        <v>2.0299999999999998</v>
      </c>
      <c r="AO18" s="69">
        <v>1394.05</v>
      </c>
    </row>
    <row r="19" spans="1:41" ht="15.75" x14ac:dyDescent="0.2">
      <c r="A19" s="67">
        <v>15</v>
      </c>
      <c r="B19" s="38" t="s">
        <v>81</v>
      </c>
      <c r="C19" s="68">
        <v>28604152500066</v>
      </c>
      <c r="D19" s="69">
        <v>260</v>
      </c>
      <c r="E19" s="70"/>
      <c r="F19" s="70"/>
      <c r="G19" s="70"/>
      <c r="H19" s="70"/>
      <c r="I19" s="69">
        <v>367.01</v>
      </c>
      <c r="J19" s="69">
        <v>1249.6300000000001</v>
      </c>
      <c r="K19" s="69">
        <v>87.47</v>
      </c>
      <c r="L19" s="69">
        <v>190</v>
      </c>
      <c r="M19" s="70"/>
      <c r="N19" s="69">
        <v>1527.1</v>
      </c>
      <c r="O19" s="70"/>
      <c r="P19" s="70"/>
      <c r="Q19" s="69">
        <v>14.4</v>
      </c>
      <c r="R19" s="69">
        <v>140</v>
      </c>
      <c r="S19" s="70"/>
      <c r="T19" s="70"/>
      <c r="U19" s="70"/>
      <c r="V19" s="70"/>
      <c r="W19" s="70">
        <f t="shared" si="0"/>
        <v>0</v>
      </c>
      <c r="X19" s="70"/>
      <c r="Y19" s="69">
        <v>5.47</v>
      </c>
      <c r="Z19" s="69">
        <v>159.87</v>
      </c>
      <c r="AA19" s="69">
        <f t="shared" si="1"/>
        <v>145.47</v>
      </c>
      <c r="AB19" s="69">
        <v>1179.96</v>
      </c>
      <c r="AC19" s="69">
        <v>1179.96</v>
      </c>
      <c r="AD19" s="69">
        <v>36.700000000000003</v>
      </c>
      <c r="AE19" s="69">
        <v>3.67</v>
      </c>
      <c r="AF19" s="69">
        <v>11.01</v>
      </c>
      <c r="AG19" s="71">
        <f t="shared" si="2"/>
        <v>51.38</v>
      </c>
      <c r="AH19" s="69">
        <v>118</v>
      </c>
      <c r="AI19" s="69">
        <v>11.8</v>
      </c>
      <c r="AJ19" s="71">
        <f t="shared" si="3"/>
        <v>129.80000000000001</v>
      </c>
      <c r="AK19" s="70"/>
      <c r="AL19" s="70"/>
      <c r="AM19" s="69">
        <v>10.85</v>
      </c>
      <c r="AN19" s="69">
        <v>3.45</v>
      </c>
      <c r="AO19" s="69">
        <v>1290.0999999999999</v>
      </c>
    </row>
    <row r="20" spans="1:41" ht="15.75" x14ac:dyDescent="0.2">
      <c r="A20" s="67">
        <v>16</v>
      </c>
      <c r="B20" s="38" t="s">
        <v>82</v>
      </c>
      <c r="C20" s="68">
        <v>28109162500128</v>
      </c>
      <c r="D20" s="69">
        <v>274</v>
      </c>
      <c r="E20" s="69">
        <v>227.98</v>
      </c>
      <c r="F20" s="70"/>
      <c r="G20" s="70"/>
      <c r="H20" s="70"/>
      <c r="I20" s="69">
        <v>386.77</v>
      </c>
      <c r="J20" s="69">
        <v>1306.4100000000001</v>
      </c>
      <c r="K20" s="69">
        <v>91.45</v>
      </c>
      <c r="L20" s="69">
        <v>190</v>
      </c>
      <c r="M20" s="70"/>
      <c r="N20" s="69">
        <v>1587.86</v>
      </c>
      <c r="O20" s="70"/>
      <c r="P20" s="70"/>
      <c r="Q20" s="69">
        <v>21</v>
      </c>
      <c r="R20" s="69">
        <v>50</v>
      </c>
      <c r="S20" s="70"/>
      <c r="T20" s="70"/>
      <c r="U20" s="70"/>
      <c r="V20" s="70"/>
      <c r="W20" s="70">
        <f t="shared" si="0"/>
        <v>0</v>
      </c>
      <c r="X20" s="70"/>
      <c r="Y20" s="69">
        <v>5.58</v>
      </c>
      <c r="Z20" s="69">
        <v>304.56</v>
      </c>
      <c r="AA20" s="69">
        <f t="shared" si="1"/>
        <v>283.56</v>
      </c>
      <c r="AB20" s="69">
        <v>1455.65</v>
      </c>
      <c r="AC20" s="69">
        <v>1455.65</v>
      </c>
      <c r="AD20" s="69">
        <v>38.68</v>
      </c>
      <c r="AE20" s="69">
        <v>3.87</v>
      </c>
      <c r="AF20" s="69">
        <v>11.6</v>
      </c>
      <c r="AG20" s="71">
        <f t="shared" si="2"/>
        <v>54.15</v>
      </c>
      <c r="AH20" s="69">
        <v>145.57</v>
      </c>
      <c r="AI20" s="69">
        <v>14.56</v>
      </c>
      <c r="AJ20" s="71">
        <f t="shared" si="3"/>
        <v>160.13</v>
      </c>
      <c r="AK20" s="69">
        <v>3.04</v>
      </c>
      <c r="AL20" s="70"/>
      <c r="AM20" s="69">
        <v>11.6</v>
      </c>
      <c r="AN20" s="69">
        <v>4.9800000000000004</v>
      </c>
      <c r="AO20" s="69">
        <v>1598.5</v>
      </c>
    </row>
    <row r="21" spans="1:41" ht="15.75" x14ac:dyDescent="0.2">
      <c r="A21" s="67">
        <v>17</v>
      </c>
      <c r="B21" s="38" t="s">
        <v>83</v>
      </c>
      <c r="C21" s="68">
        <v>27108062500783</v>
      </c>
      <c r="D21" s="69">
        <v>452.58</v>
      </c>
      <c r="E21" s="69">
        <v>235.17</v>
      </c>
      <c r="F21" s="70"/>
      <c r="G21" s="70"/>
      <c r="H21" s="70"/>
      <c r="I21" s="69">
        <v>638.85</v>
      </c>
      <c r="J21" s="69">
        <v>1875.49</v>
      </c>
      <c r="K21" s="69">
        <v>131.28</v>
      </c>
      <c r="L21" s="69">
        <v>190</v>
      </c>
      <c r="M21" s="70"/>
      <c r="N21" s="69">
        <v>2196.77</v>
      </c>
      <c r="O21" s="70"/>
      <c r="P21" s="70"/>
      <c r="Q21" s="69">
        <v>21</v>
      </c>
      <c r="R21" s="69">
        <v>150</v>
      </c>
      <c r="S21" s="70"/>
      <c r="T21" s="70"/>
      <c r="U21" s="70"/>
      <c r="V21" s="70"/>
      <c r="W21" s="70">
        <f t="shared" si="0"/>
        <v>0</v>
      </c>
      <c r="X21" s="69">
        <v>230.78</v>
      </c>
      <c r="Y21" s="69">
        <v>70.06</v>
      </c>
      <c r="Z21" s="69">
        <v>707.01</v>
      </c>
      <c r="AA21" s="69">
        <f t="shared" si="1"/>
        <v>686.01</v>
      </c>
      <c r="AB21" s="69">
        <v>1644.59</v>
      </c>
      <c r="AC21" s="69">
        <v>1644.59</v>
      </c>
      <c r="AD21" s="69">
        <v>63.89</v>
      </c>
      <c r="AE21" s="69">
        <v>6.39</v>
      </c>
      <c r="AF21" s="69">
        <v>19.170000000000002</v>
      </c>
      <c r="AG21" s="71">
        <f t="shared" si="2"/>
        <v>89.45</v>
      </c>
      <c r="AH21" s="69">
        <v>164.46</v>
      </c>
      <c r="AI21" s="69">
        <v>16.45</v>
      </c>
      <c r="AJ21" s="71">
        <f t="shared" si="3"/>
        <v>180.91</v>
      </c>
      <c r="AK21" s="70"/>
      <c r="AL21" s="70"/>
      <c r="AM21" s="69">
        <v>19.25</v>
      </c>
      <c r="AN21" s="69">
        <v>20.14</v>
      </c>
      <c r="AO21" s="69">
        <v>2369.3000000000002</v>
      </c>
    </row>
    <row r="22" spans="1:41" ht="15.75" x14ac:dyDescent="0.2">
      <c r="A22" s="67">
        <v>18</v>
      </c>
      <c r="B22" s="38" t="s">
        <v>84</v>
      </c>
      <c r="C22" s="68">
        <v>27412022500064</v>
      </c>
      <c r="D22" s="69">
        <v>283</v>
      </c>
      <c r="E22" s="70"/>
      <c r="F22" s="70"/>
      <c r="G22" s="70"/>
      <c r="H22" s="70"/>
      <c r="I22" s="69">
        <v>399.48</v>
      </c>
      <c r="J22" s="69">
        <v>1306.4100000000001</v>
      </c>
      <c r="K22" s="69">
        <v>91.45</v>
      </c>
      <c r="L22" s="69">
        <v>190</v>
      </c>
      <c r="M22" s="70"/>
      <c r="N22" s="69">
        <v>1587.86</v>
      </c>
      <c r="O22" s="70"/>
      <c r="P22" s="70"/>
      <c r="Q22" s="69">
        <v>21</v>
      </c>
      <c r="R22" s="69">
        <v>145</v>
      </c>
      <c r="S22" s="70"/>
      <c r="T22" s="70"/>
      <c r="U22" s="70"/>
      <c r="V22" s="70"/>
      <c r="W22" s="70">
        <f t="shared" si="0"/>
        <v>0</v>
      </c>
      <c r="X22" s="69">
        <v>21.74</v>
      </c>
      <c r="Y22" s="69">
        <v>5.69</v>
      </c>
      <c r="Z22" s="69">
        <v>193.43</v>
      </c>
      <c r="AA22" s="69">
        <f t="shared" si="1"/>
        <v>172.43</v>
      </c>
      <c r="AB22" s="69">
        <v>1236.81</v>
      </c>
      <c r="AC22" s="69">
        <v>1236.81</v>
      </c>
      <c r="AD22" s="69">
        <v>39.950000000000003</v>
      </c>
      <c r="AE22" s="69">
        <v>3.99</v>
      </c>
      <c r="AF22" s="69">
        <v>11.98</v>
      </c>
      <c r="AG22" s="71">
        <f t="shared" si="2"/>
        <v>55.92</v>
      </c>
      <c r="AH22" s="69">
        <v>123.68</v>
      </c>
      <c r="AI22" s="69">
        <v>12.37</v>
      </c>
      <c r="AJ22" s="71">
        <f t="shared" si="3"/>
        <v>136.05000000000001</v>
      </c>
      <c r="AK22" s="70"/>
      <c r="AL22" s="70"/>
      <c r="AM22" s="69">
        <v>11.4</v>
      </c>
      <c r="AN22" s="69">
        <v>4.5999999999999996</v>
      </c>
      <c r="AO22" s="69">
        <v>1351.6</v>
      </c>
    </row>
    <row r="23" spans="1:41" ht="15.75" x14ac:dyDescent="0.2">
      <c r="A23" s="67">
        <v>19</v>
      </c>
      <c r="B23" s="38" t="s">
        <v>85</v>
      </c>
      <c r="C23" s="68">
        <v>27811202502229</v>
      </c>
      <c r="D23" s="69">
        <v>271</v>
      </c>
      <c r="E23" s="69">
        <v>235.17</v>
      </c>
      <c r="F23" s="70"/>
      <c r="G23" s="70"/>
      <c r="H23" s="70"/>
      <c r="I23" s="69">
        <v>382.54</v>
      </c>
      <c r="J23" s="69">
        <v>1314.07</v>
      </c>
      <c r="K23" s="69">
        <v>91.98</v>
      </c>
      <c r="L23" s="69">
        <v>190</v>
      </c>
      <c r="M23" s="70"/>
      <c r="N23" s="69">
        <v>1596.05</v>
      </c>
      <c r="O23" s="70"/>
      <c r="P23" s="70"/>
      <c r="Q23" s="69">
        <v>21</v>
      </c>
      <c r="R23" s="69">
        <v>95</v>
      </c>
      <c r="S23" s="70"/>
      <c r="T23" s="70"/>
      <c r="U23" s="70"/>
      <c r="V23" s="70"/>
      <c r="W23" s="70">
        <f t="shared" si="0"/>
        <v>0</v>
      </c>
      <c r="X23" s="69">
        <v>0.17</v>
      </c>
      <c r="Y23" s="69">
        <v>5.71</v>
      </c>
      <c r="Z23" s="69">
        <v>357.05</v>
      </c>
      <c r="AA23" s="69">
        <f t="shared" si="1"/>
        <v>336.05</v>
      </c>
      <c r="AB23" s="69">
        <v>1475.56</v>
      </c>
      <c r="AC23" s="69">
        <v>1475.56</v>
      </c>
      <c r="AD23" s="69">
        <v>38.25</v>
      </c>
      <c r="AE23" s="69">
        <v>3.83</v>
      </c>
      <c r="AF23" s="69">
        <v>11.48</v>
      </c>
      <c r="AG23" s="71">
        <f t="shared" si="2"/>
        <v>53.56</v>
      </c>
      <c r="AH23" s="69">
        <v>147.56</v>
      </c>
      <c r="AI23" s="69">
        <v>14.76</v>
      </c>
      <c r="AJ23" s="71">
        <f t="shared" si="3"/>
        <v>162.32</v>
      </c>
      <c r="AK23" s="69">
        <v>14.28</v>
      </c>
      <c r="AL23" s="70"/>
      <c r="AM23" s="69">
        <v>11.75</v>
      </c>
      <c r="AN23" s="69">
        <v>5.25</v>
      </c>
      <c r="AO23" s="69">
        <v>1615.9</v>
      </c>
    </row>
    <row r="24" spans="1:41" ht="15.75" x14ac:dyDescent="0.2">
      <c r="A24" s="67">
        <v>20</v>
      </c>
      <c r="B24" s="48" t="s">
        <v>86</v>
      </c>
      <c r="C24" s="68"/>
      <c r="D24" s="69"/>
      <c r="E24" s="69"/>
      <c r="F24" s="70"/>
      <c r="G24" s="70"/>
      <c r="H24" s="70"/>
      <c r="I24" s="69"/>
      <c r="J24" s="69"/>
      <c r="K24" s="69"/>
      <c r="L24" s="69"/>
      <c r="M24" s="70"/>
      <c r="N24" s="69"/>
      <c r="O24" s="70"/>
      <c r="P24" s="70"/>
      <c r="Q24" s="69"/>
      <c r="R24" s="69"/>
      <c r="S24" s="70"/>
      <c r="T24" s="70"/>
      <c r="U24" s="70"/>
      <c r="V24" s="70"/>
      <c r="W24" s="70">
        <f t="shared" si="0"/>
        <v>0</v>
      </c>
      <c r="X24" s="69"/>
      <c r="Y24" s="69"/>
      <c r="Z24" s="69"/>
      <c r="AA24" s="69">
        <f t="shared" si="1"/>
        <v>0</v>
      </c>
      <c r="AB24" s="69"/>
      <c r="AC24" s="69"/>
      <c r="AD24" s="69"/>
      <c r="AE24" s="69"/>
      <c r="AF24" s="69"/>
      <c r="AG24" s="71">
        <f t="shared" si="2"/>
        <v>0</v>
      </c>
      <c r="AH24" s="69"/>
      <c r="AI24" s="69"/>
      <c r="AJ24" s="71">
        <f t="shared" si="3"/>
        <v>0</v>
      </c>
      <c r="AK24" s="69"/>
      <c r="AL24" s="70"/>
      <c r="AM24" s="69"/>
      <c r="AN24" s="69"/>
      <c r="AO24" s="69"/>
    </row>
    <row r="25" spans="1:41" ht="15.75" x14ac:dyDescent="0.2">
      <c r="A25" s="67">
        <v>21</v>
      </c>
      <c r="B25" s="48" t="s">
        <v>87</v>
      </c>
      <c r="C25" s="68"/>
      <c r="D25" s="69"/>
      <c r="E25" s="69"/>
      <c r="F25" s="70"/>
      <c r="G25" s="70"/>
      <c r="H25" s="70"/>
      <c r="I25" s="69"/>
      <c r="J25" s="69"/>
      <c r="K25" s="69"/>
      <c r="L25" s="69"/>
      <c r="M25" s="70"/>
      <c r="N25" s="69"/>
      <c r="O25" s="70"/>
      <c r="P25" s="70"/>
      <c r="Q25" s="69"/>
      <c r="R25" s="69"/>
      <c r="S25" s="70"/>
      <c r="T25" s="70"/>
      <c r="U25" s="70"/>
      <c r="V25" s="70"/>
      <c r="W25" s="70">
        <f t="shared" si="0"/>
        <v>0</v>
      </c>
      <c r="X25" s="69"/>
      <c r="Y25" s="69"/>
      <c r="Z25" s="69"/>
      <c r="AA25" s="69">
        <f t="shared" si="1"/>
        <v>0</v>
      </c>
      <c r="AB25" s="69"/>
      <c r="AC25" s="69"/>
      <c r="AD25" s="69"/>
      <c r="AE25" s="69"/>
      <c r="AF25" s="69"/>
      <c r="AG25" s="71">
        <f t="shared" si="2"/>
        <v>0</v>
      </c>
      <c r="AH25" s="69"/>
      <c r="AI25" s="69"/>
      <c r="AJ25" s="71">
        <f t="shared" si="3"/>
        <v>0</v>
      </c>
      <c r="AK25" s="69"/>
      <c r="AL25" s="70"/>
      <c r="AM25" s="69"/>
      <c r="AN25" s="69"/>
      <c r="AO25" s="69"/>
    </row>
    <row r="26" spans="1:41" ht="15.75" x14ac:dyDescent="0.2">
      <c r="A26" s="67">
        <v>22</v>
      </c>
      <c r="B26" s="38" t="s">
        <v>88</v>
      </c>
      <c r="C26" s="68">
        <v>28009172501861</v>
      </c>
      <c r="D26" s="69">
        <v>278</v>
      </c>
      <c r="E26" s="69">
        <v>300</v>
      </c>
      <c r="F26" s="70"/>
      <c r="G26" s="70"/>
      <c r="H26" s="70"/>
      <c r="I26" s="69">
        <v>392.42</v>
      </c>
      <c r="J26" s="69">
        <v>1371.73</v>
      </c>
      <c r="K26" s="69">
        <v>96.02</v>
      </c>
      <c r="L26" s="69">
        <v>190</v>
      </c>
      <c r="M26" s="70"/>
      <c r="N26" s="69">
        <v>1657.75</v>
      </c>
      <c r="O26" s="70"/>
      <c r="P26" s="70"/>
      <c r="Q26" s="69">
        <v>21</v>
      </c>
      <c r="R26" s="69">
        <v>50</v>
      </c>
      <c r="S26" s="70"/>
      <c r="T26" s="70"/>
      <c r="U26" s="70"/>
      <c r="V26" s="70"/>
      <c r="W26" s="70">
        <f t="shared" si="0"/>
        <v>0</v>
      </c>
      <c r="X26" s="69">
        <v>2.69</v>
      </c>
      <c r="Y26" s="69">
        <v>5.63</v>
      </c>
      <c r="Z26" s="69">
        <v>379.32</v>
      </c>
      <c r="AA26" s="69">
        <f t="shared" si="1"/>
        <v>358.32</v>
      </c>
      <c r="AB26" s="69">
        <v>1594.65</v>
      </c>
      <c r="AC26" s="69">
        <v>1594.65</v>
      </c>
      <c r="AD26" s="69">
        <v>39.24</v>
      </c>
      <c r="AE26" s="69">
        <v>3.92</v>
      </c>
      <c r="AF26" s="69">
        <v>11.77</v>
      </c>
      <c r="AG26" s="71">
        <f t="shared" si="2"/>
        <v>54.930000000000007</v>
      </c>
      <c r="AH26" s="69">
        <v>159.47</v>
      </c>
      <c r="AI26" s="69">
        <v>15.95</v>
      </c>
      <c r="AJ26" s="71">
        <f t="shared" si="3"/>
        <v>175.42</v>
      </c>
      <c r="AK26" s="70"/>
      <c r="AL26" s="70"/>
      <c r="AM26" s="69">
        <v>12.3</v>
      </c>
      <c r="AN26" s="69">
        <v>6.35</v>
      </c>
      <c r="AO26" s="69">
        <v>1628.05</v>
      </c>
    </row>
    <row r="27" spans="1:41" ht="15.75" x14ac:dyDescent="0.2">
      <c r="A27" s="67">
        <v>23</v>
      </c>
      <c r="B27" s="38" t="s">
        <v>89</v>
      </c>
      <c r="C27" s="68">
        <v>28401292500181</v>
      </c>
      <c r="D27" s="69">
        <v>264</v>
      </c>
      <c r="E27" s="70"/>
      <c r="F27" s="70"/>
      <c r="G27" s="70"/>
      <c r="H27" s="70"/>
      <c r="I27" s="69">
        <v>372.66</v>
      </c>
      <c r="J27" s="69">
        <v>1299.0999999999999</v>
      </c>
      <c r="K27" s="69">
        <v>90.94</v>
      </c>
      <c r="L27" s="69">
        <v>190</v>
      </c>
      <c r="M27" s="70"/>
      <c r="N27" s="69">
        <v>1580.04</v>
      </c>
      <c r="O27" s="70"/>
      <c r="P27" s="70"/>
      <c r="Q27" s="69">
        <v>21</v>
      </c>
      <c r="R27" s="69">
        <v>145</v>
      </c>
      <c r="S27" s="70"/>
      <c r="T27" s="70"/>
      <c r="U27" s="70"/>
      <c r="V27" s="70"/>
      <c r="W27" s="70">
        <f t="shared" si="0"/>
        <v>0</v>
      </c>
      <c r="X27" s="70"/>
      <c r="Y27" s="69">
        <v>5.69</v>
      </c>
      <c r="Z27" s="69">
        <v>171.69</v>
      </c>
      <c r="AA27" s="69">
        <f t="shared" si="1"/>
        <v>150.69</v>
      </c>
      <c r="AB27" s="69">
        <v>1234.07</v>
      </c>
      <c r="AC27" s="69">
        <v>1234.07</v>
      </c>
      <c r="AD27" s="69">
        <v>37.270000000000003</v>
      </c>
      <c r="AE27" s="69">
        <v>3.73</v>
      </c>
      <c r="AF27" s="69">
        <v>11.18</v>
      </c>
      <c r="AG27" s="71">
        <f t="shared" si="2"/>
        <v>52.18</v>
      </c>
      <c r="AH27" s="69">
        <v>123.41</v>
      </c>
      <c r="AI27" s="69">
        <v>12.34</v>
      </c>
      <c r="AJ27" s="71">
        <f t="shared" si="3"/>
        <v>135.75</v>
      </c>
      <c r="AK27" s="70"/>
      <c r="AL27" s="70"/>
      <c r="AM27" s="69">
        <v>10.55</v>
      </c>
      <c r="AN27" s="69">
        <v>2.88</v>
      </c>
      <c r="AO27" s="69">
        <v>1456.35</v>
      </c>
    </row>
    <row r="28" spans="1:41" ht="15.75" x14ac:dyDescent="0.2">
      <c r="A28" s="67">
        <v>24</v>
      </c>
      <c r="B28" s="38" t="s">
        <v>90</v>
      </c>
      <c r="C28" s="68">
        <v>28302182500226</v>
      </c>
      <c r="D28" s="69">
        <v>274</v>
      </c>
      <c r="E28" s="69">
        <v>225.98</v>
      </c>
      <c r="F28" s="70"/>
      <c r="G28" s="70"/>
      <c r="H28" s="70"/>
      <c r="I28" s="69">
        <v>386.77</v>
      </c>
      <c r="J28" s="69">
        <v>1306.4100000000001</v>
      </c>
      <c r="K28" s="69">
        <v>91.45</v>
      </c>
      <c r="L28" s="69">
        <v>190</v>
      </c>
      <c r="M28" s="70"/>
      <c r="N28" s="69">
        <v>1587.86</v>
      </c>
      <c r="O28" s="70"/>
      <c r="P28" s="70"/>
      <c r="Q28" s="69">
        <v>21</v>
      </c>
      <c r="R28" s="69">
        <v>50</v>
      </c>
      <c r="S28" s="69">
        <v>15</v>
      </c>
      <c r="T28" s="70"/>
      <c r="U28" s="70"/>
      <c r="V28" s="70"/>
      <c r="W28" s="70">
        <f t="shared" si="0"/>
        <v>15</v>
      </c>
      <c r="X28" s="70"/>
      <c r="Y28" s="69">
        <v>5.64</v>
      </c>
      <c r="Z28" s="69">
        <v>317.62</v>
      </c>
      <c r="AA28" s="69">
        <f t="shared" si="1"/>
        <v>296.62</v>
      </c>
      <c r="AB28" s="69">
        <v>1468.71</v>
      </c>
      <c r="AC28" s="69">
        <v>1468.71</v>
      </c>
      <c r="AD28" s="69">
        <v>38.68</v>
      </c>
      <c r="AE28" s="69">
        <v>3.87</v>
      </c>
      <c r="AF28" s="69">
        <v>11.6</v>
      </c>
      <c r="AG28" s="71">
        <f t="shared" si="2"/>
        <v>54.15</v>
      </c>
      <c r="AH28" s="69">
        <v>146.87</v>
      </c>
      <c r="AI28" s="69">
        <v>14.69</v>
      </c>
      <c r="AJ28" s="71">
        <f t="shared" si="3"/>
        <v>161.56</v>
      </c>
      <c r="AK28" s="70"/>
      <c r="AL28" s="70"/>
      <c r="AM28" s="69">
        <v>12.15</v>
      </c>
      <c r="AN28" s="69">
        <v>6.09</v>
      </c>
      <c r="AO28" s="69">
        <v>1671.5</v>
      </c>
    </row>
    <row r="29" spans="1:41" ht="15.75" x14ac:dyDescent="0.2">
      <c r="A29" s="67">
        <v>25</v>
      </c>
      <c r="B29" s="38" t="s">
        <v>91</v>
      </c>
      <c r="C29" s="68">
        <v>28009152500311</v>
      </c>
      <c r="D29" s="69">
        <v>270</v>
      </c>
      <c r="E29" s="70"/>
      <c r="F29" s="70"/>
      <c r="G29" s="70"/>
      <c r="H29" s="70"/>
      <c r="I29" s="69">
        <v>381.13</v>
      </c>
      <c r="J29" s="69">
        <v>1284.06</v>
      </c>
      <c r="K29" s="69">
        <v>89.88</v>
      </c>
      <c r="L29" s="69">
        <v>190</v>
      </c>
      <c r="M29" s="70"/>
      <c r="N29" s="69">
        <v>1563.94</v>
      </c>
      <c r="O29" s="70"/>
      <c r="P29" s="70"/>
      <c r="Q29" s="69">
        <v>21</v>
      </c>
      <c r="R29" s="69">
        <v>145</v>
      </c>
      <c r="S29" s="70"/>
      <c r="T29" s="70"/>
      <c r="U29" s="70"/>
      <c r="V29" s="70"/>
      <c r="W29" s="70">
        <f t="shared" si="0"/>
        <v>0</v>
      </c>
      <c r="X29" s="69">
        <v>0.9</v>
      </c>
      <c r="Y29" s="69">
        <v>5.53</v>
      </c>
      <c r="Z29" s="69">
        <v>172.43</v>
      </c>
      <c r="AA29" s="69">
        <f t="shared" si="1"/>
        <v>151.43</v>
      </c>
      <c r="AB29" s="69">
        <v>1210.24</v>
      </c>
      <c r="AC29" s="69">
        <v>1210.24</v>
      </c>
      <c r="AD29" s="69">
        <v>38.11</v>
      </c>
      <c r="AE29" s="69">
        <v>3.81</v>
      </c>
      <c r="AF29" s="69">
        <v>11.43</v>
      </c>
      <c r="AG29" s="71">
        <f t="shared" si="2"/>
        <v>53.35</v>
      </c>
      <c r="AH29" s="69">
        <v>121.02</v>
      </c>
      <c r="AI29" s="69">
        <v>12.1</v>
      </c>
      <c r="AJ29" s="71">
        <f t="shared" si="3"/>
        <v>133.12</v>
      </c>
      <c r="AK29" s="70"/>
      <c r="AL29" s="69">
        <v>6.48</v>
      </c>
      <c r="AM29" s="69">
        <v>11.05</v>
      </c>
      <c r="AN29" s="69">
        <v>3.91</v>
      </c>
      <c r="AO29" s="69">
        <v>1528.45</v>
      </c>
    </row>
    <row r="30" spans="1:41" ht="15.75" x14ac:dyDescent="0.2">
      <c r="A30" s="67">
        <v>26</v>
      </c>
      <c r="B30" s="38" t="s">
        <v>92</v>
      </c>
      <c r="C30" s="68">
        <v>28511172500374</v>
      </c>
      <c r="D30" s="69">
        <v>263</v>
      </c>
      <c r="E30" s="70"/>
      <c r="F30" s="70"/>
      <c r="G30" s="70"/>
      <c r="H30" s="70"/>
      <c r="I30" s="69">
        <v>371.25</v>
      </c>
      <c r="J30" s="69">
        <v>1264.77</v>
      </c>
      <c r="K30" s="69">
        <v>88.53</v>
      </c>
      <c r="L30" s="69">
        <v>190</v>
      </c>
      <c r="M30" s="70"/>
      <c r="N30" s="69">
        <v>1543.3</v>
      </c>
      <c r="O30" s="70"/>
      <c r="P30" s="70"/>
      <c r="Q30" s="69">
        <v>21</v>
      </c>
      <c r="R30" s="69">
        <v>50</v>
      </c>
      <c r="S30" s="70"/>
      <c r="T30" s="70"/>
      <c r="U30" s="70"/>
      <c r="V30" s="70"/>
      <c r="W30" s="70">
        <f t="shared" si="0"/>
        <v>0</v>
      </c>
      <c r="X30" s="70"/>
      <c r="Y30" s="69">
        <v>5.51</v>
      </c>
      <c r="Z30" s="69">
        <v>76.510000000000005</v>
      </c>
      <c r="AA30" s="69">
        <f t="shared" si="1"/>
        <v>55.510000000000005</v>
      </c>
      <c r="AB30" s="69">
        <v>1198.56</v>
      </c>
      <c r="AC30" s="69">
        <v>1198.56</v>
      </c>
      <c r="AD30" s="69">
        <v>37.119999999999997</v>
      </c>
      <c r="AE30" s="69">
        <v>3.71</v>
      </c>
      <c r="AF30" s="69">
        <v>11.14</v>
      </c>
      <c r="AG30" s="71">
        <f t="shared" si="2"/>
        <v>51.97</v>
      </c>
      <c r="AH30" s="69">
        <v>119.86</v>
      </c>
      <c r="AI30" s="69">
        <v>11.99</v>
      </c>
      <c r="AJ30" s="71">
        <f t="shared" si="3"/>
        <v>131.85</v>
      </c>
      <c r="AK30" s="70"/>
      <c r="AL30" s="70"/>
      <c r="AM30" s="69">
        <v>10.25</v>
      </c>
      <c r="AN30" s="69">
        <v>2.3199999999999998</v>
      </c>
      <c r="AO30" s="69">
        <v>1418.4</v>
      </c>
    </row>
    <row r="31" spans="1:41" ht="15.75" x14ac:dyDescent="0.2">
      <c r="A31" s="67"/>
      <c r="B31" s="53" t="s">
        <v>95</v>
      </c>
      <c r="C31" s="68"/>
      <c r="D31" s="69"/>
      <c r="E31" s="70"/>
      <c r="F31" s="70"/>
      <c r="G31" s="70"/>
      <c r="H31" s="70"/>
      <c r="I31" s="69"/>
      <c r="J31" s="69"/>
      <c r="K31" s="69"/>
      <c r="L31" s="69"/>
      <c r="M31" s="70"/>
      <c r="N31" s="69"/>
      <c r="O31" s="70"/>
      <c r="P31" s="70"/>
      <c r="Q31" s="69"/>
      <c r="R31" s="69"/>
      <c r="S31" s="70"/>
      <c r="T31" s="70"/>
      <c r="U31" s="70"/>
      <c r="V31" s="70"/>
      <c r="W31" s="70"/>
      <c r="X31" s="70"/>
      <c r="Y31" s="69"/>
      <c r="Z31" s="69"/>
      <c r="AA31" s="69"/>
      <c r="AB31" s="69"/>
      <c r="AC31" s="69"/>
      <c r="AD31" s="69"/>
      <c r="AE31" s="69"/>
      <c r="AF31" s="69"/>
      <c r="AG31" s="71"/>
      <c r="AH31" s="69"/>
      <c r="AI31" s="69"/>
      <c r="AJ31" s="71"/>
      <c r="AK31" s="70"/>
      <c r="AL31" s="70"/>
      <c r="AM31" s="69"/>
      <c r="AN31" s="69"/>
      <c r="AO31" s="69"/>
    </row>
    <row r="32" spans="1:41" ht="15.75" x14ac:dyDescent="0.2">
      <c r="A32" s="67"/>
      <c r="B32" s="38" t="s">
        <v>93</v>
      </c>
      <c r="C32" s="68"/>
      <c r="D32" s="69"/>
      <c r="E32" s="70"/>
      <c r="F32" s="70"/>
      <c r="G32" s="70"/>
      <c r="H32" s="70"/>
      <c r="I32" s="69"/>
      <c r="J32" s="69"/>
      <c r="K32" s="69"/>
      <c r="L32" s="69"/>
      <c r="M32" s="70"/>
      <c r="N32" s="69"/>
      <c r="O32" s="70"/>
      <c r="P32" s="70"/>
      <c r="Q32" s="69"/>
      <c r="R32" s="69"/>
      <c r="S32" s="70"/>
      <c r="T32" s="70"/>
      <c r="U32" s="70"/>
      <c r="V32" s="70"/>
      <c r="W32" s="70"/>
      <c r="X32" s="70"/>
      <c r="Y32" s="69"/>
      <c r="Z32" s="69"/>
      <c r="AA32" s="69"/>
      <c r="AB32" s="69"/>
      <c r="AC32" s="69"/>
      <c r="AD32" s="69"/>
      <c r="AE32" s="69"/>
      <c r="AF32" s="69"/>
      <c r="AG32" s="71"/>
      <c r="AH32" s="69"/>
      <c r="AI32" s="69"/>
      <c r="AJ32" s="71"/>
      <c r="AK32" s="70"/>
      <c r="AL32" s="70"/>
      <c r="AM32" s="69"/>
      <c r="AN32" s="69"/>
      <c r="AO32" s="69"/>
    </row>
    <row r="33" spans="1:41" ht="15.75" x14ac:dyDescent="0.2">
      <c r="A33" s="67">
        <v>27</v>
      </c>
      <c r="B33" s="48" t="s">
        <v>94</v>
      </c>
      <c r="C33" s="68"/>
      <c r="D33" s="69"/>
      <c r="E33" s="70"/>
      <c r="F33" s="70"/>
      <c r="G33" s="70"/>
      <c r="H33" s="70"/>
      <c r="I33" s="69"/>
      <c r="J33" s="69"/>
      <c r="K33" s="69"/>
      <c r="L33" s="69"/>
      <c r="M33" s="70"/>
      <c r="N33" s="69"/>
      <c r="O33" s="70"/>
      <c r="P33" s="70"/>
      <c r="Q33" s="69"/>
      <c r="R33" s="69"/>
      <c r="S33" s="70"/>
      <c r="T33" s="70"/>
      <c r="U33" s="70"/>
      <c r="V33" s="70"/>
      <c r="W33" s="70">
        <f t="shared" si="0"/>
        <v>0</v>
      </c>
      <c r="X33" s="70"/>
      <c r="Y33" s="69"/>
      <c r="Z33" s="69"/>
      <c r="AA33" s="69">
        <f t="shared" si="1"/>
        <v>0</v>
      </c>
      <c r="AB33" s="69"/>
      <c r="AC33" s="69"/>
      <c r="AD33" s="69"/>
      <c r="AE33" s="69"/>
      <c r="AF33" s="69"/>
      <c r="AG33" s="71">
        <f t="shared" si="2"/>
        <v>0</v>
      </c>
      <c r="AH33" s="69"/>
      <c r="AI33" s="69"/>
      <c r="AJ33" s="71">
        <f t="shared" si="3"/>
        <v>0</v>
      </c>
      <c r="AK33" s="70"/>
      <c r="AL33" s="70"/>
      <c r="AM33" s="69"/>
      <c r="AN33" s="69"/>
      <c r="AO33" s="69"/>
    </row>
    <row r="34" spans="1:41" ht="15.75" x14ac:dyDescent="0.2">
      <c r="A34" s="67">
        <v>30</v>
      </c>
      <c r="B34" s="48" t="s">
        <v>96</v>
      </c>
      <c r="C34" s="68"/>
      <c r="D34" s="69"/>
      <c r="E34" s="70"/>
      <c r="F34" s="70"/>
      <c r="G34" s="70"/>
      <c r="H34" s="70"/>
      <c r="I34" s="69"/>
      <c r="J34" s="69"/>
      <c r="K34" s="69"/>
      <c r="L34" s="69"/>
      <c r="M34" s="70"/>
      <c r="N34" s="69"/>
      <c r="O34" s="70"/>
      <c r="P34" s="70"/>
      <c r="Q34" s="69"/>
      <c r="R34" s="69"/>
      <c r="S34" s="70"/>
      <c r="T34" s="70"/>
      <c r="U34" s="70"/>
      <c r="V34" s="70"/>
      <c r="W34" s="70">
        <f t="shared" si="0"/>
        <v>0</v>
      </c>
      <c r="X34" s="70"/>
      <c r="Y34" s="69"/>
      <c r="Z34" s="69"/>
      <c r="AA34" s="69">
        <f t="shared" si="1"/>
        <v>0</v>
      </c>
      <c r="AB34" s="69"/>
      <c r="AC34" s="69"/>
      <c r="AD34" s="69"/>
      <c r="AE34" s="69"/>
      <c r="AF34" s="69"/>
      <c r="AG34" s="71">
        <f t="shared" si="2"/>
        <v>0</v>
      </c>
      <c r="AH34" s="69"/>
      <c r="AI34" s="69"/>
      <c r="AJ34" s="71">
        <f t="shared" si="3"/>
        <v>0</v>
      </c>
      <c r="AK34" s="70"/>
      <c r="AL34" s="70"/>
      <c r="AM34" s="69"/>
      <c r="AN34" s="69"/>
      <c r="AO34" s="69"/>
    </row>
    <row r="35" spans="1:41" ht="15.75" x14ac:dyDescent="0.2">
      <c r="A35" s="67">
        <v>31</v>
      </c>
      <c r="B35" s="38" t="s">
        <v>97</v>
      </c>
      <c r="C35" s="68">
        <v>28102032500229</v>
      </c>
      <c r="D35" s="69">
        <v>278</v>
      </c>
      <c r="E35" s="70"/>
      <c r="F35" s="70"/>
      <c r="G35" s="70"/>
      <c r="H35" s="70"/>
      <c r="I35" s="69">
        <v>392.42</v>
      </c>
      <c r="J35" s="69">
        <v>1371.73</v>
      </c>
      <c r="K35" s="69">
        <v>96.02</v>
      </c>
      <c r="L35" s="69">
        <v>190</v>
      </c>
      <c r="M35" s="70"/>
      <c r="N35" s="69">
        <v>1657.75</v>
      </c>
      <c r="O35" s="70"/>
      <c r="P35" s="70"/>
      <c r="Q35" s="69">
        <v>21</v>
      </c>
      <c r="R35" s="69">
        <v>50</v>
      </c>
      <c r="S35" s="70"/>
      <c r="T35" s="70"/>
      <c r="U35" s="70"/>
      <c r="V35" s="70"/>
      <c r="W35" s="70">
        <f t="shared" si="0"/>
        <v>0</v>
      </c>
      <c r="X35" s="69">
        <v>4.6900000000000004</v>
      </c>
      <c r="Y35" s="69">
        <v>5.63</v>
      </c>
      <c r="Z35" s="69">
        <v>81.319999999999993</v>
      </c>
      <c r="AA35" s="69">
        <f t="shared" si="1"/>
        <v>60.319999999999993</v>
      </c>
      <c r="AB35" s="69">
        <v>1296.6500000000001</v>
      </c>
      <c r="AC35" s="69">
        <v>1296.6500000000001</v>
      </c>
      <c r="AD35" s="69">
        <v>39.24</v>
      </c>
      <c r="AE35" s="69">
        <v>3.92</v>
      </c>
      <c r="AF35" s="69">
        <v>11.77</v>
      </c>
      <c r="AG35" s="71">
        <f t="shared" si="2"/>
        <v>54.930000000000007</v>
      </c>
      <c r="AH35" s="69">
        <v>129.66999999999999</v>
      </c>
      <c r="AI35" s="69">
        <v>12.97</v>
      </c>
      <c r="AJ35" s="71">
        <f t="shared" si="3"/>
        <v>142.63999999999999</v>
      </c>
      <c r="AK35" s="70"/>
      <c r="AL35" s="70"/>
      <c r="AM35" s="69">
        <v>11.05</v>
      </c>
      <c r="AN35" s="69">
        <v>3.89</v>
      </c>
      <c r="AO35" s="69">
        <v>1526.55</v>
      </c>
    </row>
    <row r="36" spans="1:41" ht="15.75" x14ac:dyDescent="0.2">
      <c r="A36" s="67">
        <v>32</v>
      </c>
      <c r="B36" s="38" t="s">
        <v>98</v>
      </c>
      <c r="C36" s="68">
        <v>29208022500243</v>
      </c>
      <c r="D36" s="69">
        <v>246</v>
      </c>
      <c r="E36" s="70"/>
      <c r="F36" s="70"/>
      <c r="G36" s="70"/>
      <c r="H36" s="70"/>
      <c r="I36" s="69">
        <v>347.25</v>
      </c>
      <c r="J36" s="69">
        <v>1074.4000000000001</v>
      </c>
      <c r="K36" s="69">
        <v>75.209999999999994</v>
      </c>
      <c r="L36" s="69">
        <v>190</v>
      </c>
      <c r="M36" s="70"/>
      <c r="N36" s="69">
        <v>1339.61</v>
      </c>
      <c r="O36" s="70"/>
      <c r="P36" s="70"/>
      <c r="Q36" s="69">
        <v>14.4</v>
      </c>
      <c r="R36" s="69">
        <v>50</v>
      </c>
      <c r="S36" s="70"/>
      <c r="T36" s="70"/>
      <c r="U36" s="70"/>
      <c r="V36" s="70"/>
      <c r="W36" s="70">
        <f t="shared" si="0"/>
        <v>0</v>
      </c>
      <c r="X36" s="70"/>
      <c r="Y36" s="69">
        <v>5.08</v>
      </c>
      <c r="Z36" s="69">
        <v>69.48</v>
      </c>
      <c r="AA36" s="69">
        <f t="shared" si="1"/>
        <v>55.080000000000005</v>
      </c>
      <c r="AB36" s="69">
        <v>1011.84</v>
      </c>
      <c r="AC36" s="69">
        <v>1011.84</v>
      </c>
      <c r="AD36" s="69">
        <v>34.72</v>
      </c>
      <c r="AE36" s="69">
        <v>3.47</v>
      </c>
      <c r="AF36" s="69">
        <v>10.42</v>
      </c>
      <c r="AG36" s="71">
        <f t="shared" si="2"/>
        <v>48.61</v>
      </c>
      <c r="AH36" s="69">
        <v>101.18</v>
      </c>
      <c r="AI36" s="69">
        <v>10.119999999999999</v>
      </c>
      <c r="AJ36" s="71">
        <f t="shared" si="3"/>
        <v>111.30000000000001</v>
      </c>
      <c r="AK36" s="70"/>
      <c r="AL36" s="70"/>
      <c r="AM36" s="69">
        <v>8.9</v>
      </c>
      <c r="AN36" s="70"/>
      <c r="AO36" s="69">
        <v>1240.25</v>
      </c>
    </row>
    <row r="37" spans="1:41" ht="15.75" x14ac:dyDescent="0.2">
      <c r="A37" s="67">
        <v>33</v>
      </c>
      <c r="B37" s="38" t="s">
        <v>99</v>
      </c>
      <c r="C37" s="68">
        <v>28606212500276</v>
      </c>
      <c r="D37" s="69">
        <v>263</v>
      </c>
      <c r="E37" s="70"/>
      <c r="F37" s="70"/>
      <c r="G37" s="70"/>
      <c r="H37" s="70"/>
      <c r="I37" s="69">
        <v>371.25</v>
      </c>
      <c r="J37" s="69">
        <v>1321.61</v>
      </c>
      <c r="K37" s="69">
        <v>92.51</v>
      </c>
      <c r="L37" s="69">
        <v>190</v>
      </c>
      <c r="M37" s="70"/>
      <c r="N37" s="69">
        <v>1604.12</v>
      </c>
      <c r="O37" s="70"/>
      <c r="P37" s="70"/>
      <c r="Q37" s="69">
        <v>14.4</v>
      </c>
      <c r="R37" s="69">
        <v>50</v>
      </c>
      <c r="S37" s="70"/>
      <c r="T37" s="70"/>
      <c r="U37" s="70"/>
      <c r="V37" s="70"/>
      <c r="W37" s="70">
        <f t="shared" si="0"/>
        <v>0</v>
      </c>
      <c r="X37" s="70"/>
      <c r="Y37" s="69">
        <v>5.51</v>
      </c>
      <c r="Z37" s="69">
        <v>69.91</v>
      </c>
      <c r="AA37" s="69">
        <f t="shared" si="1"/>
        <v>55.51</v>
      </c>
      <c r="AB37" s="69">
        <v>1252.78</v>
      </c>
      <c r="AC37" s="69">
        <v>1252.78</v>
      </c>
      <c r="AD37" s="69">
        <v>37.119999999999997</v>
      </c>
      <c r="AE37" s="69">
        <v>3.71</v>
      </c>
      <c r="AF37" s="69">
        <v>11.14</v>
      </c>
      <c r="AG37" s="71">
        <f t="shared" si="2"/>
        <v>51.97</v>
      </c>
      <c r="AH37" s="69">
        <v>125.28</v>
      </c>
      <c r="AI37" s="69">
        <v>12.53</v>
      </c>
      <c r="AJ37" s="71">
        <f t="shared" si="3"/>
        <v>137.81</v>
      </c>
      <c r="AK37" s="70"/>
      <c r="AL37" s="70"/>
      <c r="AM37" s="69">
        <v>10.65</v>
      </c>
      <c r="AN37" s="69">
        <v>3.13</v>
      </c>
      <c r="AO37" s="69">
        <v>1400.45</v>
      </c>
    </row>
    <row r="38" spans="1:41" ht="18" x14ac:dyDescent="0.25">
      <c r="A38" s="67">
        <v>34</v>
      </c>
      <c r="B38" s="54" t="s">
        <v>100</v>
      </c>
      <c r="C38" s="68">
        <v>28211082500321</v>
      </c>
      <c r="D38" s="69">
        <v>252</v>
      </c>
      <c r="E38" s="70"/>
      <c r="F38" s="70"/>
      <c r="G38" s="70"/>
      <c r="H38" s="70"/>
      <c r="I38" s="69">
        <v>355.72</v>
      </c>
      <c r="J38" s="69">
        <v>1089.04</v>
      </c>
      <c r="K38" s="69">
        <v>76.23</v>
      </c>
      <c r="L38" s="69">
        <v>190</v>
      </c>
      <c r="M38" s="70"/>
      <c r="N38" s="69">
        <v>1355.27</v>
      </c>
      <c r="O38" s="70"/>
      <c r="P38" s="70"/>
      <c r="Q38" s="69">
        <v>14.4</v>
      </c>
      <c r="R38" s="70"/>
      <c r="S38" s="70"/>
      <c r="T38" s="70"/>
      <c r="U38" s="70"/>
      <c r="V38" s="70"/>
      <c r="W38" s="70">
        <f t="shared" si="0"/>
        <v>0</v>
      </c>
      <c r="X38" s="70"/>
      <c r="Y38" s="69">
        <v>5.0999999999999996</v>
      </c>
      <c r="Z38" s="69">
        <v>19.5</v>
      </c>
      <c r="AA38" s="69">
        <f t="shared" si="1"/>
        <v>5.0999999999999996</v>
      </c>
      <c r="AB38" s="69">
        <v>1019.05</v>
      </c>
      <c r="AC38" s="69">
        <v>1019.05</v>
      </c>
      <c r="AD38" s="69">
        <v>35.57</v>
      </c>
      <c r="AE38" s="69">
        <v>3.56</v>
      </c>
      <c r="AF38" s="69">
        <v>10.67</v>
      </c>
      <c r="AG38" s="71">
        <f t="shared" si="2"/>
        <v>49.800000000000004</v>
      </c>
      <c r="AH38" s="69">
        <v>101.91</v>
      </c>
      <c r="AI38" s="69">
        <v>10.19</v>
      </c>
      <c r="AJ38" s="71">
        <f t="shared" si="3"/>
        <v>112.1</v>
      </c>
      <c r="AK38" s="70"/>
      <c r="AL38" s="70"/>
      <c r="AM38" s="69">
        <v>8.65</v>
      </c>
      <c r="AN38" s="70"/>
      <c r="AO38" s="69">
        <v>1154.2</v>
      </c>
    </row>
    <row r="39" spans="1:41" ht="15.75" x14ac:dyDescent="0.2">
      <c r="A39" s="67">
        <v>35</v>
      </c>
      <c r="B39" s="38" t="s">
        <v>101</v>
      </c>
      <c r="C39" s="68">
        <v>27808192500183</v>
      </c>
      <c r="D39" s="69">
        <v>278</v>
      </c>
      <c r="E39" s="70"/>
      <c r="F39" s="70"/>
      <c r="G39" s="70"/>
      <c r="H39" s="70"/>
      <c r="I39" s="69">
        <v>392.42</v>
      </c>
      <c r="J39" s="69">
        <v>1312.5</v>
      </c>
      <c r="K39" s="69">
        <v>91.87</v>
      </c>
      <c r="L39" s="69">
        <v>190</v>
      </c>
      <c r="M39" s="70"/>
      <c r="N39" s="69">
        <v>1594.37</v>
      </c>
      <c r="O39" s="70"/>
      <c r="P39" s="70"/>
      <c r="Q39" s="69">
        <v>21</v>
      </c>
      <c r="R39" s="69">
        <v>95</v>
      </c>
      <c r="S39" s="70"/>
      <c r="T39" s="70"/>
      <c r="U39" s="70"/>
      <c r="V39" s="70"/>
      <c r="W39" s="70">
        <f t="shared" si="0"/>
        <v>0</v>
      </c>
      <c r="X39" s="69">
        <v>5.39</v>
      </c>
      <c r="Y39" s="69">
        <v>5.63</v>
      </c>
      <c r="Z39" s="69">
        <v>127.02</v>
      </c>
      <c r="AA39" s="69">
        <f t="shared" si="1"/>
        <v>106.02</v>
      </c>
      <c r="AB39" s="69">
        <v>1233.97</v>
      </c>
      <c r="AC39" s="69">
        <v>1233.97</v>
      </c>
      <c r="AD39" s="69">
        <v>39.24</v>
      </c>
      <c r="AE39" s="69">
        <v>3.92</v>
      </c>
      <c r="AF39" s="69">
        <v>11.77</v>
      </c>
      <c r="AG39" s="71">
        <f t="shared" si="2"/>
        <v>54.930000000000007</v>
      </c>
      <c r="AH39" s="69">
        <v>123.4</v>
      </c>
      <c r="AI39" s="69">
        <v>12.34</v>
      </c>
      <c r="AJ39" s="71">
        <f t="shared" si="3"/>
        <v>135.74</v>
      </c>
      <c r="AK39" s="70"/>
      <c r="AL39" s="70"/>
      <c r="AM39" s="69">
        <v>10.95</v>
      </c>
      <c r="AN39" s="69">
        <v>3.73</v>
      </c>
      <c r="AO39" s="69">
        <v>1398.3</v>
      </c>
    </row>
    <row r="40" spans="1:41" ht="15.75" x14ac:dyDescent="0.2">
      <c r="A40" s="67">
        <v>36</v>
      </c>
      <c r="B40" s="38" t="s">
        <v>102</v>
      </c>
      <c r="C40" s="68">
        <v>28110182500181</v>
      </c>
      <c r="D40" s="69">
        <v>263</v>
      </c>
      <c r="E40" s="69">
        <v>223.18</v>
      </c>
      <c r="F40" s="70"/>
      <c r="G40" s="70"/>
      <c r="H40" s="70"/>
      <c r="I40" s="69">
        <v>371.25</v>
      </c>
      <c r="J40" s="69">
        <v>1321.61</v>
      </c>
      <c r="K40" s="69">
        <v>92.51</v>
      </c>
      <c r="L40" s="69">
        <v>190</v>
      </c>
      <c r="M40" s="70"/>
      <c r="N40" s="69">
        <v>1604.12</v>
      </c>
      <c r="O40" s="70"/>
      <c r="P40" s="70"/>
      <c r="Q40" s="69">
        <v>14.4</v>
      </c>
      <c r="R40" s="69">
        <v>50</v>
      </c>
      <c r="S40" s="70"/>
      <c r="T40" s="70"/>
      <c r="U40" s="70"/>
      <c r="V40" s="70"/>
      <c r="W40" s="70">
        <f t="shared" si="0"/>
        <v>0</v>
      </c>
      <c r="X40" s="70"/>
      <c r="Y40" s="69">
        <v>5.51</v>
      </c>
      <c r="Z40" s="69">
        <v>293.08999999999997</v>
      </c>
      <c r="AA40" s="69">
        <f t="shared" si="1"/>
        <v>278.69</v>
      </c>
      <c r="AB40" s="69">
        <v>1475.96</v>
      </c>
      <c r="AC40" s="69">
        <v>1475.96</v>
      </c>
      <c r="AD40" s="69">
        <v>37.119999999999997</v>
      </c>
      <c r="AE40" s="69">
        <v>3.71</v>
      </c>
      <c r="AF40" s="69">
        <v>11.14</v>
      </c>
      <c r="AG40" s="71">
        <f t="shared" si="2"/>
        <v>51.97</v>
      </c>
      <c r="AH40" s="69">
        <v>147.6</v>
      </c>
      <c r="AI40" s="69">
        <v>14.76</v>
      </c>
      <c r="AJ40" s="71">
        <f t="shared" si="3"/>
        <v>162.35999999999999</v>
      </c>
      <c r="AK40" s="70"/>
      <c r="AL40" s="70"/>
      <c r="AM40" s="69">
        <v>12.15</v>
      </c>
      <c r="AN40" s="69">
        <v>6.09</v>
      </c>
      <c r="AO40" s="69">
        <v>1626.6</v>
      </c>
    </row>
    <row r="41" spans="1:41" ht="15.75" x14ac:dyDescent="0.2">
      <c r="A41" s="67">
        <v>37</v>
      </c>
      <c r="B41" s="38" t="s">
        <v>103</v>
      </c>
      <c r="C41" s="68"/>
      <c r="D41" s="69"/>
      <c r="E41" s="69"/>
      <c r="F41" s="70"/>
      <c r="G41" s="70"/>
      <c r="H41" s="70"/>
      <c r="I41" s="69"/>
      <c r="J41" s="69"/>
      <c r="K41" s="69"/>
      <c r="L41" s="69"/>
      <c r="M41" s="70"/>
      <c r="N41" s="69"/>
      <c r="O41" s="70"/>
      <c r="P41" s="70"/>
      <c r="Q41" s="69"/>
      <c r="R41" s="69"/>
      <c r="S41" s="70"/>
      <c r="T41" s="70"/>
      <c r="U41" s="70"/>
      <c r="V41" s="70"/>
      <c r="W41" s="70">
        <f t="shared" si="0"/>
        <v>0</v>
      </c>
      <c r="X41" s="70"/>
      <c r="Y41" s="69"/>
      <c r="Z41" s="69"/>
      <c r="AA41" s="69">
        <f t="shared" si="1"/>
        <v>0</v>
      </c>
      <c r="AB41" s="69"/>
      <c r="AC41" s="69"/>
      <c r="AD41" s="69"/>
      <c r="AE41" s="69"/>
      <c r="AF41" s="69"/>
      <c r="AG41" s="71">
        <f t="shared" si="2"/>
        <v>0</v>
      </c>
      <c r="AH41" s="69"/>
      <c r="AI41" s="69"/>
      <c r="AJ41" s="71">
        <f t="shared" si="3"/>
        <v>0</v>
      </c>
      <c r="AK41" s="70"/>
      <c r="AL41" s="70"/>
      <c r="AM41" s="69"/>
      <c r="AN41" s="69"/>
      <c r="AO41" s="69"/>
    </row>
    <row r="42" spans="1:41" ht="15.75" x14ac:dyDescent="0.2">
      <c r="A42" s="67">
        <v>38</v>
      </c>
      <c r="B42" s="38" t="s">
        <v>104</v>
      </c>
      <c r="C42" s="68">
        <v>28412312500207</v>
      </c>
      <c r="D42" s="69">
        <v>270</v>
      </c>
      <c r="E42" s="70"/>
      <c r="F42" s="70"/>
      <c r="G42" s="70"/>
      <c r="H42" s="70"/>
      <c r="I42" s="69">
        <v>381.13</v>
      </c>
      <c r="J42" s="69">
        <v>1284.06</v>
      </c>
      <c r="K42" s="69">
        <v>89.88</v>
      </c>
      <c r="L42" s="69">
        <v>190</v>
      </c>
      <c r="M42" s="70"/>
      <c r="N42" s="69">
        <v>1563.94</v>
      </c>
      <c r="O42" s="70"/>
      <c r="P42" s="70"/>
      <c r="Q42" s="69">
        <v>21</v>
      </c>
      <c r="R42" s="69">
        <v>95</v>
      </c>
      <c r="S42" s="70"/>
      <c r="T42" s="70"/>
      <c r="U42" s="70"/>
      <c r="V42" s="70"/>
      <c r="W42" s="70">
        <f t="shared" si="0"/>
        <v>0</v>
      </c>
      <c r="X42" s="70"/>
      <c r="Y42" s="69">
        <v>5.53</v>
      </c>
      <c r="Z42" s="69">
        <v>121.53</v>
      </c>
      <c r="AA42" s="69">
        <f t="shared" si="1"/>
        <v>100.53</v>
      </c>
      <c r="AB42" s="69">
        <v>1209.3399999999999</v>
      </c>
      <c r="AC42" s="69">
        <v>1209.3399999999999</v>
      </c>
      <c r="AD42" s="69">
        <v>38.11</v>
      </c>
      <c r="AE42" s="69">
        <v>3.81</v>
      </c>
      <c r="AF42" s="69">
        <v>11.43</v>
      </c>
      <c r="AG42" s="71">
        <f t="shared" si="2"/>
        <v>53.35</v>
      </c>
      <c r="AH42" s="69">
        <v>120.93</v>
      </c>
      <c r="AI42" s="69">
        <v>12.09</v>
      </c>
      <c r="AJ42" s="71">
        <f t="shared" si="3"/>
        <v>133.02000000000001</v>
      </c>
      <c r="AK42" s="70"/>
      <c r="AL42" s="70"/>
      <c r="AM42" s="69">
        <v>10.75</v>
      </c>
      <c r="AN42" s="69">
        <v>3.25</v>
      </c>
      <c r="AO42" s="69">
        <v>1485.1</v>
      </c>
    </row>
    <row r="43" spans="1:41" ht="15.75" x14ac:dyDescent="0.2">
      <c r="A43" s="67">
        <v>39</v>
      </c>
      <c r="B43" s="38" t="s">
        <v>105</v>
      </c>
      <c r="C43" s="68">
        <v>28110092500107</v>
      </c>
      <c r="D43" s="69">
        <v>263</v>
      </c>
      <c r="E43" s="69">
        <v>225.18</v>
      </c>
      <c r="F43" s="70"/>
      <c r="G43" s="70"/>
      <c r="H43" s="70"/>
      <c r="I43" s="69">
        <v>371.25</v>
      </c>
      <c r="J43" s="69">
        <v>1321.61</v>
      </c>
      <c r="K43" s="69">
        <v>92.51</v>
      </c>
      <c r="L43" s="69">
        <v>190</v>
      </c>
      <c r="M43" s="70"/>
      <c r="N43" s="69">
        <v>1604.12</v>
      </c>
      <c r="O43" s="70"/>
      <c r="P43" s="70"/>
      <c r="Q43" s="69">
        <v>14.4</v>
      </c>
      <c r="R43" s="69">
        <v>50</v>
      </c>
      <c r="S43" s="70"/>
      <c r="T43" s="69">
        <v>14.4</v>
      </c>
      <c r="U43" s="70"/>
      <c r="V43" s="70"/>
      <c r="W43" s="70">
        <f t="shared" si="0"/>
        <v>14.4</v>
      </c>
      <c r="X43" s="70"/>
      <c r="Y43" s="69">
        <v>5.51</v>
      </c>
      <c r="Z43" s="69">
        <v>309.49</v>
      </c>
      <c r="AA43" s="69">
        <f t="shared" si="1"/>
        <v>295.09000000000003</v>
      </c>
      <c r="AB43" s="69">
        <v>1492.36</v>
      </c>
      <c r="AC43" s="69">
        <v>1492.36</v>
      </c>
      <c r="AD43" s="69">
        <v>37.119999999999997</v>
      </c>
      <c r="AE43" s="69">
        <v>3.71</v>
      </c>
      <c r="AF43" s="69">
        <v>11.14</v>
      </c>
      <c r="AG43" s="71">
        <f t="shared" si="2"/>
        <v>51.97</v>
      </c>
      <c r="AH43" s="69">
        <v>149.24</v>
      </c>
      <c r="AI43" s="69">
        <v>14.92</v>
      </c>
      <c r="AJ43" s="71">
        <f t="shared" si="3"/>
        <v>164.16</v>
      </c>
      <c r="AK43" s="69">
        <v>7.54</v>
      </c>
      <c r="AL43" s="70"/>
      <c r="AM43" s="69">
        <v>11.55</v>
      </c>
      <c r="AN43" s="69">
        <v>4.8499999999999996</v>
      </c>
      <c r="AO43" s="69">
        <v>1583.5</v>
      </c>
    </row>
    <row r="44" spans="1:41" ht="15.75" x14ac:dyDescent="0.2">
      <c r="A44" s="67">
        <v>40</v>
      </c>
      <c r="B44" s="38" t="s">
        <v>106</v>
      </c>
      <c r="C44" s="68">
        <v>28303132500264</v>
      </c>
      <c r="D44" s="69">
        <v>260</v>
      </c>
      <c r="E44" s="69">
        <v>219.37</v>
      </c>
      <c r="F44" s="70"/>
      <c r="G44" s="70"/>
      <c r="H44" s="70"/>
      <c r="I44" s="69">
        <v>367.01</v>
      </c>
      <c r="J44" s="69">
        <v>1249.6300000000001</v>
      </c>
      <c r="K44" s="69">
        <v>87.47</v>
      </c>
      <c r="L44" s="69">
        <v>190</v>
      </c>
      <c r="M44" s="70"/>
      <c r="N44" s="69">
        <v>1527.1</v>
      </c>
      <c r="O44" s="70"/>
      <c r="P44" s="70"/>
      <c r="Q44" s="69">
        <v>14.4</v>
      </c>
      <c r="R44" s="69">
        <v>50</v>
      </c>
      <c r="S44" s="70"/>
      <c r="T44" s="70"/>
      <c r="U44" s="70"/>
      <c r="V44" s="70"/>
      <c r="W44" s="70">
        <f t="shared" si="0"/>
        <v>0</v>
      </c>
      <c r="X44" s="70"/>
      <c r="Y44" s="69">
        <v>5.47</v>
      </c>
      <c r="Z44" s="69">
        <v>289.24</v>
      </c>
      <c r="AA44" s="69">
        <f t="shared" si="1"/>
        <v>274.84000000000003</v>
      </c>
      <c r="AB44" s="69">
        <v>1399.33</v>
      </c>
      <c r="AC44" s="69">
        <v>1399.33</v>
      </c>
      <c r="AD44" s="69">
        <v>36.700000000000003</v>
      </c>
      <c r="AE44" s="69">
        <v>3.67</v>
      </c>
      <c r="AF44" s="69">
        <v>11.01</v>
      </c>
      <c r="AG44" s="71">
        <f t="shared" si="2"/>
        <v>51.38</v>
      </c>
      <c r="AH44" s="69">
        <v>139.93</v>
      </c>
      <c r="AI44" s="69">
        <v>13.99</v>
      </c>
      <c r="AJ44" s="71">
        <f t="shared" si="3"/>
        <v>153.92000000000002</v>
      </c>
      <c r="AK44" s="70"/>
      <c r="AL44" s="70"/>
      <c r="AM44" s="69">
        <v>10.95</v>
      </c>
      <c r="AN44" s="69">
        <v>3.68</v>
      </c>
      <c r="AO44" s="69">
        <v>1506.4</v>
      </c>
    </row>
    <row r="45" spans="1:41" ht="15.75" x14ac:dyDescent="0.2">
      <c r="A45" s="67">
        <v>41</v>
      </c>
      <c r="B45" s="38" t="s">
        <v>107</v>
      </c>
      <c r="C45" s="68">
        <v>28309012505066</v>
      </c>
      <c r="D45" s="69">
        <v>264</v>
      </c>
      <c r="E45" s="69">
        <v>226.45</v>
      </c>
      <c r="F45" s="70"/>
      <c r="G45" s="70"/>
      <c r="H45" s="70"/>
      <c r="I45" s="69">
        <v>372.66</v>
      </c>
      <c r="J45" s="69">
        <v>1323.96</v>
      </c>
      <c r="K45" s="69">
        <v>92.68</v>
      </c>
      <c r="L45" s="69">
        <v>190</v>
      </c>
      <c r="M45" s="70"/>
      <c r="N45" s="69">
        <v>1606.64</v>
      </c>
      <c r="O45" s="70"/>
      <c r="P45" s="70"/>
      <c r="Q45" s="69">
        <v>14.4</v>
      </c>
      <c r="R45" s="69">
        <v>145</v>
      </c>
      <c r="S45" s="70"/>
      <c r="T45" s="70"/>
      <c r="U45" s="70"/>
      <c r="V45" s="70"/>
      <c r="W45" s="70">
        <f t="shared" si="0"/>
        <v>0</v>
      </c>
      <c r="X45" s="70"/>
      <c r="Y45" s="69">
        <v>5.52</v>
      </c>
      <c r="Z45" s="69">
        <v>391.37</v>
      </c>
      <c r="AA45" s="69">
        <f t="shared" si="1"/>
        <v>376.97</v>
      </c>
      <c r="AB45" s="69">
        <v>1480.35</v>
      </c>
      <c r="AC45" s="69">
        <v>1480.35</v>
      </c>
      <c r="AD45" s="69">
        <v>37.270000000000003</v>
      </c>
      <c r="AE45" s="69">
        <v>3.73</v>
      </c>
      <c r="AF45" s="69">
        <v>11.18</v>
      </c>
      <c r="AG45" s="71">
        <f t="shared" si="2"/>
        <v>52.18</v>
      </c>
      <c r="AH45" s="69">
        <v>148.03</v>
      </c>
      <c r="AI45" s="69">
        <v>14.8</v>
      </c>
      <c r="AJ45" s="71">
        <f t="shared" si="3"/>
        <v>162.83000000000001</v>
      </c>
      <c r="AK45" s="69">
        <v>9.06</v>
      </c>
      <c r="AL45" s="70"/>
      <c r="AM45" s="69">
        <v>12.15</v>
      </c>
      <c r="AN45" s="69">
        <v>6.1</v>
      </c>
      <c r="AO45" s="69">
        <v>1664.65</v>
      </c>
    </row>
    <row r="46" spans="1:41" ht="18" x14ac:dyDescent="0.25">
      <c r="A46" s="67">
        <v>42</v>
      </c>
      <c r="B46" s="54" t="s">
        <v>108</v>
      </c>
      <c r="C46" s="68">
        <v>28208012502643</v>
      </c>
      <c r="D46" s="69">
        <v>260</v>
      </c>
      <c r="E46" s="69">
        <v>221.37</v>
      </c>
      <c r="F46" s="70"/>
      <c r="G46" s="70"/>
      <c r="H46" s="70"/>
      <c r="I46" s="69">
        <v>367.01</v>
      </c>
      <c r="J46" s="69">
        <v>1249.6300000000001</v>
      </c>
      <c r="K46" s="69">
        <v>87.47</v>
      </c>
      <c r="L46" s="69">
        <v>190</v>
      </c>
      <c r="M46" s="70"/>
      <c r="N46" s="69">
        <v>1527.1</v>
      </c>
      <c r="O46" s="70"/>
      <c r="P46" s="70"/>
      <c r="Q46" s="69">
        <v>14.4</v>
      </c>
      <c r="R46" s="69">
        <v>150</v>
      </c>
      <c r="S46" s="70"/>
      <c r="T46" s="70"/>
      <c r="U46" s="70"/>
      <c r="V46" s="70"/>
      <c r="W46" s="70">
        <f t="shared" si="0"/>
        <v>0</v>
      </c>
      <c r="X46" s="70"/>
      <c r="Y46" s="69">
        <v>5.47</v>
      </c>
      <c r="Z46" s="69">
        <v>391.24</v>
      </c>
      <c r="AA46" s="69">
        <f t="shared" si="1"/>
        <v>376.84000000000003</v>
      </c>
      <c r="AB46" s="69">
        <v>1401.33</v>
      </c>
      <c r="AC46" s="69">
        <v>1401.33</v>
      </c>
      <c r="AD46" s="69">
        <v>36.700000000000003</v>
      </c>
      <c r="AE46" s="69">
        <v>3.67</v>
      </c>
      <c r="AF46" s="69">
        <v>11.01</v>
      </c>
      <c r="AG46" s="71">
        <f t="shared" si="2"/>
        <v>51.38</v>
      </c>
      <c r="AH46" s="69">
        <v>140.13</v>
      </c>
      <c r="AI46" s="69">
        <v>14.01</v>
      </c>
      <c r="AJ46" s="71">
        <f t="shared" si="3"/>
        <v>154.13999999999999</v>
      </c>
      <c r="AK46" s="69">
        <v>17.440000000000001</v>
      </c>
      <c r="AL46" s="70"/>
      <c r="AM46" s="69">
        <v>12.25</v>
      </c>
      <c r="AN46" s="69">
        <v>6.28</v>
      </c>
      <c r="AO46" s="69">
        <v>1452.95</v>
      </c>
    </row>
    <row r="47" spans="1:41" ht="15.75" x14ac:dyDescent="0.2">
      <c r="A47" s="67">
        <v>43</v>
      </c>
      <c r="B47" s="38" t="s">
        <v>109</v>
      </c>
      <c r="C47" s="68">
        <v>26804232500107</v>
      </c>
      <c r="D47" s="69">
        <v>462.98</v>
      </c>
      <c r="E47" s="69">
        <v>300</v>
      </c>
      <c r="F47" s="70"/>
      <c r="G47" s="70"/>
      <c r="H47" s="70"/>
      <c r="I47" s="69">
        <v>653.53</v>
      </c>
      <c r="J47" s="69">
        <v>1853.47</v>
      </c>
      <c r="K47" s="69">
        <v>129.74</v>
      </c>
      <c r="L47" s="69">
        <v>190</v>
      </c>
      <c r="M47" s="70"/>
      <c r="N47" s="69">
        <v>2173.21</v>
      </c>
      <c r="O47" s="70"/>
      <c r="P47" s="70"/>
      <c r="Q47" s="69">
        <v>28.5</v>
      </c>
      <c r="R47" s="69">
        <v>150</v>
      </c>
      <c r="S47" s="70"/>
      <c r="T47" s="70"/>
      <c r="U47" s="70"/>
      <c r="V47" s="70"/>
      <c r="W47" s="70">
        <f t="shared" si="0"/>
        <v>0</v>
      </c>
      <c r="X47" s="69">
        <v>284.01</v>
      </c>
      <c r="Y47" s="69">
        <v>71.38</v>
      </c>
      <c r="Z47" s="69">
        <v>833.89</v>
      </c>
      <c r="AA47" s="69">
        <f t="shared" si="1"/>
        <v>805.39</v>
      </c>
      <c r="AB47" s="69">
        <v>2158.5700000000002</v>
      </c>
      <c r="AC47" s="69">
        <v>2158.5700000000002</v>
      </c>
      <c r="AD47" s="69">
        <v>65.349999999999994</v>
      </c>
      <c r="AE47" s="69">
        <v>6.54</v>
      </c>
      <c r="AF47" s="69">
        <v>19.61</v>
      </c>
      <c r="AG47" s="71">
        <f t="shared" si="2"/>
        <v>91.5</v>
      </c>
      <c r="AH47" s="69">
        <v>215.86</v>
      </c>
      <c r="AI47" s="69">
        <v>21.59</v>
      </c>
      <c r="AJ47" s="71">
        <f t="shared" si="3"/>
        <v>237.45000000000002</v>
      </c>
      <c r="AK47" s="70"/>
      <c r="AL47" s="70"/>
      <c r="AM47" s="69">
        <v>19.5</v>
      </c>
      <c r="AN47" s="69">
        <v>20.7</v>
      </c>
      <c r="AO47" s="69">
        <v>1940.2</v>
      </c>
    </row>
    <row r="48" spans="1:41" ht="15.75" x14ac:dyDescent="0.2">
      <c r="A48" s="67">
        <v>44</v>
      </c>
      <c r="B48" s="48" t="s">
        <v>110</v>
      </c>
      <c r="C48" s="68"/>
      <c r="D48" s="69"/>
      <c r="E48" s="69"/>
      <c r="F48" s="70"/>
      <c r="G48" s="70"/>
      <c r="H48" s="70"/>
      <c r="I48" s="69"/>
      <c r="J48" s="69"/>
      <c r="K48" s="69"/>
      <c r="L48" s="69"/>
      <c r="M48" s="70"/>
      <c r="N48" s="69"/>
      <c r="O48" s="70"/>
      <c r="P48" s="70"/>
      <c r="Q48" s="69"/>
      <c r="R48" s="69"/>
      <c r="S48" s="70"/>
      <c r="T48" s="70"/>
      <c r="U48" s="70"/>
      <c r="V48" s="70"/>
      <c r="W48" s="70">
        <f t="shared" si="0"/>
        <v>0</v>
      </c>
      <c r="X48" s="69"/>
      <c r="Y48" s="69"/>
      <c r="Z48" s="69"/>
      <c r="AA48" s="69">
        <f t="shared" si="1"/>
        <v>0</v>
      </c>
      <c r="AB48" s="69"/>
      <c r="AC48" s="69"/>
      <c r="AD48" s="69"/>
      <c r="AE48" s="69"/>
      <c r="AF48" s="69"/>
      <c r="AG48" s="71">
        <f t="shared" si="2"/>
        <v>0</v>
      </c>
      <c r="AH48" s="69"/>
      <c r="AI48" s="69"/>
      <c r="AJ48" s="71">
        <f t="shared" si="3"/>
        <v>0</v>
      </c>
      <c r="AK48" s="70"/>
      <c r="AL48" s="70"/>
      <c r="AM48" s="69"/>
      <c r="AN48" s="69"/>
      <c r="AO48" s="69"/>
    </row>
    <row r="49" spans="1:41" ht="15.75" x14ac:dyDescent="0.2">
      <c r="A49" s="67">
        <v>45</v>
      </c>
      <c r="B49" s="53" t="s">
        <v>111</v>
      </c>
      <c r="C49" s="68"/>
      <c r="D49" s="69"/>
      <c r="E49" s="69"/>
      <c r="F49" s="70"/>
      <c r="G49" s="70"/>
      <c r="H49" s="70"/>
      <c r="I49" s="69"/>
      <c r="J49" s="69"/>
      <c r="K49" s="69"/>
      <c r="L49" s="69"/>
      <c r="M49" s="70"/>
      <c r="N49" s="69"/>
      <c r="O49" s="70"/>
      <c r="P49" s="70"/>
      <c r="Q49" s="69"/>
      <c r="R49" s="69"/>
      <c r="S49" s="70"/>
      <c r="T49" s="70"/>
      <c r="U49" s="70"/>
      <c r="V49" s="70"/>
      <c r="W49" s="70">
        <f t="shared" si="0"/>
        <v>0</v>
      </c>
      <c r="X49" s="69"/>
      <c r="Y49" s="69"/>
      <c r="Z49" s="69"/>
      <c r="AA49" s="69">
        <f t="shared" si="1"/>
        <v>0</v>
      </c>
      <c r="AB49" s="69"/>
      <c r="AC49" s="69"/>
      <c r="AD49" s="69"/>
      <c r="AE49" s="69"/>
      <c r="AF49" s="69"/>
      <c r="AG49" s="71">
        <f t="shared" si="2"/>
        <v>0</v>
      </c>
      <c r="AH49" s="69"/>
      <c r="AI49" s="69"/>
      <c r="AJ49" s="71">
        <f t="shared" si="3"/>
        <v>0</v>
      </c>
      <c r="AK49" s="70"/>
      <c r="AL49" s="70"/>
      <c r="AM49" s="69"/>
      <c r="AN49" s="69"/>
      <c r="AO49" s="69"/>
    </row>
    <row r="50" spans="1:41" ht="15.75" x14ac:dyDescent="0.2">
      <c r="A50" s="67">
        <v>46</v>
      </c>
      <c r="B50" s="38" t="s">
        <v>112</v>
      </c>
      <c r="C50" s="68"/>
      <c r="D50" s="69"/>
      <c r="E50" s="69"/>
      <c r="F50" s="70"/>
      <c r="G50" s="70"/>
      <c r="H50" s="70"/>
      <c r="I50" s="69"/>
      <c r="J50" s="69"/>
      <c r="K50" s="69"/>
      <c r="L50" s="69"/>
      <c r="M50" s="70"/>
      <c r="N50" s="69"/>
      <c r="O50" s="70"/>
      <c r="P50" s="70"/>
      <c r="Q50" s="69"/>
      <c r="R50" s="69"/>
      <c r="S50" s="70"/>
      <c r="T50" s="70"/>
      <c r="U50" s="70"/>
      <c r="V50" s="70"/>
      <c r="W50" s="70">
        <f t="shared" si="0"/>
        <v>0</v>
      </c>
      <c r="X50" s="69"/>
      <c r="Y50" s="69"/>
      <c r="Z50" s="69"/>
      <c r="AA50" s="69">
        <f t="shared" si="1"/>
        <v>0</v>
      </c>
      <c r="AB50" s="69"/>
      <c r="AC50" s="69"/>
      <c r="AD50" s="69"/>
      <c r="AE50" s="69"/>
      <c r="AF50" s="69"/>
      <c r="AG50" s="71">
        <f t="shared" si="2"/>
        <v>0</v>
      </c>
      <c r="AH50" s="69"/>
      <c r="AI50" s="69"/>
      <c r="AJ50" s="71">
        <f t="shared" si="3"/>
        <v>0</v>
      </c>
      <c r="AK50" s="70"/>
      <c r="AL50" s="70"/>
      <c r="AM50" s="69"/>
      <c r="AN50" s="69"/>
      <c r="AO50" s="69"/>
    </row>
    <row r="51" spans="1:41" ht="15.75" x14ac:dyDescent="0.2">
      <c r="A51" s="67">
        <v>47</v>
      </c>
      <c r="B51" s="38" t="s">
        <v>113</v>
      </c>
      <c r="C51" s="68">
        <v>28008042500107</v>
      </c>
      <c r="D51" s="69">
        <v>263</v>
      </c>
      <c r="E51" s="69">
        <v>223.18</v>
      </c>
      <c r="F51" s="70"/>
      <c r="G51" s="70"/>
      <c r="H51" s="70"/>
      <c r="I51" s="69">
        <v>371.25</v>
      </c>
      <c r="J51" s="69">
        <v>859.05</v>
      </c>
      <c r="K51" s="69">
        <v>60.13</v>
      </c>
      <c r="L51" s="69">
        <v>123.5</v>
      </c>
      <c r="M51" s="70"/>
      <c r="N51" s="69">
        <v>1042.68</v>
      </c>
      <c r="O51" s="70"/>
      <c r="P51" s="70"/>
      <c r="Q51" s="69">
        <v>9.36</v>
      </c>
      <c r="R51" s="69">
        <v>50</v>
      </c>
      <c r="S51" s="70"/>
      <c r="T51" s="70"/>
      <c r="U51" s="70"/>
      <c r="V51" s="70"/>
      <c r="W51" s="70">
        <f t="shared" si="0"/>
        <v>0</v>
      </c>
      <c r="X51" s="70"/>
      <c r="Y51" s="69">
        <v>3.58</v>
      </c>
      <c r="Z51" s="69">
        <v>286.12</v>
      </c>
      <c r="AA51" s="69">
        <f t="shared" si="1"/>
        <v>276.76</v>
      </c>
      <c r="AB51" s="69">
        <v>1596.14</v>
      </c>
      <c r="AC51" s="69">
        <v>1596.14</v>
      </c>
      <c r="AD51" s="69">
        <v>37.119999999999997</v>
      </c>
      <c r="AE51" s="69">
        <v>3.71</v>
      </c>
      <c r="AF51" s="69">
        <v>11.14</v>
      </c>
      <c r="AG51" s="71">
        <f t="shared" si="2"/>
        <v>51.97</v>
      </c>
      <c r="AH51" s="69">
        <v>159.61000000000001</v>
      </c>
      <c r="AI51" s="69">
        <v>15.96</v>
      </c>
      <c r="AJ51" s="71">
        <f t="shared" si="3"/>
        <v>175.57000000000002</v>
      </c>
      <c r="AK51" s="69">
        <v>10.69</v>
      </c>
      <c r="AL51" s="70"/>
      <c r="AM51" s="69">
        <v>7.75</v>
      </c>
      <c r="AN51" s="70"/>
      <c r="AO51" s="69">
        <v>716.45</v>
      </c>
    </row>
    <row r="52" spans="1:41" ht="15.75" x14ac:dyDescent="0.2">
      <c r="A52" s="67">
        <v>48</v>
      </c>
      <c r="B52" s="38" t="s">
        <v>114</v>
      </c>
      <c r="C52" s="68">
        <v>28308012503041</v>
      </c>
      <c r="D52" s="69">
        <v>270</v>
      </c>
      <c r="E52" s="70"/>
      <c r="F52" s="70"/>
      <c r="G52" s="70"/>
      <c r="H52" s="70"/>
      <c r="I52" s="69">
        <v>381.13</v>
      </c>
      <c r="J52" s="69">
        <v>1284.06</v>
      </c>
      <c r="K52" s="69">
        <v>89.88</v>
      </c>
      <c r="L52" s="69">
        <v>190</v>
      </c>
      <c r="M52" s="70"/>
      <c r="N52" s="69">
        <v>1563.94</v>
      </c>
      <c r="O52" s="70"/>
      <c r="P52" s="70"/>
      <c r="Q52" s="69">
        <v>21</v>
      </c>
      <c r="R52" s="69">
        <v>50</v>
      </c>
      <c r="S52" s="70"/>
      <c r="T52" s="70"/>
      <c r="U52" s="70"/>
      <c r="V52" s="70"/>
      <c r="W52" s="70">
        <f t="shared" si="0"/>
        <v>0</v>
      </c>
      <c r="X52" s="70"/>
      <c r="Y52" s="69">
        <v>5.53</v>
      </c>
      <c r="Z52" s="69">
        <v>76.53</v>
      </c>
      <c r="AA52" s="69">
        <f t="shared" si="1"/>
        <v>55.53</v>
      </c>
      <c r="AB52" s="69">
        <v>1209.3399999999999</v>
      </c>
      <c r="AC52" s="69">
        <v>1209.3399999999999</v>
      </c>
      <c r="AD52" s="69">
        <v>38.11</v>
      </c>
      <c r="AE52" s="69">
        <v>3.81</v>
      </c>
      <c r="AF52" s="69">
        <v>11.43</v>
      </c>
      <c r="AG52" s="71">
        <f t="shared" si="2"/>
        <v>53.35</v>
      </c>
      <c r="AH52" s="69">
        <v>120.93</v>
      </c>
      <c r="AI52" s="69">
        <v>12.09</v>
      </c>
      <c r="AJ52" s="71">
        <f t="shared" si="3"/>
        <v>133.02000000000001</v>
      </c>
      <c r="AK52" s="70"/>
      <c r="AL52" s="70"/>
      <c r="AM52" s="69">
        <v>9.6999999999999993</v>
      </c>
      <c r="AN52" s="69">
        <v>1.24</v>
      </c>
      <c r="AO52" s="69">
        <v>854.9</v>
      </c>
    </row>
    <row r="53" spans="1:41" ht="15.75" x14ac:dyDescent="0.2">
      <c r="A53" s="67">
        <v>49</v>
      </c>
      <c r="B53" s="38" t="s">
        <v>115</v>
      </c>
      <c r="C53" s="68">
        <v>28402062500227</v>
      </c>
      <c r="D53" s="69">
        <v>271</v>
      </c>
      <c r="E53" s="70"/>
      <c r="F53" s="70"/>
      <c r="G53" s="70"/>
      <c r="H53" s="70"/>
      <c r="I53" s="69">
        <v>382.54</v>
      </c>
      <c r="J53" s="69">
        <v>1306.4100000000001</v>
      </c>
      <c r="K53" s="69">
        <v>91.45</v>
      </c>
      <c r="L53" s="69">
        <v>190</v>
      </c>
      <c r="M53" s="70"/>
      <c r="N53" s="69">
        <v>1587.86</v>
      </c>
      <c r="O53" s="70"/>
      <c r="P53" s="70"/>
      <c r="Q53" s="69">
        <v>21</v>
      </c>
      <c r="R53" s="69">
        <v>140</v>
      </c>
      <c r="S53" s="70"/>
      <c r="T53" s="70"/>
      <c r="U53" s="70"/>
      <c r="V53" s="70"/>
      <c r="W53" s="70">
        <f t="shared" si="0"/>
        <v>0</v>
      </c>
      <c r="X53" s="70"/>
      <c r="Y53" s="69">
        <v>5.71</v>
      </c>
      <c r="Z53" s="69">
        <v>166.71</v>
      </c>
      <c r="AA53" s="69">
        <f t="shared" si="1"/>
        <v>145.71</v>
      </c>
      <c r="AB53" s="69">
        <v>1232.03</v>
      </c>
      <c r="AC53" s="69">
        <v>1232.03</v>
      </c>
      <c r="AD53" s="69">
        <v>38.25</v>
      </c>
      <c r="AE53" s="69">
        <v>3.83</v>
      </c>
      <c r="AF53" s="69">
        <v>11.48</v>
      </c>
      <c r="AG53" s="71">
        <f t="shared" si="2"/>
        <v>53.56</v>
      </c>
      <c r="AH53" s="69">
        <v>123.2</v>
      </c>
      <c r="AI53" s="69">
        <v>12.32</v>
      </c>
      <c r="AJ53" s="71">
        <f t="shared" si="3"/>
        <v>135.52000000000001</v>
      </c>
      <c r="AK53" s="70"/>
      <c r="AL53" s="70"/>
      <c r="AM53" s="69">
        <v>10.55</v>
      </c>
      <c r="AN53" s="69">
        <v>2.9</v>
      </c>
      <c r="AO53" s="69">
        <v>1462</v>
      </c>
    </row>
    <row r="54" spans="1:41" ht="15.75" x14ac:dyDescent="0.2">
      <c r="A54" s="67">
        <v>50</v>
      </c>
      <c r="B54" s="38" t="s">
        <v>116</v>
      </c>
      <c r="C54" s="68">
        <v>28311190104789</v>
      </c>
      <c r="D54" s="69">
        <v>246</v>
      </c>
      <c r="E54" s="70"/>
      <c r="F54" s="70"/>
      <c r="G54" s="70"/>
      <c r="H54" s="70"/>
      <c r="I54" s="69">
        <v>347.25</v>
      </c>
      <c r="J54" s="69">
        <v>1019</v>
      </c>
      <c r="K54" s="69">
        <v>71.33</v>
      </c>
      <c r="L54" s="69">
        <v>190</v>
      </c>
      <c r="M54" s="70"/>
      <c r="N54" s="69">
        <v>1280.33</v>
      </c>
      <c r="O54" s="70"/>
      <c r="P54" s="70"/>
      <c r="Q54" s="69">
        <v>14.4</v>
      </c>
      <c r="R54" s="69">
        <v>145</v>
      </c>
      <c r="S54" s="70"/>
      <c r="T54" s="70"/>
      <c r="U54" s="70"/>
      <c r="V54" s="70"/>
      <c r="W54" s="70">
        <f t="shared" si="0"/>
        <v>0</v>
      </c>
      <c r="X54" s="70"/>
      <c r="Y54" s="70"/>
      <c r="Z54" s="69">
        <v>159.4</v>
      </c>
      <c r="AA54" s="69">
        <f t="shared" si="1"/>
        <v>145</v>
      </c>
      <c r="AB54" s="69">
        <v>947.48</v>
      </c>
      <c r="AC54" s="69">
        <v>947.48</v>
      </c>
      <c r="AD54" s="69">
        <v>34.72</v>
      </c>
      <c r="AE54" s="69">
        <v>3.47</v>
      </c>
      <c r="AF54" s="69">
        <v>10.42</v>
      </c>
      <c r="AG54" s="71">
        <f t="shared" si="2"/>
        <v>48.61</v>
      </c>
      <c r="AH54" s="69">
        <v>94.75</v>
      </c>
      <c r="AI54" s="69">
        <v>9.4700000000000006</v>
      </c>
      <c r="AJ54" s="71">
        <f t="shared" si="3"/>
        <v>104.22</v>
      </c>
      <c r="AK54" s="70"/>
      <c r="AL54" s="70"/>
      <c r="AM54" s="69">
        <v>9.1999999999999993</v>
      </c>
      <c r="AN54" s="69">
        <v>0.19</v>
      </c>
      <c r="AO54" s="69">
        <v>1277.5</v>
      </c>
    </row>
    <row r="55" spans="1:41" ht="15.75" x14ac:dyDescent="0.2">
      <c r="A55" s="67">
        <v>51</v>
      </c>
      <c r="B55" s="38" t="s">
        <v>117</v>
      </c>
      <c r="C55" s="68">
        <v>29005272502634</v>
      </c>
      <c r="D55" s="69">
        <v>250</v>
      </c>
      <c r="E55" s="70"/>
      <c r="F55" s="70"/>
      <c r="G55" s="70"/>
      <c r="H55" s="70"/>
      <c r="I55" s="69">
        <v>352.9</v>
      </c>
      <c r="J55" s="69">
        <v>1187.8599999999999</v>
      </c>
      <c r="K55" s="69">
        <v>83.15</v>
      </c>
      <c r="L55" s="69">
        <v>190</v>
      </c>
      <c r="M55" s="70"/>
      <c r="N55" s="69">
        <v>1461.01</v>
      </c>
      <c r="O55" s="70"/>
      <c r="P55" s="70"/>
      <c r="Q55" s="69">
        <v>14.4</v>
      </c>
      <c r="R55" s="69">
        <v>50</v>
      </c>
      <c r="S55" s="70"/>
      <c r="T55" s="70"/>
      <c r="U55" s="70"/>
      <c r="V55" s="70"/>
      <c r="W55" s="70">
        <f t="shared" si="0"/>
        <v>0</v>
      </c>
      <c r="X55" s="70"/>
      <c r="Y55" s="69">
        <v>5.24</v>
      </c>
      <c r="Z55" s="69">
        <v>69.64</v>
      </c>
      <c r="AA55" s="69">
        <f t="shared" si="1"/>
        <v>55.24</v>
      </c>
      <c r="AB55" s="69">
        <v>1127.75</v>
      </c>
      <c r="AC55" s="69">
        <v>1127.75</v>
      </c>
      <c r="AD55" s="69">
        <v>35.29</v>
      </c>
      <c r="AE55" s="69">
        <v>3.53</v>
      </c>
      <c r="AF55" s="69">
        <v>10.59</v>
      </c>
      <c r="AG55" s="71">
        <f t="shared" si="2"/>
        <v>49.41</v>
      </c>
      <c r="AH55" s="69">
        <v>112.78</v>
      </c>
      <c r="AI55" s="69">
        <v>11.28</v>
      </c>
      <c r="AJ55" s="71">
        <f t="shared" si="3"/>
        <v>124.06</v>
      </c>
      <c r="AK55" s="70"/>
      <c r="AL55" s="70"/>
      <c r="AM55" s="69">
        <v>9.6999999999999993</v>
      </c>
      <c r="AN55" s="69">
        <v>1.24</v>
      </c>
      <c r="AO55" s="69">
        <v>1346.2</v>
      </c>
    </row>
    <row r="56" spans="1:41" ht="15.75" x14ac:dyDescent="0.2">
      <c r="A56" s="67">
        <v>52</v>
      </c>
      <c r="B56" s="38" t="s">
        <v>118</v>
      </c>
      <c r="C56" s="68">
        <v>27706242500131</v>
      </c>
      <c r="D56" s="69">
        <v>258</v>
      </c>
      <c r="E56" s="70"/>
      <c r="F56" s="70"/>
      <c r="G56" s="70"/>
      <c r="H56" s="70"/>
      <c r="I56" s="69">
        <v>364.19</v>
      </c>
      <c r="J56" s="69">
        <v>1185.1400000000001</v>
      </c>
      <c r="K56" s="69">
        <v>82.96</v>
      </c>
      <c r="L56" s="69">
        <v>190</v>
      </c>
      <c r="M56" s="70"/>
      <c r="N56" s="69">
        <v>1458.1</v>
      </c>
      <c r="O56" s="70"/>
      <c r="P56" s="70"/>
      <c r="Q56" s="69">
        <v>14.4</v>
      </c>
      <c r="R56" s="69">
        <v>145</v>
      </c>
      <c r="S56" s="70"/>
      <c r="T56" s="70"/>
      <c r="U56" s="70"/>
      <c r="V56" s="70"/>
      <c r="W56" s="70">
        <f t="shared" si="0"/>
        <v>0</v>
      </c>
      <c r="X56" s="70"/>
      <c r="Y56" s="69">
        <v>5.1100000000000003</v>
      </c>
      <c r="Z56" s="69">
        <v>164.51</v>
      </c>
      <c r="AA56" s="69">
        <f t="shared" si="1"/>
        <v>150.10999999999999</v>
      </c>
      <c r="AB56" s="69">
        <v>1113.42</v>
      </c>
      <c r="AC56" s="69">
        <v>1113.42</v>
      </c>
      <c r="AD56" s="69">
        <v>36.42</v>
      </c>
      <c r="AE56" s="69">
        <v>3.64</v>
      </c>
      <c r="AF56" s="69">
        <v>10.93</v>
      </c>
      <c r="AG56" s="71">
        <f t="shared" si="2"/>
        <v>50.99</v>
      </c>
      <c r="AH56" s="69">
        <v>111.34</v>
      </c>
      <c r="AI56" s="69">
        <v>11.13</v>
      </c>
      <c r="AJ56" s="71">
        <f t="shared" si="3"/>
        <v>122.47</v>
      </c>
      <c r="AK56" s="70"/>
      <c r="AL56" s="70"/>
      <c r="AM56" s="69">
        <v>10.4</v>
      </c>
      <c r="AN56" s="69">
        <v>2.61</v>
      </c>
      <c r="AO56" s="69">
        <v>1436.1</v>
      </c>
    </row>
    <row r="57" spans="1:41" ht="15.75" x14ac:dyDescent="0.2">
      <c r="A57" s="67">
        <v>53</v>
      </c>
      <c r="B57" s="48" t="s">
        <v>119</v>
      </c>
      <c r="C57" s="68"/>
      <c r="D57" s="69"/>
      <c r="E57" s="70"/>
      <c r="F57" s="70"/>
      <c r="G57" s="70"/>
      <c r="H57" s="70"/>
      <c r="I57" s="69"/>
      <c r="J57" s="69"/>
      <c r="K57" s="69"/>
      <c r="L57" s="69"/>
      <c r="M57" s="70"/>
      <c r="N57" s="69"/>
      <c r="O57" s="70"/>
      <c r="P57" s="70"/>
      <c r="Q57" s="69"/>
      <c r="R57" s="69"/>
      <c r="S57" s="70"/>
      <c r="T57" s="70"/>
      <c r="U57" s="70"/>
      <c r="V57" s="70"/>
      <c r="W57" s="70">
        <f t="shared" si="0"/>
        <v>0</v>
      </c>
      <c r="X57" s="70"/>
      <c r="Y57" s="69"/>
      <c r="Z57" s="69"/>
      <c r="AA57" s="69">
        <f t="shared" si="1"/>
        <v>0</v>
      </c>
      <c r="AB57" s="69"/>
      <c r="AC57" s="69"/>
      <c r="AD57" s="69"/>
      <c r="AE57" s="69"/>
      <c r="AF57" s="69"/>
      <c r="AG57" s="71">
        <f t="shared" si="2"/>
        <v>0</v>
      </c>
      <c r="AH57" s="69"/>
      <c r="AI57" s="69"/>
      <c r="AJ57" s="71">
        <f t="shared" si="3"/>
        <v>0</v>
      </c>
      <c r="AK57" s="70"/>
      <c r="AL57" s="70"/>
      <c r="AM57" s="69"/>
      <c r="AN57" s="69"/>
      <c r="AO57" s="69"/>
    </row>
    <row r="58" spans="1:41" ht="15.75" x14ac:dyDescent="0.2">
      <c r="A58" s="67">
        <v>54</v>
      </c>
      <c r="B58" s="38" t="s">
        <v>120</v>
      </c>
      <c r="C58" s="68">
        <v>28410222500183</v>
      </c>
      <c r="D58" s="69">
        <v>263</v>
      </c>
      <c r="E58" s="70"/>
      <c r="F58" s="70"/>
      <c r="G58" s="70"/>
      <c r="H58" s="70"/>
      <c r="I58" s="69">
        <v>371.25</v>
      </c>
      <c r="J58" s="69">
        <v>1269.6500000000001</v>
      </c>
      <c r="K58" s="69">
        <v>88.88</v>
      </c>
      <c r="L58" s="69">
        <v>190</v>
      </c>
      <c r="M58" s="70"/>
      <c r="N58" s="69">
        <v>1548.53</v>
      </c>
      <c r="O58" s="70"/>
      <c r="P58" s="70"/>
      <c r="Q58" s="69">
        <v>21</v>
      </c>
      <c r="R58" s="69">
        <v>95</v>
      </c>
      <c r="S58" s="70"/>
      <c r="T58" s="70"/>
      <c r="U58" s="70"/>
      <c r="V58" s="70"/>
      <c r="W58" s="70">
        <f t="shared" si="0"/>
        <v>0</v>
      </c>
      <c r="X58" s="70"/>
      <c r="Y58" s="69">
        <v>5.51</v>
      </c>
      <c r="Z58" s="69">
        <v>121.51</v>
      </c>
      <c r="AA58" s="69">
        <f t="shared" si="1"/>
        <v>100.51</v>
      </c>
      <c r="AB58" s="69">
        <v>1203.79</v>
      </c>
      <c r="AC58" s="69">
        <v>1203.79</v>
      </c>
      <c r="AD58" s="69">
        <v>37.119999999999997</v>
      </c>
      <c r="AE58" s="69">
        <v>3.71</v>
      </c>
      <c r="AF58" s="69">
        <v>11.14</v>
      </c>
      <c r="AG58" s="71">
        <f t="shared" si="2"/>
        <v>51.97</v>
      </c>
      <c r="AH58" s="69">
        <v>120.38</v>
      </c>
      <c r="AI58" s="69">
        <v>12.04</v>
      </c>
      <c r="AJ58" s="71">
        <f t="shared" si="3"/>
        <v>132.41999999999999</v>
      </c>
      <c r="AK58" s="70"/>
      <c r="AL58" s="70"/>
      <c r="AM58" s="69">
        <v>10.65</v>
      </c>
      <c r="AN58" s="69">
        <v>3.06</v>
      </c>
      <c r="AO58" s="69">
        <v>1468.9</v>
      </c>
    </row>
    <row r="59" spans="1:41" ht="15.75" x14ac:dyDescent="0.2">
      <c r="A59" s="67">
        <v>55</v>
      </c>
      <c r="B59" s="38" t="s">
        <v>121</v>
      </c>
      <c r="C59" s="68">
        <v>28607031900244</v>
      </c>
      <c r="D59" s="69">
        <v>257</v>
      </c>
      <c r="E59" s="69">
        <v>217.56</v>
      </c>
      <c r="F59" s="70"/>
      <c r="G59" s="70"/>
      <c r="H59" s="70"/>
      <c r="I59" s="69">
        <v>362.78</v>
      </c>
      <c r="J59" s="69">
        <v>1240.6099999999999</v>
      </c>
      <c r="K59" s="69">
        <v>86.84</v>
      </c>
      <c r="L59" s="69">
        <v>190</v>
      </c>
      <c r="M59" s="70"/>
      <c r="N59" s="69">
        <v>1517.45</v>
      </c>
      <c r="O59" s="70"/>
      <c r="P59" s="70"/>
      <c r="Q59" s="69">
        <v>14.4</v>
      </c>
      <c r="R59" s="69">
        <v>140</v>
      </c>
      <c r="S59" s="70"/>
      <c r="T59" s="70"/>
      <c r="U59" s="70"/>
      <c r="V59" s="70"/>
      <c r="W59" s="70">
        <f t="shared" si="0"/>
        <v>0</v>
      </c>
      <c r="X59" s="70"/>
      <c r="Y59" s="69">
        <v>5.43</v>
      </c>
      <c r="Z59" s="69">
        <v>377.39</v>
      </c>
      <c r="AA59" s="69">
        <f t="shared" si="1"/>
        <v>362.99</v>
      </c>
      <c r="AB59" s="69">
        <v>1392.06</v>
      </c>
      <c r="AC59" s="69">
        <v>1392.06</v>
      </c>
      <c r="AD59" s="69">
        <v>36.28</v>
      </c>
      <c r="AE59" s="69">
        <v>3.63</v>
      </c>
      <c r="AF59" s="69">
        <v>10.88</v>
      </c>
      <c r="AG59" s="71">
        <f t="shared" si="2"/>
        <v>50.790000000000006</v>
      </c>
      <c r="AH59" s="69">
        <v>139.21</v>
      </c>
      <c r="AI59" s="69">
        <v>13.92</v>
      </c>
      <c r="AJ59" s="71">
        <f t="shared" si="3"/>
        <v>153.13</v>
      </c>
      <c r="AK59" s="70"/>
      <c r="AL59" s="70"/>
      <c r="AM59" s="69">
        <v>12.2</v>
      </c>
      <c r="AN59" s="69">
        <v>6.21</v>
      </c>
      <c r="AO59" s="69">
        <v>1672.5</v>
      </c>
    </row>
    <row r="60" spans="1:41" ht="15.75" x14ac:dyDescent="0.2">
      <c r="A60" s="67">
        <v>56</v>
      </c>
      <c r="B60" s="38" t="s">
        <v>122</v>
      </c>
      <c r="C60" s="68">
        <v>26712062501837</v>
      </c>
      <c r="D60" s="69">
        <v>257</v>
      </c>
      <c r="E60" s="69">
        <v>221.56</v>
      </c>
      <c r="F60" s="70"/>
      <c r="G60" s="70"/>
      <c r="H60" s="70"/>
      <c r="I60" s="69">
        <v>362.78</v>
      </c>
      <c r="J60" s="69">
        <v>1240.6099999999999</v>
      </c>
      <c r="K60" s="69">
        <v>86.84</v>
      </c>
      <c r="L60" s="69">
        <v>190</v>
      </c>
      <c r="M60" s="70"/>
      <c r="N60" s="69">
        <v>1517.45</v>
      </c>
      <c r="O60" s="70"/>
      <c r="P60" s="70"/>
      <c r="Q60" s="69">
        <v>14.4</v>
      </c>
      <c r="R60" s="69">
        <v>145</v>
      </c>
      <c r="S60" s="70"/>
      <c r="T60" s="69">
        <v>14.4</v>
      </c>
      <c r="U60" s="70"/>
      <c r="V60" s="70"/>
      <c r="W60" s="70">
        <f t="shared" si="0"/>
        <v>14.4</v>
      </c>
      <c r="X60" s="70"/>
      <c r="Y60" s="69">
        <v>5.43</v>
      </c>
      <c r="Z60" s="69">
        <v>400.79</v>
      </c>
      <c r="AA60" s="69">
        <f t="shared" si="1"/>
        <v>386.39000000000004</v>
      </c>
      <c r="AB60" s="69">
        <v>1410.46</v>
      </c>
      <c r="AC60" s="69">
        <v>1410.46</v>
      </c>
      <c r="AD60" s="69">
        <v>36.28</v>
      </c>
      <c r="AE60" s="69">
        <v>3.63</v>
      </c>
      <c r="AF60" s="69">
        <v>10.88</v>
      </c>
      <c r="AG60" s="71">
        <f t="shared" si="2"/>
        <v>50.790000000000006</v>
      </c>
      <c r="AH60" s="69">
        <v>141.05000000000001</v>
      </c>
      <c r="AI60" s="69">
        <v>14.1</v>
      </c>
      <c r="AJ60" s="71">
        <f t="shared" si="3"/>
        <v>155.15</v>
      </c>
      <c r="AK60" s="69">
        <v>34.03</v>
      </c>
      <c r="AL60" s="70"/>
      <c r="AM60" s="69">
        <v>12.1</v>
      </c>
      <c r="AN60" s="69">
        <v>6.02</v>
      </c>
      <c r="AO60" s="69">
        <v>1660.15</v>
      </c>
    </row>
    <row r="61" spans="1:41" ht="15.75" x14ac:dyDescent="0.2">
      <c r="A61" s="67">
        <v>57</v>
      </c>
      <c r="B61" s="38" t="s">
        <v>123</v>
      </c>
      <c r="C61" s="68">
        <v>28707062500061</v>
      </c>
      <c r="D61" s="69">
        <v>254</v>
      </c>
      <c r="E61" s="69">
        <v>211.75</v>
      </c>
      <c r="F61" s="70"/>
      <c r="G61" s="70"/>
      <c r="H61" s="70"/>
      <c r="I61" s="69">
        <v>358.54</v>
      </c>
      <c r="J61" s="69">
        <v>1231.58</v>
      </c>
      <c r="K61" s="69">
        <v>86.21</v>
      </c>
      <c r="L61" s="69">
        <v>190</v>
      </c>
      <c r="M61" s="70"/>
      <c r="N61" s="69">
        <v>1507.79</v>
      </c>
      <c r="O61" s="70"/>
      <c r="P61" s="70"/>
      <c r="Q61" s="69">
        <v>14.4</v>
      </c>
      <c r="R61" s="69">
        <v>50</v>
      </c>
      <c r="S61" s="70"/>
      <c r="T61" s="70"/>
      <c r="U61" s="70"/>
      <c r="V61" s="70"/>
      <c r="W61" s="70">
        <f t="shared" si="0"/>
        <v>0</v>
      </c>
      <c r="X61" s="70"/>
      <c r="Y61" s="69">
        <v>5.45</v>
      </c>
      <c r="Z61" s="69">
        <v>281.60000000000002</v>
      </c>
      <c r="AA61" s="69">
        <f t="shared" si="1"/>
        <v>267.20000000000005</v>
      </c>
      <c r="AB61" s="69">
        <v>1380.85</v>
      </c>
      <c r="AC61" s="69">
        <v>1380.85</v>
      </c>
      <c r="AD61" s="69">
        <v>35.85</v>
      </c>
      <c r="AE61" s="69">
        <v>3.59</v>
      </c>
      <c r="AF61" s="69">
        <v>10.76</v>
      </c>
      <c r="AG61" s="71">
        <f t="shared" si="2"/>
        <v>50.199999999999996</v>
      </c>
      <c r="AH61" s="69">
        <v>138.09</v>
      </c>
      <c r="AI61" s="69">
        <v>13.81</v>
      </c>
      <c r="AJ61" s="71">
        <f t="shared" si="3"/>
        <v>151.9</v>
      </c>
      <c r="AK61" s="70"/>
      <c r="AL61" s="70"/>
      <c r="AM61" s="69">
        <v>11.45</v>
      </c>
      <c r="AN61" s="69">
        <v>4.67</v>
      </c>
      <c r="AO61" s="69">
        <v>1571.15</v>
      </c>
    </row>
    <row r="62" spans="1:41" ht="15.75" x14ac:dyDescent="0.2">
      <c r="A62" s="67">
        <v>58</v>
      </c>
      <c r="B62" s="38" t="s">
        <v>124</v>
      </c>
      <c r="C62" s="68">
        <v>26106032500111</v>
      </c>
      <c r="D62" s="69">
        <v>288</v>
      </c>
      <c r="E62" s="70"/>
      <c r="F62" s="70"/>
      <c r="G62" s="70"/>
      <c r="H62" s="70"/>
      <c r="I62" s="69">
        <v>406.54</v>
      </c>
      <c r="J62" s="69">
        <v>1306.4100000000001</v>
      </c>
      <c r="K62" s="69">
        <v>91.45</v>
      </c>
      <c r="L62" s="69">
        <v>190</v>
      </c>
      <c r="M62" s="70"/>
      <c r="N62" s="69">
        <v>1587.86</v>
      </c>
      <c r="O62" s="70"/>
      <c r="P62" s="70"/>
      <c r="Q62" s="69">
        <v>21</v>
      </c>
      <c r="R62" s="69">
        <v>150</v>
      </c>
      <c r="S62" s="70"/>
      <c r="T62" s="70"/>
      <c r="U62" s="70"/>
      <c r="V62" s="70"/>
      <c r="W62" s="70">
        <f t="shared" si="0"/>
        <v>0</v>
      </c>
      <c r="X62" s="69">
        <v>65.680000000000007</v>
      </c>
      <c r="Y62" s="69">
        <v>5.98</v>
      </c>
      <c r="Z62" s="69">
        <v>242.66</v>
      </c>
      <c r="AA62" s="69">
        <f t="shared" si="1"/>
        <v>221.66</v>
      </c>
      <c r="AB62" s="69">
        <v>1273.98</v>
      </c>
      <c r="AC62" s="69">
        <v>1273.98</v>
      </c>
      <c r="AD62" s="69">
        <v>40.65</v>
      </c>
      <c r="AE62" s="69">
        <v>4.07</v>
      </c>
      <c r="AF62" s="69">
        <v>12.2</v>
      </c>
      <c r="AG62" s="71">
        <f t="shared" si="2"/>
        <v>56.92</v>
      </c>
      <c r="AH62" s="69">
        <v>127.4</v>
      </c>
      <c r="AI62" s="69">
        <v>12.74</v>
      </c>
      <c r="AJ62" s="71">
        <f t="shared" si="3"/>
        <v>140.14000000000001</v>
      </c>
      <c r="AK62" s="70"/>
      <c r="AL62" s="70"/>
      <c r="AM62" s="69">
        <v>11.75</v>
      </c>
      <c r="AN62" s="69">
        <v>5.26</v>
      </c>
      <c r="AO62" s="69">
        <v>1033.95</v>
      </c>
    </row>
    <row r="63" spans="1:41" ht="15.75" x14ac:dyDescent="0.2">
      <c r="A63" s="67">
        <v>59</v>
      </c>
      <c r="B63" s="38" t="s">
        <v>125</v>
      </c>
      <c r="C63" s="68">
        <v>27203062500221</v>
      </c>
      <c r="D63" s="69">
        <v>274</v>
      </c>
      <c r="E63" s="69">
        <v>223.98</v>
      </c>
      <c r="F63" s="70"/>
      <c r="G63" s="70"/>
      <c r="H63" s="70"/>
      <c r="I63" s="69">
        <v>386.77</v>
      </c>
      <c r="J63" s="69">
        <v>1371.73</v>
      </c>
      <c r="K63" s="69">
        <v>96.02</v>
      </c>
      <c r="L63" s="69">
        <v>190</v>
      </c>
      <c r="M63" s="70"/>
      <c r="N63" s="69">
        <v>1657.75</v>
      </c>
      <c r="O63" s="70"/>
      <c r="P63" s="70"/>
      <c r="Q63" s="69">
        <v>21</v>
      </c>
      <c r="R63" s="69">
        <v>50</v>
      </c>
      <c r="S63" s="70"/>
      <c r="T63" s="70"/>
      <c r="U63" s="70"/>
      <c r="V63" s="70"/>
      <c r="W63" s="70">
        <f t="shared" si="0"/>
        <v>0</v>
      </c>
      <c r="X63" s="70"/>
      <c r="Y63" s="69">
        <v>5.64</v>
      </c>
      <c r="Z63" s="69">
        <v>300.62</v>
      </c>
      <c r="AA63" s="69">
        <f t="shared" si="1"/>
        <v>279.62</v>
      </c>
      <c r="AB63" s="69">
        <v>1521.6</v>
      </c>
      <c r="AC63" s="69">
        <v>1521.6</v>
      </c>
      <c r="AD63" s="69">
        <v>38.68</v>
      </c>
      <c r="AE63" s="69">
        <v>3.87</v>
      </c>
      <c r="AF63" s="69">
        <v>11.6</v>
      </c>
      <c r="AG63" s="71">
        <f t="shared" si="2"/>
        <v>54.15</v>
      </c>
      <c r="AH63" s="69">
        <v>152.16</v>
      </c>
      <c r="AI63" s="69">
        <v>15.22</v>
      </c>
      <c r="AJ63" s="71">
        <f t="shared" si="3"/>
        <v>167.38</v>
      </c>
      <c r="AK63" s="69">
        <v>49.96</v>
      </c>
      <c r="AL63" s="70"/>
      <c r="AM63" s="69">
        <v>11.45</v>
      </c>
      <c r="AN63" s="69">
        <v>4.71</v>
      </c>
      <c r="AO63" s="69">
        <v>1417.35</v>
      </c>
    </row>
    <row r="64" spans="1:41" ht="15.75" x14ac:dyDescent="0.2">
      <c r="A64" s="67">
        <v>60</v>
      </c>
      <c r="B64" s="38" t="s">
        <v>126</v>
      </c>
      <c r="C64" s="68">
        <v>28505012500157</v>
      </c>
      <c r="D64" s="69">
        <v>278</v>
      </c>
      <c r="E64" s="70"/>
      <c r="F64" s="70"/>
      <c r="G64" s="70"/>
      <c r="H64" s="70"/>
      <c r="I64" s="69">
        <v>392.42</v>
      </c>
      <c r="J64" s="69">
        <v>1312.5</v>
      </c>
      <c r="K64" s="69">
        <v>91.87</v>
      </c>
      <c r="L64" s="69">
        <v>190</v>
      </c>
      <c r="M64" s="70"/>
      <c r="N64" s="69">
        <v>1594.37</v>
      </c>
      <c r="O64" s="70"/>
      <c r="P64" s="70"/>
      <c r="Q64" s="69">
        <v>21</v>
      </c>
      <c r="R64" s="69">
        <v>95</v>
      </c>
      <c r="S64" s="70"/>
      <c r="T64" s="70"/>
      <c r="U64" s="70"/>
      <c r="V64" s="70"/>
      <c r="W64" s="70">
        <f t="shared" si="0"/>
        <v>0</v>
      </c>
      <c r="X64" s="69">
        <v>7.39</v>
      </c>
      <c r="Y64" s="69">
        <v>5.63</v>
      </c>
      <c r="Z64" s="69">
        <v>129.02000000000001</v>
      </c>
      <c r="AA64" s="69">
        <f t="shared" si="1"/>
        <v>108.02000000000001</v>
      </c>
      <c r="AB64" s="69">
        <v>1235.97</v>
      </c>
      <c r="AC64" s="69">
        <v>1235.97</v>
      </c>
      <c r="AD64" s="69">
        <v>39.24</v>
      </c>
      <c r="AE64" s="69">
        <v>3.92</v>
      </c>
      <c r="AF64" s="69">
        <v>11.77</v>
      </c>
      <c r="AG64" s="71">
        <f t="shared" si="2"/>
        <v>54.930000000000007</v>
      </c>
      <c r="AH64" s="69">
        <v>123.6</v>
      </c>
      <c r="AI64" s="69">
        <v>12.36</v>
      </c>
      <c r="AJ64" s="71">
        <f t="shared" si="3"/>
        <v>135.95999999999998</v>
      </c>
      <c r="AK64" s="70"/>
      <c r="AL64" s="70"/>
      <c r="AM64" s="69">
        <v>11</v>
      </c>
      <c r="AN64" s="69">
        <v>3.75</v>
      </c>
      <c r="AO64" s="69">
        <v>1517.75</v>
      </c>
    </row>
    <row r="65" spans="1:41" ht="15.75" x14ac:dyDescent="0.2">
      <c r="A65" s="67">
        <v>61</v>
      </c>
      <c r="B65" s="38" t="s">
        <v>128</v>
      </c>
      <c r="C65" s="68">
        <v>28206262500473</v>
      </c>
      <c r="D65" s="69">
        <v>274</v>
      </c>
      <c r="E65" s="69">
        <v>235.17</v>
      </c>
      <c r="F65" s="70"/>
      <c r="G65" s="70"/>
      <c r="H65" s="70"/>
      <c r="I65" s="69">
        <v>386.77</v>
      </c>
      <c r="J65" s="69">
        <v>1306.4100000000001</v>
      </c>
      <c r="K65" s="69">
        <v>91.45</v>
      </c>
      <c r="L65" s="69">
        <v>190</v>
      </c>
      <c r="M65" s="70"/>
      <c r="N65" s="69">
        <v>1587.86</v>
      </c>
      <c r="O65" s="70"/>
      <c r="P65" s="70"/>
      <c r="Q65" s="69">
        <v>21</v>
      </c>
      <c r="R65" s="69">
        <v>95</v>
      </c>
      <c r="S65" s="70"/>
      <c r="T65" s="69">
        <v>21</v>
      </c>
      <c r="U65" s="70"/>
      <c r="V65" s="70"/>
      <c r="W65" s="70">
        <f t="shared" si="0"/>
        <v>21</v>
      </c>
      <c r="X65" s="70"/>
      <c r="Y65" s="69">
        <v>5.58</v>
      </c>
      <c r="Z65" s="69">
        <v>377.75</v>
      </c>
      <c r="AA65" s="69">
        <f t="shared" si="1"/>
        <v>356.75</v>
      </c>
      <c r="AB65" s="69">
        <v>1483.84</v>
      </c>
      <c r="AC65" s="69">
        <v>1483.84</v>
      </c>
      <c r="AD65" s="69">
        <v>38.68</v>
      </c>
      <c r="AE65" s="69">
        <v>3.87</v>
      </c>
      <c r="AF65" s="69">
        <v>11.6</v>
      </c>
      <c r="AG65" s="71">
        <f t="shared" si="2"/>
        <v>54.15</v>
      </c>
      <c r="AH65" s="69">
        <v>148.38</v>
      </c>
      <c r="AI65" s="69">
        <v>14.84</v>
      </c>
      <c r="AJ65" s="71">
        <f t="shared" si="3"/>
        <v>163.22</v>
      </c>
      <c r="AK65" s="70"/>
      <c r="AL65" s="70"/>
      <c r="AM65" s="69">
        <v>12.6</v>
      </c>
      <c r="AN65" s="69">
        <v>6.96</v>
      </c>
      <c r="AO65" s="69">
        <v>1672.4</v>
      </c>
    </row>
    <row r="66" spans="1:41" ht="15.75" x14ac:dyDescent="0.2">
      <c r="A66" s="67">
        <v>62</v>
      </c>
      <c r="B66" s="38" t="s">
        <v>129</v>
      </c>
      <c r="C66" s="68">
        <v>28307182502212</v>
      </c>
      <c r="D66" s="69">
        <v>260</v>
      </c>
      <c r="E66" s="69">
        <v>221.37</v>
      </c>
      <c r="F66" s="70"/>
      <c r="G66" s="70"/>
      <c r="H66" s="70"/>
      <c r="I66" s="69">
        <v>367.01</v>
      </c>
      <c r="J66" s="69">
        <v>1249.6300000000001</v>
      </c>
      <c r="K66" s="69">
        <v>87.47</v>
      </c>
      <c r="L66" s="69">
        <v>190</v>
      </c>
      <c r="M66" s="70"/>
      <c r="N66" s="69">
        <v>1527.1</v>
      </c>
      <c r="O66" s="70"/>
      <c r="P66" s="70"/>
      <c r="Q66" s="69">
        <v>14.4</v>
      </c>
      <c r="R66" s="69">
        <v>50</v>
      </c>
      <c r="S66" s="70"/>
      <c r="T66" s="70"/>
      <c r="U66" s="70"/>
      <c r="V66" s="70"/>
      <c r="W66" s="70">
        <f t="shared" si="0"/>
        <v>0</v>
      </c>
      <c r="X66" s="70"/>
      <c r="Y66" s="69">
        <v>5.47</v>
      </c>
      <c r="Z66" s="69">
        <v>291.24</v>
      </c>
      <c r="AA66" s="69">
        <f t="shared" si="1"/>
        <v>276.84000000000003</v>
      </c>
      <c r="AB66" s="69">
        <v>1401.33</v>
      </c>
      <c r="AC66" s="69">
        <v>1401.33</v>
      </c>
      <c r="AD66" s="69">
        <v>36.700000000000003</v>
      </c>
      <c r="AE66" s="69">
        <v>3.67</v>
      </c>
      <c r="AF66" s="69">
        <v>11.01</v>
      </c>
      <c r="AG66" s="71">
        <f t="shared" si="2"/>
        <v>51.38</v>
      </c>
      <c r="AH66" s="69">
        <v>140.13</v>
      </c>
      <c r="AI66" s="69">
        <v>14.01</v>
      </c>
      <c r="AJ66" s="71">
        <f t="shared" si="3"/>
        <v>154.13999999999999</v>
      </c>
      <c r="AK66" s="69">
        <v>16</v>
      </c>
      <c r="AL66" s="70"/>
      <c r="AM66" s="69">
        <v>11.5</v>
      </c>
      <c r="AN66" s="69">
        <v>4.8099999999999996</v>
      </c>
      <c r="AO66" s="69">
        <v>1463.8</v>
      </c>
    </row>
    <row r="67" spans="1:41" ht="15.75" x14ac:dyDescent="0.2">
      <c r="A67" s="67">
        <v>63</v>
      </c>
      <c r="B67" s="38" t="s">
        <v>130</v>
      </c>
      <c r="C67" s="68">
        <v>28507012500494</v>
      </c>
      <c r="D67" s="69">
        <v>257</v>
      </c>
      <c r="E67" s="69">
        <v>217.56</v>
      </c>
      <c r="F67" s="70"/>
      <c r="G67" s="69">
        <v>97</v>
      </c>
      <c r="H67" s="70"/>
      <c r="I67" s="69">
        <v>362.78</v>
      </c>
      <c r="J67" s="69">
        <v>1240.6099999999999</v>
      </c>
      <c r="K67" s="69">
        <v>86.84</v>
      </c>
      <c r="L67" s="69">
        <v>190</v>
      </c>
      <c r="M67" s="70"/>
      <c r="N67" s="69">
        <v>1517.45</v>
      </c>
      <c r="O67" s="70"/>
      <c r="P67" s="70"/>
      <c r="Q67" s="69">
        <v>14.4</v>
      </c>
      <c r="R67" s="69">
        <v>100</v>
      </c>
      <c r="S67" s="70"/>
      <c r="T67" s="69">
        <v>14.4</v>
      </c>
      <c r="U67" s="70"/>
      <c r="V67" s="70"/>
      <c r="W67" s="70">
        <f t="shared" si="0"/>
        <v>14.4</v>
      </c>
      <c r="X67" s="70"/>
      <c r="Y67" s="69">
        <v>5.43</v>
      </c>
      <c r="Z67" s="69">
        <v>448.79</v>
      </c>
      <c r="AA67" s="69">
        <f t="shared" si="1"/>
        <v>434.39000000000004</v>
      </c>
      <c r="AB67" s="69">
        <v>1503.46</v>
      </c>
      <c r="AC67" s="69">
        <v>1503.46</v>
      </c>
      <c r="AD67" s="69">
        <v>36.28</v>
      </c>
      <c r="AE67" s="69">
        <v>3.63</v>
      </c>
      <c r="AF67" s="69">
        <v>10.88</v>
      </c>
      <c r="AG67" s="71">
        <f t="shared" si="2"/>
        <v>50.790000000000006</v>
      </c>
      <c r="AH67" s="69">
        <v>150.35</v>
      </c>
      <c r="AI67" s="69">
        <v>15.03</v>
      </c>
      <c r="AJ67" s="71">
        <f t="shared" si="3"/>
        <v>165.38</v>
      </c>
      <c r="AK67" s="70"/>
      <c r="AL67" s="70"/>
      <c r="AM67" s="69">
        <v>12.65</v>
      </c>
      <c r="AN67" s="69">
        <v>7.09</v>
      </c>
      <c r="AO67" s="69">
        <v>1730.3</v>
      </c>
    </row>
    <row r="68" spans="1:41" ht="15.75" x14ac:dyDescent="0.2">
      <c r="A68" s="67">
        <v>64</v>
      </c>
      <c r="B68" s="38" t="s">
        <v>131</v>
      </c>
      <c r="C68" s="68">
        <v>28112020101791</v>
      </c>
      <c r="D68" s="69">
        <v>255</v>
      </c>
      <c r="E68" s="69">
        <v>215.21</v>
      </c>
      <c r="F68" s="70"/>
      <c r="G68" s="69">
        <v>58.2</v>
      </c>
      <c r="H68" s="70"/>
      <c r="I68" s="69">
        <v>359.95</v>
      </c>
      <c r="J68" s="69">
        <v>765.1</v>
      </c>
      <c r="K68" s="69">
        <v>53.56</v>
      </c>
      <c r="L68" s="69">
        <v>123.5</v>
      </c>
      <c r="M68" s="70"/>
      <c r="N68" s="69">
        <v>942.16</v>
      </c>
      <c r="O68" s="70"/>
      <c r="P68" s="70"/>
      <c r="Q68" s="69">
        <v>9.36</v>
      </c>
      <c r="R68" s="69">
        <v>150</v>
      </c>
      <c r="S68" s="70"/>
      <c r="T68" s="69">
        <v>9.36</v>
      </c>
      <c r="U68" s="70"/>
      <c r="V68" s="70"/>
      <c r="W68" s="70">
        <f t="shared" si="0"/>
        <v>9.36</v>
      </c>
      <c r="X68" s="70"/>
      <c r="Y68" s="69">
        <v>3.44</v>
      </c>
      <c r="Z68" s="69">
        <v>445.57</v>
      </c>
      <c r="AA68" s="69">
        <f t="shared" si="1"/>
        <v>436.21</v>
      </c>
      <c r="AB68" s="69">
        <v>1544.25</v>
      </c>
      <c r="AC68" s="69">
        <v>1544.25</v>
      </c>
      <c r="AD68" s="69">
        <v>36</v>
      </c>
      <c r="AE68" s="69">
        <v>3.6</v>
      </c>
      <c r="AF68" s="69">
        <v>10.8</v>
      </c>
      <c r="AG68" s="71">
        <f t="shared" si="2"/>
        <v>50.400000000000006</v>
      </c>
      <c r="AH68" s="69">
        <v>154.43</v>
      </c>
      <c r="AI68" s="69">
        <v>15.44</v>
      </c>
      <c r="AJ68" s="71">
        <f t="shared" si="3"/>
        <v>169.87</v>
      </c>
      <c r="AK68" s="70"/>
      <c r="AL68" s="70"/>
      <c r="AM68" s="69">
        <v>8.35</v>
      </c>
      <c r="AN68" s="70"/>
      <c r="AO68" s="69">
        <v>1159.0999999999999</v>
      </c>
    </row>
    <row r="69" spans="1:41" ht="15.75" x14ac:dyDescent="0.2">
      <c r="A69" s="67">
        <v>65</v>
      </c>
      <c r="B69" s="38" t="s">
        <v>132</v>
      </c>
      <c r="C69" s="68">
        <v>27912222500339</v>
      </c>
      <c r="D69" s="69">
        <v>284</v>
      </c>
      <c r="E69" s="70"/>
      <c r="F69" s="70"/>
      <c r="G69" s="69">
        <v>97</v>
      </c>
      <c r="H69" s="69">
        <v>200</v>
      </c>
      <c r="I69" s="69">
        <v>400.89</v>
      </c>
      <c r="J69" s="69">
        <v>1306.4100000000001</v>
      </c>
      <c r="K69" s="69">
        <v>91.45</v>
      </c>
      <c r="L69" s="69">
        <v>190</v>
      </c>
      <c r="M69" s="70"/>
      <c r="N69" s="69">
        <v>1587.86</v>
      </c>
      <c r="O69" s="70"/>
      <c r="P69" s="70"/>
      <c r="Q69" s="69">
        <v>21</v>
      </c>
      <c r="R69" s="69">
        <v>145</v>
      </c>
      <c r="S69" s="70"/>
      <c r="T69" s="70"/>
      <c r="U69" s="70"/>
      <c r="V69" s="70"/>
      <c r="W69" s="70">
        <f t="shared" si="0"/>
        <v>0</v>
      </c>
      <c r="X69" s="69">
        <v>29.66</v>
      </c>
      <c r="Y69" s="69">
        <v>5.7</v>
      </c>
      <c r="Z69" s="69">
        <v>498.36</v>
      </c>
      <c r="AA69" s="69">
        <f t="shared" si="1"/>
        <v>477.36</v>
      </c>
      <c r="AB69" s="69">
        <v>1540.33</v>
      </c>
      <c r="AC69" s="69">
        <v>1540.33</v>
      </c>
      <c r="AD69" s="69">
        <v>40.090000000000003</v>
      </c>
      <c r="AE69" s="69">
        <v>4.01</v>
      </c>
      <c r="AF69" s="69">
        <v>12.03</v>
      </c>
      <c r="AG69" s="71">
        <f t="shared" si="2"/>
        <v>56.13</v>
      </c>
      <c r="AH69" s="69">
        <v>154.03</v>
      </c>
      <c r="AI69" s="69">
        <v>15.4</v>
      </c>
      <c r="AJ69" s="71">
        <f t="shared" si="3"/>
        <v>169.43</v>
      </c>
      <c r="AK69" s="70"/>
      <c r="AL69" s="70"/>
      <c r="AM69" s="69">
        <v>13.45</v>
      </c>
      <c r="AN69" s="69">
        <v>8.64</v>
      </c>
      <c r="AO69" s="69">
        <v>1760.05</v>
      </c>
    </row>
    <row r="70" spans="1:41" ht="15.75" x14ac:dyDescent="0.2">
      <c r="A70" s="67">
        <v>66</v>
      </c>
      <c r="B70" s="38" t="s">
        <v>133</v>
      </c>
      <c r="C70" s="68"/>
      <c r="D70" s="69"/>
      <c r="E70" s="70"/>
      <c r="F70" s="70"/>
      <c r="G70" s="69"/>
      <c r="H70" s="69"/>
      <c r="I70" s="69"/>
      <c r="J70" s="69"/>
      <c r="K70" s="69"/>
      <c r="L70" s="69"/>
      <c r="M70" s="70"/>
      <c r="N70" s="69"/>
      <c r="O70" s="70"/>
      <c r="P70" s="70"/>
      <c r="Q70" s="69"/>
      <c r="R70" s="69"/>
      <c r="S70" s="70"/>
      <c r="T70" s="70"/>
      <c r="U70" s="70"/>
      <c r="V70" s="70"/>
      <c r="W70" s="70">
        <f t="shared" ref="W70:W113" si="4">SUM(S70:V70)</f>
        <v>0</v>
      </c>
      <c r="X70" s="69"/>
      <c r="Y70" s="69"/>
      <c r="Z70" s="69"/>
      <c r="AA70" s="69">
        <f t="shared" ref="AA70:AA113" si="5">SUM(Z70-Q70)</f>
        <v>0</v>
      </c>
      <c r="AB70" s="69"/>
      <c r="AC70" s="69"/>
      <c r="AD70" s="69"/>
      <c r="AE70" s="69"/>
      <c r="AF70" s="69"/>
      <c r="AG70" s="71">
        <f t="shared" ref="AG70:AG113" si="6">SUM(AD70:AF70)</f>
        <v>0</v>
      </c>
      <c r="AH70" s="69"/>
      <c r="AI70" s="69"/>
      <c r="AJ70" s="71">
        <f t="shared" ref="AJ70:AJ113" si="7">SUM(AH70:AI70)</f>
        <v>0</v>
      </c>
      <c r="AK70" s="70"/>
      <c r="AL70" s="70"/>
      <c r="AM70" s="69"/>
      <c r="AN70" s="69"/>
      <c r="AO70" s="69"/>
    </row>
    <row r="71" spans="1:41" ht="15.75" x14ac:dyDescent="0.2">
      <c r="A71" s="67">
        <v>67</v>
      </c>
      <c r="B71" s="48" t="s">
        <v>134</v>
      </c>
      <c r="C71" s="68"/>
      <c r="D71" s="69"/>
      <c r="E71" s="70"/>
      <c r="F71" s="70"/>
      <c r="G71" s="69"/>
      <c r="H71" s="69"/>
      <c r="I71" s="69"/>
      <c r="J71" s="69"/>
      <c r="K71" s="69"/>
      <c r="L71" s="69"/>
      <c r="M71" s="70"/>
      <c r="N71" s="69"/>
      <c r="O71" s="70"/>
      <c r="P71" s="70"/>
      <c r="Q71" s="69"/>
      <c r="R71" s="69"/>
      <c r="S71" s="70"/>
      <c r="T71" s="70"/>
      <c r="U71" s="70"/>
      <c r="V71" s="70"/>
      <c r="W71" s="70">
        <f t="shared" si="4"/>
        <v>0</v>
      </c>
      <c r="X71" s="69"/>
      <c r="Y71" s="69"/>
      <c r="Z71" s="69"/>
      <c r="AA71" s="69">
        <f t="shared" si="5"/>
        <v>0</v>
      </c>
      <c r="AB71" s="69"/>
      <c r="AC71" s="69"/>
      <c r="AD71" s="69"/>
      <c r="AE71" s="69"/>
      <c r="AF71" s="69"/>
      <c r="AG71" s="71">
        <f t="shared" si="6"/>
        <v>0</v>
      </c>
      <c r="AH71" s="69"/>
      <c r="AI71" s="69"/>
      <c r="AJ71" s="71">
        <f t="shared" si="7"/>
        <v>0</v>
      </c>
      <c r="AK71" s="70"/>
      <c r="AL71" s="70"/>
      <c r="AM71" s="69"/>
      <c r="AN71" s="69"/>
      <c r="AO71" s="69"/>
    </row>
    <row r="72" spans="1:41" ht="15.75" x14ac:dyDescent="0.2">
      <c r="A72" s="67">
        <v>68</v>
      </c>
      <c r="B72" s="38" t="s">
        <v>135</v>
      </c>
      <c r="C72" s="68">
        <v>27909242500041</v>
      </c>
      <c r="D72" s="69">
        <v>270</v>
      </c>
      <c r="E72" s="70"/>
      <c r="F72" s="70"/>
      <c r="G72" s="70"/>
      <c r="H72" s="70"/>
      <c r="I72" s="69">
        <v>381.13</v>
      </c>
      <c r="J72" s="69">
        <v>1284.06</v>
      </c>
      <c r="K72" s="69">
        <v>89.88</v>
      </c>
      <c r="L72" s="69">
        <v>190</v>
      </c>
      <c r="M72" s="70"/>
      <c r="N72" s="69">
        <v>1563.94</v>
      </c>
      <c r="O72" s="70"/>
      <c r="P72" s="70"/>
      <c r="Q72" s="69">
        <v>21</v>
      </c>
      <c r="R72" s="69">
        <v>145</v>
      </c>
      <c r="S72" s="70"/>
      <c r="T72" s="70"/>
      <c r="U72" s="70"/>
      <c r="V72" s="70"/>
      <c r="W72" s="70">
        <f t="shared" si="4"/>
        <v>0</v>
      </c>
      <c r="X72" s="70"/>
      <c r="Y72" s="69">
        <v>5.53</v>
      </c>
      <c r="Z72" s="69">
        <v>171.53</v>
      </c>
      <c r="AA72" s="69">
        <f t="shared" si="5"/>
        <v>150.53</v>
      </c>
      <c r="AB72" s="69">
        <v>1209.3399999999999</v>
      </c>
      <c r="AC72" s="69">
        <v>1209.3399999999999</v>
      </c>
      <c r="AD72" s="69">
        <v>38.11</v>
      </c>
      <c r="AE72" s="69">
        <v>3.81</v>
      </c>
      <c r="AF72" s="69">
        <v>11.43</v>
      </c>
      <c r="AG72" s="71">
        <f t="shared" si="6"/>
        <v>53.35</v>
      </c>
      <c r="AH72" s="69">
        <v>120.93</v>
      </c>
      <c r="AI72" s="69">
        <v>12.09</v>
      </c>
      <c r="AJ72" s="71">
        <f t="shared" si="7"/>
        <v>133.02000000000001</v>
      </c>
      <c r="AK72" s="70"/>
      <c r="AL72" s="70"/>
      <c r="AM72" s="69">
        <v>10.45</v>
      </c>
      <c r="AN72" s="69">
        <v>2.66</v>
      </c>
      <c r="AO72" s="69">
        <v>1377.95</v>
      </c>
    </row>
    <row r="73" spans="1:41" ht="15.75" x14ac:dyDescent="0.2">
      <c r="A73" s="67">
        <v>70</v>
      </c>
      <c r="B73" s="38" t="s">
        <v>136</v>
      </c>
      <c r="C73" s="68">
        <v>28004262500242</v>
      </c>
      <c r="D73" s="69">
        <v>274</v>
      </c>
      <c r="E73" s="69">
        <v>223.98</v>
      </c>
      <c r="F73" s="70"/>
      <c r="G73" s="70"/>
      <c r="H73" s="70"/>
      <c r="I73" s="69">
        <v>386.77</v>
      </c>
      <c r="J73" s="69">
        <v>1371.73</v>
      </c>
      <c r="K73" s="69">
        <v>96.02</v>
      </c>
      <c r="L73" s="69">
        <v>190</v>
      </c>
      <c r="M73" s="70"/>
      <c r="N73" s="69">
        <v>1657.75</v>
      </c>
      <c r="O73" s="70"/>
      <c r="P73" s="70"/>
      <c r="Q73" s="69">
        <v>21</v>
      </c>
      <c r="R73" s="69">
        <v>100</v>
      </c>
      <c r="S73" s="70"/>
      <c r="T73" s="70"/>
      <c r="U73" s="69">
        <v>11</v>
      </c>
      <c r="V73" s="70"/>
      <c r="W73" s="70">
        <f t="shared" si="4"/>
        <v>11</v>
      </c>
      <c r="X73" s="70"/>
      <c r="Y73" s="69">
        <v>5.58</v>
      </c>
      <c r="Z73" s="69">
        <v>361.56</v>
      </c>
      <c r="AA73" s="69">
        <f t="shared" si="5"/>
        <v>340.56</v>
      </c>
      <c r="AB73" s="69">
        <v>1532.54</v>
      </c>
      <c r="AC73" s="69">
        <v>1532.54</v>
      </c>
      <c r="AD73" s="69">
        <v>38.68</v>
      </c>
      <c r="AE73" s="69">
        <v>3.87</v>
      </c>
      <c r="AF73" s="69">
        <v>11.6</v>
      </c>
      <c r="AG73" s="71">
        <f t="shared" si="6"/>
        <v>54.15</v>
      </c>
      <c r="AH73" s="69">
        <v>153.25</v>
      </c>
      <c r="AI73" s="69">
        <v>15.33</v>
      </c>
      <c r="AJ73" s="71">
        <f t="shared" si="7"/>
        <v>168.58</v>
      </c>
      <c r="AK73" s="69">
        <v>5.19</v>
      </c>
      <c r="AL73" s="70"/>
      <c r="AM73" s="69">
        <v>12.25</v>
      </c>
      <c r="AN73" s="69">
        <v>6.27</v>
      </c>
      <c r="AO73" s="69">
        <v>1431.15</v>
      </c>
    </row>
    <row r="74" spans="1:41" ht="15.75" x14ac:dyDescent="0.2">
      <c r="A74" s="67">
        <v>71</v>
      </c>
      <c r="B74" s="48" t="s">
        <v>137</v>
      </c>
      <c r="C74" s="68"/>
      <c r="D74" s="69"/>
      <c r="E74" s="69"/>
      <c r="F74" s="70"/>
      <c r="G74" s="70"/>
      <c r="H74" s="70"/>
      <c r="I74" s="69"/>
      <c r="J74" s="69"/>
      <c r="K74" s="69"/>
      <c r="L74" s="69"/>
      <c r="M74" s="70"/>
      <c r="N74" s="69"/>
      <c r="O74" s="70"/>
      <c r="P74" s="70"/>
      <c r="Q74" s="69"/>
      <c r="R74" s="69"/>
      <c r="S74" s="70"/>
      <c r="T74" s="70"/>
      <c r="U74" s="69"/>
      <c r="V74" s="70"/>
      <c r="W74" s="70">
        <f t="shared" si="4"/>
        <v>0</v>
      </c>
      <c r="X74" s="70"/>
      <c r="Y74" s="69"/>
      <c r="Z74" s="69"/>
      <c r="AA74" s="69">
        <f t="shared" si="5"/>
        <v>0</v>
      </c>
      <c r="AB74" s="69"/>
      <c r="AC74" s="69"/>
      <c r="AD74" s="69"/>
      <c r="AE74" s="69"/>
      <c r="AF74" s="69"/>
      <c r="AG74" s="71">
        <f t="shared" si="6"/>
        <v>0</v>
      </c>
      <c r="AH74" s="69"/>
      <c r="AI74" s="69"/>
      <c r="AJ74" s="71">
        <f t="shared" si="7"/>
        <v>0</v>
      </c>
      <c r="AK74" s="69"/>
      <c r="AL74" s="70"/>
      <c r="AM74" s="69"/>
      <c r="AN74" s="69"/>
      <c r="AO74" s="69"/>
    </row>
    <row r="75" spans="1:41" ht="15.75" x14ac:dyDescent="0.2">
      <c r="A75" s="67">
        <v>72</v>
      </c>
      <c r="B75" s="38" t="s">
        <v>138</v>
      </c>
      <c r="C75" s="68">
        <v>28603178800223</v>
      </c>
      <c r="D75" s="69">
        <v>266</v>
      </c>
      <c r="E75" s="69">
        <v>228.99</v>
      </c>
      <c r="F75" s="70"/>
      <c r="G75" s="70"/>
      <c r="H75" s="70"/>
      <c r="I75" s="69">
        <v>375.48</v>
      </c>
      <c r="J75" s="69">
        <v>1278.69</v>
      </c>
      <c r="K75" s="69">
        <v>89.51</v>
      </c>
      <c r="L75" s="69">
        <v>190</v>
      </c>
      <c r="M75" s="70"/>
      <c r="N75" s="69">
        <v>1558.2</v>
      </c>
      <c r="O75" s="70"/>
      <c r="P75" s="70"/>
      <c r="Q75" s="69">
        <v>21</v>
      </c>
      <c r="R75" s="69">
        <v>50</v>
      </c>
      <c r="S75" s="70"/>
      <c r="T75" s="70"/>
      <c r="U75" s="70"/>
      <c r="V75" s="70"/>
      <c r="W75" s="70">
        <f t="shared" si="4"/>
        <v>0</v>
      </c>
      <c r="X75" s="70"/>
      <c r="Y75" s="69">
        <v>5.54</v>
      </c>
      <c r="Z75" s="69">
        <v>305.52999999999997</v>
      </c>
      <c r="AA75" s="69">
        <f t="shared" si="5"/>
        <v>284.52999999999997</v>
      </c>
      <c r="AB75" s="69">
        <v>1438.25</v>
      </c>
      <c r="AC75" s="69">
        <v>1438.25</v>
      </c>
      <c r="AD75" s="69">
        <v>37.549999999999997</v>
      </c>
      <c r="AE75" s="69">
        <v>3.75</v>
      </c>
      <c r="AF75" s="69">
        <v>11.26</v>
      </c>
      <c r="AG75" s="71">
        <f t="shared" si="6"/>
        <v>52.559999999999995</v>
      </c>
      <c r="AH75" s="69">
        <v>143.83000000000001</v>
      </c>
      <c r="AI75" s="69">
        <v>14.38</v>
      </c>
      <c r="AJ75" s="71">
        <f t="shared" si="7"/>
        <v>158.21</v>
      </c>
      <c r="AK75" s="70"/>
      <c r="AL75" s="70"/>
      <c r="AM75" s="69">
        <v>11.9</v>
      </c>
      <c r="AN75" s="69">
        <v>5.55</v>
      </c>
      <c r="AO75" s="69">
        <v>1585.5</v>
      </c>
    </row>
    <row r="76" spans="1:41" ht="15.75" x14ac:dyDescent="0.2">
      <c r="A76" s="67">
        <v>73</v>
      </c>
      <c r="B76" s="38" t="s">
        <v>139</v>
      </c>
      <c r="C76" s="68"/>
      <c r="D76" s="69"/>
      <c r="E76" s="69"/>
      <c r="F76" s="70"/>
      <c r="G76" s="70"/>
      <c r="H76" s="70"/>
      <c r="I76" s="69"/>
      <c r="J76" s="69"/>
      <c r="K76" s="69"/>
      <c r="L76" s="69"/>
      <c r="M76" s="70"/>
      <c r="N76" s="69"/>
      <c r="O76" s="70"/>
      <c r="P76" s="70"/>
      <c r="Q76" s="69"/>
      <c r="R76" s="69"/>
      <c r="S76" s="70"/>
      <c r="T76" s="70"/>
      <c r="U76" s="70"/>
      <c r="V76" s="70"/>
      <c r="W76" s="70">
        <f t="shared" si="4"/>
        <v>0</v>
      </c>
      <c r="X76" s="70"/>
      <c r="Y76" s="69"/>
      <c r="Z76" s="69"/>
      <c r="AA76" s="69">
        <f t="shared" si="5"/>
        <v>0</v>
      </c>
      <c r="AB76" s="69"/>
      <c r="AC76" s="69"/>
      <c r="AD76" s="69"/>
      <c r="AE76" s="69"/>
      <c r="AF76" s="69"/>
      <c r="AG76" s="71">
        <f t="shared" si="6"/>
        <v>0</v>
      </c>
      <c r="AH76" s="69"/>
      <c r="AI76" s="69"/>
      <c r="AJ76" s="71">
        <f t="shared" si="7"/>
        <v>0</v>
      </c>
      <c r="AK76" s="70"/>
      <c r="AL76" s="70"/>
      <c r="AM76" s="69"/>
      <c r="AN76" s="69"/>
      <c r="AO76" s="69"/>
    </row>
    <row r="77" spans="1:41" ht="15.75" x14ac:dyDescent="0.2">
      <c r="A77" s="67">
        <v>74</v>
      </c>
      <c r="B77" s="38" t="s">
        <v>142</v>
      </c>
      <c r="C77" s="68"/>
      <c r="D77" s="69"/>
      <c r="E77" s="69"/>
      <c r="F77" s="70"/>
      <c r="G77" s="70"/>
      <c r="H77" s="70"/>
      <c r="I77" s="69"/>
      <c r="J77" s="69"/>
      <c r="K77" s="69"/>
      <c r="L77" s="69"/>
      <c r="M77" s="70"/>
      <c r="N77" s="69"/>
      <c r="O77" s="70"/>
      <c r="P77" s="70"/>
      <c r="Q77" s="69"/>
      <c r="R77" s="69"/>
      <c r="S77" s="70"/>
      <c r="T77" s="70"/>
      <c r="U77" s="70"/>
      <c r="V77" s="70"/>
      <c r="W77" s="70">
        <f t="shared" si="4"/>
        <v>0</v>
      </c>
      <c r="X77" s="70"/>
      <c r="Y77" s="69"/>
      <c r="Z77" s="69"/>
      <c r="AA77" s="69">
        <f t="shared" si="5"/>
        <v>0</v>
      </c>
      <c r="AB77" s="69"/>
      <c r="AC77" s="69"/>
      <c r="AD77" s="69"/>
      <c r="AE77" s="69"/>
      <c r="AF77" s="69"/>
      <c r="AG77" s="71">
        <f t="shared" si="6"/>
        <v>0</v>
      </c>
      <c r="AH77" s="69"/>
      <c r="AI77" s="69"/>
      <c r="AJ77" s="71">
        <f t="shared" si="7"/>
        <v>0</v>
      </c>
      <c r="AK77" s="70"/>
      <c r="AL77" s="70"/>
      <c r="AM77" s="69"/>
      <c r="AN77" s="69"/>
      <c r="AO77" s="69"/>
    </row>
    <row r="78" spans="1:41" ht="15.75" x14ac:dyDescent="0.2">
      <c r="A78" s="67">
        <v>75</v>
      </c>
      <c r="B78" s="38" t="s">
        <v>140</v>
      </c>
      <c r="C78" s="68">
        <v>28508292500032</v>
      </c>
      <c r="D78" s="69">
        <v>252</v>
      </c>
      <c r="E78" s="69">
        <v>209.09</v>
      </c>
      <c r="F78" s="70"/>
      <c r="G78" s="70"/>
      <c r="H78" s="70"/>
      <c r="I78" s="69">
        <v>355.72</v>
      </c>
      <c r="J78" s="69">
        <v>1169.01</v>
      </c>
      <c r="K78" s="69">
        <v>81.83</v>
      </c>
      <c r="L78" s="69">
        <v>190</v>
      </c>
      <c r="M78" s="70"/>
      <c r="N78" s="69">
        <v>1440.84</v>
      </c>
      <c r="O78" s="70"/>
      <c r="P78" s="70"/>
      <c r="Q78" s="69">
        <v>14.4</v>
      </c>
      <c r="R78" s="69">
        <v>50</v>
      </c>
      <c r="S78" s="70"/>
      <c r="T78" s="69">
        <v>14.4</v>
      </c>
      <c r="U78" s="70"/>
      <c r="V78" s="70"/>
      <c r="W78" s="70">
        <f t="shared" si="4"/>
        <v>14.4</v>
      </c>
      <c r="X78" s="70"/>
      <c r="Y78" s="69">
        <v>5.0999999999999996</v>
      </c>
      <c r="Z78" s="69">
        <v>292.99</v>
      </c>
      <c r="AA78" s="69">
        <f t="shared" si="5"/>
        <v>278.59000000000003</v>
      </c>
      <c r="AB78" s="69">
        <v>1328.11</v>
      </c>
      <c r="AC78" s="69">
        <v>1328.11</v>
      </c>
      <c r="AD78" s="69">
        <v>35.57</v>
      </c>
      <c r="AE78" s="69">
        <v>3.56</v>
      </c>
      <c r="AF78" s="69">
        <v>10.67</v>
      </c>
      <c r="AG78" s="71">
        <f t="shared" si="6"/>
        <v>49.800000000000004</v>
      </c>
      <c r="AH78" s="69">
        <v>132.81</v>
      </c>
      <c r="AI78" s="69">
        <v>13.28</v>
      </c>
      <c r="AJ78" s="71">
        <f t="shared" si="7"/>
        <v>146.09</v>
      </c>
      <c r="AK78" s="70"/>
      <c r="AL78" s="70"/>
      <c r="AM78" s="69">
        <v>11.05</v>
      </c>
      <c r="AN78" s="69">
        <v>3.93</v>
      </c>
      <c r="AO78" s="69">
        <v>1484.45</v>
      </c>
    </row>
    <row r="79" spans="1:41" ht="15.75" x14ac:dyDescent="0.2">
      <c r="A79" s="67">
        <v>76</v>
      </c>
      <c r="B79" s="38" t="s">
        <v>141</v>
      </c>
      <c r="C79" s="68">
        <v>28109172500291</v>
      </c>
      <c r="D79" s="69">
        <v>260</v>
      </c>
      <c r="E79" s="69">
        <v>219.37</v>
      </c>
      <c r="F79" s="70"/>
      <c r="G79" s="70"/>
      <c r="H79" s="70"/>
      <c r="I79" s="69">
        <v>367.01</v>
      </c>
      <c r="J79" s="69">
        <v>1249.6300000000001</v>
      </c>
      <c r="K79" s="69">
        <v>87.47</v>
      </c>
      <c r="L79" s="69">
        <v>190</v>
      </c>
      <c r="M79" s="70"/>
      <c r="N79" s="69">
        <v>1527.1</v>
      </c>
      <c r="O79" s="70"/>
      <c r="P79" s="70"/>
      <c r="Q79" s="69">
        <v>14.4</v>
      </c>
      <c r="R79" s="69">
        <v>50</v>
      </c>
      <c r="S79" s="70"/>
      <c r="T79" s="70"/>
      <c r="U79" s="70"/>
      <c r="V79" s="70"/>
      <c r="W79" s="70">
        <f t="shared" si="4"/>
        <v>0</v>
      </c>
      <c r="X79" s="70"/>
      <c r="Y79" s="69">
        <v>5.47</v>
      </c>
      <c r="Z79" s="69">
        <v>289.24</v>
      </c>
      <c r="AA79" s="69">
        <f t="shared" si="5"/>
        <v>274.84000000000003</v>
      </c>
      <c r="AB79" s="69">
        <v>1399.33</v>
      </c>
      <c r="AC79" s="69">
        <v>1399.33</v>
      </c>
      <c r="AD79" s="69">
        <v>36.700000000000003</v>
      </c>
      <c r="AE79" s="69">
        <v>3.67</v>
      </c>
      <c r="AF79" s="69">
        <v>11.01</v>
      </c>
      <c r="AG79" s="71">
        <f t="shared" si="6"/>
        <v>51.38</v>
      </c>
      <c r="AH79" s="69">
        <v>139.93</v>
      </c>
      <c r="AI79" s="69">
        <v>13.99</v>
      </c>
      <c r="AJ79" s="71">
        <f t="shared" si="7"/>
        <v>153.92000000000002</v>
      </c>
      <c r="AK79" s="70"/>
      <c r="AL79" s="70"/>
      <c r="AM79" s="69">
        <v>11.6</v>
      </c>
      <c r="AN79" s="69">
        <v>5.0199999999999996</v>
      </c>
      <c r="AO79" s="69">
        <v>1594.4</v>
      </c>
    </row>
    <row r="80" spans="1:41" ht="15.75" x14ac:dyDescent="0.2">
      <c r="A80" s="67">
        <v>77</v>
      </c>
      <c r="B80" s="70" t="s">
        <v>143</v>
      </c>
      <c r="C80" s="68">
        <v>28801012517392</v>
      </c>
      <c r="D80" s="69">
        <v>254</v>
      </c>
      <c r="E80" s="69">
        <v>213.75</v>
      </c>
      <c r="F80" s="70"/>
      <c r="G80" s="70"/>
      <c r="H80" s="70"/>
      <c r="I80" s="69">
        <v>358.54</v>
      </c>
      <c r="J80" s="69">
        <v>1231.58</v>
      </c>
      <c r="K80" s="69">
        <v>86.21</v>
      </c>
      <c r="L80" s="69">
        <v>190</v>
      </c>
      <c r="M80" s="70"/>
      <c r="N80" s="69">
        <v>1507.79</v>
      </c>
      <c r="O80" s="70"/>
      <c r="P80" s="70"/>
      <c r="Q80" s="69">
        <v>14.4</v>
      </c>
      <c r="R80" s="69">
        <v>100</v>
      </c>
      <c r="S80" s="70"/>
      <c r="T80" s="70"/>
      <c r="U80" s="70"/>
      <c r="V80" s="70"/>
      <c r="W80" s="70">
        <f t="shared" si="4"/>
        <v>0</v>
      </c>
      <c r="X80" s="70"/>
      <c r="Y80" s="69">
        <v>5.45</v>
      </c>
      <c r="Z80" s="69">
        <v>333.6</v>
      </c>
      <c r="AA80" s="69">
        <f t="shared" si="5"/>
        <v>319.20000000000005</v>
      </c>
      <c r="AB80" s="69">
        <v>1382.85</v>
      </c>
      <c r="AC80" s="69">
        <v>1382.85</v>
      </c>
      <c r="AD80" s="69">
        <v>35.85</v>
      </c>
      <c r="AE80" s="69">
        <v>3.59</v>
      </c>
      <c r="AF80" s="69">
        <v>10.76</v>
      </c>
      <c r="AG80" s="71">
        <f t="shared" si="6"/>
        <v>50.199999999999996</v>
      </c>
      <c r="AH80" s="69">
        <v>138.28</v>
      </c>
      <c r="AI80" s="69">
        <v>13.83</v>
      </c>
      <c r="AJ80" s="71">
        <f t="shared" si="7"/>
        <v>152.11000000000001</v>
      </c>
      <c r="AK80" s="70"/>
      <c r="AL80" s="70"/>
      <c r="AM80" s="69">
        <v>11.85</v>
      </c>
      <c r="AN80" s="69">
        <v>5.44</v>
      </c>
      <c r="AO80" s="69">
        <v>1621.75</v>
      </c>
    </row>
    <row r="81" spans="1:41" ht="15.75" x14ac:dyDescent="0.2">
      <c r="A81" s="67">
        <v>78</v>
      </c>
      <c r="B81" s="38" t="s">
        <v>144</v>
      </c>
      <c r="C81" s="68">
        <v>28301222500171</v>
      </c>
      <c r="D81" s="69">
        <v>260</v>
      </c>
      <c r="E81" s="69">
        <v>223.37</v>
      </c>
      <c r="F81" s="70"/>
      <c r="G81" s="70"/>
      <c r="H81" s="70"/>
      <c r="I81" s="69">
        <v>367.01</v>
      </c>
      <c r="J81" s="69">
        <v>1312.11</v>
      </c>
      <c r="K81" s="69">
        <v>91.85</v>
      </c>
      <c r="L81" s="69">
        <v>190</v>
      </c>
      <c r="M81" s="70"/>
      <c r="N81" s="69">
        <v>1593.96</v>
      </c>
      <c r="O81" s="70"/>
      <c r="P81" s="70"/>
      <c r="Q81" s="69">
        <v>14.4</v>
      </c>
      <c r="R81" s="69">
        <v>50</v>
      </c>
      <c r="S81" s="70"/>
      <c r="T81" s="70"/>
      <c r="U81" s="70"/>
      <c r="V81" s="70"/>
      <c r="W81" s="70">
        <f t="shared" si="4"/>
        <v>0</v>
      </c>
      <c r="X81" s="70"/>
      <c r="Y81" s="69">
        <v>5.47</v>
      </c>
      <c r="Z81" s="69">
        <v>293.24</v>
      </c>
      <c r="AA81" s="69">
        <f t="shared" si="5"/>
        <v>278.84000000000003</v>
      </c>
      <c r="AB81" s="69">
        <v>1470.19</v>
      </c>
      <c r="AC81" s="69">
        <v>1470.19</v>
      </c>
      <c r="AD81" s="69">
        <v>36.700000000000003</v>
      </c>
      <c r="AE81" s="69">
        <v>3.67</v>
      </c>
      <c r="AF81" s="69">
        <v>11.01</v>
      </c>
      <c r="AG81" s="71">
        <f t="shared" si="6"/>
        <v>51.38</v>
      </c>
      <c r="AH81" s="69">
        <v>147.02000000000001</v>
      </c>
      <c r="AI81" s="69">
        <v>14.7</v>
      </c>
      <c r="AJ81" s="71">
        <f t="shared" si="7"/>
        <v>161.72</v>
      </c>
      <c r="AK81" s="69">
        <v>5.1100000000000003</v>
      </c>
      <c r="AL81" s="70"/>
      <c r="AM81" s="69">
        <v>12.05</v>
      </c>
      <c r="AN81" s="69">
        <v>5.88</v>
      </c>
      <c r="AO81" s="69">
        <v>1470.35</v>
      </c>
    </row>
    <row r="82" spans="1:41" ht="15.75" x14ac:dyDescent="0.2">
      <c r="A82" s="67">
        <v>79</v>
      </c>
      <c r="B82" s="38" t="s">
        <v>145</v>
      </c>
      <c r="C82" s="68">
        <v>28309102500411</v>
      </c>
      <c r="D82" s="69">
        <v>255</v>
      </c>
      <c r="E82" s="69">
        <v>203.59</v>
      </c>
      <c r="F82" s="70"/>
      <c r="G82" s="70"/>
      <c r="H82" s="70"/>
      <c r="I82" s="69">
        <v>359.95</v>
      </c>
      <c r="J82" s="69">
        <v>1177.08</v>
      </c>
      <c r="K82" s="69">
        <v>82.4</v>
      </c>
      <c r="L82" s="69">
        <v>190</v>
      </c>
      <c r="M82" s="70"/>
      <c r="N82" s="69">
        <v>1449.48</v>
      </c>
      <c r="O82" s="70"/>
      <c r="P82" s="70"/>
      <c r="Q82" s="69">
        <v>14.4</v>
      </c>
      <c r="R82" s="69">
        <v>145</v>
      </c>
      <c r="S82" s="70"/>
      <c r="T82" s="70"/>
      <c r="U82" s="70"/>
      <c r="V82" s="70"/>
      <c r="W82" s="70">
        <f t="shared" si="4"/>
        <v>0</v>
      </c>
      <c r="X82" s="70"/>
      <c r="Y82" s="69">
        <v>5.14</v>
      </c>
      <c r="Z82" s="69">
        <v>368.13</v>
      </c>
      <c r="AA82" s="69">
        <f t="shared" si="5"/>
        <v>353.73</v>
      </c>
      <c r="AB82" s="69">
        <v>1312.66</v>
      </c>
      <c r="AC82" s="69">
        <v>1312.66</v>
      </c>
      <c r="AD82" s="69">
        <v>36</v>
      </c>
      <c r="AE82" s="69">
        <v>3.6</v>
      </c>
      <c r="AF82" s="69">
        <v>10.8</v>
      </c>
      <c r="AG82" s="71">
        <f t="shared" si="6"/>
        <v>50.400000000000006</v>
      </c>
      <c r="AH82" s="69">
        <v>131.27000000000001</v>
      </c>
      <c r="AI82" s="69">
        <v>13.13</v>
      </c>
      <c r="AJ82" s="71">
        <f t="shared" si="7"/>
        <v>144.4</v>
      </c>
      <c r="AK82" s="70"/>
      <c r="AL82" s="70"/>
      <c r="AM82" s="69">
        <v>11.7</v>
      </c>
      <c r="AN82" s="69">
        <v>5.2</v>
      </c>
      <c r="AO82" s="69">
        <v>1605.9</v>
      </c>
    </row>
    <row r="83" spans="1:41" ht="15.75" x14ac:dyDescent="0.2">
      <c r="A83" s="67">
        <v>80</v>
      </c>
      <c r="B83" s="38" t="s">
        <v>146</v>
      </c>
      <c r="C83" s="68">
        <v>28409242500254</v>
      </c>
      <c r="D83" s="69">
        <v>260</v>
      </c>
      <c r="E83" s="70"/>
      <c r="F83" s="70"/>
      <c r="G83" s="70"/>
      <c r="H83" s="70"/>
      <c r="I83" s="69">
        <v>367.01</v>
      </c>
      <c r="J83" s="69">
        <v>1249.6300000000001</v>
      </c>
      <c r="K83" s="69">
        <v>87.47</v>
      </c>
      <c r="L83" s="69">
        <v>190</v>
      </c>
      <c r="M83" s="70"/>
      <c r="N83" s="69">
        <v>1527.1</v>
      </c>
      <c r="O83" s="70"/>
      <c r="P83" s="70"/>
      <c r="Q83" s="69">
        <v>14.4</v>
      </c>
      <c r="R83" s="69">
        <v>50</v>
      </c>
      <c r="S83" s="70"/>
      <c r="T83" s="70"/>
      <c r="U83" s="70"/>
      <c r="V83" s="70"/>
      <c r="W83" s="70">
        <f t="shared" si="4"/>
        <v>0</v>
      </c>
      <c r="X83" s="70"/>
      <c r="Y83" s="69">
        <v>5.47</v>
      </c>
      <c r="Z83" s="69">
        <v>69.87</v>
      </c>
      <c r="AA83" s="69">
        <f t="shared" si="5"/>
        <v>55.470000000000006</v>
      </c>
      <c r="AB83" s="69">
        <v>1179.96</v>
      </c>
      <c r="AC83" s="69">
        <v>1179.96</v>
      </c>
      <c r="AD83" s="69">
        <v>36.700000000000003</v>
      </c>
      <c r="AE83" s="69">
        <v>3.67</v>
      </c>
      <c r="AF83" s="69">
        <v>11.01</v>
      </c>
      <c r="AG83" s="71">
        <f t="shared" si="6"/>
        <v>51.38</v>
      </c>
      <c r="AH83" s="69">
        <v>118</v>
      </c>
      <c r="AI83" s="69">
        <v>11.8</v>
      </c>
      <c r="AJ83" s="71">
        <f t="shared" si="7"/>
        <v>129.80000000000001</v>
      </c>
      <c r="AK83" s="70"/>
      <c r="AL83" s="70"/>
      <c r="AM83" s="69">
        <v>10.15</v>
      </c>
      <c r="AN83" s="69">
        <v>2.11</v>
      </c>
      <c r="AO83" s="69">
        <v>1403.5</v>
      </c>
    </row>
    <row r="84" spans="1:41" ht="15.75" x14ac:dyDescent="0.2">
      <c r="A84" s="67">
        <v>81</v>
      </c>
      <c r="B84" s="38" t="s">
        <v>147</v>
      </c>
      <c r="C84" s="68">
        <v>28604012504878</v>
      </c>
      <c r="D84" s="69">
        <v>260</v>
      </c>
      <c r="E84" s="69">
        <v>225.37</v>
      </c>
      <c r="F84" s="70"/>
      <c r="G84" s="70"/>
      <c r="H84" s="70"/>
      <c r="I84" s="69">
        <v>367.01</v>
      </c>
      <c r="J84" s="69">
        <v>1249.6300000000001</v>
      </c>
      <c r="K84" s="69">
        <v>87.47</v>
      </c>
      <c r="L84" s="69">
        <v>190</v>
      </c>
      <c r="M84" s="70"/>
      <c r="N84" s="69">
        <v>1527.1</v>
      </c>
      <c r="O84" s="70"/>
      <c r="P84" s="70"/>
      <c r="Q84" s="69">
        <v>14.4</v>
      </c>
      <c r="R84" s="69">
        <v>145</v>
      </c>
      <c r="S84" s="70"/>
      <c r="T84" s="70"/>
      <c r="U84" s="70"/>
      <c r="V84" s="70"/>
      <c r="W84" s="70">
        <f t="shared" si="4"/>
        <v>0</v>
      </c>
      <c r="X84" s="70"/>
      <c r="Y84" s="69">
        <v>5.47</v>
      </c>
      <c r="Z84" s="69">
        <v>390.24</v>
      </c>
      <c r="AA84" s="69">
        <f t="shared" si="5"/>
        <v>375.84000000000003</v>
      </c>
      <c r="AB84" s="69">
        <v>1405.33</v>
      </c>
      <c r="AC84" s="69">
        <v>1405.33</v>
      </c>
      <c r="AD84" s="69">
        <v>36.700000000000003</v>
      </c>
      <c r="AE84" s="69">
        <v>3.67</v>
      </c>
      <c r="AF84" s="69">
        <v>11.01</v>
      </c>
      <c r="AG84" s="71">
        <f t="shared" si="6"/>
        <v>51.38</v>
      </c>
      <c r="AH84" s="69">
        <v>140.53</v>
      </c>
      <c r="AI84" s="69">
        <v>14.05</v>
      </c>
      <c r="AJ84" s="71">
        <f t="shared" si="7"/>
        <v>154.58000000000001</v>
      </c>
      <c r="AK84" s="70"/>
      <c r="AL84" s="70"/>
      <c r="AM84" s="69">
        <v>12.35</v>
      </c>
      <c r="AN84" s="69">
        <v>6.51</v>
      </c>
      <c r="AO84" s="69">
        <v>1564.15</v>
      </c>
    </row>
    <row r="85" spans="1:41" ht="15.75" x14ac:dyDescent="0.2">
      <c r="A85" s="67">
        <v>82</v>
      </c>
      <c r="B85" s="38" t="s">
        <v>148</v>
      </c>
      <c r="C85" s="68">
        <v>28602042500319</v>
      </c>
      <c r="D85" s="69">
        <v>256</v>
      </c>
      <c r="E85" s="70"/>
      <c r="F85" s="70"/>
      <c r="G85" s="70"/>
      <c r="H85" s="70"/>
      <c r="I85" s="69">
        <v>361.36</v>
      </c>
      <c r="J85" s="69">
        <v>1204.77</v>
      </c>
      <c r="K85" s="69">
        <v>84.33</v>
      </c>
      <c r="L85" s="69">
        <v>190</v>
      </c>
      <c r="M85" s="70"/>
      <c r="N85" s="69">
        <v>1479.1</v>
      </c>
      <c r="O85" s="70"/>
      <c r="P85" s="70"/>
      <c r="Q85" s="69">
        <v>14.4</v>
      </c>
      <c r="R85" s="69">
        <v>50</v>
      </c>
      <c r="S85" s="70"/>
      <c r="T85" s="70"/>
      <c r="U85" s="70"/>
      <c r="V85" s="70"/>
      <c r="W85" s="70">
        <f t="shared" si="4"/>
        <v>0</v>
      </c>
      <c r="X85" s="70"/>
      <c r="Y85" s="69">
        <v>5.26</v>
      </c>
      <c r="Z85" s="69">
        <v>69.66</v>
      </c>
      <c r="AA85" s="69">
        <f t="shared" si="5"/>
        <v>55.26</v>
      </c>
      <c r="AB85" s="69">
        <v>1137.4000000000001</v>
      </c>
      <c r="AC85" s="69">
        <v>1137.4000000000001</v>
      </c>
      <c r="AD85" s="69">
        <v>36.14</v>
      </c>
      <c r="AE85" s="69">
        <v>3.61</v>
      </c>
      <c r="AF85" s="69">
        <v>10.84</v>
      </c>
      <c r="AG85" s="71">
        <f t="shared" si="6"/>
        <v>50.59</v>
      </c>
      <c r="AH85" s="69">
        <v>113.74</v>
      </c>
      <c r="AI85" s="69">
        <v>11.37</v>
      </c>
      <c r="AJ85" s="71">
        <f t="shared" si="7"/>
        <v>125.11</v>
      </c>
      <c r="AK85" s="70"/>
      <c r="AL85" s="70"/>
      <c r="AM85" s="69">
        <v>9.85</v>
      </c>
      <c r="AN85" s="69">
        <v>1.48</v>
      </c>
      <c r="AO85" s="69">
        <v>1361.7</v>
      </c>
    </row>
    <row r="86" spans="1:41" ht="15.75" x14ac:dyDescent="0.2">
      <c r="A86" s="67">
        <v>83</v>
      </c>
      <c r="B86" s="38" t="s">
        <v>149</v>
      </c>
      <c r="C86" s="68">
        <v>27804112500107</v>
      </c>
      <c r="D86" s="69">
        <v>419.47</v>
      </c>
      <c r="E86" s="69">
        <v>235.17</v>
      </c>
      <c r="F86" s="70"/>
      <c r="G86" s="70"/>
      <c r="H86" s="70"/>
      <c r="I86" s="69">
        <v>592.12</v>
      </c>
      <c r="J86" s="69">
        <v>1778.17</v>
      </c>
      <c r="K86" s="69">
        <v>124.47</v>
      </c>
      <c r="L86" s="69">
        <v>190</v>
      </c>
      <c r="M86" s="70"/>
      <c r="N86" s="69">
        <v>2092.64</v>
      </c>
      <c r="O86" s="70"/>
      <c r="P86" s="70"/>
      <c r="Q86" s="69">
        <v>21</v>
      </c>
      <c r="R86" s="69">
        <v>50</v>
      </c>
      <c r="S86" s="70"/>
      <c r="T86" s="70"/>
      <c r="U86" s="70"/>
      <c r="V86" s="70"/>
      <c r="W86" s="70">
        <f t="shared" si="4"/>
        <v>0</v>
      </c>
      <c r="X86" s="69">
        <v>188.74</v>
      </c>
      <c r="Y86" s="69">
        <v>56.73</v>
      </c>
      <c r="Z86" s="69">
        <v>551.64</v>
      </c>
      <c r="AA86" s="69">
        <f t="shared" si="5"/>
        <v>530.64</v>
      </c>
      <c r="AB86" s="69">
        <v>2002.16</v>
      </c>
      <c r="AC86" s="69">
        <v>2002.16</v>
      </c>
      <c r="AD86" s="69">
        <v>59.21</v>
      </c>
      <c r="AE86" s="69">
        <v>5.92</v>
      </c>
      <c r="AF86" s="69">
        <v>17.760000000000002</v>
      </c>
      <c r="AG86" s="71">
        <f t="shared" si="6"/>
        <v>82.89</v>
      </c>
      <c r="AH86" s="69">
        <v>200.22</v>
      </c>
      <c r="AI86" s="69">
        <v>20.02</v>
      </c>
      <c r="AJ86" s="71">
        <f t="shared" si="7"/>
        <v>220.24</v>
      </c>
      <c r="AK86" s="70"/>
      <c r="AL86" s="70"/>
      <c r="AM86" s="69">
        <v>17.05</v>
      </c>
      <c r="AN86" s="69">
        <v>15.79</v>
      </c>
      <c r="AO86" s="69">
        <v>2217.85</v>
      </c>
    </row>
    <row r="87" spans="1:41" ht="15.75" x14ac:dyDescent="0.2">
      <c r="A87" s="67">
        <v>84</v>
      </c>
      <c r="B87" s="38" t="s">
        <v>150</v>
      </c>
      <c r="C87" s="68">
        <v>28607162500063</v>
      </c>
      <c r="D87" s="69">
        <v>260</v>
      </c>
      <c r="E87" s="69">
        <v>219.37</v>
      </c>
      <c r="F87" s="70"/>
      <c r="G87" s="70"/>
      <c r="H87" s="70"/>
      <c r="I87" s="69">
        <v>367.01</v>
      </c>
      <c r="J87" s="69">
        <v>1249.6300000000001</v>
      </c>
      <c r="K87" s="69">
        <v>87.47</v>
      </c>
      <c r="L87" s="69">
        <v>190</v>
      </c>
      <c r="M87" s="70"/>
      <c r="N87" s="69">
        <v>1527.1</v>
      </c>
      <c r="O87" s="70"/>
      <c r="P87" s="70"/>
      <c r="Q87" s="69">
        <v>14.4</v>
      </c>
      <c r="R87" s="69">
        <v>50</v>
      </c>
      <c r="S87" s="70"/>
      <c r="T87" s="70"/>
      <c r="U87" s="70"/>
      <c r="V87" s="70"/>
      <c r="W87" s="70">
        <f t="shared" si="4"/>
        <v>0</v>
      </c>
      <c r="X87" s="70"/>
      <c r="Y87" s="69">
        <v>5.47</v>
      </c>
      <c r="Z87" s="69">
        <v>289.24</v>
      </c>
      <c r="AA87" s="69">
        <f t="shared" si="5"/>
        <v>274.84000000000003</v>
      </c>
      <c r="AB87" s="69">
        <v>1399.33</v>
      </c>
      <c r="AC87" s="69">
        <v>1399.33</v>
      </c>
      <c r="AD87" s="69">
        <v>36.700000000000003</v>
      </c>
      <c r="AE87" s="69">
        <v>3.67</v>
      </c>
      <c r="AF87" s="69">
        <v>11.01</v>
      </c>
      <c r="AG87" s="71">
        <f t="shared" si="6"/>
        <v>51.38</v>
      </c>
      <c r="AH87" s="69">
        <v>139.93</v>
      </c>
      <c r="AI87" s="69">
        <v>13.99</v>
      </c>
      <c r="AJ87" s="71">
        <f t="shared" si="7"/>
        <v>153.92000000000002</v>
      </c>
      <c r="AK87" s="70"/>
      <c r="AL87" s="70"/>
      <c r="AM87" s="69">
        <v>10.95</v>
      </c>
      <c r="AN87" s="69">
        <v>3.68</v>
      </c>
      <c r="AO87" s="69">
        <v>1506.4</v>
      </c>
    </row>
    <row r="88" spans="1:41" ht="15.75" x14ac:dyDescent="0.2">
      <c r="A88" s="67">
        <v>85</v>
      </c>
      <c r="B88" s="38" t="s">
        <v>151</v>
      </c>
      <c r="C88" s="68">
        <v>28501142500382</v>
      </c>
      <c r="D88" s="69">
        <v>260</v>
      </c>
      <c r="E88" s="69">
        <v>221.37</v>
      </c>
      <c r="F88" s="70"/>
      <c r="G88" s="70"/>
      <c r="H88" s="70"/>
      <c r="I88" s="69">
        <v>367.01</v>
      </c>
      <c r="J88" s="69">
        <v>1249.6300000000001</v>
      </c>
      <c r="K88" s="69">
        <v>87.47</v>
      </c>
      <c r="L88" s="69">
        <v>190</v>
      </c>
      <c r="M88" s="70"/>
      <c r="N88" s="69">
        <v>1527.1</v>
      </c>
      <c r="O88" s="70"/>
      <c r="P88" s="70"/>
      <c r="Q88" s="69">
        <v>14.4</v>
      </c>
      <c r="R88" s="69">
        <v>100</v>
      </c>
      <c r="S88" s="70"/>
      <c r="T88" s="70"/>
      <c r="U88" s="70"/>
      <c r="V88" s="70"/>
      <c r="W88" s="70">
        <f t="shared" si="4"/>
        <v>0</v>
      </c>
      <c r="X88" s="70"/>
      <c r="Y88" s="69">
        <v>5.47</v>
      </c>
      <c r="Z88" s="69">
        <v>341.24</v>
      </c>
      <c r="AA88" s="69">
        <f t="shared" si="5"/>
        <v>326.84000000000003</v>
      </c>
      <c r="AB88" s="69">
        <v>1401.33</v>
      </c>
      <c r="AC88" s="69">
        <v>1401.33</v>
      </c>
      <c r="AD88" s="69">
        <v>36.700000000000003</v>
      </c>
      <c r="AE88" s="69">
        <v>3.67</v>
      </c>
      <c r="AF88" s="69">
        <v>11.01</v>
      </c>
      <c r="AG88" s="71">
        <f t="shared" si="6"/>
        <v>51.38</v>
      </c>
      <c r="AH88" s="69">
        <v>140.13</v>
      </c>
      <c r="AI88" s="69">
        <v>14.01</v>
      </c>
      <c r="AJ88" s="71">
        <f t="shared" si="7"/>
        <v>154.13999999999999</v>
      </c>
      <c r="AK88" s="70"/>
      <c r="AL88" s="70"/>
      <c r="AM88" s="69">
        <v>11.35</v>
      </c>
      <c r="AN88" s="69">
        <v>4.45</v>
      </c>
      <c r="AO88" s="69">
        <v>1500.75</v>
      </c>
    </row>
    <row r="89" spans="1:41" ht="15.75" x14ac:dyDescent="0.2">
      <c r="A89" s="67">
        <v>86</v>
      </c>
      <c r="B89" s="38" t="s">
        <v>152</v>
      </c>
      <c r="C89" s="68">
        <v>28201032504214</v>
      </c>
      <c r="D89" s="69">
        <v>274</v>
      </c>
      <c r="E89" s="70"/>
      <c r="F89" s="70"/>
      <c r="G89" s="70"/>
      <c r="H89" s="70"/>
      <c r="I89" s="69">
        <v>386.77</v>
      </c>
      <c r="J89" s="69">
        <v>1371.73</v>
      </c>
      <c r="K89" s="69">
        <v>96.02</v>
      </c>
      <c r="L89" s="69">
        <v>190</v>
      </c>
      <c r="M89" s="70"/>
      <c r="N89" s="69">
        <v>1657.75</v>
      </c>
      <c r="O89" s="70"/>
      <c r="P89" s="70"/>
      <c r="Q89" s="69">
        <v>21</v>
      </c>
      <c r="R89" s="69">
        <v>100</v>
      </c>
      <c r="S89" s="70"/>
      <c r="T89" s="70"/>
      <c r="U89" s="70"/>
      <c r="V89" s="70"/>
      <c r="W89" s="70">
        <f t="shared" si="4"/>
        <v>0</v>
      </c>
      <c r="X89" s="70"/>
      <c r="Y89" s="69">
        <v>5.58</v>
      </c>
      <c r="Z89" s="69">
        <v>126.58</v>
      </c>
      <c r="AA89" s="69">
        <f t="shared" si="5"/>
        <v>105.58</v>
      </c>
      <c r="AB89" s="69">
        <v>1297.56</v>
      </c>
      <c r="AC89" s="69">
        <v>1297.56</v>
      </c>
      <c r="AD89" s="69">
        <v>38.68</v>
      </c>
      <c r="AE89" s="69">
        <v>3.87</v>
      </c>
      <c r="AF89" s="69">
        <v>11.6</v>
      </c>
      <c r="AG89" s="71">
        <f t="shared" si="6"/>
        <v>54.15</v>
      </c>
      <c r="AH89" s="69">
        <v>129.76</v>
      </c>
      <c r="AI89" s="69">
        <v>12.98</v>
      </c>
      <c r="AJ89" s="71">
        <f t="shared" si="7"/>
        <v>142.73999999999998</v>
      </c>
      <c r="AK89" s="70"/>
      <c r="AL89" s="70"/>
      <c r="AM89" s="69">
        <v>11.4</v>
      </c>
      <c r="AN89" s="69">
        <v>4.57</v>
      </c>
      <c r="AO89" s="69">
        <v>1568.45</v>
      </c>
    </row>
    <row r="90" spans="1:41" ht="15.75" x14ac:dyDescent="0.2">
      <c r="A90" s="67">
        <v>87</v>
      </c>
      <c r="B90" s="38" t="s">
        <v>153</v>
      </c>
      <c r="C90" s="68">
        <v>28403242500051</v>
      </c>
      <c r="D90" s="69">
        <v>263</v>
      </c>
      <c r="E90" s="69">
        <v>223.18</v>
      </c>
      <c r="F90" s="70"/>
      <c r="G90" s="70"/>
      <c r="H90" s="70"/>
      <c r="I90" s="69">
        <v>371.25</v>
      </c>
      <c r="J90" s="69">
        <v>1321.61</v>
      </c>
      <c r="K90" s="69">
        <v>92.51</v>
      </c>
      <c r="L90" s="69">
        <v>190</v>
      </c>
      <c r="M90" s="70"/>
      <c r="N90" s="69">
        <v>1604.12</v>
      </c>
      <c r="O90" s="70"/>
      <c r="P90" s="70"/>
      <c r="Q90" s="69">
        <v>14.4</v>
      </c>
      <c r="R90" s="69">
        <v>95</v>
      </c>
      <c r="S90" s="70"/>
      <c r="T90" s="70"/>
      <c r="U90" s="70"/>
      <c r="V90" s="70"/>
      <c r="W90" s="70">
        <f t="shared" si="4"/>
        <v>0</v>
      </c>
      <c r="X90" s="70"/>
      <c r="Y90" s="69">
        <v>5.51</v>
      </c>
      <c r="Z90" s="69">
        <v>338.09</v>
      </c>
      <c r="AA90" s="69">
        <f t="shared" si="5"/>
        <v>323.69</v>
      </c>
      <c r="AB90" s="69">
        <v>1475.96</v>
      </c>
      <c r="AC90" s="69">
        <v>1475.96</v>
      </c>
      <c r="AD90" s="69">
        <v>37.119999999999997</v>
      </c>
      <c r="AE90" s="69">
        <v>3.71</v>
      </c>
      <c r="AF90" s="69">
        <v>11.14</v>
      </c>
      <c r="AG90" s="71">
        <f t="shared" si="6"/>
        <v>51.97</v>
      </c>
      <c r="AH90" s="69">
        <v>147.6</v>
      </c>
      <c r="AI90" s="69">
        <v>14.76</v>
      </c>
      <c r="AJ90" s="71">
        <f t="shared" si="7"/>
        <v>162.35999999999999</v>
      </c>
      <c r="AK90" s="70"/>
      <c r="AL90" s="70"/>
      <c r="AM90" s="69">
        <v>12.5</v>
      </c>
      <c r="AN90" s="69">
        <v>6.76</v>
      </c>
      <c r="AO90" s="69">
        <v>1591.9</v>
      </c>
    </row>
    <row r="91" spans="1:41" ht="15.75" x14ac:dyDescent="0.2">
      <c r="A91" s="67">
        <v>88</v>
      </c>
      <c r="B91" s="38" t="s">
        <v>154</v>
      </c>
      <c r="C91" s="68">
        <v>27807022501821</v>
      </c>
      <c r="D91" s="69">
        <v>280</v>
      </c>
      <c r="E91" s="70"/>
      <c r="F91" s="70"/>
      <c r="G91" s="70"/>
      <c r="H91" s="70"/>
      <c r="I91" s="69">
        <v>395.24</v>
      </c>
      <c r="J91" s="69">
        <v>1371.73</v>
      </c>
      <c r="K91" s="69">
        <v>96.02</v>
      </c>
      <c r="L91" s="69">
        <v>190</v>
      </c>
      <c r="M91" s="70"/>
      <c r="N91" s="69">
        <v>1657.75</v>
      </c>
      <c r="O91" s="70"/>
      <c r="P91" s="70"/>
      <c r="Q91" s="69">
        <v>21</v>
      </c>
      <c r="R91" s="69">
        <v>95</v>
      </c>
      <c r="S91" s="70"/>
      <c r="T91" s="70"/>
      <c r="U91" s="70"/>
      <c r="V91" s="70"/>
      <c r="W91" s="70">
        <f t="shared" si="4"/>
        <v>0</v>
      </c>
      <c r="X91" s="69">
        <v>34.42</v>
      </c>
      <c r="Y91" s="69">
        <v>5.82</v>
      </c>
      <c r="Z91" s="69">
        <v>156.24</v>
      </c>
      <c r="AA91" s="69">
        <f t="shared" si="5"/>
        <v>135.24</v>
      </c>
      <c r="AB91" s="69">
        <v>1323.75</v>
      </c>
      <c r="AC91" s="69">
        <v>1323.75</v>
      </c>
      <c r="AD91" s="69">
        <v>39.520000000000003</v>
      </c>
      <c r="AE91" s="69">
        <v>3.95</v>
      </c>
      <c r="AF91" s="69">
        <v>11.86</v>
      </c>
      <c r="AG91" s="71">
        <f t="shared" si="6"/>
        <v>55.330000000000005</v>
      </c>
      <c r="AH91" s="69">
        <v>132.38</v>
      </c>
      <c r="AI91" s="69">
        <v>13.24</v>
      </c>
      <c r="AJ91" s="71">
        <f t="shared" si="7"/>
        <v>145.62</v>
      </c>
      <c r="AK91" s="69">
        <v>8.44</v>
      </c>
      <c r="AL91" s="70"/>
      <c r="AM91" s="69">
        <v>11.5</v>
      </c>
      <c r="AN91" s="69">
        <v>4.83</v>
      </c>
      <c r="AO91" s="69">
        <v>1443.2</v>
      </c>
    </row>
    <row r="92" spans="1:41" ht="15.75" x14ac:dyDescent="0.2">
      <c r="A92" s="67">
        <v>89</v>
      </c>
      <c r="B92" s="38" t="s">
        <v>155</v>
      </c>
      <c r="C92" s="68">
        <v>28409202500227</v>
      </c>
      <c r="D92" s="69">
        <v>260</v>
      </c>
      <c r="E92" s="70"/>
      <c r="F92" s="70"/>
      <c r="G92" s="70"/>
      <c r="H92" s="70"/>
      <c r="I92" s="69">
        <v>367.01</v>
      </c>
      <c r="J92" s="69">
        <v>1249.6300000000001</v>
      </c>
      <c r="K92" s="69">
        <v>87.47</v>
      </c>
      <c r="L92" s="69">
        <v>190</v>
      </c>
      <c r="M92" s="70"/>
      <c r="N92" s="69">
        <v>1527.1</v>
      </c>
      <c r="O92" s="70"/>
      <c r="P92" s="70"/>
      <c r="Q92" s="69">
        <v>14.4</v>
      </c>
      <c r="R92" s="69">
        <v>50</v>
      </c>
      <c r="S92" s="70"/>
      <c r="T92" s="70"/>
      <c r="U92" s="70"/>
      <c r="V92" s="70"/>
      <c r="W92" s="70">
        <f t="shared" si="4"/>
        <v>0</v>
      </c>
      <c r="X92" s="70"/>
      <c r="Y92" s="69">
        <v>5.47</v>
      </c>
      <c r="Z92" s="69">
        <v>69.87</v>
      </c>
      <c r="AA92" s="69">
        <f t="shared" si="5"/>
        <v>55.470000000000006</v>
      </c>
      <c r="AB92" s="69">
        <v>1179.96</v>
      </c>
      <c r="AC92" s="69">
        <v>1179.96</v>
      </c>
      <c r="AD92" s="69">
        <v>36.700000000000003</v>
      </c>
      <c r="AE92" s="69">
        <v>3.67</v>
      </c>
      <c r="AF92" s="69">
        <v>11.01</v>
      </c>
      <c r="AG92" s="71">
        <f t="shared" si="6"/>
        <v>51.38</v>
      </c>
      <c r="AH92" s="69">
        <v>118</v>
      </c>
      <c r="AI92" s="69">
        <v>11.8</v>
      </c>
      <c r="AJ92" s="71">
        <f t="shared" si="7"/>
        <v>129.80000000000001</v>
      </c>
      <c r="AK92" s="70"/>
      <c r="AL92" s="70"/>
      <c r="AM92" s="69">
        <v>10.15</v>
      </c>
      <c r="AN92" s="69">
        <v>2.11</v>
      </c>
      <c r="AO92" s="69">
        <v>1352.5</v>
      </c>
    </row>
    <row r="93" spans="1:41" ht="15.75" x14ac:dyDescent="0.2">
      <c r="A93" s="67">
        <v>90</v>
      </c>
      <c r="B93" s="38" t="s">
        <v>156</v>
      </c>
      <c r="C93" s="68">
        <v>28003102503168</v>
      </c>
      <c r="D93" s="69">
        <v>255</v>
      </c>
      <c r="E93" s="69">
        <v>215.02</v>
      </c>
      <c r="F93" s="70"/>
      <c r="G93" s="70"/>
      <c r="H93" s="70"/>
      <c r="I93" s="69">
        <v>359.95</v>
      </c>
      <c r="J93" s="69">
        <v>1177.08</v>
      </c>
      <c r="K93" s="69">
        <v>82.4</v>
      </c>
      <c r="L93" s="69">
        <v>190</v>
      </c>
      <c r="M93" s="70"/>
      <c r="N93" s="69">
        <v>1449.48</v>
      </c>
      <c r="O93" s="70"/>
      <c r="P93" s="70"/>
      <c r="Q93" s="69">
        <v>14.4</v>
      </c>
      <c r="R93" s="69">
        <v>100</v>
      </c>
      <c r="S93" s="70"/>
      <c r="T93" s="70"/>
      <c r="U93" s="70"/>
      <c r="V93" s="70"/>
      <c r="W93" s="70">
        <f t="shared" si="4"/>
        <v>0</v>
      </c>
      <c r="X93" s="70"/>
      <c r="Y93" s="69">
        <v>5.14</v>
      </c>
      <c r="Z93" s="69">
        <v>334.56</v>
      </c>
      <c r="AA93" s="69">
        <f t="shared" si="5"/>
        <v>320.16000000000003</v>
      </c>
      <c r="AB93" s="69">
        <v>1324.09</v>
      </c>
      <c r="AC93" s="69">
        <v>1324.09</v>
      </c>
      <c r="AD93" s="69">
        <v>36</v>
      </c>
      <c r="AE93" s="69">
        <v>3.6</v>
      </c>
      <c r="AF93" s="69">
        <v>10.8</v>
      </c>
      <c r="AG93" s="71">
        <f t="shared" si="6"/>
        <v>50.400000000000006</v>
      </c>
      <c r="AH93" s="69">
        <v>132.41</v>
      </c>
      <c r="AI93" s="69">
        <v>13.24</v>
      </c>
      <c r="AJ93" s="71">
        <f t="shared" si="7"/>
        <v>145.65</v>
      </c>
      <c r="AK93" s="69">
        <v>60</v>
      </c>
      <c r="AL93" s="70"/>
      <c r="AM93" s="69">
        <v>11</v>
      </c>
      <c r="AN93" s="69">
        <v>3.78</v>
      </c>
      <c r="AO93" s="69">
        <v>1512.2</v>
      </c>
    </row>
    <row r="94" spans="1:41" ht="15.75" x14ac:dyDescent="0.2">
      <c r="A94" s="67">
        <v>91</v>
      </c>
      <c r="B94" s="38" t="s">
        <v>157</v>
      </c>
      <c r="C94" s="68">
        <v>27806222500083</v>
      </c>
      <c r="D94" s="69">
        <v>283</v>
      </c>
      <c r="E94" s="70"/>
      <c r="F94" s="70"/>
      <c r="G94" s="70"/>
      <c r="H94" s="70"/>
      <c r="I94" s="69">
        <v>399.48</v>
      </c>
      <c r="J94" s="69">
        <v>1306.4100000000001</v>
      </c>
      <c r="K94" s="69">
        <v>91.45</v>
      </c>
      <c r="L94" s="69">
        <v>190</v>
      </c>
      <c r="M94" s="70"/>
      <c r="N94" s="69">
        <v>1587.86</v>
      </c>
      <c r="O94" s="70"/>
      <c r="P94" s="70"/>
      <c r="Q94" s="69">
        <v>21</v>
      </c>
      <c r="R94" s="69">
        <v>50</v>
      </c>
      <c r="S94" s="70"/>
      <c r="T94" s="70"/>
      <c r="U94" s="70"/>
      <c r="V94" s="70"/>
      <c r="W94" s="70">
        <f t="shared" si="4"/>
        <v>0</v>
      </c>
      <c r="X94" s="69">
        <v>19.739999999999998</v>
      </c>
      <c r="Y94" s="69">
        <v>5.69</v>
      </c>
      <c r="Z94" s="69">
        <v>96.43</v>
      </c>
      <c r="AA94" s="69">
        <f t="shared" si="5"/>
        <v>75.430000000000007</v>
      </c>
      <c r="AB94" s="69">
        <v>1234.81</v>
      </c>
      <c r="AC94" s="69">
        <v>1234.81</v>
      </c>
      <c r="AD94" s="69">
        <v>39.950000000000003</v>
      </c>
      <c r="AE94" s="69">
        <v>3.99</v>
      </c>
      <c r="AF94" s="69">
        <v>11.98</v>
      </c>
      <c r="AG94" s="71">
        <f t="shared" si="6"/>
        <v>55.92</v>
      </c>
      <c r="AH94" s="69">
        <v>123.48</v>
      </c>
      <c r="AI94" s="69">
        <v>12.35</v>
      </c>
      <c r="AJ94" s="71">
        <f t="shared" si="7"/>
        <v>135.83000000000001</v>
      </c>
      <c r="AK94" s="70"/>
      <c r="AL94" s="70"/>
      <c r="AM94" s="69">
        <v>10</v>
      </c>
      <c r="AN94" s="69">
        <v>1.82</v>
      </c>
      <c r="AO94" s="69">
        <v>1389.7</v>
      </c>
    </row>
    <row r="95" spans="1:41" ht="15.75" x14ac:dyDescent="0.2">
      <c r="A95" s="67">
        <v>92</v>
      </c>
      <c r="B95" s="38" t="s">
        <v>158</v>
      </c>
      <c r="C95" s="68">
        <v>27512112500165</v>
      </c>
      <c r="D95" s="69">
        <v>288</v>
      </c>
      <c r="E95" s="69">
        <v>300</v>
      </c>
      <c r="F95" s="70"/>
      <c r="G95" s="70"/>
      <c r="H95" s="70"/>
      <c r="I95" s="69">
        <v>406.54</v>
      </c>
      <c r="J95" s="69">
        <v>1306.4100000000001</v>
      </c>
      <c r="K95" s="69">
        <v>91.45</v>
      </c>
      <c r="L95" s="69">
        <v>190</v>
      </c>
      <c r="M95" s="70"/>
      <c r="N95" s="69">
        <v>1587.86</v>
      </c>
      <c r="O95" s="70"/>
      <c r="P95" s="70"/>
      <c r="Q95" s="69">
        <v>21</v>
      </c>
      <c r="R95" s="69">
        <v>150</v>
      </c>
      <c r="S95" s="70"/>
      <c r="T95" s="70"/>
      <c r="U95" s="70"/>
      <c r="V95" s="70"/>
      <c r="W95" s="70">
        <f t="shared" si="4"/>
        <v>0</v>
      </c>
      <c r="X95" s="69">
        <v>61.68</v>
      </c>
      <c r="Y95" s="69">
        <v>5.92</v>
      </c>
      <c r="Z95" s="69">
        <v>538.6</v>
      </c>
      <c r="AA95" s="69">
        <f t="shared" si="5"/>
        <v>517.6</v>
      </c>
      <c r="AB95" s="69">
        <v>1569.92</v>
      </c>
      <c r="AC95" s="69">
        <v>1569.92</v>
      </c>
      <c r="AD95" s="69">
        <v>40.65</v>
      </c>
      <c r="AE95" s="69">
        <v>4.07</v>
      </c>
      <c r="AF95" s="69">
        <v>12.2</v>
      </c>
      <c r="AG95" s="71">
        <f t="shared" si="6"/>
        <v>56.92</v>
      </c>
      <c r="AH95" s="69">
        <v>156.99</v>
      </c>
      <c r="AI95" s="69">
        <v>15.7</v>
      </c>
      <c r="AJ95" s="71">
        <f t="shared" si="7"/>
        <v>172.69</v>
      </c>
      <c r="AK95" s="69">
        <v>5.52</v>
      </c>
      <c r="AL95" s="70"/>
      <c r="AM95" s="69">
        <v>13.65</v>
      </c>
      <c r="AN95" s="69">
        <v>9.09</v>
      </c>
      <c r="AO95" s="69">
        <v>1868.55</v>
      </c>
    </row>
    <row r="96" spans="1:41" ht="15.75" x14ac:dyDescent="0.2">
      <c r="A96" s="67">
        <v>93</v>
      </c>
      <c r="B96" s="38" t="s">
        <v>159</v>
      </c>
      <c r="C96" s="68">
        <v>28108052500126</v>
      </c>
      <c r="D96" s="69">
        <v>275</v>
      </c>
      <c r="E96" s="70"/>
      <c r="F96" s="70"/>
      <c r="G96" s="70"/>
      <c r="H96" s="70"/>
      <c r="I96" s="69">
        <v>388.18</v>
      </c>
      <c r="J96" s="69">
        <v>1386.15</v>
      </c>
      <c r="K96" s="69">
        <v>97.03</v>
      </c>
      <c r="L96" s="69">
        <v>190</v>
      </c>
      <c r="M96" s="70"/>
      <c r="N96" s="69">
        <v>1673.18</v>
      </c>
      <c r="O96" s="70"/>
      <c r="P96" s="70"/>
      <c r="Q96" s="69">
        <v>21</v>
      </c>
      <c r="R96" s="69">
        <v>50</v>
      </c>
      <c r="S96" s="70"/>
      <c r="T96" s="70"/>
      <c r="U96" s="70"/>
      <c r="V96" s="70"/>
      <c r="W96" s="70">
        <f t="shared" si="4"/>
        <v>0</v>
      </c>
      <c r="X96" s="69">
        <v>5.25</v>
      </c>
      <c r="Y96" s="69">
        <v>5.7</v>
      </c>
      <c r="Z96" s="69">
        <v>81.95</v>
      </c>
      <c r="AA96" s="69">
        <f t="shared" si="5"/>
        <v>60.95</v>
      </c>
      <c r="AB96" s="69">
        <v>1316.95</v>
      </c>
      <c r="AC96" s="69">
        <v>1316.95</v>
      </c>
      <c r="AD96" s="69">
        <v>38.82</v>
      </c>
      <c r="AE96" s="69">
        <v>3.88</v>
      </c>
      <c r="AF96" s="69">
        <v>11.65</v>
      </c>
      <c r="AG96" s="71">
        <f t="shared" si="6"/>
        <v>54.35</v>
      </c>
      <c r="AH96" s="69">
        <v>131.69999999999999</v>
      </c>
      <c r="AI96" s="69">
        <v>13.17</v>
      </c>
      <c r="AJ96" s="71">
        <f t="shared" si="7"/>
        <v>144.86999999999998</v>
      </c>
      <c r="AK96" s="69">
        <v>2.5299999999999998</v>
      </c>
      <c r="AL96" s="70"/>
      <c r="AM96" s="69">
        <v>11.15</v>
      </c>
      <c r="AN96" s="69">
        <v>4.0599999999999996</v>
      </c>
      <c r="AO96" s="69">
        <v>1449.15</v>
      </c>
    </row>
    <row r="97" spans="1:41" ht="15.75" x14ac:dyDescent="0.2">
      <c r="A97" s="67">
        <v>94</v>
      </c>
      <c r="B97" s="38" t="s">
        <v>160</v>
      </c>
      <c r="C97" s="68">
        <v>26701012500404</v>
      </c>
      <c r="D97" s="69">
        <v>278</v>
      </c>
      <c r="E97" s="70"/>
      <c r="F97" s="70"/>
      <c r="G97" s="70"/>
      <c r="H97" s="70"/>
      <c r="I97" s="69">
        <v>392.42</v>
      </c>
      <c r="J97" s="69">
        <v>1371.73</v>
      </c>
      <c r="K97" s="69">
        <v>96.02</v>
      </c>
      <c r="L97" s="69">
        <v>190</v>
      </c>
      <c r="M97" s="70"/>
      <c r="N97" s="69">
        <v>1657.75</v>
      </c>
      <c r="O97" s="70"/>
      <c r="P97" s="70"/>
      <c r="Q97" s="69">
        <v>21</v>
      </c>
      <c r="R97" s="69">
        <v>50</v>
      </c>
      <c r="S97" s="70"/>
      <c r="T97" s="70"/>
      <c r="U97" s="70"/>
      <c r="V97" s="70"/>
      <c r="W97" s="70">
        <f t="shared" si="4"/>
        <v>0</v>
      </c>
      <c r="X97" s="69">
        <v>2.69</v>
      </c>
      <c r="Y97" s="69">
        <v>5.63</v>
      </c>
      <c r="Z97" s="69">
        <v>79.319999999999993</v>
      </c>
      <c r="AA97" s="69">
        <f t="shared" si="5"/>
        <v>58.319999999999993</v>
      </c>
      <c r="AB97" s="69">
        <v>1294.6500000000001</v>
      </c>
      <c r="AC97" s="69">
        <v>1294.6500000000001</v>
      </c>
      <c r="AD97" s="69">
        <v>39.24</v>
      </c>
      <c r="AE97" s="69">
        <v>3.92</v>
      </c>
      <c r="AF97" s="69">
        <v>11.77</v>
      </c>
      <c r="AG97" s="71">
        <f t="shared" si="6"/>
        <v>54.930000000000007</v>
      </c>
      <c r="AH97" s="69">
        <v>129.47</v>
      </c>
      <c r="AI97" s="69">
        <v>12.95</v>
      </c>
      <c r="AJ97" s="71">
        <f t="shared" si="7"/>
        <v>142.41999999999999</v>
      </c>
      <c r="AK97" s="69">
        <v>29.76</v>
      </c>
      <c r="AL97" s="70"/>
      <c r="AM97" s="69">
        <v>10.8</v>
      </c>
      <c r="AN97" s="69">
        <v>3.42</v>
      </c>
      <c r="AO97" s="69">
        <v>1492.7</v>
      </c>
    </row>
    <row r="98" spans="1:41" ht="15.75" x14ac:dyDescent="0.2">
      <c r="A98" s="67">
        <v>95</v>
      </c>
      <c r="B98" s="56" t="s">
        <v>161</v>
      </c>
      <c r="C98" s="68">
        <v>28703012500285</v>
      </c>
      <c r="D98" s="69">
        <v>255</v>
      </c>
      <c r="E98" s="69">
        <v>215.02</v>
      </c>
      <c r="F98" s="70"/>
      <c r="G98" s="70"/>
      <c r="H98" s="70"/>
      <c r="I98" s="69">
        <v>359.95</v>
      </c>
      <c r="J98" s="69">
        <v>1177.08</v>
      </c>
      <c r="K98" s="69">
        <v>82.4</v>
      </c>
      <c r="L98" s="69">
        <v>190</v>
      </c>
      <c r="M98" s="70"/>
      <c r="N98" s="69">
        <v>1449.48</v>
      </c>
      <c r="O98" s="70"/>
      <c r="P98" s="70"/>
      <c r="Q98" s="69">
        <v>14.4</v>
      </c>
      <c r="R98" s="69">
        <v>50</v>
      </c>
      <c r="S98" s="70"/>
      <c r="T98" s="70"/>
      <c r="U98" s="70"/>
      <c r="V98" s="70"/>
      <c r="W98" s="70">
        <f t="shared" si="4"/>
        <v>0</v>
      </c>
      <c r="X98" s="70"/>
      <c r="Y98" s="69">
        <v>5.14</v>
      </c>
      <c r="Z98" s="69">
        <v>284.56</v>
      </c>
      <c r="AA98" s="69">
        <f t="shared" si="5"/>
        <v>270.16000000000003</v>
      </c>
      <c r="AB98" s="69">
        <v>1324.09</v>
      </c>
      <c r="AC98" s="69">
        <v>1324.09</v>
      </c>
      <c r="AD98" s="69">
        <v>36</v>
      </c>
      <c r="AE98" s="69">
        <v>3.6</v>
      </c>
      <c r="AF98" s="69">
        <v>10.8</v>
      </c>
      <c r="AG98" s="71">
        <f t="shared" si="6"/>
        <v>50.400000000000006</v>
      </c>
      <c r="AH98" s="69">
        <v>132.41</v>
      </c>
      <c r="AI98" s="69">
        <v>13.24</v>
      </c>
      <c r="AJ98" s="71">
        <f t="shared" si="7"/>
        <v>145.65</v>
      </c>
      <c r="AK98" s="70"/>
      <c r="AL98" s="70"/>
      <c r="AM98" s="69">
        <v>11.05</v>
      </c>
      <c r="AN98" s="69">
        <v>3.93</v>
      </c>
      <c r="AO98" s="69">
        <v>1523</v>
      </c>
    </row>
    <row r="99" spans="1:41" ht="15.75" x14ac:dyDescent="0.2">
      <c r="A99" s="67">
        <v>96</v>
      </c>
      <c r="B99" s="48" t="s">
        <v>162</v>
      </c>
      <c r="C99" s="68"/>
      <c r="D99" s="69"/>
      <c r="E99" s="69"/>
      <c r="F99" s="70"/>
      <c r="G99" s="70"/>
      <c r="H99" s="70"/>
      <c r="I99" s="69"/>
      <c r="J99" s="69"/>
      <c r="K99" s="69"/>
      <c r="L99" s="69"/>
      <c r="M99" s="70"/>
      <c r="N99" s="69"/>
      <c r="O99" s="70"/>
      <c r="P99" s="70"/>
      <c r="Q99" s="69"/>
      <c r="R99" s="69"/>
      <c r="S99" s="70"/>
      <c r="T99" s="70"/>
      <c r="U99" s="70"/>
      <c r="V99" s="70"/>
      <c r="W99" s="70">
        <f t="shared" si="4"/>
        <v>0</v>
      </c>
      <c r="X99" s="70"/>
      <c r="Y99" s="69"/>
      <c r="Z99" s="69"/>
      <c r="AA99" s="69">
        <f t="shared" si="5"/>
        <v>0</v>
      </c>
      <c r="AB99" s="69"/>
      <c r="AC99" s="69"/>
      <c r="AD99" s="69"/>
      <c r="AE99" s="69"/>
      <c r="AF99" s="69"/>
      <c r="AG99" s="71">
        <f t="shared" si="6"/>
        <v>0</v>
      </c>
      <c r="AH99" s="69"/>
      <c r="AI99" s="69"/>
      <c r="AJ99" s="71">
        <f t="shared" si="7"/>
        <v>0</v>
      </c>
      <c r="AK99" s="70"/>
      <c r="AL99" s="70"/>
      <c r="AM99" s="69"/>
      <c r="AN99" s="69"/>
      <c r="AO99" s="69"/>
    </row>
    <row r="100" spans="1:41" ht="15.75" x14ac:dyDescent="0.2">
      <c r="A100" s="67">
        <v>97</v>
      </c>
      <c r="B100" s="38" t="s">
        <v>163</v>
      </c>
      <c r="C100" s="68">
        <v>28409082500082</v>
      </c>
      <c r="D100" s="69">
        <v>274</v>
      </c>
      <c r="E100" s="70"/>
      <c r="F100" s="70"/>
      <c r="G100" s="70"/>
      <c r="H100" s="70"/>
      <c r="I100" s="69">
        <v>386.77</v>
      </c>
      <c r="J100" s="69">
        <v>1306.4100000000001</v>
      </c>
      <c r="K100" s="69">
        <v>91.45</v>
      </c>
      <c r="L100" s="69">
        <v>190</v>
      </c>
      <c r="M100" s="70"/>
      <c r="N100" s="69">
        <v>1587.86</v>
      </c>
      <c r="O100" s="70"/>
      <c r="P100" s="70"/>
      <c r="Q100" s="69">
        <v>21</v>
      </c>
      <c r="R100" s="69">
        <v>95</v>
      </c>
      <c r="S100" s="70"/>
      <c r="T100" s="70"/>
      <c r="U100" s="70"/>
      <c r="V100" s="70"/>
      <c r="W100" s="70">
        <f t="shared" si="4"/>
        <v>0</v>
      </c>
      <c r="X100" s="70"/>
      <c r="Y100" s="69">
        <v>5.58</v>
      </c>
      <c r="Z100" s="69">
        <v>121.58</v>
      </c>
      <c r="AA100" s="69">
        <f t="shared" si="5"/>
        <v>100.58</v>
      </c>
      <c r="AB100" s="69">
        <v>1227.67</v>
      </c>
      <c r="AC100" s="69">
        <v>1227.67</v>
      </c>
      <c r="AD100" s="69">
        <v>38.68</v>
      </c>
      <c r="AE100" s="69">
        <v>3.87</v>
      </c>
      <c r="AF100" s="69">
        <v>11.6</v>
      </c>
      <c r="AG100" s="71">
        <f t="shared" si="6"/>
        <v>54.15</v>
      </c>
      <c r="AH100" s="69">
        <v>122.77</v>
      </c>
      <c r="AI100" s="69">
        <v>12.28</v>
      </c>
      <c r="AJ100" s="71">
        <f t="shared" si="7"/>
        <v>135.04999999999998</v>
      </c>
      <c r="AK100" s="70"/>
      <c r="AL100" s="70"/>
      <c r="AM100" s="69">
        <v>10.199999999999999</v>
      </c>
      <c r="AN100" s="69">
        <v>2.23</v>
      </c>
      <c r="AO100" s="69">
        <v>1414.8</v>
      </c>
    </row>
    <row r="101" spans="1:41" ht="15.75" x14ac:dyDescent="0.2">
      <c r="A101" s="67">
        <v>98</v>
      </c>
      <c r="B101" s="38" t="s">
        <v>164</v>
      </c>
      <c r="C101" s="68">
        <v>28310112500426</v>
      </c>
      <c r="D101" s="69">
        <v>249</v>
      </c>
      <c r="E101" s="69">
        <v>205.4</v>
      </c>
      <c r="F101" s="70"/>
      <c r="G101" s="69">
        <v>100</v>
      </c>
      <c r="H101" s="70"/>
      <c r="I101" s="69">
        <v>351.48</v>
      </c>
      <c r="J101" s="69">
        <v>1160.94</v>
      </c>
      <c r="K101" s="69">
        <v>81.27</v>
      </c>
      <c r="L101" s="69">
        <v>190</v>
      </c>
      <c r="M101" s="70"/>
      <c r="N101" s="69">
        <v>1432.21</v>
      </c>
      <c r="O101" s="70"/>
      <c r="P101" s="70"/>
      <c r="Q101" s="69">
        <v>14.4</v>
      </c>
      <c r="R101" s="69">
        <v>50</v>
      </c>
      <c r="S101" s="70"/>
      <c r="T101" s="70"/>
      <c r="U101" s="70"/>
      <c r="V101" s="70"/>
      <c r="W101" s="70">
        <f t="shared" si="4"/>
        <v>0</v>
      </c>
      <c r="X101" s="70"/>
      <c r="Y101" s="69">
        <v>5.12</v>
      </c>
      <c r="Z101" s="69">
        <v>374.92</v>
      </c>
      <c r="AA101" s="69">
        <f t="shared" si="5"/>
        <v>360.52000000000004</v>
      </c>
      <c r="AB101" s="69">
        <v>1405.65</v>
      </c>
      <c r="AC101" s="69">
        <v>1405.65</v>
      </c>
      <c r="AD101" s="69">
        <v>35.15</v>
      </c>
      <c r="AE101" s="69">
        <v>3.51</v>
      </c>
      <c r="AF101" s="69">
        <v>10.54</v>
      </c>
      <c r="AG101" s="71">
        <f t="shared" si="6"/>
        <v>49.199999999999996</v>
      </c>
      <c r="AH101" s="69">
        <v>140.57</v>
      </c>
      <c r="AI101" s="69">
        <v>14.06</v>
      </c>
      <c r="AJ101" s="71">
        <f t="shared" si="7"/>
        <v>154.63</v>
      </c>
      <c r="AK101" s="70"/>
      <c r="AL101" s="70"/>
      <c r="AM101" s="69">
        <v>11.55</v>
      </c>
      <c r="AN101" s="69">
        <v>4.9000000000000004</v>
      </c>
      <c r="AO101" s="69">
        <v>1531.9</v>
      </c>
    </row>
    <row r="102" spans="1:41" ht="15.75" x14ac:dyDescent="0.2">
      <c r="A102" s="67">
        <v>99</v>
      </c>
      <c r="B102" s="38" t="s">
        <v>165</v>
      </c>
      <c r="C102" s="68">
        <v>28712152500268</v>
      </c>
      <c r="D102" s="69">
        <v>255</v>
      </c>
      <c r="E102" s="70"/>
      <c r="F102" s="70"/>
      <c r="G102" s="70"/>
      <c r="H102" s="70"/>
      <c r="I102" s="69">
        <v>359.95</v>
      </c>
      <c r="J102" s="69">
        <v>1096.3599999999999</v>
      </c>
      <c r="K102" s="69">
        <v>76.75</v>
      </c>
      <c r="L102" s="69">
        <v>190</v>
      </c>
      <c r="M102" s="70"/>
      <c r="N102" s="69">
        <v>1363.11</v>
      </c>
      <c r="O102" s="70"/>
      <c r="P102" s="70"/>
      <c r="Q102" s="69">
        <v>14.4</v>
      </c>
      <c r="R102" s="69">
        <v>50</v>
      </c>
      <c r="S102" s="70"/>
      <c r="T102" s="70"/>
      <c r="U102" s="70"/>
      <c r="V102" s="69">
        <v>14.4</v>
      </c>
      <c r="W102" s="70">
        <f t="shared" si="4"/>
        <v>14.4</v>
      </c>
      <c r="X102" s="70"/>
      <c r="Y102" s="69">
        <v>5.14</v>
      </c>
      <c r="Z102" s="69">
        <v>83.94</v>
      </c>
      <c r="AA102" s="69">
        <f t="shared" si="5"/>
        <v>69.539999999999992</v>
      </c>
      <c r="AB102" s="69">
        <v>1037.0999999999999</v>
      </c>
      <c r="AC102" s="69">
        <v>1037.0999999999999</v>
      </c>
      <c r="AD102" s="69">
        <v>36</v>
      </c>
      <c r="AE102" s="69">
        <v>3.6</v>
      </c>
      <c r="AF102" s="69">
        <v>10.8</v>
      </c>
      <c r="AG102" s="71">
        <f t="shared" si="6"/>
        <v>50.400000000000006</v>
      </c>
      <c r="AH102" s="69">
        <v>103.71</v>
      </c>
      <c r="AI102" s="69">
        <v>10.37</v>
      </c>
      <c r="AJ102" s="71">
        <f t="shared" si="7"/>
        <v>114.08</v>
      </c>
      <c r="AK102" s="70"/>
      <c r="AL102" s="70"/>
      <c r="AM102" s="69">
        <v>9.15</v>
      </c>
      <c r="AN102" s="69">
        <v>0.13</v>
      </c>
      <c r="AO102" s="69">
        <v>1273.25</v>
      </c>
    </row>
    <row r="103" spans="1:41" ht="15.75" x14ac:dyDescent="0.2">
      <c r="A103" s="67">
        <v>100</v>
      </c>
      <c r="B103" s="38" t="s">
        <v>166</v>
      </c>
      <c r="C103" s="68">
        <v>28708232500181</v>
      </c>
      <c r="D103" s="69">
        <v>255</v>
      </c>
      <c r="E103" s="69">
        <v>213.02</v>
      </c>
      <c r="F103" s="70"/>
      <c r="G103" s="70"/>
      <c r="H103" s="70"/>
      <c r="I103" s="69">
        <v>359.95</v>
      </c>
      <c r="J103" s="69">
        <v>1177.08</v>
      </c>
      <c r="K103" s="69">
        <v>82.4</v>
      </c>
      <c r="L103" s="69">
        <v>190</v>
      </c>
      <c r="M103" s="70"/>
      <c r="N103" s="69">
        <v>1449.48</v>
      </c>
      <c r="O103" s="70"/>
      <c r="P103" s="70"/>
      <c r="Q103" s="69">
        <v>14.4</v>
      </c>
      <c r="R103" s="69">
        <v>50</v>
      </c>
      <c r="S103" s="70"/>
      <c r="T103" s="70"/>
      <c r="U103" s="70"/>
      <c r="V103" s="70"/>
      <c r="W103" s="70">
        <f t="shared" si="4"/>
        <v>0</v>
      </c>
      <c r="X103" s="70"/>
      <c r="Y103" s="69">
        <v>5.14</v>
      </c>
      <c r="Z103" s="69">
        <v>282.56</v>
      </c>
      <c r="AA103" s="69">
        <f t="shared" si="5"/>
        <v>268.16000000000003</v>
      </c>
      <c r="AB103" s="69">
        <v>1322.09</v>
      </c>
      <c r="AC103" s="69">
        <v>1322.09</v>
      </c>
      <c r="AD103" s="69">
        <v>36</v>
      </c>
      <c r="AE103" s="69">
        <v>3.6</v>
      </c>
      <c r="AF103" s="69">
        <v>10.8</v>
      </c>
      <c r="AG103" s="71">
        <f t="shared" si="6"/>
        <v>50.400000000000006</v>
      </c>
      <c r="AH103" s="69">
        <v>132.21</v>
      </c>
      <c r="AI103" s="69">
        <v>13.22</v>
      </c>
      <c r="AJ103" s="71">
        <f t="shared" si="7"/>
        <v>145.43</v>
      </c>
      <c r="AK103" s="70"/>
      <c r="AL103" s="70"/>
      <c r="AM103" s="69">
        <v>10.4</v>
      </c>
      <c r="AN103" s="69">
        <v>2.57</v>
      </c>
      <c r="AO103" s="69">
        <v>1429.2</v>
      </c>
    </row>
    <row r="104" spans="1:41" ht="15.75" x14ac:dyDescent="0.2">
      <c r="A104" s="67">
        <v>101</v>
      </c>
      <c r="B104" s="38" t="s">
        <v>167</v>
      </c>
      <c r="C104" s="68">
        <v>28309202500125</v>
      </c>
      <c r="D104" s="69">
        <v>275</v>
      </c>
      <c r="E104" s="70"/>
      <c r="F104" s="70"/>
      <c r="G104" s="70"/>
      <c r="H104" s="70"/>
      <c r="I104" s="69">
        <v>388.18</v>
      </c>
      <c r="J104" s="69">
        <v>1320.14</v>
      </c>
      <c r="K104" s="69">
        <v>92.41</v>
      </c>
      <c r="L104" s="69">
        <v>190</v>
      </c>
      <c r="M104" s="70"/>
      <c r="N104" s="69">
        <v>1602.55</v>
      </c>
      <c r="O104" s="70"/>
      <c r="P104" s="70"/>
      <c r="Q104" s="69">
        <v>21</v>
      </c>
      <c r="R104" s="69">
        <v>50</v>
      </c>
      <c r="S104" s="70"/>
      <c r="T104" s="70"/>
      <c r="U104" s="70"/>
      <c r="V104" s="70"/>
      <c r="W104" s="70">
        <f t="shared" si="4"/>
        <v>0</v>
      </c>
      <c r="X104" s="69">
        <v>5.25</v>
      </c>
      <c r="Y104" s="69">
        <v>5.7</v>
      </c>
      <c r="Z104" s="69">
        <v>81.95</v>
      </c>
      <c r="AA104" s="69">
        <f t="shared" si="5"/>
        <v>60.95</v>
      </c>
      <c r="AB104" s="69">
        <v>1246.32</v>
      </c>
      <c r="AC104" s="69">
        <v>1246.32</v>
      </c>
      <c r="AD104" s="69">
        <v>38.82</v>
      </c>
      <c r="AE104" s="69">
        <v>3.88</v>
      </c>
      <c r="AF104" s="69">
        <v>11.65</v>
      </c>
      <c r="AG104" s="71">
        <f t="shared" si="6"/>
        <v>54.35</v>
      </c>
      <c r="AH104" s="69">
        <v>124.63</v>
      </c>
      <c r="AI104" s="69">
        <v>12.46</v>
      </c>
      <c r="AJ104" s="71">
        <f t="shared" si="7"/>
        <v>137.09</v>
      </c>
      <c r="AK104" s="70"/>
      <c r="AL104" s="70"/>
      <c r="AM104" s="69">
        <v>10.7</v>
      </c>
      <c r="AN104" s="69">
        <v>3.16</v>
      </c>
      <c r="AO104" s="69">
        <v>1280.8499999999999</v>
      </c>
    </row>
    <row r="105" spans="1:41" ht="15.75" x14ac:dyDescent="0.2">
      <c r="A105" s="67">
        <v>102</v>
      </c>
      <c r="B105" s="38" t="s">
        <v>168</v>
      </c>
      <c r="C105" s="68">
        <v>28204210100288</v>
      </c>
      <c r="D105" s="69">
        <v>263</v>
      </c>
      <c r="E105" s="69">
        <v>223.18</v>
      </c>
      <c r="F105" s="70"/>
      <c r="G105" s="70"/>
      <c r="H105" s="70"/>
      <c r="I105" s="69">
        <v>371.25</v>
      </c>
      <c r="J105" s="69">
        <v>1321.61</v>
      </c>
      <c r="K105" s="69">
        <v>92.51</v>
      </c>
      <c r="L105" s="69">
        <v>190</v>
      </c>
      <c r="M105" s="70"/>
      <c r="N105" s="69">
        <v>1604.12</v>
      </c>
      <c r="O105" s="70"/>
      <c r="P105" s="70"/>
      <c r="Q105" s="69">
        <v>19.2</v>
      </c>
      <c r="R105" s="70"/>
      <c r="S105" s="70"/>
      <c r="T105" s="70"/>
      <c r="U105" s="70"/>
      <c r="V105" s="70"/>
      <c r="W105" s="70">
        <f t="shared" si="4"/>
        <v>0</v>
      </c>
      <c r="X105" s="70"/>
      <c r="Y105" s="69">
        <v>5.51</v>
      </c>
      <c r="Z105" s="69">
        <v>247.89</v>
      </c>
      <c r="AA105" s="69">
        <f t="shared" si="5"/>
        <v>228.69</v>
      </c>
      <c r="AB105" s="69">
        <v>1480.76</v>
      </c>
      <c r="AC105" s="69">
        <v>1480.76</v>
      </c>
      <c r="AD105" s="69">
        <v>37.119999999999997</v>
      </c>
      <c r="AE105" s="69">
        <v>3.71</v>
      </c>
      <c r="AF105" s="69">
        <v>11.14</v>
      </c>
      <c r="AG105" s="71">
        <f t="shared" si="6"/>
        <v>51.97</v>
      </c>
      <c r="AH105" s="69">
        <v>148.08000000000001</v>
      </c>
      <c r="AI105" s="69">
        <v>14.81</v>
      </c>
      <c r="AJ105" s="71">
        <f t="shared" si="7"/>
        <v>162.89000000000001</v>
      </c>
      <c r="AK105" s="70"/>
      <c r="AL105" s="70"/>
      <c r="AM105" s="69">
        <v>11.8</v>
      </c>
      <c r="AN105" s="69">
        <v>5.34</v>
      </c>
      <c r="AO105" s="69">
        <v>1559</v>
      </c>
    </row>
    <row r="106" spans="1:41" ht="15.75" x14ac:dyDescent="0.2">
      <c r="A106" s="67">
        <v>103</v>
      </c>
      <c r="B106" s="38" t="s">
        <v>169</v>
      </c>
      <c r="C106" s="68"/>
      <c r="D106" s="69"/>
      <c r="E106" s="69"/>
      <c r="F106" s="70"/>
      <c r="G106" s="70"/>
      <c r="H106" s="70"/>
      <c r="I106" s="69"/>
      <c r="J106" s="69"/>
      <c r="K106" s="69"/>
      <c r="L106" s="69"/>
      <c r="M106" s="70"/>
      <c r="N106" s="69"/>
      <c r="O106" s="70"/>
      <c r="P106" s="70"/>
      <c r="Q106" s="69"/>
      <c r="R106" s="70"/>
      <c r="S106" s="70"/>
      <c r="T106" s="70"/>
      <c r="U106" s="70"/>
      <c r="V106" s="70"/>
      <c r="W106" s="70">
        <f t="shared" si="4"/>
        <v>0</v>
      </c>
      <c r="X106" s="70"/>
      <c r="Y106" s="69"/>
      <c r="Z106" s="69"/>
      <c r="AA106" s="69">
        <f t="shared" si="5"/>
        <v>0</v>
      </c>
      <c r="AB106" s="69"/>
      <c r="AC106" s="69"/>
      <c r="AD106" s="69"/>
      <c r="AE106" s="69"/>
      <c r="AF106" s="69"/>
      <c r="AG106" s="71">
        <f t="shared" si="6"/>
        <v>0</v>
      </c>
      <c r="AH106" s="69"/>
      <c r="AI106" s="69"/>
      <c r="AJ106" s="71">
        <f t="shared" si="7"/>
        <v>0</v>
      </c>
      <c r="AK106" s="70"/>
      <c r="AL106" s="70"/>
      <c r="AM106" s="69"/>
      <c r="AN106" s="69"/>
      <c r="AO106" s="69"/>
    </row>
    <row r="107" spans="1:41" ht="18" x14ac:dyDescent="0.25">
      <c r="A107" s="67">
        <v>104</v>
      </c>
      <c r="B107" s="54" t="s">
        <v>170</v>
      </c>
      <c r="C107" s="68"/>
      <c r="D107" s="69"/>
      <c r="E107" s="69"/>
      <c r="F107" s="70"/>
      <c r="G107" s="70"/>
      <c r="H107" s="70"/>
      <c r="I107" s="69"/>
      <c r="J107" s="69"/>
      <c r="K107" s="69"/>
      <c r="L107" s="69"/>
      <c r="M107" s="70"/>
      <c r="N107" s="69"/>
      <c r="O107" s="70"/>
      <c r="P107" s="70"/>
      <c r="Q107" s="69"/>
      <c r="R107" s="70"/>
      <c r="S107" s="70"/>
      <c r="T107" s="70"/>
      <c r="U107" s="70"/>
      <c r="V107" s="70"/>
      <c r="W107" s="70">
        <f t="shared" si="4"/>
        <v>0</v>
      </c>
      <c r="X107" s="70"/>
      <c r="Y107" s="69"/>
      <c r="Z107" s="69"/>
      <c r="AA107" s="69">
        <f t="shared" si="5"/>
        <v>0</v>
      </c>
      <c r="AB107" s="69"/>
      <c r="AC107" s="69"/>
      <c r="AD107" s="69"/>
      <c r="AE107" s="69"/>
      <c r="AF107" s="69"/>
      <c r="AG107" s="71">
        <f t="shared" si="6"/>
        <v>0</v>
      </c>
      <c r="AH107" s="69"/>
      <c r="AI107" s="69"/>
      <c r="AJ107" s="71">
        <f t="shared" si="7"/>
        <v>0</v>
      </c>
      <c r="AK107" s="70"/>
      <c r="AL107" s="70"/>
      <c r="AM107" s="69"/>
      <c r="AN107" s="69"/>
      <c r="AO107" s="69"/>
    </row>
    <row r="108" spans="1:41" ht="15.75" x14ac:dyDescent="0.2">
      <c r="A108" s="67">
        <v>105</v>
      </c>
      <c r="B108" s="38" t="s">
        <v>171</v>
      </c>
      <c r="C108" s="68">
        <v>28609262500322</v>
      </c>
      <c r="D108" s="69">
        <v>263</v>
      </c>
      <c r="E108" s="70"/>
      <c r="F108" s="70"/>
      <c r="G108" s="70"/>
      <c r="H108" s="70"/>
      <c r="I108" s="69">
        <v>371.25</v>
      </c>
      <c r="J108" s="69">
        <v>1258.68</v>
      </c>
      <c r="K108" s="69">
        <v>88.11</v>
      </c>
      <c r="L108" s="69">
        <v>190</v>
      </c>
      <c r="M108" s="70"/>
      <c r="N108" s="69">
        <v>1536.79</v>
      </c>
      <c r="O108" s="70"/>
      <c r="P108" s="70"/>
      <c r="Q108" s="69">
        <v>14.4</v>
      </c>
      <c r="R108" s="69">
        <v>50</v>
      </c>
      <c r="S108" s="70"/>
      <c r="T108" s="70"/>
      <c r="U108" s="70"/>
      <c r="V108" s="70"/>
      <c r="W108" s="70">
        <f t="shared" si="4"/>
        <v>0</v>
      </c>
      <c r="X108" s="70"/>
      <c r="Y108" s="69">
        <v>5.51</v>
      </c>
      <c r="Z108" s="69">
        <v>69.91</v>
      </c>
      <c r="AA108" s="69">
        <f t="shared" si="5"/>
        <v>55.51</v>
      </c>
      <c r="AB108" s="69">
        <v>1185.45</v>
      </c>
      <c r="AC108" s="69">
        <v>1185.45</v>
      </c>
      <c r="AD108" s="69">
        <v>37.119999999999997</v>
      </c>
      <c r="AE108" s="69">
        <v>3.71</v>
      </c>
      <c r="AF108" s="69">
        <v>11.14</v>
      </c>
      <c r="AG108" s="71">
        <f t="shared" si="6"/>
        <v>51.97</v>
      </c>
      <c r="AH108" s="69">
        <v>118.55</v>
      </c>
      <c r="AI108" s="69">
        <v>11.85</v>
      </c>
      <c r="AJ108" s="71">
        <f t="shared" si="7"/>
        <v>130.4</v>
      </c>
      <c r="AK108" s="70"/>
      <c r="AL108" s="70"/>
      <c r="AM108" s="69">
        <v>10.199999999999999</v>
      </c>
      <c r="AN108" s="69">
        <v>2.2400000000000002</v>
      </c>
      <c r="AO108" s="69">
        <v>1405.85</v>
      </c>
    </row>
    <row r="109" spans="1:41" ht="15.75" x14ac:dyDescent="0.2">
      <c r="A109" s="67">
        <v>106</v>
      </c>
      <c r="B109" s="53" t="s">
        <v>172</v>
      </c>
      <c r="C109" s="68"/>
      <c r="D109" s="69"/>
      <c r="E109" s="70"/>
      <c r="F109" s="70"/>
      <c r="G109" s="70"/>
      <c r="H109" s="70"/>
      <c r="I109" s="69"/>
      <c r="J109" s="69"/>
      <c r="K109" s="69"/>
      <c r="L109" s="69"/>
      <c r="M109" s="70"/>
      <c r="N109" s="69"/>
      <c r="O109" s="70"/>
      <c r="P109" s="70"/>
      <c r="Q109" s="69"/>
      <c r="R109" s="69"/>
      <c r="S109" s="70"/>
      <c r="T109" s="70"/>
      <c r="U109" s="70"/>
      <c r="V109" s="70"/>
      <c r="W109" s="70">
        <f t="shared" si="4"/>
        <v>0</v>
      </c>
      <c r="X109" s="70"/>
      <c r="Y109" s="69"/>
      <c r="Z109" s="69"/>
      <c r="AA109" s="69">
        <f t="shared" si="5"/>
        <v>0</v>
      </c>
      <c r="AB109" s="69"/>
      <c r="AC109" s="69"/>
      <c r="AD109" s="69"/>
      <c r="AE109" s="69"/>
      <c r="AF109" s="69"/>
      <c r="AG109" s="71">
        <f t="shared" si="6"/>
        <v>0</v>
      </c>
      <c r="AH109" s="69"/>
      <c r="AI109" s="69"/>
      <c r="AJ109" s="71">
        <f t="shared" si="7"/>
        <v>0</v>
      </c>
      <c r="AK109" s="70"/>
      <c r="AL109" s="70"/>
      <c r="AM109" s="69"/>
      <c r="AN109" s="69"/>
      <c r="AO109" s="69"/>
    </row>
    <row r="110" spans="1:41" ht="15.75" x14ac:dyDescent="0.2">
      <c r="A110" s="67">
        <v>107</v>
      </c>
      <c r="B110" s="48" t="s">
        <v>173</v>
      </c>
      <c r="C110" s="68"/>
      <c r="D110" s="69"/>
      <c r="E110" s="70"/>
      <c r="F110" s="70"/>
      <c r="G110" s="70"/>
      <c r="H110" s="70"/>
      <c r="I110" s="69"/>
      <c r="J110" s="69"/>
      <c r="K110" s="69"/>
      <c r="L110" s="69"/>
      <c r="M110" s="70"/>
      <c r="N110" s="69"/>
      <c r="O110" s="70"/>
      <c r="P110" s="70"/>
      <c r="Q110" s="69"/>
      <c r="R110" s="69"/>
      <c r="S110" s="70"/>
      <c r="T110" s="70"/>
      <c r="U110" s="70"/>
      <c r="V110" s="70"/>
      <c r="W110" s="70">
        <f t="shared" si="4"/>
        <v>0</v>
      </c>
      <c r="X110" s="70"/>
      <c r="Y110" s="69"/>
      <c r="Z110" s="69"/>
      <c r="AA110" s="69">
        <f t="shared" si="5"/>
        <v>0</v>
      </c>
      <c r="AB110" s="69"/>
      <c r="AC110" s="69"/>
      <c r="AD110" s="69"/>
      <c r="AE110" s="69"/>
      <c r="AF110" s="69"/>
      <c r="AG110" s="71">
        <f t="shared" si="6"/>
        <v>0</v>
      </c>
      <c r="AH110" s="69"/>
      <c r="AI110" s="69"/>
      <c r="AJ110" s="71">
        <f t="shared" si="7"/>
        <v>0</v>
      </c>
      <c r="AK110" s="70"/>
      <c r="AL110" s="70"/>
      <c r="AM110" s="69"/>
      <c r="AN110" s="69"/>
      <c r="AO110" s="69"/>
    </row>
    <row r="111" spans="1:41" ht="15.75" x14ac:dyDescent="0.2">
      <c r="A111" s="67">
        <v>108</v>
      </c>
      <c r="B111" s="53" t="s">
        <v>174</v>
      </c>
      <c r="C111" s="68">
        <v>28611122500122</v>
      </c>
      <c r="D111" s="69">
        <v>264</v>
      </c>
      <c r="E111" s="69">
        <v>226.45</v>
      </c>
      <c r="F111" s="70"/>
      <c r="G111" s="70"/>
      <c r="H111" s="70"/>
      <c r="I111" s="69">
        <v>372.66</v>
      </c>
      <c r="J111" s="69">
        <v>1260.3900000000001</v>
      </c>
      <c r="K111" s="69">
        <v>88.23</v>
      </c>
      <c r="L111" s="69">
        <v>190</v>
      </c>
      <c r="M111" s="70"/>
      <c r="N111" s="69">
        <v>1538.62</v>
      </c>
      <c r="O111" s="70"/>
      <c r="P111" s="70"/>
      <c r="Q111" s="69">
        <v>14.4</v>
      </c>
      <c r="R111" s="70"/>
      <c r="S111" s="70"/>
      <c r="T111" s="70"/>
      <c r="U111" s="70"/>
      <c r="V111" s="70"/>
      <c r="W111" s="70">
        <f t="shared" si="4"/>
        <v>0</v>
      </c>
      <c r="X111" s="70"/>
      <c r="Y111" s="69">
        <v>5.52</v>
      </c>
      <c r="Z111" s="69">
        <v>246.37</v>
      </c>
      <c r="AA111" s="69">
        <f t="shared" si="5"/>
        <v>231.97</v>
      </c>
      <c r="AB111" s="69">
        <v>1412.33</v>
      </c>
      <c r="AC111" s="69">
        <v>1412.33</v>
      </c>
      <c r="AD111" s="69">
        <v>37.270000000000003</v>
      </c>
      <c r="AE111" s="69">
        <v>3.73</v>
      </c>
      <c r="AF111" s="69">
        <v>11.18</v>
      </c>
      <c r="AG111" s="71">
        <f t="shared" si="6"/>
        <v>52.18</v>
      </c>
      <c r="AH111" s="69">
        <v>141.22999999999999</v>
      </c>
      <c r="AI111" s="69">
        <v>14.12</v>
      </c>
      <c r="AJ111" s="71">
        <f t="shared" si="7"/>
        <v>155.35</v>
      </c>
      <c r="AK111" s="70"/>
      <c r="AL111" s="70"/>
      <c r="AM111" s="69">
        <v>11.35</v>
      </c>
      <c r="AN111" s="69">
        <v>4.5199999999999996</v>
      </c>
      <c r="AO111" s="69">
        <v>1561.55</v>
      </c>
    </row>
    <row r="112" spans="1:41" ht="15.75" x14ac:dyDescent="0.2">
      <c r="A112" s="67">
        <v>109</v>
      </c>
      <c r="B112" s="38" t="s">
        <v>175</v>
      </c>
      <c r="C112" s="68">
        <v>28703202500168</v>
      </c>
      <c r="D112" s="69">
        <v>260</v>
      </c>
      <c r="E112" s="69">
        <v>221.37</v>
      </c>
      <c r="F112" s="70"/>
      <c r="G112" s="70"/>
      <c r="H112" s="70"/>
      <c r="I112" s="69">
        <v>367.01</v>
      </c>
      <c r="J112" s="69">
        <v>1312.11</v>
      </c>
      <c r="K112" s="69">
        <v>91.85</v>
      </c>
      <c r="L112" s="69">
        <v>190</v>
      </c>
      <c r="M112" s="70"/>
      <c r="N112" s="69">
        <v>1593.96</v>
      </c>
      <c r="O112" s="70"/>
      <c r="P112" s="70"/>
      <c r="Q112" s="69">
        <v>14.4</v>
      </c>
      <c r="R112" s="69">
        <v>145</v>
      </c>
      <c r="S112" s="70"/>
      <c r="T112" s="70"/>
      <c r="U112" s="70"/>
      <c r="V112" s="70"/>
      <c r="W112" s="70">
        <f t="shared" si="4"/>
        <v>0</v>
      </c>
      <c r="X112" s="70"/>
      <c r="Y112" s="69">
        <v>5.47</v>
      </c>
      <c r="Z112" s="69">
        <v>386.24</v>
      </c>
      <c r="AA112" s="69">
        <f t="shared" si="5"/>
        <v>371.84000000000003</v>
      </c>
      <c r="AB112" s="69">
        <v>1468.19</v>
      </c>
      <c r="AC112" s="69">
        <v>1468.19</v>
      </c>
      <c r="AD112" s="69">
        <v>36.700000000000003</v>
      </c>
      <c r="AE112" s="69">
        <v>3.67</v>
      </c>
      <c r="AF112" s="69">
        <v>11.01</v>
      </c>
      <c r="AG112" s="71">
        <f t="shared" si="6"/>
        <v>51.38</v>
      </c>
      <c r="AH112" s="69">
        <v>146.82</v>
      </c>
      <c r="AI112" s="69">
        <v>14.68</v>
      </c>
      <c r="AJ112" s="71">
        <f t="shared" si="7"/>
        <v>161.5</v>
      </c>
      <c r="AK112" s="70"/>
      <c r="AL112" s="70"/>
      <c r="AM112" s="69">
        <v>12.8</v>
      </c>
      <c r="AN112" s="69">
        <v>7.35</v>
      </c>
      <c r="AO112" s="69">
        <v>1747.15</v>
      </c>
    </row>
    <row r="113" spans="1:41" ht="15.75" x14ac:dyDescent="0.2">
      <c r="A113" s="67">
        <v>86</v>
      </c>
      <c r="B113" s="38" t="s">
        <v>176</v>
      </c>
      <c r="C113" s="68">
        <v>28607202503745</v>
      </c>
      <c r="D113" s="69">
        <v>260</v>
      </c>
      <c r="E113" s="69">
        <v>221.37</v>
      </c>
      <c r="F113" s="70"/>
      <c r="G113" s="70"/>
      <c r="H113" s="70"/>
      <c r="I113" s="69">
        <v>367.01</v>
      </c>
      <c r="J113" s="69">
        <v>1312.11</v>
      </c>
      <c r="K113" s="69">
        <v>91.85</v>
      </c>
      <c r="L113" s="69">
        <v>190</v>
      </c>
      <c r="M113" s="70"/>
      <c r="N113" s="69">
        <v>1593.96</v>
      </c>
      <c r="O113" s="70"/>
      <c r="P113" s="70"/>
      <c r="Q113" s="69">
        <v>14.4</v>
      </c>
      <c r="R113" s="69">
        <v>50</v>
      </c>
      <c r="S113" s="70"/>
      <c r="T113" s="70"/>
      <c r="U113" s="70"/>
      <c r="V113" s="70"/>
      <c r="W113" s="70">
        <f t="shared" si="4"/>
        <v>0</v>
      </c>
      <c r="X113" s="70"/>
      <c r="Y113" s="69">
        <v>5.47</v>
      </c>
      <c r="Z113" s="69">
        <v>291.24</v>
      </c>
      <c r="AA113" s="69">
        <f t="shared" si="5"/>
        <v>276.84000000000003</v>
      </c>
      <c r="AB113" s="69">
        <v>1468.19</v>
      </c>
      <c r="AC113" s="69">
        <v>1468.19</v>
      </c>
      <c r="AD113" s="69">
        <v>36.700000000000003</v>
      </c>
      <c r="AE113" s="69">
        <v>3.67</v>
      </c>
      <c r="AF113" s="69">
        <v>11.01</v>
      </c>
      <c r="AG113" s="71">
        <f t="shared" si="6"/>
        <v>51.38</v>
      </c>
      <c r="AH113" s="69">
        <v>146.82</v>
      </c>
      <c r="AI113" s="69">
        <v>14.68</v>
      </c>
      <c r="AJ113" s="71">
        <f t="shared" si="7"/>
        <v>161.5</v>
      </c>
      <c r="AK113" s="70"/>
      <c r="AL113" s="70"/>
      <c r="AM113" s="69">
        <v>11.4</v>
      </c>
      <c r="AN113" s="69">
        <v>4.59</v>
      </c>
      <c r="AO113" s="69">
        <v>1566.3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BA114"/>
  <sheetViews>
    <sheetView rightToLeft="1" workbookViewId="0">
      <selection activeCell="A6" sqref="A6:A114"/>
    </sheetView>
  </sheetViews>
  <sheetFormatPr defaultRowHeight="14.25" x14ac:dyDescent="0.2"/>
  <cols>
    <col min="1" max="1" width="10.875" customWidth="1"/>
    <col min="2" max="2" width="24.75" customWidth="1"/>
    <col min="3" max="3" width="13.75" customWidth="1"/>
    <col min="4" max="4" width="13.125" customWidth="1"/>
    <col min="5" max="5" width="21.125" customWidth="1"/>
    <col min="257" max="257" width="10.875" customWidth="1"/>
    <col min="258" max="258" width="24.75" customWidth="1"/>
    <col min="259" max="259" width="13.75" customWidth="1"/>
    <col min="260" max="260" width="13.125" customWidth="1"/>
    <col min="261" max="261" width="21.125" customWidth="1"/>
    <col min="513" max="513" width="10.875" customWidth="1"/>
    <col min="514" max="514" width="24.75" customWidth="1"/>
    <col min="515" max="515" width="13.75" customWidth="1"/>
    <col min="516" max="516" width="13.125" customWidth="1"/>
    <col min="517" max="517" width="21.125" customWidth="1"/>
    <col min="769" max="769" width="10.875" customWidth="1"/>
    <col min="770" max="770" width="24.75" customWidth="1"/>
    <col min="771" max="771" width="13.75" customWidth="1"/>
    <col min="772" max="772" width="13.125" customWidth="1"/>
    <col min="773" max="773" width="21.125" customWidth="1"/>
    <col min="1025" max="1025" width="10.875" customWidth="1"/>
    <col min="1026" max="1026" width="24.75" customWidth="1"/>
    <col min="1027" max="1027" width="13.75" customWidth="1"/>
    <col min="1028" max="1028" width="13.125" customWidth="1"/>
    <col min="1029" max="1029" width="21.125" customWidth="1"/>
    <col min="1281" max="1281" width="10.875" customWidth="1"/>
    <col min="1282" max="1282" width="24.75" customWidth="1"/>
    <col min="1283" max="1283" width="13.75" customWidth="1"/>
    <col min="1284" max="1284" width="13.125" customWidth="1"/>
    <col min="1285" max="1285" width="21.125" customWidth="1"/>
    <col min="1537" max="1537" width="10.875" customWidth="1"/>
    <col min="1538" max="1538" width="24.75" customWidth="1"/>
    <col min="1539" max="1539" width="13.75" customWidth="1"/>
    <col min="1540" max="1540" width="13.125" customWidth="1"/>
    <col min="1541" max="1541" width="21.125" customWidth="1"/>
    <col min="1793" max="1793" width="10.875" customWidth="1"/>
    <col min="1794" max="1794" width="24.75" customWidth="1"/>
    <col min="1795" max="1795" width="13.75" customWidth="1"/>
    <col min="1796" max="1796" width="13.125" customWidth="1"/>
    <col min="1797" max="1797" width="21.125" customWidth="1"/>
    <col min="2049" max="2049" width="10.875" customWidth="1"/>
    <col min="2050" max="2050" width="24.75" customWidth="1"/>
    <col min="2051" max="2051" width="13.75" customWidth="1"/>
    <col min="2052" max="2052" width="13.125" customWidth="1"/>
    <col min="2053" max="2053" width="21.125" customWidth="1"/>
    <col min="2305" max="2305" width="10.875" customWidth="1"/>
    <col min="2306" max="2306" width="24.75" customWidth="1"/>
    <col min="2307" max="2307" width="13.75" customWidth="1"/>
    <col min="2308" max="2308" width="13.125" customWidth="1"/>
    <col min="2309" max="2309" width="21.125" customWidth="1"/>
    <col min="2561" max="2561" width="10.875" customWidth="1"/>
    <col min="2562" max="2562" width="24.75" customWidth="1"/>
    <col min="2563" max="2563" width="13.75" customWidth="1"/>
    <col min="2564" max="2564" width="13.125" customWidth="1"/>
    <col min="2565" max="2565" width="21.125" customWidth="1"/>
    <col min="2817" max="2817" width="10.875" customWidth="1"/>
    <col min="2818" max="2818" width="24.75" customWidth="1"/>
    <col min="2819" max="2819" width="13.75" customWidth="1"/>
    <col min="2820" max="2820" width="13.125" customWidth="1"/>
    <col min="2821" max="2821" width="21.125" customWidth="1"/>
    <col min="3073" max="3073" width="10.875" customWidth="1"/>
    <col min="3074" max="3074" width="24.75" customWidth="1"/>
    <col min="3075" max="3075" width="13.75" customWidth="1"/>
    <col min="3076" max="3076" width="13.125" customWidth="1"/>
    <col min="3077" max="3077" width="21.125" customWidth="1"/>
    <col min="3329" max="3329" width="10.875" customWidth="1"/>
    <col min="3330" max="3330" width="24.75" customWidth="1"/>
    <col min="3331" max="3331" width="13.75" customWidth="1"/>
    <col min="3332" max="3332" width="13.125" customWidth="1"/>
    <col min="3333" max="3333" width="21.125" customWidth="1"/>
    <col min="3585" max="3585" width="10.875" customWidth="1"/>
    <col min="3586" max="3586" width="24.75" customWidth="1"/>
    <col min="3587" max="3587" width="13.75" customWidth="1"/>
    <col min="3588" max="3588" width="13.125" customWidth="1"/>
    <col min="3589" max="3589" width="21.125" customWidth="1"/>
    <col min="3841" max="3841" width="10.875" customWidth="1"/>
    <col min="3842" max="3842" width="24.75" customWidth="1"/>
    <col min="3843" max="3843" width="13.75" customWidth="1"/>
    <col min="3844" max="3844" width="13.125" customWidth="1"/>
    <col min="3845" max="3845" width="21.125" customWidth="1"/>
    <col min="4097" max="4097" width="10.875" customWidth="1"/>
    <col min="4098" max="4098" width="24.75" customWidth="1"/>
    <col min="4099" max="4099" width="13.75" customWidth="1"/>
    <col min="4100" max="4100" width="13.125" customWidth="1"/>
    <col min="4101" max="4101" width="21.125" customWidth="1"/>
    <col min="4353" max="4353" width="10.875" customWidth="1"/>
    <col min="4354" max="4354" width="24.75" customWidth="1"/>
    <col min="4355" max="4355" width="13.75" customWidth="1"/>
    <col min="4356" max="4356" width="13.125" customWidth="1"/>
    <col min="4357" max="4357" width="21.125" customWidth="1"/>
    <col min="4609" max="4609" width="10.875" customWidth="1"/>
    <col min="4610" max="4610" width="24.75" customWidth="1"/>
    <col min="4611" max="4611" width="13.75" customWidth="1"/>
    <col min="4612" max="4612" width="13.125" customWidth="1"/>
    <col min="4613" max="4613" width="21.125" customWidth="1"/>
    <col min="4865" max="4865" width="10.875" customWidth="1"/>
    <col min="4866" max="4866" width="24.75" customWidth="1"/>
    <col min="4867" max="4867" width="13.75" customWidth="1"/>
    <col min="4868" max="4868" width="13.125" customWidth="1"/>
    <col min="4869" max="4869" width="21.125" customWidth="1"/>
    <col min="5121" max="5121" width="10.875" customWidth="1"/>
    <col min="5122" max="5122" width="24.75" customWidth="1"/>
    <col min="5123" max="5123" width="13.75" customWidth="1"/>
    <col min="5124" max="5124" width="13.125" customWidth="1"/>
    <col min="5125" max="5125" width="21.125" customWidth="1"/>
    <col min="5377" max="5377" width="10.875" customWidth="1"/>
    <col min="5378" max="5378" width="24.75" customWidth="1"/>
    <col min="5379" max="5379" width="13.75" customWidth="1"/>
    <col min="5380" max="5380" width="13.125" customWidth="1"/>
    <col min="5381" max="5381" width="21.125" customWidth="1"/>
    <col min="5633" max="5633" width="10.875" customWidth="1"/>
    <col min="5634" max="5634" width="24.75" customWidth="1"/>
    <col min="5635" max="5635" width="13.75" customWidth="1"/>
    <col min="5636" max="5636" width="13.125" customWidth="1"/>
    <col min="5637" max="5637" width="21.125" customWidth="1"/>
    <col min="5889" max="5889" width="10.875" customWidth="1"/>
    <col min="5890" max="5890" width="24.75" customWidth="1"/>
    <col min="5891" max="5891" width="13.75" customWidth="1"/>
    <col min="5892" max="5892" width="13.125" customWidth="1"/>
    <col min="5893" max="5893" width="21.125" customWidth="1"/>
    <col min="6145" max="6145" width="10.875" customWidth="1"/>
    <col min="6146" max="6146" width="24.75" customWidth="1"/>
    <col min="6147" max="6147" width="13.75" customWidth="1"/>
    <col min="6148" max="6148" width="13.125" customWidth="1"/>
    <col min="6149" max="6149" width="21.125" customWidth="1"/>
    <col min="6401" max="6401" width="10.875" customWidth="1"/>
    <col min="6402" max="6402" width="24.75" customWidth="1"/>
    <col min="6403" max="6403" width="13.75" customWidth="1"/>
    <col min="6404" max="6404" width="13.125" customWidth="1"/>
    <col min="6405" max="6405" width="21.125" customWidth="1"/>
    <col min="6657" max="6657" width="10.875" customWidth="1"/>
    <col min="6658" max="6658" width="24.75" customWidth="1"/>
    <col min="6659" max="6659" width="13.75" customWidth="1"/>
    <col min="6660" max="6660" width="13.125" customWidth="1"/>
    <col min="6661" max="6661" width="21.125" customWidth="1"/>
    <col min="6913" max="6913" width="10.875" customWidth="1"/>
    <col min="6914" max="6914" width="24.75" customWidth="1"/>
    <col min="6915" max="6915" width="13.75" customWidth="1"/>
    <col min="6916" max="6916" width="13.125" customWidth="1"/>
    <col min="6917" max="6917" width="21.125" customWidth="1"/>
    <col min="7169" max="7169" width="10.875" customWidth="1"/>
    <col min="7170" max="7170" width="24.75" customWidth="1"/>
    <col min="7171" max="7171" width="13.75" customWidth="1"/>
    <col min="7172" max="7172" width="13.125" customWidth="1"/>
    <col min="7173" max="7173" width="21.125" customWidth="1"/>
    <col min="7425" max="7425" width="10.875" customWidth="1"/>
    <col min="7426" max="7426" width="24.75" customWidth="1"/>
    <col min="7427" max="7427" width="13.75" customWidth="1"/>
    <col min="7428" max="7428" width="13.125" customWidth="1"/>
    <col min="7429" max="7429" width="21.125" customWidth="1"/>
    <col min="7681" max="7681" width="10.875" customWidth="1"/>
    <col min="7682" max="7682" width="24.75" customWidth="1"/>
    <col min="7683" max="7683" width="13.75" customWidth="1"/>
    <col min="7684" max="7684" width="13.125" customWidth="1"/>
    <col min="7685" max="7685" width="21.125" customWidth="1"/>
    <col min="7937" max="7937" width="10.875" customWidth="1"/>
    <col min="7938" max="7938" width="24.75" customWidth="1"/>
    <col min="7939" max="7939" width="13.75" customWidth="1"/>
    <col min="7940" max="7940" width="13.125" customWidth="1"/>
    <col min="7941" max="7941" width="21.125" customWidth="1"/>
    <col min="8193" max="8193" width="10.875" customWidth="1"/>
    <col min="8194" max="8194" width="24.75" customWidth="1"/>
    <col min="8195" max="8195" width="13.75" customWidth="1"/>
    <col min="8196" max="8196" width="13.125" customWidth="1"/>
    <col min="8197" max="8197" width="21.125" customWidth="1"/>
    <col min="8449" max="8449" width="10.875" customWidth="1"/>
    <col min="8450" max="8450" width="24.75" customWidth="1"/>
    <col min="8451" max="8451" width="13.75" customWidth="1"/>
    <col min="8452" max="8452" width="13.125" customWidth="1"/>
    <col min="8453" max="8453" width="21.125" customWidth="1"/>
    <col min="8705" max="8705" width="10.875" customWidth="1"/>
    <col min="8706" max="8706" width="24.75" customWidth="1"/>
    <col min="8707" max="8707" width="13.75" customWidth="1"/>
    <col min="8708" max="8708" width="13.125" customWidth="1"/>
    <col min="8709" max="8709" width="21.125" customWidth="1"/>
    <col min="8961" max="8961" width="10.875" customWidth="1"/>
    <col min="8962" max="8962" width="24.75" customWidth="1"/>
    <col min="8963" max="8963" width="13.75" customWidth="1"/>
    <col min="8964" max="8964" width="13.125" customWidth="1"/>
    <col min="8965" max="8965" width="21.125" customWidth="1"/>
    <col min="9217" max="9217" width="10.875" customWidth="1"/>
    <col min="9218" max="9218" width="24.75" customWidth="1"/>
    <col min="9219" max="9219" width="13.75" customWidth="1"/>
    <col min="9220" max="9220" width="13.125" customWidth="1"/>
    <col min="9221" max="9221" width="21.125" customWidth="1"/>
    <col min="9473" max="9473" width="10.875" customWidth="1"/>
    <col min="9474" max="9474" width="24.75" customWidth="1"/>
    <col min="9475" max="9475" width="13.75" customWidth="1"/>
    <col min="9476" max="9476" width="13.125" customWidth="1"/>
    <col min="9477" max="9477" width="21.125" customWidth="1"/>
    <col min="9729" max="9729" width="10.875" customWidth="1"/>
    <col min="9730" max="9730" width="24.75" customWidth="1"/>
    <col min="9731" max="9731" width="13.75" customWidth="1"/>
    <col min="9732" max="9732" width="13.125" customWidth="1"/>
    <col min="9733" max="9733" width="21.125" customWidth="1"/>
    <col min="9985" max="9985" width="10.875" customWidth="1"/>
    <col min="9986" max="9986" width="24.75" customWidth="1"/>
    <col min="9987" max="9987" width="13.75" customWidth="1"/>
    <col min="9988" max="9988" width="13.125" customWidth="1"/>
    <col min="9989" max="9989" width="21.125" customWidth="1"/>
    <col min="10241" max="10241" width="10.875" customWidth="1"/>
    <col min="10242" max="10242" width="24.75" customWidth="1"/>
    <col min="10243" max="10243" width="13.75" customWidth="1"/>
    <col min="10244" max="10244" width="13.125" customWidth="1"/>
    <col min="10245" max="10245" width="21.125" customWidth="1"/>
    <col min="10497" max="10497" width="10.875" customWidth="1"/>
    <col min="10498" max="10498" width="24.75" customWidth="1"/>
    <col min="10499" max="10499" width="13.75" customWidth="1"/>
    <col min="10500" max="10500" width="13.125" customWidth="1"/>
    <col min="10501" max="10501" width="21.125" customWidth="1"/>
    <col min="10753" max="10753" width="10.875" customWidth="1"/>
    <col min="10754" max="10754" width="24.75" customWidth="1"/>
    <col min="10755" max="10755" width="13.75" customWidth="1"/>
    <col min="10756" max="10756" width="13.125" customWidth="1"/>
    <col min="10757" max="10757" width="21.125" customWidth="1"/>
    <col min="11009" max="11009" width="10.875" customWidth="1"/>
    <col min="11010" max="11010" width="24.75" customWidth="1"/>
    <col min="11011" max="11011" width="13.75" customWidth="1"/>
    <col min="11012" max="11012" width="13.125" customWidth="1"/>
    <col min="11013" max="11013" width="21.125" customWidth="1"/>
    <col min="11265" max="11265" width="10.875" customWidth="1"/>
    <col min="11266" max="11266" width="24.75" customWidth="1"/>
    <col min="11267" max="11267" width="13.75" customWidth="1"/>
    <col min="11268" max="11268" width="13.125" customWidth="1"/>
    <col min="11269" max="11269" width="21.125" customWidth="1"/>
    <col min="11521" max="11521" width="10.875" customWidth="1"/>
    <col min="11522" max="11522" width="24.75" customWidth="1"/>
    <col min="11523" max="11523" width="13.75" customWidth="1"/>
    <col min="11524" max="11524" width="13.125" customWidth="1"/>
    <col min="11525" max="11525" width="21.125" customWidth="1"/>
    <col min="11777" max="11777" width="10.875" customWidth="1"/>
    <col min="11778" max="11778" width="24.75" customWidth="1"/>
    <col min="11779" max="11779" width="13.75" customWidth="1"/>
    <col min="11780" max="11780" width="13.125" customWidth="1"/>
    <col min="11781" max="11781" width="21.125" customWidth="1"/>
    <col min="12033" max="12033" width="10.875" customWidth="1"/>
    <col min="12034" max="12034" width="24.75" customWidth="1"/>
    <col min="12035" max="12035" width="13.75" customWidth="1"/>
    <col min="12036" max="12036" width="13.125" customWidth="1"/>
    <col min="12037" max="12037" width="21.125" customWidth="1"/>
    <col min="12289" max="12289" width="10.875" customWidth="1"/>
    <col min="12290" max="12290" width="24.75" customWidth="1"/>
    <col min="12291" max="12291" width="13.75" customWidth="1"/>
    <col min="12292" max="12292" width="13.125" customWidth="1"/>
    <col min="12293" max="12293" width="21.125" customWidth="1"/>
    <col min="12545" max="12545" width="10.875" customWidth="1"/>
    <col min="12546" max="12546" width="24.75" customWidth="1"/>
    <col min="12547" max="12547" width="13.75" customWidth="1"/>
    <col min="12548" max="12548" width="13.125" customWidth="1"/>
    <col min="12549" max="12549" width="21.125" customWidth="1"/>
    <col min="12801" max="12801" width="10.875" customWidth="1"/>
    <col min="12802" max="12802" width="24.75" customWidth="1"/>
    <col min="12803" max="12803" width="13.75" customWidth="1"/>
    <col min="12804" max="12804" width="13.125" customWidth="1"/>
    <col min="12805" max="12805" width="21.125" customWidth="1"/>
    <col min="13057" max="13057" width="10.875" customWidth="1"/>
    <col min="13058" max="13058" width="24.75" customWidth="1"/>
    <col min="13059" max="13059" width="13.75" customWidth="1"/>
    <col min="13060" max="13060" width="13.125" customWidth="1"/>
    <col min="13061" max="13061" width="21.125" customWidth="1"/>
    <col min="13313" max="13313" width="10.875" customWidth="1"/>
    <col min="13314" max="13314" width="24.75" customWidth="1"/>
    <col min="13315" max="13315" width="13.75" customWidth="1"/>
    <col min="13316" max="13316" width="13.125" customWidth="1"/>
    <col min="13317" max="13317" width="21.125" customWidth="1"/>
    <col min="13569" max="13569" width="10.875" customWidth="1"/>
    <col min="13570" max="13570" width="24.75" customWidth="1"/>
    <col min="13571" max="13571" width="13.75" customWidth="1"/>
    <col min="13572" max="13572" width="13.125" customWidth="1"/>
    <col min="13573" max="13573" width="21.125" customWidth="1"/>
    <col min="13825" max="13825" width="10.875" customWidth="1"/>
    <col min="13826" max="13826" width="24.75" customWidth="1"/>
    <col min="13827" max="13827" width="13.75" customWidth="1"/>
    <col min="13828" max="13828" width="13.125" customWidth="1"/>
    <col min="13829" max="13829" width="21.125" customWidth="1"/>
    <col min="14081" max="14081" width="10.875" customWidth="1"/>
    <col min="14082" max="14082" width="24.75" customWidth="1"/>
    <col min="14083" max="14083" width="13.75" customWidth="1"/>
    <col min="14084" max="14084" width="13.125" customWidth="1"/>
    <col min="14085" max="14085" width="21.125" customWidth="1"/>
    <col min="14337" max="14337" width="10.875" customWidth="1"/>
    <col min="14338" max="14338" width="24.75" customWidth="1"/>
    <col min="14339" max="14339" width="13.75" customWidth="1"/>
    <col min="14340" max="14340" width="13.125" customWidth="1"/>
    <col min="14341" max="14341" width="21.125" customWidth="1"/>
    <col min="14593" max="14593" width="10.875" customWidth="1"/>
    <col min="14594" max="14594" width="24.75" customWidth="1"/>
    <col min="14595" max="14595" width="13.75" customWidth="1"/>
    <col min="14596" max="14596" width="13.125" customWidth="1"/>
    <col min="14597" max="14597" width="21.125" customWidth="1"/>
    <col min="14849" max="14849" width="10.875" customWidth="1"/>
    <col min="14850" max="14850" width="24.75" customWidth="1"/>
    <col min="14851" max="14851" width="13.75" customWidth="1"/>
    <col min="14852" max="14852" width="13.125" customWidth="1"/>
    <col min="14853" max="14853" width="21.125" customWidth="1"/>
    <col min="15105" max="15105" width="10.875" customWidth="1"/>
    <col min="15106" max="15106" width="24.75" customWidth="1"/>
    <col min="15107" max="15107" width="13.75" customWidth="1"/>
    <col min="15108" max="15108" width="13.125" customWidth="1"/>
    <col min="15109" max="15109" width="21.125" customWidth="1"/>
    <col min="15361" max="15361" width="10.875" customWidth="1"/>
    <col min="15362" max="15362" width="24.75" customWidth="1"/>
    <col min="15363" max="15363" width="13.75" customWidth="1"/>
    <col min="15364" max="15364" width="13.125" customWidth="1"/>
    <col min="15365" max="15365" width="21.125" customWidth="1"/>
    <col min="15617" max="15617" width="10.875" customWidth="1"/>
    <col min="15618" max="15618" width="24.75" customWidth="1"/>
    <col min="15619" max="15619" width="13.75" customWidth="1"/>
    <col min="15620" max="15620" width="13.125" customWidth="1"/>
    <col min="15621" max="15621" width="21.125" customWidth="1"/>
    <col min="15873" max="15873" width="10.875" customWidth="1"/>
    <col min="15874" max="15874" width="24.75" customWidth="1"/>
    <col min="15875" max="15875" width="13.75" customWidth="1"/>
    <col min="15876" max="15876" width="13.125" customWidth="1"/>
    <col min="15877" max="15877" width="21.125" customWidth="1"/>
    <col min="16129" max="16129" width="10.875" customWidth="1"/>
    <col min="16130" max="16130" width="24.75" customWidth="1"/>
    <col min="16131" max="16131" width="13.75" customWidth="1"/>
    <col min="16132" max="16132" width="13.125" customWidth="1"/>
    <col min="16133" max="16133" width="21.125" customWidth="1"/>
  </cols>
  <sheetData>
    <row r="2" spans="1:53" x14ac:dyDescent="0.2">
      <c r="A2" s="204"/>
      <c r="B2" s="205" t="s">
        <v>15</v>
      </c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</row>
    <row r="3" spans="1:53" x14ac:dyDescent="0.2">
      <c r="A3" s="204"/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</row>
    <row r="4" spans="1:53" ht="15.75" thickBot="1" x14ac:dyDescent="0.3">
      <c r="A4" s="21">
        <v>1</v>
      </c>
      <c r="B4" s="22">
        <v>2</v>
      </c>
      <c r="C4" s="21">
        <v>3</v>
      </c>
      <c r="D4" s="22">
        <v>4</v>
      </c>
      <c r="E4" s="21">
        <v>5</v>
      </c>
      <c r="F4" s="22">
        <v>6</v>
      </c>
      <c r="G4" s="21">
        <v>7</v>
      </c>
      <c r="H4" s="22">
        <v>8</v>
      </c>
      <c r="I4" s="21">
        <v>9</v>
      </c>
      <c r="J4" s="22">
        <v>10</v>
      </c>
      <c r="K4" s="21">
        <v>11</v>
      </c>
      <c r="L4" s="22">
        <v>12</v>
      </c>
      <c r="M4" s="21">
        <v>13</v>
      </c>
      <c r="N4" s="22">
        <v>14</v>
      </c>
      <c r="O4" s="21">
        <v>15</v>
      </c>
      <c r="P4" s="22">
        <v>16</v>
      </c>
      <c r="Q4" s="21">
        <v>17</v>
      </c>
      <c r="R4" s="22">
        <v>18</v>
      </c>
      <c r="S4" s="21">
        <v>19</v>
      </c>
      <c r="T4" s="22">
        <v>20</v>
      </c>
      <c r="U4" s="21">
        <v>21</v>
      </c>
      <c r="V4" s="22">
        <v>22</v>
      </c>
      <c r="W4" s="21">
        <v>23</v>
      </c>
      <c r="X4" s="22">
        <v>24</v>
      </c>
      <c r="Y4" s="21">
        <v>25</v>
      </c>
      <c r="Z4" s="22">
        <v>26</v>
      </c>
      <c r="AA4" s="21">
        <v>27</v>
      </c>
      <c r="AB4" s="22">
        <v>28</v>
      </c>
      <c r="AC4" s="21">
        <v>29</v>
      </c>
      <c r="AD4" s="22">
        <v>30</v>
      </c>
      <c r="AE4" s="21">
        <v>31</v>
      </c>
      <c r="AF4" s="22">
        <v>32</v>
      </c>
      <c r="AG4" s="21">
        <v>33</v>
      </c>
      <c r="AH4" s="22">
        <v>34</v>
      </c>
      <c r="AI4" s="21">
        <v>35</v>
      </c>
      <c r="AJ4" s="22">
        <v>36</v>
      </c>
      <c r="AK4" s="21">
        <v>37</v>
      </c>
      <c r="AL4" s="22">
        <v>38</v>
      </c>
      <c r="AM4" s="21">
        <v>39</v>
      </c>
      <c r="AN4" s="22">
        <v>40</v>
      </c>
      <c r="AO4" s="21">
        <v>41</v>
      </c>
      <c r="AP4" s="22">
        <v>42</v>
      </c>
      <c r="AQ4" s="21">
        <v>43</v>
      </c>
      <c r="AR4" s="22">
        <v>44</v>
      </c>
      <c r="AS4" s="21">
        <v>45</v>
      </c>
      <c r="AT4" s="22">
        <v>46</v>
      </c>
      <c r="AU4" s="21">
        <v>47</v>
      </c>
      <c r="AV4" s="22">
        <v>48</v>
      </c>
      <c r="AW4" s="21">
        <v>49</v>
      </c>
      <c r="AX4" s="22">
        <v>50</v>
      </c>
      <c r="AY4" s="21">
        <v>51</v>
      </c>
      <c r="AZ4" s="22">
        <v>52</v>
      </c>
      <c r="BA4" s="21">
        <v>53</v>
      </c>
    </row>
    <row r="5" spans="1:53" ht="79.5" thickBot="1" x14ac:dyDescent="0.3">
      <c r="A5" s="23" t="s">
        <v>16</v>
      </c>
      <c r="B5" s="23" t="s">
        <v>17</v>
      </c>
      <c r="C5" s="24" t="s">
        <v>18</v>
      </c>
      <c r="D5" s="25" t="s">
        <v>19</v>
      </c>
      <c r="E5" s="26" t="s">
        <v>20</v>
      </c>
      <c r="F5" s="27" t="s">
        <v>21</v>
      </c>
      <c r="G5" s="28" t="s">
        <v>22</v>
      </c>
      <c r="H5" s="29" t="s">
        <v>23</v>
      </c>
      <c r="I5" s="29" t="s">
        <v>24</v>
      </c>
      <c r="J5" s="29" t="s">
        <v>25</v>
      </c>
      <c r="K5" s="30" t="s">
        <v>26</v>
      </c>
      <c r="L5" s="31"/>
      <c r="M5" s="32" t="s">
        <v>27</v>
      </c>
      <c r="N5" s="33" t="s">
        <v>28</v>
      </c>
      <c r="O5" s="33" t="s">
        <v>29</v>
      </c>
      <c r="P5" s="33" t="s">
        <v>30</v>
      </c>
      <c r="Q5" s="27" t="s">
        <v>31</v>
      </c>
      <c r="R5" s="33" t="s">
        <v>32</v>
      </c>
      <c r="S5" s="33" t="s">
        <v>33</v>
      </c>
      <c r="T5" s="27" t="s">
        <v>34</v>
      </c>
      <c r="U5" s="27" t="s">
        <v>35</v>
      </c>
      <c r="V5" s="27" t="s">
        <v>36</v>
      </c>
      <c r="W5" s="33" t="s">
        <v>37</v>
      </c>
      <c r="X5" s="33" t="s">
        <v>38</v>
      </c>
      <c r="Y5" s="33" t="s">
        <v>39</v>
      </c>
      <c r="Z5" s="33" t="s">
        <v>40</v>
      </c>
      <c r="AA5" s="33" t="s">
        <v>41</v>
      </c>
      <c r="AB5" s="33" t="s">
        <v>42</v>
      </c>
      <c r="AC5" s="33" t="s">
        <v>43</v>
      </c>
      <c r="AD5" s="33" t="s">
        <v>44</v>
      </c>
      <c r="AE5" s="33" t="s">
        <v>45</v>
      </c>
      <c r="AF5" s="33" t="s">
        <v>46</v>
      </c>
      <c r="AG5" s="33" t="s">
        <v>47</v>
      </c>
      <c r="AH5" s="27" t="s">
        <v>48</v>
      </c>
      <c r="AI5" s="27" t="s">
        <v>48</v>
      </c>
      <c r="AJ5" s="34" t="s">
        <v>49</v>
      </c>
      <c r="AK5" s="23" t="s">
        <v>50</v>
      </c>
      <c r="AL5" s="23" t="s">
        <v>51</v>
      </c>
      <c r="AM5" s="35" t="s">
        <v>52</v>
      </c>
      <c r="AN5" s="35" t="s">
        <v>53</v>
      </c>
      <c r="AO5" s="35" t="s">
        <v>54</v>
      </c>
      <c r="AP5" s="35" t="s">
        <v>55</v>
      </c>
      <c r="AQ5" s="36" t="s">
        <v>56</v>
      </c>
      <c r="AR5" s="36" t="s">
        <v>57</v>
      </c>
      <c r="AS5" s="36" t="s">
        <v>58</v>
      </c>
      <c r="AT5" s="33" t="s">
        <v>59</v>
      </c>
      <c r="AU5" s="33" t="s">
        <v>60</v>
      </c>
      <c r="AV5" s="33" t="s">
        <v>61</v>
      </c>
      <c r="AW5" s="33" t="s">
        <v>62</v>
      </c>
      <c r="AX5" s="33" t="s">
        <v>63</v>
      </c>
      <c r="AY5" s="33" t="s">
        <v>0</v>
      </c>
      <c r="AZ5" s="33" t="s">
        <v>64</v>
      </c>
      <c r="BA5" s="23" t="s">
        <v>65</v>
      </c>
    </row>
    <row r="6" spans="1:53" ht="15.75" x14ac:dyDescent="0.2">
      <c r="A6" s="37">
        <v>1</v>
      </c>
      <c r="B6" s="38" t="s">
        <v>66</v>
      </c>
      <c r="C6" s="39">
        <f>SUM(H6-D6-K6)</f>
        <v>2632.0099999999993</v>
      </c>
      <c r="D6" s="20"/>
      <c r="E6" s="40">
        <v>28310092500254</v>
      </c>
      <c r="F6" s="41">
        <v>259</v>
      </c>
      <c r="G6" s="42">
        <v>16461.060000000001</v>
      </c>
      <c r="H6" s="43">
        <v>4224.8599999999997</v>
      </c>
      <c r="I6" s="43">
        <v>79.150000000000006</v>
      </c>
      <c r="J6" s="44">
        <v>9.4</v>
      </c>
      <c r="K6" s="45">
        <f>205*3/100*F6</f>
        <v>1592.8500000000001</v>
      </c>
      <c r="L6" s="46"/>
      <c r="M6" s="41"/>
      <c r="N6" s="38"/>
      <c r="O6" s="38"/>
      <c r="P6" s="38"/>
      <c r="Q6" s="41">
        <v>335.41</v>
      </c>
      <c r="R6" s="41" t="s">
        <v>67</v>
      </c>
      <c r="S6" s="41">
        <v>48.43</v>
      </c>
      <c r="T6" s="41">
        <v>48.43</v>
      </c>
      <c r="U6" s="38"/>
      <c r="V6" s="41">
        <v>788.6</v>
      </c>
      <c r="W6" s="38"/>
      <c r="X6" s="38"/>
      <c r="Y6" s="41">
        <v>9.36</v>
      </c>
      <c r="Z6" s="41">
        <v>145</v>
      </c>
      <c r="AA6" s="38"/>
      <c r="AB6" s="38"/>
      <c r="AC6" s="38"/>
      <c r="AD6" s="38"/>
      <c r="AE6" s="38">
        <f>SUM(AA6:AD6)</f>
        <v>0</v>
      </c>
      <c r="AF6" s="38"/>
      <c r="AG6" s="41">
        <v>3.41</v>
      </c>
      <c r="AH6" s="41">
        <v>157.77000000000001</v>
      </c>
      <c r="AI6" s="41">
        <f>SUM(AH6-Y6)</f>
        <v>148.41000000000003</v>
      </c>
      <c r="AJ6" s="41">
        <f>SUM(AI6-Y6)</f>
        <v>139.05000000000001</v>
      </c>
      <c r="AK6" s="41">
        <v>897.45</v>
      </c>
      <c r="AL6" s="41">
        <v>897.45</v>
      </c>
      <c r="AM6" s="41">
        <v>33.54</v>
      </c>
      <c r="AN6" s="41">
        <v>3.35</v>
      </c>
      <c r="AO6" s="41">
        <v>10.06</v>
      </c>
      <c r="AP6" s="47">
        <f>SUM(AM6:AO6)</f>
        <v>46.95</v>
      </c>
      <c r="AQ6" s="41">
        <v>89.75</v>
      </c>
      <c r="AR6" s="41">
        <v>8.9700000000000006</v>
      </c>
      <c r="AS6" s="47">
        <f>SUM(AQ6:AR6)</f>
        <v>98.72</v>
      </c>
      <c r="AT6" s="38"/>
      <c r="AU6" s="38"/>
      <c r="AV6" s="41">
        <v>116.7</v>
      </c>
      <c r="AW6" s="38"/>
      <c r="AX6" s="38"/>
      <c r="AY6" s="41">
        <v>5.2</v>
      </c>
      <c r="AZ6" s="38"/>
      <c r="BA6" s="41">
        <v>678.8</v>
      </c>
    </row>
    <row r="7" spans="1:53" ht="15.75" x14ac:dyDescent="0.2">
      <c r="A7" s="37">
        <v>2</v>
      </c>
      <c r="B7" s="48" t="s">
        <v>68</v>
      </c>
      <c r="C7" s="39">
        <f t="shared" ref="C7:C70" si="0">SUM(H7-D7-K7)</f>
        <v>0</v>
      </c>
      <c r="D7" s="20"/>
      <c r="E7" s="40"/>
      <c r="F7" s="41"/>
      <c r="G7" s="49"/>
      <c r="H7" s="45"/>
      <c r="I7" s="45"/>
      <c r="J7" s="45"/>
      <c r="K7" s="45">
        <f t="shared" ref="K7:K70" si="1">205*3/100*F7</f>
        <v>0</v>
      </c>
      <c r="L7" s="46"/>
      <c r="M7" s="41"/>
      <c r="N7" s="38"/>
      <c r="O7" s="38"/>
      <c r="P7" s="38"/>
      <c r="Q7" s="41"/>
      <c r="R7" s="41"/>
      <c r="S7" s="41"/>
      <c r="T7" s="41"/>
      <c r="U7" s="38"/>
      <c r="V7" s="41"/>
      <c r="W7" s="38"/>
      <c r="X7" s="38"/>
      <c r="Y7" s="41"/>
      <c r="Z7" s="41"/>
      <c r="AA7" s="38"/>
      <c r="AB7" s="38"/>
      <c r="AC7" s="38"/>
      <c r="AD7" s="38"/>
      <c r="AE7" s="38">
        <f t="shared" ref="AE7:AE70" si="2">SUM(AA7:AD7)</f>
        <v>0</v>
      </c>
      <c r="AF7" s="38"/>
      <c r="AG7" s="41"/>
      <c r="AH7" s="41"/>
      <c r="AI7" s="41">
        <f t="shared" ref="AI7:AI70" si="3">SUM(AH7-Y7)</f>
        <v>0</v>
      </c>
      <c r="AJ7" s="41">
        <f t="shared" ref="AJ7:AJ70" si="4">SUM(AI7-Y7)</f>
        <v>0</v>
      </c>
      <c r="AK7" s="41"/>
      <c r="AL7" s="41"/>
      <c r="AM7" s="41"/>
      <c r="AN7" s="41"/>
      <c r="AO7" s="41"/>
      <c r="AP7" s="47">
        <f t="shared" ref="AP7:AP70" si="5">SUM(AM7:AO7)</f>
        <v>0</v>
      </c>
      <c r="AQ7" s="41"/>
      <c r="AR7" s="41"/>
      <c r="AS7" s="47">
        <f t="shared" ref="AS7:AS70" si="6">SUM(AQ7:AR7)</f>
        <v>0</v>
      </c>
      <c r="AT7" s="38"/>
      <c r="AU7" s="38"/>
      <c r="AV7" s="41"/>
      <c r="AW7" s="38"/>
      <c r="AX7" s="38"/>
      <c r="AY7" s="41"/>
      <c r="AZ7" s="38"/>
      <c r="BA7" s="41"/>
    </row>
    <row r="8" spans="1:53" ht="15.75" x14ac:dyDescent="0.2">
      <c r="A8" s="37">
        <v>3</v>
      </c>
      <c r="B8" s="38" t="s">
        <v>69</v>
      </c>
      <c r="C8" s="39">
        <f t="shared" si="0"/>
        <v>-270.08000000000015</v>
      </c>
      <c r="D8" s="20"/>
      <c r="E8" s="40">
        <v>28602012504786</v>
      </c>
      <c r="F8" s="41">
        <v>256</v>
      </c>
      <c r="G8" s="42">
        <v>7535.41</v>
      </c>
      <c r="H8" s="43">
        <v>1304.32</v>
      </c>
      <c r="I8" s="42">
        <v>38.96</v>
      </c>
      <c r="J8" s="44">
        <v>6.2</v>
      </c>
      <c r="K8" s="45">
        <f t="shared" si="1"/>
        <v>1574.4</v>
      </c>
      <c r="L8" s="46"/>
      <c r="M8" s="41"/>
      <c r="N8" s="38"/>
      <c r="O8" s="38"/>
      <c r="P8" s="38"/>
      <c r="Q8" s="41">
        <v>331.53</v>
      </c>
      <c r="R8" s="41">
        <v>1056.81</v>
      </c>
      <c r="S8" s="41">
        <v>73.98</v>
      </c>
      <c r="T8" s="41">
        <v>73.98</v>
      </c>
      <c r="U8" s="38"/>
      <c r="V8" s="41">
        <v>1204.77</v>
      </c>
      <c r="W8" s="38"/>
      <c r="X8" s="38"/>
      <c r="Y8" s="41">
        <v>14.4</v>
      </c>
      <c r="Z8" s="41">
        <v>50</v>
      </c>
      <c r="AA8" s="38"/>
      <c r="AB8" s="38"/>
      <c r="AC8" s="38"/>
      <c r="AD8" s="38"/>
      <c r="AE8" s="38">
        <f t="shared" si="2"/>
        <v>0</v>
      </c>
      <c r="AF8" s="38"/>
      <c r="AG8" s="41">
        <v>5.26</v>
      </c>
      <c r="AH8" s="41">
        <v>69.66</v>
      </c>
      <c r="AI8" s="41">
        <f t="shared" si="3"/>
        <v>55.26</v>
      </c>
      <c r="AJ8" s="41">
        <f t="shared" si="4"/>
        <v>40.86</v>
      </c>
      <c r="AK8" s="41">
        <v>892.9</v>
      </c>
      <c r="AL8" s="41">
        <v>892.9</v>
      </c>
      <c r="AM8" s="41">
        <v>33.15</v>
      </c>
      <c r="AN8" s="41">
        <v>3.32</v>
      </c>
      <c r="AO8" s="41">
        <v>9.9499999999999993</v>
      </c>
      <c r="AP8" s="47">
        <f t="shared" si="5"/>
        <v>46.42</v>
      </c>
      <c r="AQ8" s="41">
        <v>89.29</v>
      </c>
      <c r="AR8" s="41">
        <v>8.93</v>
      </c>
      <c r="AS8" s="47">
        <f t="shared" si="6"/>
        <v>98.22</v>
      </c>
      <c r="AT8" s="38"/>
      <c r="AU8" s="38"/>
      <c r="AV8" s="38"/>
      <c r="AW8" s="38"/>
      <c r="AX8" s="41">
        <v>0.04</v>
      </c>
      <c r="AY8" s="41">
        <v>8</v>
      </c>
      <c r="AZ8" s="38"/>
      <c r="BA8" s="41">
        <v>1115.75</v>
      </c>
    </row>
    <row r="9" spans="1:53" ht="15.75" x14ac:dyDescent="0.2">
      <c r="A9" s="37">
        <v>4</v>
      </c>
      <c r="B9" s="38" t="s">
        <v>70</v>
      </c>
      <c r="C9" s="39">
        <f t="shared" si="0"/>
        <v>3271.16</v>
      </c>
      <c r="D9" s="20"/>
      <c r="E9" s="40">
        <v>28301132500091</v>
      </c>
      <c r="F9" s="41">
        <v>260</v>
      </c>
      <c r="G9" s="43">
        <v>20918.150000000001</v>
      </c>
      <c r="H9" s="43">
        <v>4870.16</v>
      </c>
      <c r="I9" s="43">
        <v>89.74</v>
      </c>
      <c r="J9" s="44">
        <v>14.1</v>
      </c>
      <c r="K9" s="45">
        <f t="shared" si="1"/>
        <v>1599</v>
      </c>
      <c r="L9" s="46"/>
      <c r="M9" s="41"/>
      <c r="N9" s="41">
        <v>219.37</v>
      </c>
      <c r="O9" s="38"/>
      <c r="P9" s="38"/>
      <c r="Q9" s="41">
        <v>336.71</v>
      </c>
      <c r="R9" s="41">
        <v>1096.17</v>
      </c>
      <c r="S9" s="41">
        <v>76.73</v>
      </c>
      <c r="T9" s="41">
        <v>76.73</v>
      </c>
      <c r="U9" s="38"/>
      <c r="V9" s="41">
        <v>1249.6300000000001</v>
      </c>
      <c r="W9" s="38"/>
      <c r="X9" s="38"/>
      <c r="Y9" s="41">
        <v>14.4</v>
      </c>
      <c r="Z9" s="41">
        <v>50</v>
      </c>
      <c r="AA9" s="38"/>
      <c r="AB9" s="38"/>
      <c r="AC9" s="38"/>
      <c r="AD9" s="38"/>
      <c r="AE9" s="38">
        <f t="shared" si="2"/>
        <v>0</v>
      </c>
      <c r="AF9" s="38"/>
      <c r="AG9" s="41">
        <v>5.47</v>
      </c>
      <c r="AH9" s="41">
        <v>289.24</v>
      </c>
      <c r="AI9" s="41">
        <f t="shared" si="3"/>
        <v>274.84000000000003</v>
      </c>
      <c r="AJ9" s="41">
        <f t="shared" si="4"/>
        <v>260.44000000000005</v>
      </c>
      <c r="AK9" s="41">
        <v>1152.1600000000001</v>
      </c>
      <c r="AL9" s="41">
        <v>1152.1600000000001</v>
      </c>
      <c r="AM9" s="41">
        <v>33.67</v>
      </c>
      <c r="AN9" s="41">
        <v>3.37</v>
      </c>
      <c r="AO9" s="41">
        <v>10.1</v>
      </c>
      <c r="AP9" s="47">
        <f t="shared" si="5"/>
        <v>47.14</v>
      </c>
      <c r="AQ9" s="41">
        <v>115.22</v>
      </c>
      <c r="AR9" s="41">
        <v>11.52</v>
      </c>
      <c r="AS9" s="47">
        <f t="shared" si="6"/>
        <v>126.74</v>
      </c>
      <c r="AT9" s="41">
        <v>5.26</v>
      </c>
      <c r="AU9" s="38"/>
      <c r="AV9" s="38"/>
      <c r="AW9" s="38"/>
      <c r="AX9" s="41">
        <v>0.04</v>
      </c>
      <c r="AY9" s="41">
        <v>9.75</v>
      </c>
      <c r="AZ9" s="41">
        <v>3.04</v>
      </c>
      <c r="BA9" s="41">
        <v>1346.9</v>
      </c>
    </row>
    <row r="10" spans="1:53" ht="15.75" x14ac:dyDescent="0.2">
      <c r="A10" s="37">
        <v>5</v>
      </c>
      <c r="B10" s="38" t="s">
        <v>71</v>
      </c>
      <c r="C10" s="39">
        <f t="shared" si="0"/>
        <v>2415.6699999999996</v>
      </c>
      <c r="D10" s="20"/>
      <c r="E10" s="40">
        <v>27511172502659</v>
      </c>
      <c r="F10" s="41">
        <v>276</v>
      </c>
      <c r="G10" s="43">
        <v>17659.310000000001</v>
      </c>
      <c r="H10" s="43">
        <v>4113.07</v>
      </c>
      <c r="I10" s="43">
        <v>219.84</v>
      </c>
      <c r="J10" s="44">
        <v>18.399999999999999</v>
      </c>
      <c r="K10" s="45">
        <f t="shared" si="1"/>
        <v>1697.4</v>
      </c>
      <c r="L10" s="46"/>
      <c r="M10" s="41"/>
      <c r="N10" s="38"/>
      <c r="O10" s="38"/>
      <c r="P10" s="38"/>
      <c r="Q10" s="41">
        <v>357.43</v>
      </c>
      <c r="R10" s="41">
        <v>1145.97</v>
      </c>
      <c r="S10" s="41">
        <v>80.22</v>
      </c>
      <c r="T10" s="41">
        <v>80.22</v>
      </c>
      <c r="U10" s="38"/>
      <c r="V10" s="41">
        <v>1306.4100000000001</v>
      </c>
      <c r="W10" s="38"/>
      <c r="X10" s="38"/>
      <c r="Y10" s="41">
        <v>21</v>
      </c>
      <c r="Z10" s="41">
        <v>140</v>
      </c>
      <c r="AA10" s="38"/>
      <c r="AB10" s="38"/>
      <c r="AC10" s="38"/>
      <c r="AD10" s="38"/>
      <c r="AE10" s="38">
        <f t="shared" si="2"/>
        <v>0</v>
      </c>
      <c r="AF10" s="41">
        <v>0.3</v>
      </c>
      <c r="AG10" s="41">
        <v>5.6</v>
      </c>
      <c r="AH10" s="41">
        <v>166.9</v>
      </c>
      <c r="AI10" s="41">
        <f t="shared" si="3"/>
        <v>145.9</v>
      </c>
      <c r="AJ10" s="41">
        <f t="shared" si="4"/>
        <v>124.9</v>
      </c>
      <c r="AK10" s="41">
        <v>975.88</v>
      </c>
      <c r="AL10" s="41">
        <v>975.88</v>
      </c>
      <c r="AM10" s="41">
        <v>35.74</v>
      </c>
      <c r="AN10" s="41">
        <v>3.57</v>
      </c>
      <c r="AO10" s="41">
        <v>10.72</v>
      </c>
      <c r="AP10" s="47">
        <f t="shared" si="5"/>
        <v>50.03</v>
      </c>
      <c r="AQ10" s="41">
        <v>97.59</v>
      </c>
      <c r="AR10" s="41">
        <v>9.76</v>
      </c>
      <c r="AS10" s="47">
        <f t="shared" si="6"/>
        <v>107.35000000000001</v>
      </c>
      <c r="AT10" s="38"/>
      <c r="AU10" s="38"/>
      <c r="AV10" s="38"/>
      <c r="AW10" s="38"/>
      <c r="AX10" s="41">
        <v>0.04</v>
      </c>
      <c r="AY10" s="41">
        <v>9.35</v>
      </c>
      <c r="AZ10" s="41">
        <v>2.04</v>
      </c>
      <c r="BA10" s="41">
        <v>1304.5</v>
      </c>
    </row>
    <row r="11" spans="1:53" ht="15.75" x14ac:dyDescent="0.2">
      <c r="A11" s="37">
        <v>6</v>
      </c>
      <c r="B11" s="38" t="s">
        <v>72</v>
      </c>
      <c r="C11" s="39">
        <f t="shared" si="0"/>
        <v>3727.4199999999996</v>
      </c>
      <c r="D11" s="20"/>
      <c r="E11" s="40">
        <v>28606128800361</v>
      </c>
      <c r="F11" s="41">
        <v>266</v>
      </c>
      <c r="G11" s="42">
        <v>20500.189999999999</v>
      </c>
      <c r="H11" s="43">
        <v>5363.32</v>
      </c>
      <c r="I11" s="43">
        <v>97.74</v>
      </c>
      <c r="J11" s="44">
        <v>17.7</v>
      </c>
      <c r="K11" s="45">
        <f t="shared" si="1"/>
        <v>1635.9</v>
      </c>
      <c r="L11" s="46"/>
      <c r="M11" s="41"/>
      <c r="N11" s="38"/>
      <c r="O11" s="41">
        <v>97</v>
      </c>
      <c r="P11" s="38"/>
      <c r="Q11" s="41">
        <v>344.48</v>
      </c>
      <c r="R11" s="41">
        <v>1117.3699999999999</v>
      </c>
      <c r="S11" s="41">
        <v>78.22</v>
      </c>
      <c r="T11" s="41">
        <v>78.22</v>
      </c>
      <c r="U11" s="38"/>
      <c r="V11" s="41">
        <v>1273.81</v>
      </c>
      <c r="W11" s="38"/>
      <c r="X11" s="38"/>
      <c r="Y11" s="41">
        <v>21</v>
      </c>
      <c r="Z11" s="41">
        <v>50</v>
      </c>
      <c r="AA11" s="38"/>
      <c r="AB11" s="38"/>
      <c r="AC11" s="38"/>
      <c r="AD11" s="38"/>
      <c r="AE11" s="38">
        <f t="shared" si="2"/>
        <v>0</v>
      </c>
      <c r="AF11" s="38"/>
      <c r="AG11" s="41">
        <v>5.54</v>
      </c>
      <c r="AH11" s="41">
        <v>173.54</v>
      </c>
      <c r="AI11" s="41">
        <f t="shared" si="3"/>
        <v>152.54</v>
      </c>
      <c r="AJ11" s="41">
        <f t="shared" si="4"/>
        <v>131.54</v>
      </c>
      <c r="AK11" s="41">
        <v>1052.8699999999999</v>
      </c>
      <c r="AL11" s="41">
        <v>1052.8699999999999</v>
      </c>
      <c r="AM11" s="41">
        <v>34.450000000000003</v>
      </c>
      <c r="AN11" s="41">
        <v>3.44</v>
      </c>
      <c r="AO11" s="41">
        <v>10.33</v>
      </c>
      <c r="AP11" s="47">
        <f t="shared" si="5"/>
        <v>48.22</v>
      </c>
      <c r="AQ11" s="41">
        <v>105.29</v>
      </c>
      <c r="AR11" s="41">
        <v>10.53</v>
      </c>
      <c r="AS11" s="47">
        <f t="shared" si="6"/>
        <v>115.82000000000001</v>
      </c>
      <c r="AT11" s="38"/>
      <c r="AU11" s="38"/>
      <c r="AV11" s="38"/>
      <c r="AW11" s="38"/>
      <c r="AX11" s="41">
        <v>0.01</v>
      </c>
      <c r="AY11" s="41">
        <v>8.85</v>
      </c>
      <c r="AZ11" s="41">
        <v>0.7</v>
      </c>
      <c r="BA11" s="41">
        <v>1238.75</v>
      </c>
    </row>
    <row r="12" spans="1:53" ht="15.75" x14ac:dyDescent="0.2">
      <c r="A12" s="37">
        <v>7</v>
      </c>
      <c r="B12" s="38" t="s">
        <v>73</v>
      </c>
      <c r="C12" s="39">
        <f t="shared" si="0"/>
        <v>2920.16</v>
      </c>
      <c r="D12" s="20"/>
      <c r="E12" s="40">
        <v>28312138800447</v>
      </c>
      <c r="F12" s="41">
        <v>268</v>
      </c>
      <c r="G12" s="43">
        <v>18755.61</v>
      </c>
      <c r="H12" s="43">
        <v>4568.3599999999997</v>
      </c>
      <c r="I12" s="43">
        <v>56.36</v>
      </c>
      <c r="J12" s="44">
        <v>13.2</v>
      </c>
      <c r="K12" s="45">
        <f t="shared" si="1"/>
        <v>1648.2</v>
      </c>
      <c r="L12" s="46"/>
      <c r="M12" s="41"/>
      <c r="N12" s="38"/>
      <c r="O12" s="38"/>
      <c r="P12" s="38"/>
      <c r="Q12" s="41">
        <v>347.07</v>
      </c>
      <c r="R12" s="41">
        <v>1144.27</v>
      </c>
      <c r="S12" s="41">
        <v>80.099999999999994</v>
      </c>
      <c r="T12" s="41">
        <v>80.099999999999994</v>
      </c>
      <c r="U12" s="38"/>
      <c r="V12" s="41">
        <v>1304.47</v>
      </c>
      <c r="W12" s="38"/>
      <c r="X12" s="38"/>
      <c r="Y12" s="41">
        <v>21</v>
      </c>
      <c r="Z12" s="41">
        <v>50</v>
      </c>
      <c r="AA12" s="41">
        <v>19.2</v>
      </c>
      <c r="AB12" s="38"/>
      <c r="AC12" s="38"/>
      <c r="AD12" s="38"/>
      <c r="AE12" s="38">
        <f t="shared" si="2"/>
        <v>19.2</v>
      </c>
      <c r="AF12" s="38"/>
      <c r="AG12" s="41">
        <v>5.68</v>
      </c>
      <c r="AH12" s="41">
        <v>95.88</v>
      </c>
      <c r="AI12" s="41">
        <f t="shared" si="3"/>
        <v>74.88</v>
      </c>
      <c r="AJ12" s="41">
        <f t="shared" si="4"/>
        <v>53.879999999999995</v>
      </c>
      <c r="AK12" s="41">
        <v>1003.28</v>
      </c>
      <c r="AL12" s="41">
        <v>1003.28</v>
      </c>
      <c r="AM12" s="41">
        <v>34.71</v>
      </c>
      <c r="AN12" s="41">
        <v>3.47</v>
      </c>
      <c r="AO12" s="41">
        <v>10.41</v>
      </c>
      <c r="AP12" s="47">
        <f t="shared" si="5"/>
        <v>48.59</v>
      </c>
      <c r="AQ12" s="41">
        <v>100.33</v>
      </c>
      <c r="AR12" s="41">
        <v>10.029999999999999</v>
      </c>
      <c r="AS12" s="47">
        <f t="shared" si="6"/>
        <v>110.36</v>
      </c>
      <c r="AT12" s="41">
        <v>2.44</v>
      </c>
      <c r="AU12" s="38"/>
      <c r="AV12" s="38"/>
      <c r="AW12" s="38"/>
      <c r="AX12" s="41">
        <v>0.01</v>
      </c>
      <c r="AY12" s="41">
        <v>8.5</v>
      </c>
      <c r="AZ12" s="38"/>
      <c r="BA12" s="41">
        <v>1194.45</v>
      </c>
    </row>
    <row r="13" spans="1:53" ht="15.75" x14ac:dyDescent="0.2">
      <c r="A13" s="37">
        <v>8</v>
      </c>
      <c r="B13" s="38" t="s">
        <v>74</v>
      </c>
      <c r="C13" s="39">
        <f t="shared" si="0"/>
        <v>368.11999999999989</v>
      </c>
      <c r="D13" s="20"/>
      <c r="E13" s="40">
        <v>28611162500168</v>
      </c>
      <c r="F13" s="41">
        <v>263</v>
      </c>
      <c r="G13" s="43">
        <v>15047.39</v>
      </c>
      <c r="H13" s="43">
        <v>1985.57</v>
      </c>
      <c r="I13" s="43">
        <v>26.32</v>
      </c>
      <c r="J13" s="44">
        <v>8.5</v>
      </c>
      <c r="K13" s="45">
        <f t="shared" si="1"/>
        <v>1617.45</v>
      </c>
      <c r="L13" s="46"/>
      <c r="M13" s="41"/>
      <c r="N13" s="38"/>
      <c r="O13" s="38"/>
      <c r="P13" s="38"/>
      <c r="Q13" s="41">
        <v>340.59</v>
      </c>
      <c r="R13" s="41">
        <v>1104.0999999999999</v>
      </c>
      <c r="S13" s="41">
        <v>77.290000000000006</v>
      </c>
      <c r="T13" s="41">
        <v>77.290000000000006</v>
      </c>
      <c r="U13" s="38"/>
      <c r="V13" s="41">
        <v>1258.68</v>
      </c>
      <c r="W13" s="38"/>
      <c r="X13" s="38"/>
      <c r="Y13" s="41">
        <v>14.4</v>
      </c>
      <c r="Z13" s="41">
        <v>50</v>
      </c>
      <c r="AA13" s="38"/>
      <c r="AB13" s="38"/>
      <c r="AC13" s="38"/>
      <c r="AD13" s="38"/>
      <c r="AE13" s="38">
        <f t="shared" si="2"/>
        <v>0</v>
      </c>
      <c r="AF13" s="38"/>
      <c r="AG13" s="41">
        <v>5.51</v>
      </c>
      <c r="AH13" s="41">
        <v>69.91</v>
      </c>
      <c r="AI13" s="41">
        <f t="shared" si="3"/>
        <v>55.51</v>
      </c>
      <c r="AJ13" s="41">
        <f t="shared" si="4"/>
        <v>41.11</v>
      </c>
      <c r="AK13" s="41">
        <v>938</v>
      </c>
      <c r="AL13" s="41">
        <v>938</v>
      </c>
      <c r="AM13" s="41">
        <v>34.06</v>
      </c>
      <c r="AN13" s="41">
        <v>3.41</v>
      </c>
      <c r="AO13" s="41">
        <v>10.220000000000001</v>
      </c>
      <c r="AP13" s="47">
        <f t="shared" si="5"/>
        <v>47.69</v>
      </c>
      <c r="AQ13" s="41">
        <v>93.8</v>
      </c>
      <c r="AR13" s="41">
        <v>9.3800000000000008</v>
      </c>
      <c r="AS13" s="47">
        <f t="shared" si="6"/>
        <v>103.17999999999999</v>
      </c>
      <c r="AT13" s="38"/>
      <c r="AU13" s="38"/>
      <c r="AV13" s="38"/>
      <c r="AW13" s="38"/>
      <c r="AX13" s="41">
        <v>0.02</v>
      </c>
      <c r="AY13" s="41">
        <v>8.35</v>
      </c>
      <c r="AZ13" s="38"/>
      <c r="BA13" s="41">
        <v>1164.3499999999999</v>
      </c>
    </row>
    <row r="14" spans="1:53" ht="15.75" x14ac:dyDescent="0.2">
      <c r="A14" s="37">
        <v>9</v>
      </c>
      <c r="B14" s="38" t="s">
        <v>75</v>
      </c>
      <c r="C14" s="39">
        <f t="shared" si="0"/>
        <v>3706.2000000000025</v>
      </c>
      <c r="D14" s="50">
        <v>12202.38</v>
      </c>
      <c r="E14" s="40">
        <v>28712162500142</v>
      </c>
      <c r="F14" s="41">
        <v>260</v>
      </c>
      <c r="G14" s="42">
        <v>21460.86</v>
      </c>
      <c r="H14" s="43">
        <v>17507.580000000002</v>
      </c>
      <c r="I14" s="43">
        <v>93.81</v>
      </c>
      <c r="J14" s="44">
        <v>16.399999999999999</v>
      </c>
      <c r="K14" s="45">
        <f t="shared" si="1"/>
        <v>1599</v>
      </c>
      <c r="L14" s="46"/>
      <c r="M14" s="41"/>
      <c r="N14" s="38"/>
      <c r="O14" s="38"/>
      <c r="P14" s="38"/>
      <c r="Q14" s="41">
        <v>336.71</v>
      </c>
      <c r="R14" s="41">
        <v>1096.17</v>
      </c>
      <c r="S14" s="41">
        <v>76.73</v>
      </c>
      <c r="T14" s="41">
        <v>76.73</v>
      </c>
      <c r="U14" s="38"/>
      <c r="V14" s="41">
        <v>1249.6300000000001</v>
      </c>
      <c r="W14" s="38"/>
      <c r="X14" s="38"/>
      <c r="Y14" s="41">
        <v>14.4</v>
      </c>
      <c r="Z14" s="41">
        <v>50</v>
      </c>
      <c r="AA14" s="38"/>
      <c r="AB14" s="38"/>
      <c r="AC14" s="38"/>
      <c r="AD14" s="38"/>
      <c r="AE14" s="38">
        <f t="shared" si="2"/>
        <v>0</v>
      </c>
      <c r="AF14" s="38"/>
      <c r="AG14" s="41">
        <v>5.47</v>
      </c>
      <c r="AH14" s="41">
        <v>69.87</v>
      </c>
      <c r="AI14" s="41">
        <f t="shared" si="3"/>
        <v>55.470000000000006</v>
      </c>
      <c r="AJ14" s="41">
        <f t="shared" si="4"/>
        <v>41.070000000000007</v>
      </c>
      <c r="AK14" s="41">
        <v>932.79</v>
      </c>
      <c r="AL14" s="41">
        <v>932.79</v>
      </c>
      <c r="AM14" s="41">
        <v>33.67</v>
      </c>
      <c r="AN14" s="41">
        <v>3.37</v>
      </c>
      <c r="AO14" s="41">
        <v>10.1</v>
      </c>
      <c r="AP14" s="47">
        <f t="shared" si="5"/>
        <v>47.14</v>
      </c>
      <c r="AQ14" s="41">
        <v>93.28</v>
      </c>
      <c r="AR14" s="41">
        <v>9.33</v>
      </c>
      <c r="AS14" s="47">
        <f t="shared" si="6"/>
        <v>102.61</v>
      </c>
      <c r="AT14" s="38"/>
      <c r="AU14" s="38"/>
      <c r="AV14" s="38"/>
      <c r="AW14" s="38"/>
      <c r="AX14" s="38"/>
      <c r="AY14" s="41">
        <v>8.3000000000000007</v>
      </c>
      <c r="AZ14" s="38"/>
      <c r="BA14" s="41">
        <v>1158.45</v>
      </c>
    </row>
    <row r="15" spans="1:53" ht="15.75" x14ac:dyDescent="0.2">
      <c r="A15" s="37">
        <v>10</v>
      </c>
      <c r="B15" s="48" t="s">
        <v>76</v>
      </c>
      <c r="C15" s="39">
        <f t="shared" si="0"/>
        <v>0</v>
      </c>
      <c r="D15" s="20"/>
      <c r="E15" s="40"/>
      <c r="F15" s="41"/>
      <c r="G15" s="45"/>
      <c r="H15" s="45"/>
      <c r="I15" s="45"/>
      <c r="J15" s="45"/>
      <c r="K15" s="45">
        <f t="shared" si="1"/>
        <v>0</v>
      </c>
      <c r="L15" s="46"/>
      <c r="M15" s="41"/>
      <c r="N15" s="38"/>
      <c r="O15" s="38"/>
      <c r="P15" s="38"/>
      <c r="Q15" s="41"/>
      <c r="R15" s="41"/>
      <c r="S15" s="41"/>
      <c r="T15" s="41"/>
      <c r="U15" s="38"/>
      <c r="V15" s="41"/>
      <c r="W15" s="38"/>
      <c r="X15" s="38"/>
      <c r="Y15" s="41"/>
      <c r="Z15" s="41"/>
      <c r="AA15" s="38"/>
      <c r="AB15" s="38"/>
      <c r="AC15" s="38"/>
      <c r="AD15" s="38"/>
      <c r="AE15" s="38">
        <f t="shared" si="2"/>
        <v>0</v>
      </c>
      <c r="AF15" s="38"/>
      <c r="AG15" s="41"/>
      <c r="AH15" s="41"/>
      <c r="AI15" s="41">
        <f t="shared" si="3"/>
        <v>0</v>
      </c>
      <c r="AJ15" s="41">
        <f t="shared" si="4"/>
        <v>0</v>
      </c>
      <c r="AK15" s="41"/>
      <c r="AL15" s="41"/>
      <c r="AM15" s="41"/>
      <c r="AN15" s="41"/>
      <c r="AO15" s="41"/>
      <c r="AP15" s="47">
        <f t="shared" si="5"/>
        <v>0</v>
      </c>
      <c r="AQ15" s="41"/>
      <c r="AR15" s="41"/>
      <c r="AS15" s="47">
        <f t="shared" si="6"/>
        <v>0</v>
      </c>
      <c r="AT15" s="38"/>
      <c r="AU15" s="38"/>
      <c r="AV15" s="38"/>
      <c r="AW15" s="38"/>
      <c r="AX15" s="38"/>
      <c r="AY15" s="41"/>
      <c r="AZ15" s="38"/>
      <c r="BA15" s="41"/>
    </row>
    <row r="16" spans="1:53" ht="15.75" x14ac:dyDescent="0.2">
      <c r="A16" s="37">
        <v>11</v>
      </c>
      <c r="B16" s="38" t="s">
        <v>77</v>
      </c>
      <c r="C16" s="39">
        <f t="shared" si="0"/>
        <v>3188.3100000000004</v>
      </c>
      <c r="D16" s="20"/>
      <c r="E16" s="40">
        <v>28510032502061</v>
      </c>
      <c r="F16" s="41">
        <v>263</v>
      </c>
      <c r="G16" s="43">
        <v>18211.259999999998</v>
      </c>
      <c r="H16" s="42">
        <v>4805.76</v>
      </c>
      <c r="I16" s="43">
        <v>90.71</v>
      </c>
      <c r="J16" s="43">
        <v>14.25</v>
      </c>
      <c r="K16" s="45">
        <f t="shared" si="1"/>
        <v>1617.45</v>
      </c>
      <c r="L16" s="46"/>
      <c r="M16" s="41"/>
      <c r="N16" s="38"/>
      <c r="O16" s="38"/>
      <c r="P16" s="38"/>
      <c r="Q16" s="41">
        <v>340.59</v>
      </c>
      <c r="R16" s="41">
        <v>1109.45</v>
      </c>
      <c r="S16" s="41">
        <v>77.66</v>
      </c>
      <c r="T16" s="41">
        <v>77.66</v>
      </c>
      <c r="U16" s="38"/>
      <c r="V16" s="41">
        <v>1264.77</v>
      </c>
      <c r="W16" s="38"/>
      <c r="X16" s="38"/>
      <c r="Y16" s="41">
        <v>21</v>
      </c>
      <c r="Z16" s="41">
        <v>95</v>
      </c>
      <c r="AA16" s="38"/>
      <c r="AB16" s="38"/>
      <c r="AC16" s="38"/>
      <c r="AD16" s="38"/>
      <c r="AE16" s="38">
        <f t="shared" si="2"/>
        <v>0</v>
      </c>
      <c r="AF16" s="38"/>
      <c r="AG16" s="41">
        <v>5.51</v>
      </c>
      <c r="AH16" s="41">
        <v>121.51</v>
      </c>
      <c r="AI16" s="41">
        <f t="shared" si="3"/>
        <v>100.51</v>
      </c>
      <c r="AJ16" s="41">
        <f t="shared" si="4"/>
        <v>79.510000000000005</v>
      </c>
      <c r="AK16" s="41">
        <v>950.69</v>
      </c>
      <c r="AL16" s="41">
        <v>950.69</v>
      </c>
      <c r="AM16" s="41">
        <v>34.06</v>
      </c>
      <c r="AN16" s="41">
        <v>3.41</v>
      </c>
      <c r="AO16" s="41">
        <v>10.220000000000001</v>
      </c>
      <c r="AP16" s="47">
        <f t="shared" si="5"/>
        <v>47.69</v>
      </c>
      <c r="AQ16" s="41">
        <v>95.07</v>
      </c>
      <c r="AR16" s="41">
        <v>9.51</v>
      </c>
      <c r="AS16" s="47">
        <f t="shared" si="6"/>
        <v>104.58</v>
      </c>
      <c r="AT16" s="38"/>
      <c r="AU16" s="38"/>
      <c r="AV16" s="38"/>
      <c r="AW16" s="38"/>
      <c r="AX16" s="38"/>
      <c r="AY16" s="41">
        <v>8.75</v>
      </c>
      <c r="AZ16" s="41">
        <v>0.41</v>
      </c>
      <c r="BA16" s="41">
        <v>902.4</v>
      </c>
    </row>
    <row r="17" spans="1:53" ht="15.75" x14ac:dyDescent="0.2">
      <c r="A17" s="37">
        <v>12</v>
      </c>
      <c r="B17" s="38" t="s">
        <v>78</v>
      </c>
      <c r="C17" s="39">
        <f t="shared" si="0"/>
        <v>-8248.7199999999993</v>
      </c>
      <c r="D17" s="50">
        <v>9324.57</v>
      </c>
      <c r="E17" s="40">
        <v>28806242500229</v>
      </c>
      <c r="F17" s="41">
        <v>260</v>
      </c>
      <c r="G17" s="43">
        <v>22264.25</v>
      </c>
      <c r="H17" s="42">
        <v>2674.85</v>
      </c>
      <c r="I17" s="43">
        <v>93.61</v>
      </c>
      <c r="J17" s="44">
        <v>15.7</v>
      </c>
      <c r="K17" s="45">
        <f t="shared" si="1"/>
        <v>1599</v>
      </c>
      <c r="L17" s="46"/>
      <c r="M17" s="41"/>
      <c r="N17" s="38"/>
      <c r="O17" s="38"/>
      <c r="P17" s="38"/>
      <c r="Q17" s="41">
        <v>336.71</v>
      </c>
      <c r="R17" s="41">
        <v>1096.17</v>
      </c>
      <c r="S17" s="41">
        <v>76.73</v>
      </c>
      <c r="T17" s="41">
        <v>76.73</v>
      </c>
      <c r="U17" s="38"/>
      <c r="V17" s="41">
        <v>1249.6300000000001</v>
      </c>
      <c r="W17" s="38"/>
      <c r="X17" s="38"/>
      <c r="Y17" s="41">
        <v>14.4</v>
      </c>
      <c r="Z17" s="41">
        <v>50</v>
      </c>
      <c r="AA17" s="38"/>
      <c r="AB17" s="38"/>
      <c r="AC17" s="38"/>
      <c r="AD17" s="38"/>
      <c r="AE17" s="38">
        <f t="shared" si="2"/>
        <v>0</v>
      </c>
      <c r="AF17" s="38"/>
      <c r="AG17" s="41">
        <v>5.47</v>
      </c>
      <c r="AH17" s="41">
        <v>69.87</v>
      </c>
      <c r="AI17" s="41">
        <f t="shared" si="3"/>
        <v>55.470000000000006</v>
      </c>
      <c r="AJ17" s="41">
        <f t="shared" si="4"/>
        <v>41.070000000000007</v>
      </c>
      <c r="AK17" s="41">
        <v>932.79</v>
      </c>
      <c r="AL17" s="41">
        <v>932.79</v>
      </c>
      <c r="AM17" s="41">
        <v>33.67</v>
      </c>
      <c r="AN17" s="41">
        <v>3.37</v>
      </c>
      <c r="AO17" s="41">
        <v>10.1</v>
      </c>
      <c r="AP17" s="47">
        <f t="shared" si="5"/>
        <v>47.14</v>
      </c>
      <c r="AQ17" s="41">
        <v>93.28</v>
      </c>
      <c r="AR17" s="41">
        <v>9.33</v>
      </c>
      <c r="AS17" s="47">
        <f t="shared" si="6"/>
        <v>102.61</v>
      </c>
      <c r="AT17" s="38"/>
      <c r="AU17" s="38"/>
      <c r="AV17" s="38"/>
      <c r="AW17" s="38"/>
      <c r="AX17" s="38"/>
      <c r="AY17" s="41">
        <v>8.3000000000000007</v>
      </c>
      <c r="AZ17" s="38"/>
      <c r="BA17" s="41">
        <v>1161.45</v>
      </c>
    </row>
    <row r="18" spans="1:53" ht="15.75" x14ac:dyDescent="0.2">
      <c r="A18" s="37">
        <v>13</v>
      </c>
      <c r="B18" s="48" t="s">
        <v>79</v>
      </c>
      <c r="C18" s="39">
        <f t="shared" si="0"/>
        <v>0</v>
      </c>
      <c r="D18" s="20"/>
      <c r="E18" s="40"/>
      <c r="F18" s="41"/>
      <c r="G18" s="45"/>
      <c r="H18" s="45"/>
      <c r="I18" s="45"/>
      <c r="J18" s="45"/>
      <c r="K18" s="45">
        <f t="shared" si="1"/>
        <v>0</v>
      </c>
      <c r="L18" s="46"/>
      <c r="M18" s="41"/>
      <c r="N18" s="38"/>
      <c r="O18" s="38"/>
      <c r="P18" s="38"/>
      <c r="Q18" s="41"/>
      <c r="R18" s="41"/>
      <c r="S18" s="41"/>
      <c r="T18" s="41"/>
      <c r="U18" s="38"/>
      <c r="V18" s="41"/>
      <c r="W18" s="38"/>
      <c r="X18" s="38"/>
      <c r="Y18" s="41"/>
      <c r="Z18" s="41"/>
      <c r="AA18" s="38"/>
      <c r="AB18" s="38"/>
      <c r="AC18" s="38"/>
      <c r="AD18" s="38"/>
      <c r="AE18" s="38">
        <f t="shared" si="2"/>
        <v>0</v>
      </c>
      <c r="AF18" s="38"/>
      <c r="AG18" s="41"/>
      <c r="AH18" s="41"/>
      <c r="AI18" s="41">
        <f t="shared" si="3"/>
        <v>0</v>
      </c>
      <c r="AJ18" s="41">
        <f t="shared" si="4"/>
        <v>0</v>
      </c>
      <c r="AK18" s="41"/>
      <c r="AL18" s="41"/>
      <c r="AM18" s="41"/>
      <c r="AN18" s="41"/>
      <c r="AO18" s="41"/>
      <c r="AP18" s="47">
        <f t="shared" si="5"/>
        <v>0</v>
      </c>
      <c r="AQ18" s="41"/>
      <c r="AR18" s="41"/>
      <c r="AS18" s="47">
        <f t="shared" si="6"/>
        <v>0</v>
      </c>
      <c r="AT18" s="38"/>
      <c r="AU18" s="38"/>
      <c r="AV18" s="38"/>
      <c r="AW18" s="38"/>
      <c r="AX18" s="38"/>
      <c r="AY18" s="41"/>
      <c r="AZ18" s="38"/>
      <c r="BA18" s="41"/>
    </row>
    <row r="19" spans="1:53" ht="15.75" x14ac:dyDescent="0.2">
      <c r="A19" s="37">
        <v>14</v>
      </c>
      <c r="B19" s="38" t="s">
        <v>80</v>
      </c>
      <c r="C19" s="39">
        <f t="shared" si="0"/>
        <v>3401.0349999999999</v>
      </c>
      <c r="D19" s="20"/>
      <c r="E19" s="40">
        <v>28504252500204</v>
      </c>
      <c r="F19" s="41">
        <v>232.5</v>
      </c>
      <c r="G19" s="43">
        <v>19739.310000000001</v>
      </c>
      <c r="H19" s="43">
        <v>4830.91</v>
      </c>
      <c r="I19" s="43">
        <v>89.72</v>
      </c>
      <c r="J19" s="43">
        <v>14.35</v>
      </c>
      <c r="K19" s="45">
        <f t="shared" si="1"/>
        <v>1429.875</v>
      </c>
      <c r="L19" s="46"/>
      <c r="M19" s="41"/>
      <c r="N19" s="41">
        <v>184.45</v>
      </c>
      <c r="O19" s="38"/>
      <c r="P19" s="38"/>
      <c r="Q19" s="41">
        <v>301.08999999999997</v>
      </c>
      <c r="R19" s="41">
        <v>1021.91</v>
      </c>
      <c r="S19" s="41">
        <v>71.53</v>
      </c>
      <c r="T19" s="41">
        <v>71.53</v>
      </c>
      <c r="U19" s="38"/>
      <c r="V19" s="41">
        <v>1164.97</v>
      </c>
      <c r="W19" s="38"/>
      <c r="X19" s="38"/>
      <c r="Y19" s="41">
        <v>14.4</v>
      </c>
      <c r="Z19" s="41">
        <v>50</v>
      </c>
      <c r="AA19" s="38"/>
      <c r="AB19" s="38"/>
      <c r="AC19" s="38"/>
      <c r="AD19" s="38"/>
      <c r="AE19" s="38">
        <f t="shared" si="2"/>
        <v>0</v>
      </c>
      <c r="AF19" s="38"/>
      <c r="AG19" s="41">
        <v>5.13</v>
      </c>
      <c r="AH19" s="41">
        <v>253.98</v>
      </c>
      <c r="AI19" s="41">
        <f t="shared" si="3"/>
        <v>239.57999999999998</v>
      </c>
      <c r="AJ19" s="41">
        <f t="shared" si="4"/>
        <v>225.17999999999998</v>
      </c>
      <c r="AK19" s="41">
        <v>1067.8599999999999</v>
      </c>
      <c r="AL19" s="41">
        <v>1067.8599999999999</v>
      </c>
      <c r="AM19" s="41">
        <v>30.11</v>
      </c>
      <c r="AN19" s="41">
        <v>3.01</v>
      </c>
      <c r="AO19" s="41">
        <v>9.0299999999999994</v>
      </c>
      <c r="AP19" s="47">
        <f t="shared" si="5"/>
        <v>42.15</v>
      </c>
      <c r="AQ19" s="41">
        <v>106.79</v>
      </c>
      <c r="AR19" s="41">
        <v>10.68</v>
      </c>
      <c r="AS19" s="47">
        <f t="shared" si="6"/>
        <v>117.47</v>
      </c>
      <c r="AT19" s="38"/>
      <c r="AU19" s="38"/>
      <c r="AV19" s="38"/>
      <c r="AW19" s="38"/>
      <c r="AX19" s="41">
        <v>0.03</v>
      </c>
      <c r="AY19" s="41">
        <v>8.6999999999999993</v>
      </c>
      <c r="AZ19" s="41">
        <v>0.35</v>
      </c>
      <c r="BA19" s="41">
        <v>1211.25</v>
      </c>
    </row>
    <row r="20" spans="1:53" ht="15.75" x14ac:dyDescent="0.2">
      <c r="A20" s="37">
        <v>15</v>
      </c>
      <c r="B20" s="38" t="s">
        <v>81</v>
      </c>
      <c r="C20" s="39">
        <f t="shared" si="0"/>
        <v>6518.3</v>
      </c>
      <c r="D20" s="20"/>
      <c r="E20" s="40">
        <v>28604152500066</v>
      </c>
      <c r="F20" s="41">
        <v>260</v>
      </c>
      <c r="G20" s="43">
        <v>21697.61</v>
      </c>
      <c r="H20" s="43">
        <v>8117.3</v>
      </c>
      <c r="I20" s="43">
        <v>126.07</v>
      </c>
      <c r="J20" s="43">
        <v>126.07</v>
      </c>
      <c r="K20" s="45">
        <f t="shared" si="1"/>
        <v>1599</v>
      </c>
      <c r="L20" s="46"/>
      <c r="M20" s="41"/>
      <c r="N20" s="38"/>
      <c r="O20" s="38"/>
      <c r="P20" s="38"/>
      <c r="Q20" s="41">
        <v>336.71</v>
      </c>
      <c r="R20" s="41">
        <v>1096.17</v>
      </c>
      <c r="S20" s="41">
        <v>76.73</v>
      </c>
      <c r="T20" s="41">
        <v>76.73</v>
      </c>
      <c r="U20" s="38"/>
      <c r="V20" s="41">
        <v>1249.6300000000001</v>
      </c>
      <c r="W20" s="38"/>
      <c r="X20" s="38"/>
      <c r="Y20" s="41">
        <v>14.4</v>
      </c>
      <c r="Z20" s="41">
        <v>140</v>
      </c>
      <c r="AA20" s="38"/>
      <c r="AB20" s="38"/>
      <c r="AC20" s="38"/>
      <c r="AD20" s="38"/>
      <c r="AE20" s="38">
        <f t="shared" si="2"/>
        <v>0</v>
      </c>
      <c r="AF20" s="38"/>
      <c r="AG20" s="41">
        <v>5.47</v>
      </c>
      <c r="AH20" s="41">
        <v>159.87</v>
      </c>
      <c r="AI20" s="41">
        <f t="shared" si="3"/>
        <v>145.47</v>
      </c>
      <c r="AJ20" s="41">
        <f t="shared" si="4"/>
        <v>131.07</v>
      </c>
      <c r="AK20" s="41">
        <v>932.79</v>
      </c>
      <c r="AL20" s="41">
        <v>932.79</v>
      </c>
      <c r="AM20" s="41">
        <v>33.67</v>
      </c>
      <c r="AN20" s="41">
        <v>3.37</v>
      </c>
      <c r="AO20" s="41">
        <v>10.1</v>
      </c>
      <c r="AP20" s="47">
        <f t="shared" si="5"/>
        <v>47.14</v>
      </c>
      <c r="AQ20" s="41">
        <v>93.28</v>
      </c>
      <c r="AR20" s="41">
        <v>9.33</v>
      </c>
      <c r="AS20" s="47">
        <f t="shared" si="6"/>
        <v>102.61</v>
      </c>
      <c r="AT20" s="38"/>
      <c r="AU20" s="38"/>
      <c r="AV20" s="38"/>
      <c r="AW20" s="38"/>
      <c r="AX20" s="41">
        <v>0.04</v>
      </c>
      <c r="AY20" s="41">
        <v>9</v>
      </c>
      <c r="AZ20" s="41">
        <v>1.06</v>
      </c>
      <c r="BA20" s="41">
        <v>1212.2</v>
      </c>
    </row>
    <row r="21" spans="1:53" ht="15.75" x14ac:dyDescent="0.2">
      <c r="A21" s="37">
        <v>16</v>
      </c>
      <c r="B21" s="38" t="s">
        <v>82</v>
      </c>
      <c r="C21" s="39">
        <f t="shared" si="0"/>
        <v>3637.1800000000003</v>
      </c>
      <c r="D21" s="50">
        <v>13580.24</v>
      </c>
      <c r="E21" s="40">
        <v>28109162500128</v>
      </c>
      <c r="F21" s="41">
        <v>274</v>
      </c>
      <c r="G21" s="43">
        <v>20940.68</v>
      </c>
      <c r="H21" s="43">
        <v>18902.52</v>
      </c>
      <c r="I21" s="44">
        <v>98.6</v>
      </c>
      <c r="J21" s="43">
        <v>16.649999999999999</v>
      </c>
      <c r="K21" s="45">
        <f t="shared" si="1"/>
        <v>1685.1000000000001</v>
      </c>
      <c r="L21" s="46"/>
      <c r="M21" s="41"/>
      <c r="N21" s="38"/>
      <c r="O21" s="38"/>
      <c r="P21" s="38"/>
      <c r="Q21" s="41">
        <v>354.84</v>
      </c>
      <c r="R21" s="41">
        <v>1145.97</v>
      </c>
      <c r="S21" s="41">
        <v>80.22</v>
      </c>
      <c r="T21" s="41">
        <v>80.22</v>
      </c>
      <c r="U21" s="38"/>
      <c r="V21" s="41">
        <v>1306.4100000000001</v>
      </c>
      <c r="W21" s="38"/>
      <c r="X21" s="38"/>
      <c r="Y21" s="41">
        <v>21</v>
      </c>
      <c r="Z21" s="41">
        <v>50</v>
      </c>
      <c r="AA21" s="38"/>
      <c r="AB21" s="38"/>
      <c r="AC21" s="38"/>
      <c r="AD21" s="38"/>
      <c r="AE21" s="38">
        <f t="shared" si="2"/>
        <v>0</v>
      </c>
      <c r="AF21" s="38"/>
      <c r="AG21" s="41">
        <v>5.58</v>
      </c>
      <c r="AH21" s="41">
        <v>76.58</v>
      </c>
      <c r="AI21" s="41">
        <f t="shared" si="3"/>
        <v>55.58</v>
      </c>
      <c r="AJ21" s="41">
        <f t="shared" si="4"/>
        <v>34.58</v>
      </c>
      <c r="AK21" s="41">
        <v>978.15</v>
      </c>
      <c r="AL21" s="41">
        <v>978.15</v>
      </c>
      <c r="AM21" s="41">
        <v>35.479999999999997</v>
      </c>
      <c r="AN21" s="41">
        <v>3.55</v>
      </c>
      <c r="AO21" s="41">
        <v>10.65</v>
      </c>
      <c r="AP21" s="47">
        <f t="shared" si="5"/>
        <v>49.679999999999993</v>
      </c>
      <c r="AQ21" s="41">
        <v>97.81</v>
      </c>
      <c r="AR21" s="41">
        <v>9.7799999999999994</v>
      </c>
      <c r="AS21" s="47">
        <f t="shared" si="6"/>
        <v>107.59</v>
      </c>
      <c r="AT21" s="41">
        <v>3.04</v>
      </c>
      <c r="AU21" s="38"/>
      <c r="AV21" s="38"/>
      <c r="AW21" s="38"/>
      <c r="AX21" s="41">
        <v>0.04</v>
      </c>
      <c r="AY21" s="41">
        <v>8.65</v>
      </c>
      <c r="AZ21" s="41">
        <v>0.19</v>
      </c>
      <c r="BA21" s="41">
        <v>1153.8</v>
      </c>
    </row>
    <row r="22" spans="1:53" ht="15.75" x14ac:dyDescent="0.2">
      <c r="A22" s="37">
        <v>17</v>
      </c>
      <c r="B22" s="38" t="s">
        <v>83</v>
      </c>
      <c r="C22" s="39">
        <f t="shared" si="0"/>
        <v>13126.503000000001</v>
      </c>
      <c r="D22" s="51">
        <v>13404.69</v>
      </c>
      <c r="E22" s="40">
        <v>27108062500783</v>
      </c>
      <c r="F22" s="41">
        <v>452.58</v>
      </c>
      <c r="G22" s="43">
        <v>32806.400000000001</v>
      </c>
      <c r="H22" s="43">
        <v>29314.560000000001</v>
      </c>
      <c r="I22" s="43">
        <v>730.81</v>
      </c>
      <c r="J22" s="44">
        <v>76.099999999999994</v>
      </c>
      <c r="K22" s="45">
        <f t="shared" si="1"/>
        <v>2783.3670000000002</v>
      </c>
      <c r="L22" s="46"/>
      <c r="M22" s="41"/>
      <c r="N22" s="38"/>
      <c r="O22" s="38"/>
      <c r="P22" s="38"/>
      <c r="Q22" s="41">
        <v>586.1</v>
      </c>
      <c r="R22" s="41">
        <v>1645.17</v>
      </c>
      <c r="S22" s="41">
        <v>115.16</v>
      </c>
      <c r="T22" s="41">
        <v>115.16</v>
      </c>
      <c r="U22" s="38"/>
      <c r="V22" s="41">
        <v>1875.49</v>
      </c>
      <c r="W22" s="38"/>
      <c r="X22" s="38"/>
      <c r="Y22" s="41">
        <v>21</v>
      </c>
      <c r="Z22" s="41">
        <v>150</v>
      </c>
      <c r="AA22" s="38"/>
      <c r="AB22" s="38"/>
      <c r="AC22" s="38"/>
      <c r="AD22" s="38"/>
      <c r="AE22" s="38">
        <f t="shared" si="2"/>
        <v>0</v>
      </c>
      <c r="AF22" s="41">
        <v>230.78</v>
      </c>
      <c r="AG22" s="41">
        <v>70.06</v>
      </c>
      <c r="AH22" s="41">
        <v>471.84</v>
      </c>
      <c r="AI22" s="41">
        <f t="shared" si="3"/>
        <v>450.84</v>
      </c>
      <c r="AJ22" s="41">
        <f t="shared" si="4"/>
        <v>429.84</v>
      </c>
      <c r="AK22" s="41">
        <v>1611.23</v>
      </c>
      <c r="AL22" s="41">
        <v>1611.23</v>
      </c>
      <c r="AM22" s="41">
        <v>58.61</v>
      </c>
      <c r="AN22" s="41">
        <v>5.86</v>
      </c>
      <c r="AO22" s="41">
        <v>17.579999999999998</v>
      </c>
      <c r="AP22" s="47">
        <f t="shared" si="5"/>
        <v>82.05</v>
      </c>
      <c r="AQ22" s="41">
        <v>161.12</v>
      </c>
      <c r="AR22" s="41">
        <v>16.11</v>
      </c>
      <c r="AS22" s="47">
        <f t="shared" si="6"/>
        <v>177.23000000000002</v>
      </c>
      <c r="AT22" s="38"/>
      <c r="AU22" s="38"/>
      <c r="AV22" s="38"/>
      <c r="AW22" s="38"/>
      <c r="AX22" s="41">
        <v>0.03</v>
      </c>
      <c r="AY22" s="41">
        <v>15.15</v>
      </c>
      <c r="AZ22" s="41">
        <v>17.37</v>
      </c>
      <c r="BA22" s="41">
        <v>1947.9</v>
      </c>
    </row>
    <row r="23" spans="1:53" ht="15.75" x14ac:dyDescent="0.2">
      <c r="A23" s="37">
        <v>18</v>
      </c>
      <c r="B23" s="38" t="s">
        <v>84</v>
      </c>
      <c r="C23" s="39">
        <f t="shared" si="0"/>
        <v>3844.16</v>
      </c>
      <c r="D23" s="20"/>
      <c r="E23" s="40">
        <v>27412022500064</v>
      </c>
      <c r="F23" s="41">
        <v>283</v>
      </c>
      <c r="G23" s="43">
        <v>19333.04</v>
      </c>
      <c r="H23" s="43">
        <v>5584.61</v>
      </c>
      <c r="I23" s="44">
        <v>99.5</v>
      </c>
      <c r="J23" s="43">
        <v>17.850000000000001</v>
      </c>
      <c r="K23" s="45">
        <f t="shared" si="1"/>
        <v>1740.45</v>
      </c>
      <c r="L23" s="46"/>
      <c r="M23" s="41"/>
      <c r="N23" s="38"/>
      <c r="O23" s="38"/>
      <c r="P23" s="38"/>
      <c r="Q23" s="41">
        <v>366.49</v>
      </c>
      <c r="R23" s="41">
        <v>1145.97</v>
      </c>
      <c r="S23" s="41">
        <v>80.22</v>
      </c>
      <c r="T23" s="41">
        <v>80.22</v>
      </c>
      <c r="U23" s="38"/>
      <c r="V23" s="41">
        <v>1306.4100000000001</v>
      </c>
      <c r="W23" s="38"/>
      <c r="X23" s="38"/>
      <c r="Y23" s="41">
        <v>21</v>
      </c>
      <c r="Z23" s="41">
        <v>145</v>
      </c>
      <c r="AA23" s="38"/>
      <c r="AB23" s="38"/>
      <c r="AC23" s="38"/>
      <c r="AD23" s="38"/>
      <c r="AE23" s="38">
        <f t="shared" si="2"/>
        <v>0</v>
      </c>
      <c r="AF23" s="41">
        <v>21.74</v>
      </c>
      <c r="AG23" s="41">
        <v>5.69</v>
      </c>
      <c r="AH23" s="41">
        <v>193.43</v>
      </c>
      <c r="AI23" s="41">
        <f t="shared" si="3"/>
        <v>172.43</v>
      </c>
      <c r="AJ23" s="41">
        <f t="shared" si="4"/>
        <v>151.43</v>
      </c>
      <c r="AK23" s="41">
        <v>988.35</v>
      </c>
      <c r="AL23" s="41">
        <v>988.35</v>
      </c>
      <c r="AM23" s="41">
        <v>36.65</v>
      </c>
      <c r="AN23" s="41">
        <v>3.66</v>
      </c>
      <c r="AO23" s="41">
        <v>10.99</v>
      </c>
      <c r="AP23" s="47">
        <f t="shared" si="5"/>
        <v>51.300000000000004</v>
      </c>
      <c r="AQ23" s="41">
        <v>98.84</v>
      </c>
      <c r="AR23" s="41">
        <v>9.8800000000000008</v>
      </c>
      <c r="AS23" s="47">
        <f t="shared" si="6"/>
        <v>108.72</v>
      </c>
      <c r="AT23" s="38"/>
      <c r="AU23" s="38"/>
      <c r="AV23" s="38"/>
      <c r="AW23" s="38"/>
      <c r="AX23" s="41">
        <v>0.01</v>
      </c>
      <c r="AY23" s="41">
        <v>9.5500000000000007</v>
      </c>
      <c r="AZ23" s="41">
        <v>2.5099999999999998</v>
      </c>
      <c r="BA23" s="41">
        <v>1327.75</v>
      </c>
    </row>
    <row r="24" spans="1:53" ht="15.75" x14ac:dyDescent="0.2">
      <c r="A24" s="37">
        <v>19</v>
      </c>
      <c r="B24" s="38" t="s">
        <v>85</v>
      </c>
      <c r="C24" s="39">
        <f t="shared" si="0"/>
        <v>3327.27</v>
      </c>
      <c r="D24" s="50">
        <v>11963.67</v>
      </c>
      <c r="E24" s="40">
        <v>27811202502229</v>
      </c>
      <c r="F24" s="41">
        <v>271</v>
      </c>
      <c r="G24" s="43">
        <v>22258.92</v>
      </c>
      <c r="H24" s="43">
        <v>16957.59</v>
      </c>
      <c r="I24" s="43">
        <v>91.81</v>
      </c>
      <c r="J24" s="43">
        <v>14.65</v>
      </c>
      <c r="K24" s="45">
        <f t="shared" si="1"/>
        <v>1666.65</v>
      </c>
      <c r="L24" s="46"/>
      <c r="M24" s="41"/>
      <c r="N24" s="38"/>
      <c r="O24" s="38"/>
      <c r="P24" s="38"/>
      <c r="Q24" s="41">
        <v>350.95</v>
      </c>
      <c r="R24" s="41">
        <v>1152.69</v>
      </c>
      <c r="S24" s="41">
        <v>80.69</v>
      </c>
      <c r="T24" s="41">
        <v>80.69</v>
      </c>
      <c r="U24" s="38"/>
      <c r="V24" s="41">
        <v>1314.07</v>
      </c>
      <c r="W24" s="38"/>
      <c r="X24" s="38"/>
      <c r="Y24" s="41">
        <v>21</v>
      </c>
      <c r="Z24" s="41">
        <v>95</v>
      </c>
      <c r="AA24" s="38"/>
      <c r="AB24" s="38"/>
      <c r="AC24" s="38"/>
      <c r="AD24" s="38"/>
      <c r="AE24" s="38">
        <f t="shared" si="2"/>
        <v>0</v>
      </c>
      <c r="AF24" s="41">
        <v>0.17</v>
      </c>
      <c r="AG24" s="41">
        <v>5.71</v>
      </c>
      <c r="AH24" s="41">
        <v>121.88</v>
      </c>
      <c r="AI24" s="41">
        <f t="shared" si="3"/>
        <v>100.88</v>
      </c>
      <c r="AJ24" s="41">
        <f t="shared" si="4"/>
        <v>79.88</v>
      </c>
      <c r="AK24" s="41">
        <v>990</v>
      </c>
      <c r="AL24" s="41">
        <v>990</v>
      </c>
      <c r="AM24" s="41">
        <v>35.1</v>
      </c>
      <c r="AN24" s="41">
        <v>3.51</v>
      </c>
      <c r="AO24" s="41">
        <v>10.53</v>
      </c>
      <c r="AP24" s="47">
        <f t="shared" si="5"/>
        <v>49.14</v>
      </c>
      <c r="AQ24" s="41">
        <v>99</v>
      </c>
      <c r="AR24" s="41">
        <v>9.9</v>
      </c>
      <c r="AS24" s="47">
        <f t="shared" si="6"/>
        <v>108.9</v>
      </c>
      <c r="AT24" s="41">
        <v>14.28</v>
      </c>
      <c r="AU24" s="38"/>
      <c r="AV24" s="38"/>
      <c r="AW24" s="38"/>
      <c r="AX24" s="41">
        <v>0.02</v>
      </c>
      <c r="AY24" s="41">
        <v>8.6999999999999993</v>
      </c>
      <c r="AZ24" s="41">
        <v>0.31</v>
      </c>
      <c r="BA24" s="41">
        <v>1219.5999999999999</v>
      </c>
    </row>
    <row r="25" spans="1:53" ht="15.75" x14ac:dyDescent="0.2">
      <c r="A25" s="37">
        <v>20</v>
      </c>
      <c r="B25" s="48" t="s">
        <v>86</v>
      </c>
      <c r="C25" s="39">
        <f t="shared" si="0"/>
        <v>0</v>
      </c>
      <c r="D25" s="20"/>
      <c r="E25" s="40"/>
      <c r="F25" s="41"/>
      <c r="G25" s="45"/>
      <c r="H25" s="45"/>
      <c r="I25" s="45"/>
      <c r="J25" s="45"/>
      <c r="K25" s="45">
        <f t="shared" si="1"/>
        <v>0</v>
      </c>
      <c r="L25" s="46"/>
      <c r="M25" s="41"/>
      <c r="N25" s="38"/>
      <c r="O25" s="38"/>
      <c r="P25" s="38"/>
      <c r="Q25" s="41"/>
      <c r="R25" s="41"/>
      <c r="S25" s="41"/>
      <c r="T25" s="41"/>
      <c r="U25" s="38"/>
      <c r="V25" s="41"/>
      <c r="W25" s="38"/>
      <c r="X25" s="38"/>
      <c r="Y25" s="41"/>
      <c r="Z25" s="41"/>
      <c r="AA25" s="38"/>
      <c r="AB25" s="38"/>
      <c r="AC25" s="38"/>
      <c r="AD25" s="38"/>
      <c r="AE25" s="38">
        <f t="shared" si="2"/>
        <v>0</v>
      </c>
      <c r="AF25" s="41"/>
      <c r="AG25" s="41"/>
      <c r="AH25" s="41"/>
      <c r="AI25" s="41">
        <f t="shared" si="3"/>
        <v>0</v>
      </c>
      <c r="AJ25" s="41">
        <f t="shared" si="4"/>
        <v>0</v>
      </c>
      <c r="AK25" s="41"/>
      <c r="AL25" s="41"/>
      <c r="AM25" s="41"/>
      <c r="AN25" s="41"/>
      <c r="AO25" s="41"/>
      <c r="AP25" s="47">
        <f t="shared" si="5"/>
        <v>0</v>
      </c>
      <c r="AQ25" s="41"/>
      <c r="AR25" s="41"/>
      <c r="AS25" s="47">
        <f t="shared" si="6"/>
        <v>0</v>
      </c>
      <c r="AT25" s="41"/>
      <c r="AU25" s="38"/>
      <c r="AV25" s="38"/>
      <c r="AW25" s="38"/>
      <c r="AX25" s="41"/>
      <c r="AY25" s="41"/>
      <c r="AZ25" s="41"/>
      <c r="BA25" s="41"/>
    </row>
    <row r="26" spans="1:53" ht="15.75" x14ac:dyDescent="0.2">
      <c r="A26" s="37">
        <v>21</v>
      </c>
      <c r="B26" s="48" t="s">
        <v>87</v>
      </c>
      <c r="C26" s="39">
        <f t="shared" si="0"/>
        <v>0</v>
      </c>
      <c r="D26" s="20"/>
      <c r="E26" s="40"/>
      <c r="F26" s="41"/>
      <c r="G26" s="45"/>
      <c r="H26" s="45"/>
      <c r="I26" s="45"/>
      <c r="J26" s="45"/>
      <c r="K26" s="45">
        <f t="shared" si="1"/>
        <v>0</v>
      </c>
      <c r="L26" s="46"/>
      <c r="M26" s="41"/>
      <c r="N26" s="38"/>
      <c r="O26" s="38"/>
      <c r="P26" s="38"/>
      <c r="Q26" s="41"/>
      <c r="R26" s="41"/>
      <c r="S26" s="41"/>
      <c r="T26" s="41"/>
      <c r="U26" s="38"/>
      <c r="V26" s="41"/>
      <c r="W26" s="38"/>
      <c r="X26" s="38"/>
      <c r="Y26" s="41"/>
      <c r="Z26" s="41"/>
      <c r="AA26" s="38"/>
      <c r="AB26" s="38"/>
      <c r="AC26" s="38"/>
      <c r="AD26" s="38"/>
      <c r="AE26" s="38">
        <f t="shared" si="2"/>
        <v>0</v>
      </c>
      <c r="AF26" s="41"/>
      <c r="AG26" s="41"/>
      <c r="AH26" s="41"/>
      <c r="AI26" s="41">
        <f t="shared" si="3"/>
        <v>0</v>
      </c>
      <c r="AJ26" s="41">
        <f t="shared" si="4"/>
        <v>0</v>
      </c>
      <c r="AK26" s="41"/>
      <c r="AL26" s="41"/>
      <c r="AM26" s="41"/>
      <c r="AN26" s="41"/>
      <c r="AO26" s="41"/>
      <c r="AP26" s="47">
        <f t="shared" si="5"/>
        <v>0</v>
      </c>
      <c r="AQ26" s="41"/>
      <c r="AR26" s="41"/>
      <c r="AS26" s="47">
        <f t="shared" si="6"/>
        <v>0</v>
      </c>
      <c r="AT26" s="41"/>
      <c r="AU26" s="38"/>
      <c r="AV26" s="38"/>
      <c r="AW26" s="38"/>
      <c r="AX26" s="41"/>
      <c r="AY26" s="41"/>
      <c r="AZ26" s="41"/>
      <c r="BA26" s="41"/>
    </row>
    <row r="27" spans="1:53" ht="15.75" x14ac:dyDescent="0.2">
      <c r="A27" s="37">
        <v>22</v>
      </c>
      <c r="B27" s="38" t="s">
        <v>88</v>
      </c>
      <c r="C27" s="39">
        <f t="shared" si="0"/>
        <v>3608.8600000000015</v>
      </c>
      <c r="D27" s="50">
        <v>17700</v>
      </c>
      <c r="E27" s="40">
        <v>28009172501861</v>
      </c>
      <c r="F27" s="41">
        <v>278</v>
      </c>
      <c r="G27" s="43">
        <v>21726.82</v>
      </c>
      <c r="H27" s="42">
        <v>23018.560000000001</v>
      </c>
      <c r="I27" s="43">
        <v>82.67</v>
      </c>
      <c r="J27" s="43">
        <v>14.35</v>
      </c>
      <c r="K27" s="45">
        <f t="shared" si="1"/>
        <v>1709.7</v>
      </c>
      <c r="L27" s="46"/>
      <c r="M27" s="41"/>
      <c r="N27" s="38"/>
      <c r="O27" s="38"/>
      <c r="P27" s="38"/>
      <c r="Q27" s="41">
        <v>360.02</v>
      </c>
      <c r="R27" s="41">
        <v>1203.27</v>
      </c>
      <c r="S27" s="41">
        <v>84.23</v>
      </c>
      <c r="T27" s="41">
        <v>84.23</v>
      </c>
      <c r="U27" s="38"/>
      <c r="V27" s="41">
        <v>1371.73</v>
      </c>
      <c r="W27" s="38"/>
      <c r="X27" s="38"/>
      <c r="Y27" s="41">
        <v>21</v>
      </c>
      <c r="Z27" s="41">
        <v>50</v>
      </c>
      <c r="AA27" s="38"/>
      <c r="AB27" s="38"/>
      <c r="AC27" s="38"/>
      <c r="AD27" s="38"/>
      <c r="AE27" s="38">
        <f t="shared" si="2"/>
        <v>0</v>
      </c>
      <c r="AF27" s="41">
        <v>2.69</v>
      </c>
      <c r="AG27" s="41">
        <v>5.63</v>
      </c>
      <c r="AH27" s="41">
        <v>79.319999999999993</v>
      </c>
      <c r="AI27" s="41">
        <f t="shared" si="3"/>
        <v>58.319999999999993</v>
      </c>
      <c r="AJ27" s="41">
        <f t="shared" si="4"/>
        <v>37.319999999999993</v>
      </c>
      <c r="AK27" s="41">
        <v>1041.03</v>
      </c>
      <c r="AL27" s="41">
        <v>1041.03</v>
      </c>
      <c r="AM27" s="41">
        <v>36</v>
      </c>
      <c r="AN27" s="41">
        <v>3.6</v>
      </c>
      <c r="AO27" s="41">
        <v>10.8</v>
      </c>
      <c r="AP27" s="47">
        <f t="shared" si="5"/>
        <v>50.400000000000006</v>
      </c>
      <c r="AQ27" s="41">
        <v>104.1</v>
      </c>
      <c r="AR27" s="41">
        <v>10.41</v>
      </c>
      <c r="AS27" s="47">
        <f t="shared" si="6"/>
        <v>114.50999999999999</v>
      </c>
      <c r="AT27" s="38"/>
      <c r="AU27" s="38"/>
      <c r="AV27" s="38"/>
      <c r="AW27" s="38"/>
      <c r="AX27" s="41">
        <v>0.04</v>
      </c>
      <c r="AY27" s="41">
        <v>8.85</v>
      </c>
      <c r="AZ27" s="41">
        <v>0.65</v>
      </c>
      <c r="BA27" s="41">
        <v>1236.5999999999999</v>
      </c>
    </row>
    <row r="28" spans="1:53" ht="15.75" x14ac:dyDescent="0.2">
      <c r="A28" s="37">
        <v>23</v>
      </c>
      <c r="B28" s="38" t="s">
        <v>89</v>
      </c>
      <c r="C28" s="39">
        <f t="shared" si="0"/>
        <v>3569.8099999999995</v>
      </c>
      <c r="D28" s="20"/>
      <c r="E28" s="40">
        <v>28401292500181</v>
      </c>
      <c r="F28" s="41">
        <v>264</v>
      </c>
      <c r="G28" s="43">
        <v>19254.78</v>
      </c>
      <c r="H28" s="43">
        <v>5193.41</v>
      </c>
      <c r="I28" s="43">
        <v>95.73</v>
      </c>
      <c r="J28" s="44">
        <v>16.399999999999999</v>
      </c>
      <c r="K28" s="45">
        <f t="shared" si="1"/>
        <v>1623.6000000000001</v>
      </c>
      <c r="L28" s="46"/>
      <c r="M28" s="41"/>
      <c r="N28" s="38"/>
      <c r="O28" s="38"/>
      <c r="P28" s="38"/>
      <c r="Q28" s="41">
        <v>341.89</v>
      </c>
      <c r="R28" s="41">
        <v>1163.53</v>
      </c>
      <c r="S28" s="41">
        <v>81.45</v>
      </c>
      <c r="T28" s="41">
        <v>81.45</v>
      </c>
      <c r="U28" s="38"/>
      <c r="V28" s="41">
        <v>1326.43</v>
      </c>
      <c r="W28" s="38"/>
      <c r="X28" s="38"/>
      <c r="Y28" s="41">
        <v>21</v>
      </c>
      <c r="Z28" s="41">
        <v>140</v>
      </c>
      <c r="AA28" s="38"/>
      <c r="AB28" s="38"/>
      <c r="AC28" s="38"/>
      <c r="AD28" s="38"/>
      <c r="AE28" s="38">
        <f t="shared" si="2"/>
        <v>0</v>
      </c>
      <c r="AF28" s="38"/>
      <c r="AG28" s="41">
        <v>5.69</v>
      </c>
      <c r="AH28" s="41">
        <v>166.69</v>
      </c>
      <c r="AI28" s="41">
        <f t="shared" si="3"/>
        <v>145.69</v>
      </c>
      <c r="AJ28" s="41">
        <f t="shared" si="4"/>
        <v>124.69</v>
      </c>
      <c r="AK28" s="41">
        <v>1011.23</v>
      </c>
      <c r="AL28" s="41">
        <v>1011.23</v>
      </c>
      <c r="AM28" s="41">
        <v>34.19</v>
      </c>
      <c r="AN28" s="41">
        <v>3.42</v>
      </c>
      <c r="AO28" s="41">
        <v>10.26</v>
      </c>
      <c r="AP28" s="47">
        <f t="shared" si="5"/>
        <v>47.87</v>
      </c>
      <c r="AQ28" s="41">
        <v>101.12</v>
      </c>
      <c r="AR28" s="41">
        <v>10.11</v>
      </c>
      <c r="AS28" s="47">
        <f t="shared" si="6"/>
        <v>111.23</v>
      </c>
      <c r="AT28" s="38"/>
      <c r="AU28" s="38"/>
      <c r="AV28" s="38"/>
      <c r="AW28" s="38"/>
      <c r="AX28" s="41">
        <v>0.02</v>
      </c>
      <c r="AY28" s="41">
        <v>9.25</v>
      </c>
      <c r="AZ28" s="41">
        <v>1.7</v>
      </c>
      <c r="BA28" s="41">
        <v>1284.05</v>
      </c>
    </row>
    <row r="29" spans="1:53" ht="15.75" x14ac:dyDescent="0.2">
      <c r="A29" s="37">
        <v>24</v>
      </c>
      <c r="B29" s="38" t="s">
        <v>90</v>
      </c>
      <c r="C29" s="39">
        <f t="shared" si="0"/>
        <v>2630.6000000000004</v>
      </c>
      <c r="D29" s="50">
        <v>8896.08</v>
      </c>
      <c r="E29" s="40">
        <v>28302182500226</v>
      </c>
      <c r="F29" s="41">
        <v>274</v>
      </c>
      <c r="G29" s="42">
        <v>19503.88</v>
      </c>
      <c r="H29" s="52">
        <v>13211.78</v>
      </c>
      <c r="I29" s="44">
        <v>47.8</v>
      </c>
      <c r="J29" s="43">
        <v>11.95</v>
      </c>
      <c r="K29" s="45">
        <f t="shared" si="1"/>
        <v>1685.1000000000001</v>
      </c>
      <c r="L29" s="46"/>
      <c r="M29" s="41"/>
      <c r="N29" s="38"/>
      <c r="O29" s="38"/>
      <c r="P29" s="38"/>
      <c r="Q29" s="41">
        <v>354.84</v>
      </c>
      <c r="R29" s="41">
        <v>1145.97</v>
      </c>
      <c r="S29" s="41">
        <v>80.22</v>
      </c>
      <c r="T29" s="41">
        <v>80.22</v>
      </c>
      <c r="U29" s="38"/>
      <c r="V29" s="41">
        <v>1306.4100000000001</v>
      </c>
      <c r="W29" s="38"/>
      <c r="X29" s="38"/>
      <c r="Y29" s="41">
        <v>21</v>
      </c>
      <c r="Z29" s="41">
        <v>50</v>
      </c>
      <c r="AA29" s="41">
        <v>15</v>
      </c>
      <c r="AB29" s="38"/>
      <c r="AC29" s="38"/>
      <c r="AD29" s="38"/>
      <c r="AE29" s="38">
        <f t="shared" si="2"/>
        <v>15</v>
      </c>
      <c r="AF29" s="38"/>
      <c r="AG29" s="41">
        <v>5.64</v>
      </c>
      <c r="AH29" s="41">
        <v>91.64</v>
      </c>
      <c r="AI29" s="41">
        <f t="shared" si="3"/>
        <v>70.64</v>
      </c>
      <c r="AJ29" s="41">
        <f t="shared" si="4"/>
        <v>49.64</v>
      </c>
      <c r="AK29" s="41">
        <v>993.21</v>
      </c>
      <c r="AL29" s="41">
        <v>993.21</v>
      </c>
      <c r="AM29" s="41">
        <v>35.479999999999997</v>
      </c>
      <c r="AN29" s="41">
        <v>3.55</v>
      </c>
      <c r="AO29" s="41">
        <v>10.65</v>
      </c>
      <c r="AP29" s="47">
        <f t="shared" si="5"/>
        <v>49.679999999999993</v>
      </c>
      <c r="AQ29" s="41">
        <v>99.32</v>
      </c>
      <c r="AR29" s="41">
        <v>9.93</v>
      </c>
      <c r="AS29" s="47">
        <f t="shared" si="6"/>
        <v>109.25</v>
      </c>
      <c r="AT29" s="38"/>
      <c r="AU29" s="38"/>
      <c r="AV29" s="38"/>
      <c r="AW29" s="38"/>
      <c r="AX29" s="41">
        <v>0.01</v>
      </c>
      <c r="AY29" s="41">
        <v>8.8000000000000007</v>
      </c>
      <c r="AZ29" s="41">
        <v>0.51</v>
      </c>
      <c r="BA29" s="41">
        <v>1229.8</v>
      </c>
    </row>
    <row r="30" spans="1:53" ht="15.75" x14ac:dyDescent="0.2">
      <c r="A30" s="37">
        <v>25</v>
      </c>
      <c r="B30" s="38" t="s">
        <v>91</v>
      </c>
      <c r="C30" s="39">
        <f t="shared" si="0"/>
        <v>3474.8999999999996</v>
      </c>
      <c r="D30" s="20"/>
      <c r="E30" s="40">
        <v>28009152500311</v>
      </c>
      <c r="F30" s="41">
        <v>270</v>
      </c>
      <c r="G30" s="42">
        <v>18700.78</v>
      </c>
      <c r="H30" s="43">
        <v>5135.3999999999996</v>
      </c>
      <c r="I30" s="43">
        <v>94.95</v>
      </c>
      <c r="J30" s="44">
        <v>15.2</v>
      </c>
      <c r="K30" s="45">
        <f t="shared" si="1"/>
        <v>1660.5</v>
      </c>
      <c r="L30" s="46"/>
      <c r="M30" s="41"/>
      <c r="N30" s="38"/>
      <c r="O30" s="38"/>
      <c r="P30" s="38"/>
      <c r="Q30" s="41">
        <v>349.66</v>
      </c>
      <c r="R30" s="41">
        <v>1126.3599999999999</v>
      </c>
      <c r="S30" s="41">
        <v>78.849999999999994</v>
      </c>
      <c r="T30" s="41">
        <v>78.849999999999994</v>
      </c>
      <c r="U30" s="38"/>
      <c r="V30" s="41">
        <v>1284.06</v>
      </c>
      <c r="W30" s="38"/>
      <c r="X30" s="38"/>
      <c r="Y30" s="41">
        <v>21</v>
      </c>
      <c r="Z30" s="41">
        <v>145</v>
      </c>
      <c r="AA30" s="38"/>
      <c r="AB30" s="38"/>
      <c r="AC30" s="38"/>
      <c r="AD30" s="38"/>
      <c r="AE30" s="38">
        <f t="shared" si="2"/>
        <v>0</v>
      </c>
      <c r="AF30" s="41">
        <v>0.9</v>
      </c>
      <c r="AG30" s="41">
        <v>5.53</v>
      </c>
      <c r="AH30" s="41">
        <v>172.43</v>
      </c>
      <c r="AI30" s="41">
        <f t="shared" si="3"/>
        <v>151.43</v>
      </c>
      <c r="AJ30" s="41">
        <f t="shared" si="4"/>
        <v>130.43</v>
      </c>
      <c r="AK30" s="41">
        <v>961.83</v>
      </c>
      <c r="AL30" s="41">
        <v>961.83</v>
      </c>
      <c r="AM30" s="41">
        <v>34.97</v>
      </c>
      <c r="AN30" s="41">
        <v>3.5</v>
      </c>
      <c r="AO30" s="41">
        <v>10.49</v>
      </c>
      <c r="AP30" s="47">
        <f t="shared" si="5"/>
        <v>48.96</v>
      </c>
      <c r="AQ30" s="41">
        <v>96.18</v>
      </c>
      <c r="AR30" s="41">
        <v>9.6199999999999992</v>
      </c>
      <c r="AS30" s="47">
        <f t="shared" si="6"/>
        <v>105.80000000000001</v>
      </c>
      <c r="AT30" s="38"/>
      <c r="AU30" s="41">
        <v>6.48</v>
      </c>
      <c r="AV30" s="38"/>
      <c r="AW30" s="38"/>
      <c r="AX30" s="41">
        <v>0.02</v>
      </c>
      <c r="AY30" s="41">
        <v>9.1999999999999993</v>
      </c>
      <c r="AZ30" s="41">
        <v>1.63</v>
      </c>
      <c r="BA30" s="41">
        <v>1284.4000000000001</v>
      </c>
    </row>
    <row r="31" spans="1:53" ht="15.75" x14ac:dyDescent="0.2">
      <c r="A31" s="37">
        <v>26</v>
      </c>
      <c r="B31" s="38" t="s">
        <v>92</v>
      </c>
      <c r="C31" s="39">
        <f t="shared" si="0"/>
        <v>3764.3100000000004</v>
      </c>
      <c r="D31" s="20"/>
      <c r="E31" s="40">
        <v>28511172500374</v>
      </c>
      <c r="F31" s="41">
        <v>263</v>
      </c>
      <c r="G31" s="43">
        <v>19019.78</v>
      </c>
      <c r="H31" s="43">
        <v>5381.76</v>
      </c>
      <c r="I31" s="43">
        <v>96.42</v>
      </c>
      <c r="J31" s="44">
        <v>17.600000000000001</v>
      </c>
      <c r="K31" s="45">
        <f t="shared" si="1"/>
        <v>1617.45</v>
      </c>
      <c r="L31" s="46"/>
      <c r="M31" s="41"/>
      <c r="N31" s="38"/>
      <c r="O31" s="38"/>
      <c r="P31" s="38"/>
      <c r="Q31" s="41">
        <v>340.59</v>
      </c>
      <c r="R31" s="41">
        <v>1109.45</v>
      </c>
      <c r="S31" s="41">
        <v>77.66</v>
      </c>
      <c r="T31" s="41">
        <v>77.66</v>
      </c>
      <c r="U31" s="38"/>
      <c r="V31" s="41">
        <v>1264.77</v>
      </c>
      <c r="W31" s="38"/>
      <c r="X31" s="38"/>
      <c r="Y31" s="41">
        <v>21</v>
      </c>
      <c r="Z31" s="41">
        <v>50</v>
      </c>
      <c r="AA31" s="38"/>
      <c r="AB31" s="38"/>
      <c r="AC31" s="38"/>
      <c r="AD31" s="38"/>
      <c r="AE31" s="38">
        <f t="shared" si="2"/>
        <v>0</v>
      </c>
      <c r="AF31" s="38"/>
      <c r="AG31" s="41">
        <v>5.51</v>
      </c>
      <c r="AH31" s="41">
        <v>76.510000000000005</v>
      </c>
      <c r="AI31" s="41">
        <f t="shared" si="3"/>
        <v>55.510000000000005</v>
      </c>
      <c r="AJ31" s="41">
        <f t="shared" si="4"/>
        <v>34.510000000000005</v>
      </c>
      <c r="AK31" s="41">
        <v>950.69</v>
      </c>
      <c r="AL31" s="41">
        <v>950.69</v>
      </c>
      <c r="AM31" s="41">
        <v>34.06</v>
      </c>
      <c r="AN31" s="41">
        <v>3.41</v>
      </c>
      <c r="AO31" s="41">
        <v>10.220000000000001</v>
      </c>
      <c r="AP31" s="47">
        <f t="shared" si="5"/>
        <v>47.69</v>
      </c>
      <c r="AQ31" s="41">
        <v>95.07</v>
      </c>
      <c r="AR31" s="41">
        <v>9.51</v>
      </c>
      <c r="AS31" s="47">
        <f t="shared" si="6"/>
        <v>104.58</v>
      </c>
      <c r="AT31" s="38"/>
      <c r="AU31" s="38"/>
      <c r="AV31" s="38"/>
      <c r="AW31" s="38"/>
      <c r="AX31" s="41">
        <v>0.01</v>
      </c>
      <c r="AY31" s="41">
        <v>8.4</v>
      </c>
      <c r="AZ31" s="38"/>
      <c r="BA31" s="41">
        <v>1175.5999999999999</v>
      </c>
    </row>
    <row r="32" spans="1:53" ht="15.75" x14ac:dyDescent="0.2">
      <c r="A32" s="37">
        <v>27</v>
      </c>
      <c r="B32" s="38" t="s">
        <v>93</v>
      </c>
      <c r="C32" s="39">
        <f t="shared" si="0"/>
        <v>3919.8100000000004</v>
      </c>
      <c r="D32" s="20"/>
      <c r="E32" s="40">
        <v>28710202500351</v>
      </c>
      <c r="F32" s="41">
        <v>263</v>
      </c>
      <c r="G32" s="43">
        <v>22114.85</v>
      </c>
      <c r="H32" s="43">
        <v>5537.26</v>
      </c>
      <c r="I32" s="43">
        <v>110.24</v>
      </c>
      <c r="J32" s="44">
        <v>17.5</v>
      </c>
      <c r="K32" s="45">
        <f t="shared" si="1"/>
        <v>1617.45</v>
      </c>
      <c r="L32" s="46"/>
      <c r="M32" s="41"/>
      <c r="N32" s="41">
        <v>223.18</v>
      </c>
      <c r="O32" s="38"/>
      <c r="P32" s="38"/>
      <c r="Q32" s="41">
        <v>340.59</v>
      </c>
      <c r="R32" s="41">
        <v>1159.31</v>
      </c>
      <c r="S32" s="41">
        <v>81.150000000000006</v>
      </c>
      <c r="T32" s="41">
        <v>81.150000000000006</v>
      </c>
      <c r="U32" s="38"/>
      <c r="V32" s="41">
        <v>1321.61</v>
      </c>
      <c r="W32" s="38"/>
      <c r="X32" s="38"/>
      <c r="Y32" s="41">
        <v>14.4</v>
      </c>
      <c r="Z32" s="41">
        <v>100</v>
      </c>
      <c r="AA32" s="38"/>
      <c r="AB32" s="38"/>
      <c r="AC32" s="38"/>
      <c r="AD32" s="38"/>
      <c r="AE32" s="38">
        <f t="shared" si="2"/>
        <v>0</v>
      </c>
      <c r="AF32" s="38"/>
      <c r="AG32" s="41">
        <v>5.51</v>
      </c>
      <c r="AH32" s="41">
        <v>343.09</v>
      </c>
      <c r="AI32" s="41">
        <f t="shared" si="3"/>
        <v>328.69</v>
      </c>
      <c r="AJ32" s="41">
        <f t="shared" si="4"/>
        <v>314.29000000000002</v>
      </c>
      <c r="AK32" s="41">
        <v>1224.1099999999999</v>
      </c>
      <c r="AL32" s="41">
        <v>1224.1099999999999</v>
      </c>
      <c r="AM32" s="41">
        <v>34.06</v>
      </c>
      <c r="AN32" s="41">
        <v>3.41</v>
      </c>
      <c r="AO32" s="41">
        <v>10.220000000000001</v>
      </c>
      <c r="AP32" s="47">
        <f t="shared" si="5"/>
        <v>47.69</v>
      </c>
      <c r="AQ32" s="41">
        <v>122.41</v>
      </c>
      <c r="AR32" s="41">
        <v>12.24</v>
      </c>
      <c r="AS32" s="47">
        <f t="shared" si="6"/>
        <v>134.65</v>
      </c>
      <c r="AT32" s="38"/>
      <c r="AU32" s="38"/>
      <c r="AV32" s="38"/>
      <c r="AW32" s="38"/>
      <c r="AX32" s="41">
        <v>0.04</v>
      </c>
      <c r="AY32" s="41">
        <v>10.65</v>
      </c>
      <c r="AZ32" s="41">
        <v>5.47</v>
      </c>
      <c r="BA32" s="41">
        <v>1465.2</v>
      </c>
    </row>
    <row r="33" spans="1:53" ht="15.75" x14ac:dyDescent="0.2">
      <c r="A33" s="37">
        <v>28</v>
      </c>
      <c r="B33" s="48" t="s">
        <v>94</v>
      </c>
      <c r="C33" s="39">
        <f t="shared" si="0"/>
        <v>0</v>
      </c>
      <c r="D33" s="20"/>
      <c r="E33" s="40"/>
      <c r="F33" s="41"/>
      <c r="G33" s="45"/>
      <c r="H33" s="45"/>
      <c r="I33" s="45"/>
      <c r="J33" s="45"/>
      <c r="K33" s="45">
        <f t="shared" si="1"/>
        <v>0</v>
      </c>
      <c r="L33" s="46"/>
      <c r="M33" s="41"/>
      <c r="N33" s="41"/>
      <c r="O33" s="38"/>
      <c r="P33" s="38"/>
      <c r="Q33" s="41"/>
      <c r="R33" s="41"/>
      <c r="S33" s="41"/>
      <c r="T33" s="41"/>
      <c r="U33" s="38"/>
      <c r="V33" s="41"/>
      <c r="W33" s="38"/>
      <c r="X33" s="38"/>
      <c r="Y33" s="41"/>
      <c r="Z33" s="41"/>
      <c r="AA33" s="38"/>
      <c r="AB33" s="38"/>
      <c r="AC33" s="38"/>
      <c r="AD33" s="38"/>
      <c r="AE33" s="38">
        <f t="shared" si="2"/>
        <v>0</v>
      </c>
      <c r="AF33" s="38"/>
      <c r="AG33" s="41"/>
      <c r="AH33" s="41"/>
      <c r="AI33" s="41">
        <f t="shared" si="3"/>
        <v>0</v>
      </c>
      <c r="AJ33" s="41">
        <f t="shared" si="4"/>
        <v>0</v>
      </c>
      <c r="AK33" s="41"/>
      <c r="AL33" s="41"/>
      <c r="AM33" s="41"/>
      <c r="AN33" s="41"/>
      <c r="AO33" s="41"/>
      <c r="AP33" s="47">
        <f t="shared" si="5"/>
        <v>0</v>
      </c>
      <c r="AQ33" s="41"/>
      <c r="AR33" s="41"/>
      <c r="AS33" s="47">
        <f t="shared" si="6"/>
        <v>0</v>
      </c>
      <c r="AT33" s="38"/>
      <c r="AU33" s="38"/>
      <c r="AV33" s="38"/>
      <c r="AW33" s="38"/>
      <c r="AX33" s="41"/>
      <c r="AY33" s="41"/>
      <c r="AZ33" s="41"/>
      <c r="BA33" s="41"/>
    </row>
    <row r="34" spans="1:53" ht="15.75" x14ac:dyDescent="0.2">
      <c r="A34" s="37">
        <v>29</v>
      </c>
      <c r="B34" s="53" t="s">
        <v>95</v>
      </c>
      <c r="C34" s="39">
        <f t="shared" si="0"/>
        <v>977.47000000000116</v>
      </c>
      <c r="D34" s="50">
        <v>11252.9</v>
      </c>
      <c r="E34" s="40"/>
      <c r="F34" s="41"/>
      <c r="G34" s="45"/>
      <c r="H34" s="43">
        <v>12230.37</v>
      </c>
      <c r="I34" s="43">
        <v>42.88</v>
      </c>
      <c r="J34" s="43">
        <v>4.6500000000000004</v>
      </c>
      <c r="K34" s="45">
        <f t="shared" si="1"/>
        <v>0</v>
      </c>
      <c r="L34" s="46"/>
      <c r="M34" s="41"/>
      <c r="N34" s="41"/>
      <c r="O34" s="38"/>
      <c r="P34" s="38"/>
      <c r="Q34" s="41"/>
      <c r="R34" s="41"/>
      <c r="S34" s="41"/>
      <c r="T34" s="41"/>
      <c r="U34" s="38"/>
      <c r="V34" s="41"/>
      <c r="W34" s="38"/>
      <c r="X34" s="38"/>
      <c r="Y34" s="41"/>
      <c r="Z34" s="41"/>
      <c r="AA34" s="38"/>
      <c r="AB34" s="38"/>
      <c r="AC34" s="38"/>
      <c r="AD34" s="38"/>
      <c r="AE34" s="38">
        <f t="shared" si="2"/>
        <v>0</v>
      </c>
      <c r="AF34" s="38"/>
      <c r="AG34" s="41"/>
      <c r="AH34" s="41"/>
      <c r="AI34" s="41">
        <f t="shared" si="3"/>
        <v>0</v>
      </c>
      <c r="AJ34" s="41">
        <f t="shared" si="4"/>
        <v>0</v>
      </c>
      <c r="AK34" s="41"/>
      <c r="AL34" s="41"/>
      <c r="AM34" s="41"/>
      <c r="AN34" s="41"/>
      <c r="AO34" s="41"/>
      <c r="AP34" s="47">
        <f t="shared" si="5"/>
        <v>0</v>
      </c>
      <c r="AQ34" s="41"/>
      <c r="AR34" s="41"/>
      <c r="AS34" s="47">
        <f t="shared" si="6"/>
        <v>0</v>
      </c>
      <c r="AT34" s="38"/>
      <c r="AU34" s="38"/>
      <c r="AV34" s="38"/>
      <c r="AW34" s="38"/>
      <c r="AX34" s="41"/>
      <c r="AY34" s="41"/>
      <c r="AZ34" s="41"/>
      <c r="BA34" s="41"/>
    </row>
    <row r="35" spans="1:53" ht="15.75" x14ac:dyDescent="0.2">
      <c r="A35" s="37">
        <v>30</v>
      </c>
      <c r="B35" s="48" t="s">
        <v>96</v>
      </c>
      <c r="C35" s="39">
        <f t="shared" si="0"/>
        <v>0</v>
      </c>
      <c r="D35" s="20"/>
      <c r="E35" s="40"/>
      <c r="F35" s="41"/>
      <c r="G35" s="45"/>
      <c r="H35" s="45"/>
      <c r="I35" s="45"/>
      <c r="J35" s="45"/>
      <c r="K35" s="45">
        <f t="shared" si="1"/>
        <v>0</v>
      </c>
      <c r="L35" s="46"/>
      <c r="M35" s="41"/>
      <c r="N35" s="41"/>
      <c r="O35" s="38"/>
      <c r="P35" s="38"/>
      <c r="Q35" s="41"/>
      <c r="R35" s="41"/>
      <c r="S35" s="41"/>
      <c r="T35" s="41"/>
      <c r="U35" s="38"/>
      <c r="V35" s="41"/>
      <c r="W35" s="38"/>
      <c r="X35" s="38"/>
      <c r="Y35" s="41"/>
      <c r="Z35" s="41"/>
      <c r="AA35" s="38"/>
      <c r="AB35" s="38"/>
      <c r="AC35" s="38"/>
      <c r="AD35" s="38"/>
      <c r="AE35" s="38">
        <f t="shared" si="2"/>
        <v>0</v>
      </c>
      <c r="AF35" s="38"/>
      <c r="AG35" s="41"/>
      <c r="AH35" s="41"/>
      <c r="AI35" s="41">
        <f t="shared" si="3"/>
        <v>0</v>
      </c>
      <c r="AJ35" s="41">
        <f t="shared" si="4"/>
        <v>0</v>
      </c>
      <c r="AK35" s="41"/>
      <c r="AL35" s="41"/>
      <c r="AM35" s="41"/>
      <c r="AN35" s="41"/>
      <c r="AO35" s="41"/>
      <c r="AP35" s="47">
        <f t="shared" si="5"/>
        <v>0</v>
      </c>
      <c r="AQ35" s="41"/>
      <c r="AR35" s="41"/>
      <c r="AS35" s="47">
        <f t="shared" si="6"/>
        <v>0</v>
      </c>
      <c r="AT35" s="38"/>
      <c r="AU35" s="38"/>
      <c r="AV35" s="38"/>
      <c r="AW35" s="38"/>
      <c r="AX35" s="41"/>
      <c r="AY35" s="41"/>
      <c r="AZ35" s="41"/>
      <c r="BA35" s="41"/>
    </row>
    <row r="36" spans="1:53" ht="15.75" x14ac:dyDescent="0.2">
      <c r="A36" s="37">
        <v>31</v>
      </c>
      <c r="B36" s="38" t="s">
        <v>97</v>
      </c>
      <c r="C36" s="39">
        <f t="shared" si="0"/>
        <v>3564.5</v>
      </c>
      <c r="D36" s="20"/>
      <c r="E36" s="40">
        <v>28102032500229</v>
      </c>
      <c r="F36" s="41">
        <v>278</v>
      </c>
      <c r="G36" s="43">
        <v>19666.509999999998</v>
      </c>
      <c r="H36" s="43">
        <v>5274.2</v>
      </c>
      <c r="I36" s="43">
        <v>111.06</v>
      </c>
      <c r="J36" s="44">
        <v>15.7</v>
      </c>
      <c r="K36" s="45">
        <f t="shared" si="1"/>
        <v>1709.7</v>
      </c>
      <c r="L36" s="46"/>
      <c r="M36" s="41"/>
      <c r="N36" s="38"/>
      <c r="O36" s="38"/>
      <c r="P36" s="38"/>
      <c r="Q36" s="41">
        <v>360.02</v>
      </c>
      <c r="R36" s="41">
        <v>1145.97</v>
      </c>
      <c r="S36" s="41">
        <v>80.22</v>
      </c>
      <c r="T36" s="41">
        <v>80.22</v>
      </c>
      <c r="U36" s="38"/>
      <c r="V36" s="41">
        <v>1306.4100000000001</v>
      </c>
      <c r="W36" s="38"/>
      <c r="X36" s="38"/>
      <c r="Y36" s="41">
        <v>21</v>
      </c>
      <c r="Z36" s="41">
        <v>50</v>
      </c>
      <c r="AA36" s="38"/>
      <c r="AB36" s="38"/>
      <c r="AC36" s="38"/>
      <c r="AD36" s="38"/>
      <c r="AE36" s="38">
        <f t="shared" si="2"/>
        <v>0</v>
      </c>
      <c r="AF36" s="41">
        <v>4.6900000000000004</v>
      </c>
      <c r="AG36" s="41">
        <v>5.63</v>
      </c>
      <c r="AH36" s="41">
        <v>81.319999999999993</v>
      </c>
      <c r="AI36" s="41">
        <f t="shared" si="3"/>
        <v>60.319999999999993</v>
      </c>
      <c r="AJ36" s="41">
        <f t="shared" si="4"/>
        <v>39.319999999999993</v>
      </c>
      <c r="AK36" s="41">
        <v>977.71</v>
      </c>
      <c r="AL36" s="41">
        <v>977.71</v>
      </c>
      <c r="AM36" s="41">
        <v>36</v>
      </c>
      <c r="AN36" s="41">
        <v>3.6</v>
      </c>
      <c r="AO36" s="41">
        <v>10.8</v>
      </c>
      <c r="AP36" s="47">
        <f t="shared" si="5"/>
        <v>50.400000000000006</v>
      </c>
      <c r="AQ36" s="41">
        <v>97.77</v>
      </c>
      <c r="AR36" s="41">
        <v>9.7799999999999994</v>
      </c>
      <c r="AS36" s="47">
        <f t="shared" si="6"/>
        <v>107.55</v>
      </c>
      <c r="AT36" s="38"/>
      <c r="AU36" s="38"/>
      <c r="AV36" s="38"/>
      <c r="AW36" s="38"/>
      <c r="AX36" s="38"/>
      <c r="AY36" s="41">
        <v>8.6999999999999993</v>
      </c>
      <c r="AZ36" s="41">
        <v>0.33</v>
      </c>
      <c r="BA36" s="41">
        <v>1220.75</v>
      </c>
    </row>
    <row r="37" spans="1:53" ht="15.75" x14ac:dyDescent="0.2">
      <c r="A37" s="37">
        <v>32</v>
      </c>
      <c r="B37" s="38" t="s">
        <v>98</v>
      </c>
      <c r="C37" s="39">
        <f t="shared" si="0"/>
        <v>3183.02</v>
      </c>
      <c r="D37" s="20"/>
      <c r="E37" s="40">
        <v>29208022500243</v>
      </c>
      <c r="F37" s="41">
        <v>246</v>
      </c>
      <c r="G37" s="43">
        <v>16058.76</v>
      </c>
      <c r="H37" s="43">
        <v>4695.92</v>
      </c>
      <c r="I37" s="43">
        <v>61.14</v>
      </c>
      <c r="J37" s="43">
        <v>14.15</v>
      </c>
      <c r="K37" s="45">
        <f t="shared" si="1"/>
        <v>1512.9</v>
      </c>
      <c r="L37" s="46"/>
      <c r="M37" s="41"/>
      <c r="N37" s="38"/>
      <c r="O37" s="38"/>
      <c r="P37" s="38"/>
      <c r="Q37" s="41">
        <v>318.58</v>
      </c>
      <c r="R37" s="41">
        <v>942.46</v>
      </c>
      <c r="S37" s="41">
        <v>65.97</v>
      </c>
      <c r="T37" s="41">
        <v>65.97</v>
      </c>
      <c r="U37" s="38"/>
      <c r="V37" s="41">
        <v>1074.4000000000001</v>
      </c>
      <c r="W37" s="38"/>
      <c r="X37" s="38"/>
      <c r="Y37" s="41">
        <v>14.4</v>
      </c>
      <c r="Z37" s="41">
        <v>50</v>
      </c>
      <c r="AA37" s="38"/>
      <c r="AB37" s="38"/>
      <c r="AC37" s="38"/>
      <c r="AD37" s="38"/>
      <c r="AE37" s="38">
        <f t="shared" si="2"/>
        <v>0</v>
      </c>
      <c r="AF37" s="38"/>
      <c r="AG37" s="41">
        <v>5.08</v>
      </c>
      <c r="AH37" s="41">
        <v>69.48</v>
      </c>
      <c r="AI37" s="41">
        <f t="shared" si="3"/>
        <v>55.080000000000005</v>
      </c>
      <c r="AJ37" s="41">
        <f t="shared" si="4"/>
        <v>40.680000000000007</v>
      </c>
      <c r="AK37" s="41">
        <v>775.3</v>
      </c>
      <c r="AL37" s="41">
        <v>775.3</v>
      </c>
      <c r="AM37" s="41">
        <v>31.86</v>
      </c>
      <c r="AN37" s="41">
        <v>3.19</v>
      </c>
      <c r="AO37" s="41">
        <v>9.56</v>
      </c>
      <c r="AP37" s="47">
        <f t="shared" si="5"/>
        <v>44.61</v>
      </c>
      <c r="AQ37" s="41">
        <v>77.53</v>
      </c>
      <c r="AR37" s="41">
        <v>7.75</v>
      </c>
      <c r="AS37" s="47">
        <f t="shared" si="6"/>
        <v>85.28</v>
      </c>
      <c r="AT37" s="38"/>
      <c r="AU37" s="38"/>
      <c r="AV37" s="38"/>
      <c r="AW37" s="38"/>
      <c r="AX37" s="41">
        <v>0.04</v>
      </c>
      <c r="AY37" s="41">
        <v>6.65</v>
      </c>
      <c r="AZ37" s="38"/>
      <c r="BA37" s="41">
        <v>1007.3</v>
      </c>
    </row>
    <row r="38" spans="1:53" ht="15.75" x14ac:dyDescent="0.2">
      <c r="A38" s="37">
        <v>33</v>
      </c>
      <c r="B38" s="38" t="s">
        <v>99</v>
      </c>
      <c r="C38" s="39">
        <f t="shared" si="0"/>
        <v>3359.17</v>
      </c>
      <c r="D38" s="20"/>
      <c r="E38" s="40">
        <v>28606212500276</v>
      </c>
      <c r="F38" s="41">
        <v>263</v>
      </c>
      <c r="G38" s="43">
        <v>18742.53</v>
      </c>
      <c r="H38" s="43">
        <v>4976.62</v>
      </c>
      <c r="I38" s="43">
        <v>88.58</v>
      </c>
      <c r="J38" s="43">
        <v>88.58</v>
      </c>
      <c r="K38" s="45">
        <f t="shared" si="1"/>
        <v>1617.45</v>
      </c>
      <c r="L38" s="46"/>
      <c r="M38" s="41"/>
      <c r="N38" s="38"/>
      <c r="O38" s="38"/>
      <c r="P38" s="38"/>
      <c r="Q38" s="41">
        <v>340.59</v>
      </c>
      <c r="R38" s="41">
        <v>1104.0999999999999</v>
      </c>
      <c r="S38" s="41">
        <v>77.290000000000006</v>
      </c>
      <c r="T38" s="41">
        <v>77.290000000000006</v>
      </c>
      <c r="U38" s="38"/>
      <c r="V38" s="41">
        <v>1258.68</v>
      </c>
      <c r="W38" s="38"/>
      <c r="X38" s="38"/>
      <c r="Y38" s="41">
        <v>14.4</v>
      </c>
      <c r="Z38" s="41">
        <v>50</v>
      </c>
      <c r="AA38" s="38"/>
      <c r="AB38" s="38"/>
      <c r="AC38" s="38"/>
      <c r="AD38" s="38"/>
      <c r="AE38" s="38">
        <f t="shared" si="2"/>
        <v>0</v>
      </c>
      <c r="AF38" s="38"/>
      <c r="AG38" s="41">
        <v>5.51</v>
      </c>
      <c r="AH38" s="41">
        <v>69.91</v>
      </c>
      <c r="AI38" s="41">
        <f t="shared" si="3"/>
        <v>55.51</v>
      </c>
      <c r="AJ38" s="41">
        <f t="shared" si="4"/>
        <v>41.11</v>
      </c>
      <c r="AK38" s="41">
        <v>938</v>
      </c>
      <c r="AL38" s="41">
        <v>938</v>
      </c>
      <c r="AM38" s="41">
        <v>34.06</v>
      </c>
      <c r="AN38" s="41">
        <v>3.41</v>
      </c>
      <c r="AO38" s="41">
        <v>10.220000000000001</v>
      </c>
      <c r="AP38" s="47">
        <f t="shared" si="5"/>
        <v>47.69</v>
      </c>
      <c r="AQ38" s="41">
        <v>93.8</v>
      </c>
      <c r="AR38" s="41">
        <v>9.3800000000000008</v>
      </c>
      <c r="AS38" s="47">
        <f t="shared" si="6"/>
        <v>103.17999999999999</v>
      </c>
      <c r="AT38" s="38"/>
      <c r="AU38" s="38"/>
      <c r="AV38" s="38"/>
      <c r="AW38" s="38"/>
      <c r="AX38" s="41">
        <v>0.02</v>
      </c>
      <c r="AY38" s="41">
        <v>8.35</v>
      </c>
      <c r="AZ38" s="38"/>
      <c r="BA38" s="41">
        <v>1169.3499999999999</v>
      </c>
    </row>
    <row r="39" spans="1:53" ht="18" x14ac:dyDescent="0.25">
      <c r="A39" s="37">
        <v>34</v>
      </c>
      <c r="B39" s="54" t="s">
        <v>100</v>
      </c>
      <c r="C39" s="39">
        <f t="shared" si="0"/>
        <v>3857.04</v>
      </c>
      <c r="D39" s="20"/>
      <c r="E39" s="40"/>
      <c r="F39" s="41"/>
      <c r="G39" s="43">
        <v>15144.64</v>
      </c>
      <c r="H39" s="42">
        <v>3857.04</v>
      </c>
      <c r="I39" s="43">
        <v>22.42</v>
      </c>
      <c r="J39" s="44">
        <v>10.4</v>
      </c>
      <c r="K39" s="45">
        <f t="shared" si="1"/>
        <v>0</v>
      </c>
      <c r="L39" s="46"/>
      <c r="M39" s="41"/>
      <c r="N39" s="38"/>
      <c r="O39" s="38"/>
      <c r="P39" s="38"/>
      <c r="Q39" s="41"/>
      <c r="R39" s="41"/>
      <c r="S39" s="41"/>
      <c r="T39" s="41"/>
      <c r="U39" s="38"/>
      <c r="V39" s="41"/>
      <c r="W39" s="38"/>
      <c r="X39" s="38"/>
      <c r="Y39" s="41"/>
      <c r="Z39" s="41"/>
      <c r="AA39" s="38"/>
      <c r="AB39" s="38"/>
      <c r="AC39" s="38"/>
      <c r="AD39" s="38"/>
      <c r="AE39" s="38">
        <f t="shared" si="2"/>
        <v>0</v>
      </c>
      <c r="AF39" s="38"/>
      <c r="AG39" s="41"/>
      <c r="AH39" s="41"/>
      <c r="AI39" s="41">
        <f t="shared" si="3"/>
        <v>0</v>
      </c>
      <c r="AJ39" s="41">
        <f t="shared" si="4"/>
        <v>0</v>
      </c>
      <c r="AK39" s="41"/>
      <c r="AL39" s="41"/>
      <c r="AM39" s="41"/>
      <c r="AN39" s="41"/>
      <c r="AO39" s="41"/>
      <c r="AP39" s="47">
        <f t="shared" si="5"/>
        <v>0</v>
      </c>
      <c r="AQ39" s="41"/>
      <c r="AR39" s="41"/>
      <c r="AS39" s="47">
        <f t="shared" si="6"/>
        <v>0</v>
      </c>
      <c r="AT39" s="38"/>
      <c r="AU39" s="38"/>
      <c r="AV39" s="38"/>
      <c r="AW39" s="38"/>
      <c r="AX39" s="41"/>
      <c r="AY39" s="41"/>
      <c r="AZ39" s="38"/>
      <c r="BA39" s="41"/>
    </row>
    <row r="40" spans="1:53" ht="15.75" x14ac:dyDescent="0.2">
      <c r="A40" s="37">
        <v>35</v>
      </c>
      <c r="B40" s="38" t="s">
        <v>101</v>
      </c>
      <c r="C40" s="39">
        <f t="shared" si="0"/>
        <v>4289.8600000000006</v>
      </c>
      <c r="D40" s="20"/>
      <c r="E40" s="40">
        <v>27808192500183</v>
      </c>
      <c r="F40" s="41">
        <v>278</v>
      </c>
      <c r="G40" s="43">
        <v>19956.45</v>
      </c>
      <c r="H40" s="43">
        <v>5999.56</v>
      </c>
      <c r="I40" s="43">
        <v>107.26</v>
      </c>
      <c r="J40" s="44">
        <v>19.899999999999999</v>
      </c>
      <c r="K40" s="45">
        <f t="shared" si="1"/>
        <v>1709.7</v>
      </c>
      <c r="L40" s="46"/>
      <c r="M40" s="41"/>
      <c r="N40" s="38"/>
      <c r="O40" s="38"/>
      <c r="P40" s="38"/>
      <c r="Q40" s="41">
        <v>360.02</v>
      </c>
      <c r="R40" s="41">
        <v>1174.6199999999999</v>
      </c>
      <c r="S40" s="41">
        <v>82.22</v>
      </c>
      <c r="T40" s="41">
        <v>82.22</v>
      </c>
      <c r="U40" s="38"/>
      <c r="V40" s="41">
        <v>1339.06</v>
      </c>
      <c r="W40" s="38"/>
      <c r="X40" s="38"/>
      <c r="Y40" s="41">
        <v>21</v>
      </c>
      <c r="Z40" s="41">
        <v>95</v>
      </c>
      <c r="AA40" s="38"/>
      <c r="AB40" s="38"/>
      <c r="AC40" s="38"/>
      <c r="AD40" s="38"/>
      <c r="AE40" s="38">
        <f t="shared" si="2"/>
        <v>0</v>
      </c>
      <c r="AF40" s="41">
        <v>5.39</v>
      </c>
      <c r="AG40" s="41">
        <v>5.63</v>
      </c>
      <c r="AH40" s="41">
        <v>127.02</v>
      </c>
      <c r="AI40" s="41">
        <f t="shared" si="3"/>
        <v>106.02</v>
      </c>
      <c r="AJ40" s="41">
        <f t="shared" si="4"/>
        <v>85.02</v>
      </c>
      <c r="AK40" s="41">
        <v>1011.06</v>
      </c>
      <c r="AL40" s="41">
        <v>1011.06</v>
      </c>
      <c r="AM40" s="41">
        <v>36</v>
      </c>
      <c r="AN40" s="41">
        <v>3.6</v>
      </c>
      <c r="AO40" s="41">
        <v>10.8</v>
      </c>
      <c r="AP40" s="47">
        <f t="shared" si="5"/>
        <v>50.400000000000006</v>
      </c>
      <c r="AQ40" s="41">
        <v>101.11</v>
      </c>
      <c r="AR40" s="41">
        <v>10.11</v>
      </c>
      <c r="AS40" s="47">
        <f t="shared" si="6"/>
        <v>111.22</v>
      </c>
      <c r="AT40" s="38"/>
      <c r="AU40" s="38"/>
      <c r="AV40" s="41">
        <v>116.7</v>
      </c>
      <c r="AW40" s="38"/>
      <c r="AX40" s="38"/>
      <c r="AY40" s="41">
        <v>9.25</v>
      </c>
      <c r="AZ40" s="41">
        <v>1.81</v>
      </c>
      <c r="BA40" s="41">
        <v>1175.7</v>
      </c>
    </row>
    <row r="41" spans="1:53" ht="15.75" x14ac:dyDescent="0.2">
      <c r="A41" s="37">
        <v>36</v>
      </c>
      <c r="B41" s="38" t="s">
        <v>102</v>
      </c>
      <c r="C41" s="39">
        <f t="shared" si="0"/>
        <v>2989.170000000001</v>
      </c>
      <c r="D41" s="50">
        <v>11374.82</v>
      </c>
      <c r="E41" s="40">
        <v>28110182500181</v>
      </c>
      <c r="F41" s="41">
        <v>263</v>
      </c>
      <c r="G41" s="43">
        <v>21923.15</v>
      </c>
      <c r="H41" s="43">
        <v>15981.44</v>
      </c>
      <c r="I41" s="43">
        <v>71.150000000000006</v>
      </c>
      <c r="J41" s="44">
        <v>13.2</v>
      </c>
      <c r="K41" s="45">
        <f t="shared" si="1"/>
        <v>1617.45</v>
      </c>
      <c r="L41" s="46"/>
      <c r="M41" s="41"/>
      <c r="N41" s="38"/>
      <c r="O41" s="38"/>
      <c r="P41" s="38"/>
      <c r="Q41" s="41">
        <v>340.59</v>
      </c>
      <c r="R41" s="41">
        <v>1104.0999999999999</v>
      </c>
      <c r="S41" s="41">
        <v>77.290000000000006</v>
      </c>
      <c r="T41" s="41">
        <v>77.290000000000006</v>
      </c>
      <c r="U41" s="38"/>
      <c r="V41" s="41">
        <v>1258.68</v>
      </c>
      <c r="W41" s="38"/>
      <c r="X41" s="38"/>
      <c r="Y41" s="41">
        <v>14.4</v>
      </c>
      <c r="Z41" s="41">
        <v>50</v>
      </c>
      <c r="AA41" s="38"/>
      <c r="AB41" s="38"/>
      <c r="AC41" s="38"/>
      <c r="AD41" s="38"/>
      <c r="AE41" s="38">
        <f t="shared" si="2"/>
        <v>0</v>
      </c>
      <c r="AF41" s="38"/>
      <c r="AG41" s="41">
        <v>5.51</v>
      </c>
      <c r="AH41" s="41">
        <v>69.91</v>
      </c>
      <c r="AI41" s="41">
        <f t="shared" si="3"/>
        <v>55.51</v>
      </c>
      <c r="AJ41" s="41">
        <f t="shared" si="4"/>
        <v>41.11</v>
      </c>
      <c r="AK41" s="41">
        <v>938</v>
      </c>
      <c r="AL41" s="41">
        <v>938</v>
      </c>
      <c r="AM41" s="41">
        <v>34.06</v>
      </c>
      <c r="AN41" s="41">
        <v>3.41</v>
      </c>
      <c r="AO41" s="41">
        <v>10.220000000000001</v>
      </c>
      <c r="AP41" s="47">
        <f t="shared" si="5"/>
        <v>47.69</v>
      </c>
      <c r="AQ41" s="41">
        <v>93.8</v>
      </c>
      <c r="AR41" s="41">
        <v>9.3800000000000008</v>
      </c>
      <c r="AS41" s="47">
        <f t="shared" si="6"/>
        <v>103.17999999999999</v>
      </c>
      <c r="AT41" s="38"/>
      <c r="AU41" s="38"/>
      <c r="AV41" s="38"/>
      <c r="AW41" s="38"/>
      <c r="AX41" s="41">
        <v>0.02</v>
      </c>
      <c r="AY41" s="41">
        <v>8.35</v>
      </c>
      <c r="AZ41" s="38"/>
      <c r="BA41" s="41">
        <v>1131.9000000000001</v>
      </c>
    </row>
    <row r="42" spans="1:53" ht="15.75" x14ac:dyDescent="0.2">
      <c r="A42" s="37">
        <v>37</v>
      </c>
      <c r="B42" s="38" t="s">
        <v>103</v>
      </c>
      <c r="C42" s="39">
        <f t="shared" si="0"/>
        <v>2266.5</v>
      </c>
      <c r="D42" s="20"/>
      <c r="E42" s="40">
        <v>28209102500301</v>
      </c>
      <c r="F42" s="41">
        <v>267</v>
      </c>
      <c r="G42" s="42">
        <v>18306.759999999998</v>
      </c>
      <c r="H42" s="42">
        <v>3908.55</v>
      </c>
      <c r="I42" s="43">
        <v>29.67</v>
      </c>
      <c r="J42" s="44">
        <v>9.5</v>
      </c>
      <c r="K42" s="45">
        <f t="shared" si="1"/>
        <v>1642.0500000000002</v>
      </c>
      <c r="L42" s="46"/>
      <c r="M42" s="41"/>
      <c r="N42" s="38"/>
      <c r="O42" s="41">
        <v>63.05</v>
      </c>
      <c r="P42" s="38"/>
      <c r="Q42" s="41">
        <v>345.77</v>
      </c>
      <c r="R42" s="41">
        <v>745.08</v>
      </c>
      <c r="S42" s="41">
        <v>52.16</v>
      </c>
      <c r="T42" s="41">
        <v>52.16</v>
      </c>
      <c r="U42" s="38"/>
      <c r="V42" s="41">
        <v>849.4</v>
      </c>
      <c r="W42" s="38"/>
      <c r="X42" s="38"/>
      <c r="Y42" s="41">
        <v>13.65</v>
      </c>
      <c r="Z42" s="41">
        <v>95</v>
      </c>
      <c r="AA42" s="38"/>
      <c r="AB42" s="38"/>
      <c r="AC42" s="38"/>
      <c r="AD42" s="38"/>
      <c r="AE42" s="38">
        <f t="shared" si="2"/>
        <v>0</v>
      </c>
      <c r="AF42" s="38"/>
      <c r="AG42" s="41">
        <v>3.57</v>
      </c>
      <c r="AH42" s="41">
        <v>175.27</v>
      </c>
      <c r="AI42" s="41">
        <f t="shared" si="3"/>
        <v>161.62</v>
      </c>
      <c r="AJ42" s="41">
        <f t="shared" si="4"/>
        <v>147.97</v>
      </c>
      <c r="AK42" s="41">
        <v>1050.52</v>
      </c>
      <c r="AL42" s="41">
        <v>1050.52</v>
      </c>
      <c r="AM42" s="41">
        <v>34.58</v>
      </c>
      <c r="AN42" s="41">
        <v>3.46</v>
      </c>
      <c r="AO42" s="41">
        <v>10.37</v>
      </c>
      <c r="AP42" s="47">
        <f t="shared" si="5"/>
        <v>48.41</v>
      </c>
      <c r="AQ42" s="41">
        <v>105.05</v>
      </c>
      <c r="AR42" s="41">
        <v>10.51</v>
      </c>
      <c r="AS42" s="47">
        <f t="shared" si="6"/>
        <v>115.56</v>
      </c>
      <c r="AT42" s="38"/>
      <c r="AU42" s="38"/>
      <c r="AV42" s="38"/>
      <c r="AW42" s="38"/>
      <c r="AX42" s="38"/>
      <c r="AY42" s="41">
        <v>5.6</v>
      </c>
      <c r="AZ42" s="38"/>
      <c r="BA42" s="41">
        <v>855.1</v>
      </c>
    </row>
    <row r="43" spans="1:53" ht="15.75" x14ac:dyDescent="0.2">
      <c r="A43" s="37">
        <v>38</v>
      </c>
      <c r="B43" s="38" t="s">
        <v>104</v>
      </c>
      <c r="C43" s="39">
        <f t="shared" si="0"/>
        <v>6112.21</v>
      </c>
      <c r="D43" s="20"/>
      <c r="E43" s="40">
        <v>28412312500207</v>
      </c>
      <c r="F43" s="41">
        <v>270</v>
      </c>
      <c r="G43" s="42">
        <v>20778.03</v>
      </c>
      <c r="H43" s="43">
        <v>7772.71</v>
      </c>
      <c r="I43" s="43">
        <v>129.47</v>
      </c>
      <c r="J43" s="44">
        <v>30.5</v>
      </c>
      <c r="K43" s="45">
        <f t="shared" si="1"/>
        <v>1660.5</v>
      </c>
      <c r="L43" s="46"/>
      <c r="M43" s="41"/>
      <c r="N43" s="38"/>
      <c r="O43" s="38"/>
      <c r="P43" s="38"/>
      <c r="Q43" s="41">
        <v>349.66</v>
      </c>
      <c r="R43" s="41">
        <v>1126.3599999999999</v>
      </c>
      <c r="S43" s="41">
        <v>78.849999999999994</v>
      </c>
      <c r="T43" s="41">
        <v>78.849999999999994</v>
      </c>
      <c r="U43" s="38"/>
      <c r="V43" s="41">
        <v>1284.06</v>
      </c>
      <c r="W43" s="38"/>
      <c r="X43" s="38"/>
      <c r="Y43" s="41">
        <v>21</v>
      </c>
      <c r="Z43" s="41">
        <v>95</v>
      </c>
      <c r="AA43" s="38"/>
      <c r="AB43" s="38"/>
      <c r="AC43" s="38"/>
      <c r="AD43" s="38"/>
      <c r="AE43" s="38">
        <f t="shared" si="2"/>
        <v>0</v>
      </c>
      <c r="AF43" s="38"/>
      <c r="AG43" s="41">
        <v>5.53</v>
      </c>
      <c r="AH43" s="41">
        <v>121.53</v>
      </c>
      <c r="AI43" s="41">
        <f t="shared" si="3"/>
        <v>100.53</v>
      </c>
      <c r="AJ43" s="41">
        <f t="shared" si="4"/>
        <v>79.53</v>
      </c>
      <c r="AK43" s="41">
        <v>960.93</v>
      </c>
      <c r="AL43" s="41">
        <v>960.93</v>
      </c>
      <c r="AM43" s="41">
        <v>34.97</v>
      </c>
      <c r="AN43" s="41">
        <v>3.5</v>
      </c>
      <c r="AO43" s="41">
        <v>10.49</v>
      </c>
      <c r="AP43" s="47">
        <f t="shared" si="5"/>
        <v>48.96</v>
      </c>
      <c r="AQ43" s="41">
        <v>96.09</v>
      </c>
      <c r="AR43" s="41">
        <v>9.61</v>
      </c>
      <c r="AS43" s="47">
        <f t="shared" si="6"/>
        <v>105.7</v>
      </c>
      <c r="AT43" s="38"/>
      <c r="AU43" s="38"/>
      <c r="AV43" s="38"/>
      <c r="AW43" s="38"/>
      <c r="AX43" s="41">
        <v>0.03</v>
      </c>
      <c r="AY43" s="41">
        <v>8.85</v>
      </c>
      <c r="AZ43" s="41">
        <v>0.75</v>
      </c>
      <c r="BA43" s="41">
        <v>1241.3</v>
      </c>
    </row>
    <row r="44" spans="1:53" ht="15.75" x14ac:dyDescent="0.2">
      <c r="A44" s="37">
        <v>39</v>
      </c>
      <c r="B44" s="38" t="s">
        <v>105</v>
      </c>
      <c r="C44" s="39">
        <f t="shared" si="0"/>
        <v>4597.99</v>
      </c>
      <c r="D44" s="20"/>
      <c r="E44" s="40">
        <v>28110092500107</v>
      </c>
      <c r="F44" s="41">
        <v>263</v>
      </c>
      <c r="G44" s="43">
        <v>23021.38</v>
      </c>
      <c r="H44" s="42">
        <v>6215.44</v>
      </c>
      <c r="I44" s="43">
        <v>110.35</v>
      </c>
      <c r="J44" s="43">
        <v>21.35</v>
      </c>
      <c r="K44" s="45">
        <f t="shared" si="1"/>
        <v>1617.45</v>
      </c>
      <c r="L44" s="46"/>
      <c r="M44" s="41"/>
      <c r="N44" s="41">
        <v>225.18</v>
      </c>
      <c r="O44" s="38"/>
      <c r="P44" s="38"/>
      <c r="Q44" s="41">
        <v>340.59</v>
      </c>
      <c r="R44" s="41">
        <v>1159.31</v>
      </c>
      <c r="S44" s="41">
        <v>81.150000000000006</v>
      </c>
      <c r="T44" s="41">
        <v>81.150000000000006</v>
      </c>
      <c r="U44" s="38"/>
      <c r="V44" s="41">
        <v>1321.61</v>
      </c>
      <c r="W44" s="38"/>
      <c r="X44" s="38"/>
      <c r="Y44" s="41">
        <v>14.4</v>
      </c>
      <c r="Z44" s="41">
        <v>50</v>
      </c>
      <c r="AA44" s="38"/>
      <c r="AB44" s="41">
        <v>14.4</v>
      </c>
      <c r="AC44" s="38"/>
      <c r="AD44" s="38"/>
      <c r="AE44" s="38">
        <f t="shared" si="2"/>
        <v>14.4</v>
      </c>
      <c r="AF44" s="38"/>
      <c r="AG44" s="41">
        <v>5.51</v>
      </c>
      <c r="AH44" s="41">
        <v>309.49</v>
      </c>
      <c r="AI44" s="41">
        <f t="shared" si="3"/>
        <v>295.09000000000003</v>
      </c>
      <c r="AJ44" s="41">
        <f t="shared" si="4"/>
        <v>280.69000000000005</v>
      </c>
      <c r="AK44" s="41">
        <v>1240.51</v>
      </c>
      <c r="AL44" s="41">
        <v>1240.51</v>
      </c>
      <c r="AM44" s="41">
        <v>34.06</v>
      </c>
      <c r="AN44" s="41">
        <v>3.41</v>
      </c>
      <c r="AO44" s="41">
        <v>10.220000000000001</v>
      </c>
      <c r="AP44" s="47">
        <f t="shared" si="5"/>
        <v>47.69</v>
      </c>
      <c r="AQ44" s="41">
        <v>124.05</v>
      </c>
      <c r="AR44" s="41">
        <v>12.41</v>
      </c>
      <c r="AS44" s="47">
        <f t="shared" si="6"/>
        <v>136.46</v>
      </c>
      <c r="AT44" s="41">
        <v>7.54</v>
      </c>
      <c r="AU44" s="38"/>
      <c r="AV44" s="38"/>
      <c r="AW44" s="38"/>
      <c r="AX44" s="41">
        <v>0.03</v>
      </c>
      <c r="AY44" s="41">
        <v>10.050000000000001</v>
      </c>
      <c r="AZ44" s="41">
        <v>3.93</v>
      </c>
      <c r="BA44" s="41">
        <v>1390.4</v>
      </c>
    </row>
    <row r="45" spans="1:53" ht="15.75" x14ac:dyDescent="0.2">
      <c r="A45" s="37">
        <v>40</v>
      </c>
      <c r="B45" s="38" t="s">
        <v>106</v>
      </c>
      <c r="C45" s="39">
        <f t="shared" si="0"/>
        <v>3666.2000000000007</v>
      </c>
      <c r="D45" s="50">
        <v>12176.8</v>
      </c>
      <c r="E45" s="40">
        <v>28303132500264</v>
      </c>
      <c r="F45" s="41">
        <v>260</v>
      </c>
      <c r="G45" s="43">
        <v>20654.66</v>
      </c>
      <c r="H45" s="43">
        <v>17442</v>
      </c>
      <c r="I45" s="43">
        <v>88.56</v>
      </c>
      <c r="J45" s="43">
        <v>16.149999999999999</v>
      </c>
      <c r="K45" s="45">
        <f t="shared" si="1"/>
        <v>1599</v>
      </c>
      <c r="L45" s="46"/>
      <c r="M45" s="41"/>
      <c r="N45" s="38"/>
      <c r="O45" s="38"/>
      <c r="P45" s="38"/>
      <c r="Q45" s="41">
        <v>336.71</v>
      </c>
      <c r="R45" s="41">
        <v>1096.17</v>
      </c>
      <c r="S45" s="41">
        <v>76.73</v>
      </c>
      <c r="T45" s="41">
        <v>76.73</v>
      </c>
      <c r="U45" s="38"/>
      <c r="V45" s="41">
        <v>1249.6300000000001</v>
      </c>
      <c r="W45" s="38"/>
      <c r="X45" s="38"/>
      <c r="Y45" s="41">
        <v>14.4</v>
      </c>
      <c r="Z45" s="41">
        <v>50</v>
      </c>
      <c r="AA45" s="38"/>
      <c r="AB45" s="38"/>
      <c r="AC45" s="38"/>
      <c r="AD45" s="38"/>
      <c r="AE45" s="38">
        <f t="shared" si="2"/>
        <v>0</v>
      </c>
      <c r="AF45" s="38"/>
      <c r="AG45" s="41">
        <v>5.47</v>
      </c>
      <c r="AH45" s="41">
        <v>69.87</v>
      </c>
      <c r="AI45" s="41">
        <f t="shared" si="3"/>
        <v>55.470000000000006</v>
      </c>
      <c r="AJ45" s="41">
        <f t="shared" si="4"/>
        <v>41.070000000000007</v>
      </c>
      <c r="AK45" s="41">
        <v>932.79</v>
      </c>
      <c r="AL45" s="41">
        <v>932.79</v>
      </c>
      <c r="AM45" s="41">
        <v>33.67</v>
      </c>
      <c r="AN45" s="41">
        <v>3.37</v>
      </c>
      <c r="AO45" s="41">
        <v>10.1</v>
      </c>
      <c r="AP45" s="47">
        <f t="shared" si="5"/>
        <v>47.14</v>
      </c>
      <c r="AQ45" s="41">
        <v>93.28</v>
      </c>
      <c r="AR45" s="41">
        <v>9.33</v>
      </c>
      <c r="AS45" s="47">
        <f t="shared" si="6"/>
        <v>102.61</v>
      </c>
      <c r="AT45" s="38"/>
      <c r="AU45" s="38"/>
      <c r="AV45" s="38"/>
      <c r="AW45" s="38"/>
      <c r="AX45" s="38"/>
      <c r="AY45" s="41">
        <v>8.0500000000000007</v>
      </c>
      <c r="AZ45" s="38"/>
      <c r="BA45" s="41">
        <v>1126.7</v>
      </c>
    </row>
    <row r="46" spans="1:53" ht="15.75" x14ac:dyDescent="0.2">
      <c r="A46" s="37">
        <v>41</v>
      </c>
      <c r="B46" s="38" t="s">
        <v>107</v>
      </c>
      <c r="C46" s="39">
        <f t="shared" si="0"/>
        <v>3115.6800000000003</v>
      </c>
      <c r="D46" s="50">
        <v>11235.01</v>
      </c>
      <c r="E46" s="40">
        <v>28309012505066</v>
      </c>
      <c r="F46" s="41">
        <v>264</v>
      </c>
      <c r="G46" s="42">
        <v>22817.47</v>
      </c>
      <c r="H46" s="42">
        <v>15974.29</v>
      </c>
      <c r="I46" s="43">
        <v>87.05</v>
      </c>
      <c r="J46" s="43">
        <v>13.65</v>
      </c>
      <c r="K46" s="45">
        <f t="shared" si="1"/>
        <v>1623.6000000000001</v>
      </c>
      <c r="L46" s="46"/>
      <c r="M46" s="41"/>
      <c r="N46" s="38"/>
      <c r="O46" s="38"/>
      <c r="P46" s="38"/>
      <c r="Q46" s="41">
        <v>341.89</v>
      </c>
      <c r="R46" s="41">
        <v>1161.3599999999999</v>
      </c>
      <c r="S46" s="41">
        <v>81.3</v>
      </c>
      <c r="T46" s="41">
        <v>81.3</v>
      </c>
      <c r="U46" s="38"/>
      <c r="V46" s="41">
        <v>1323.96</v>
      </c>
      <c r="W46" s="38"/>
      <c r="X46" s="38"/>
      <c r="Y46" s="41">
        <v>14.4</v>
      </c>
      <c r="Z46" s="41">
        <v>145</v>
      </c>
      <c r="AA46" s="38"/>
      <c r="AB46" s="38"/>
      <c r="AC46" s="38"/>
      <c r="AD46" s="38"/>
      <c r="AE46" s="38">
        <f t="shared" si="2"/>
        <v>0</v>
      </c>
      <c r="AF46" s="38"/>
      <c r="AG46" s="41">
        <v>5.52</v>
      </c>
      <c r="AH46" s="41">
        <v>164.92</v>
      </c>
      <c r="AI46" s="41">
        <f t="shared" si="3"/>
        <v>150.51999999999998</v>
      </c>
      <c r="AJ46" s="41">
        <f t="shared" si="4"/>
        <v>136.11999999999998</v>
      </c>
      <c r="AK46" s="41">
        <v>1001.99</v>
      </c>
      <c r="AL46" s="41">
        <v>1001.99</v>
      </c>
      <c r="AM46" s="41">
        <v>34.19</v>
      </c>
      <c r="AN46" s="41">
        <v>3.42</v>
      </c>
      <c r="AO46" s="41">
        <v>10.26</v>
      </c>
      <c r="AP46" s="47">
        <f t="shared" si="5"/>
        <v>47.87</v>
      </c>
      <c r="AQ46" s="41">
        <v>100.2</v>
      </c>
      <c r="AR46" s="41">
        <v>10.02</v>
      </c>
      <c r="AS46" s="47">
        <f t="shared" si="6"/>
        <v>110.22</v>
      </c>
      <c r="AT46" s="41">
        <v>9.06</v>
      </c>
      <c r="AU46" s="38"/>
      <c r="AV46" s="38"/>
      <c r="AW46" s="38"/>
      <c r="AX46" s="41">
        <v>0.04</v>
      </c>
      <c r="AY46" s="41">
        <v>9.1999999999999993</v>
      </c>
      <c r="AZ46" s="41">
        <v>1.59</v>
      </c>
      <c r="BA46" s="41">
        <v>1275.9000000000001</v>
      </c>
    </row>
    <row r="47" spans="1:53" ht="18" x14ac:dyDescent="0.25">
      <c r="A47" s="37">
        <v>42</v>
      </c>
      <c r="B47" s="54" t="s">
        <v>108</v>
      </c>
      <c r="C47" s="39">
        <f t="shared" si="0"/>
        <v>3899.1999999999989</v>
      </c>
      <c r="D47" s="50">
        <v>9180.61</v>
      </c>
      <c r="E47" s="40"/>
      <c r="F47" s="41"/>
      <c r="G47" s="43">
        <v>20181.86</v>
      </c>
      <c r="H47" s="42">
        <v>13079.81</v>
      </c>
      <c r="I47" s="43">
        <v>31.34</v>
      </c>
      <c r="J47" s="55">
        <v>9.6</v>
      </c>
      <c r="K47" s="45">
        <f t="shared" si="1"/>
        <v>0</v>
      </c>
      <c r="L47" s="46"/>
      <c r="M47" s="41"/>
      <c r="N47" s="38"/>
      <c r="O47" s="38"/>
      <c r="P47" s="38"/>
      <c r="Q47" s="41"/>
      <c r="R47" s="41"/>
      <c r="S47" s="41"/>
      <c r="T47" s="41"/>
      <c r="U47" s="38"/>
      <c r="V47" s="41"/>
      <c r="W47" s="38"/>
      <c r="X47" s="38"/>
      <c r="Y47" s="41"/>
      <c r="Z47" s="41"/>
      <c r="AA47" s="38"/>
      <c r="AB47" s="38"/>
      <c r="AC47" s="38"/>
      <c r="AD47" s="38"/>
      <c r="AE47" s="38">
        <f t="shared" si="2"/>
        <v>0</v>
      </c>
      <c r="AF47" s="38"/>
      <c r="AG47" s="41"/>
      <c r="AH47" s="41"/>
      <c r="AI47" s="41">
        <f t="shared" si="3"/>
        <v>0</v>
      </c>
      <c r="AJ47" s="41">
        <f t="shared" si="4"/>
        <v>0</v>
      </c>
      <c r="AK47" s="41"/>
      <c r="AL47" s="41"/>
      <c r="AM47" s="41"/>
      <c r="AN47" s="41"/>
      <c r="AO47" s="41"/>
      <c r="AP47" s="47">
        <f t="shared" si="5"/>
        <v>0</v>
      </c>
      <c r="AQ47" s="41"/>
      <c r="AR47" s="41"/>
      <c r="AS47" s="47">
        <f t="shared" si="6"/>
        <v>0</v>
      </c>
      <c r="AT47" s="41"/>
      <c r="AU47" s="38"/>
      <c r="AV47" s="38"/>
      <c r="AW47" s="38"/>
      <c r="AX47" s="41"/>
      <c r="AY47" s="41"/>
      <c r="AZ47" s="41"/>
      <c r="BA47" s="41"/>
    </row>
    <row r="48" spans="1:53" ht="15.75" x14ac:dyDescent="0.2">
      <c r="A48" s="37">
        <v>43</v>
      </c>
      <c r="B48" s="38" t="s">
        <v>109</v>
      </c>
      <c r="C48" s="39">
        <f t="shared" si="0"/>
        <v>13373.803</v>
      </c>
      <c r="D48" s="50">
        <v>14280</v>
      </c>
      <c r="E48" s="40">
        <v>26804232500107</v>
      </c>
      <c r="F48" s="41">
        <v>462.98</v>
      </c>
      <c r="G48" s="43">
        <v>33333.71</v>
      </c>
      <c r="H48" s="42">
        <v>30501.13</v>
      </c>
      <c r="I48" s="43">
        <v>761.27</v>
      </c>
      <c r="J48" s="43">
        <v>74.650000000000006</v>
      </c>
      <c r="K48" s="45">
        <f t="shared" si="1"/>
        <v>2847.3270000000002</v>
      </c>
      <c r="L48" s="46"/>
      <c r="M48" s="41"/>
      <c r="N48" s="38"/>
      <c r="O48" s="38"/>
      <c r="P48" s="38"/>
      <c r="Q48" s="41">
        <v>599.57000000000005</v>
      </c>
      <c r="R48" s="41">
        <v>1625.85</v>
      </c>
      <c r="S48" s="41">
        <v>113.81</v>
      </c>
      <c r="T48" s="41">
        <v>113.81</v>
      </c>
      <c r="U48" s="38"/>
      <c r="V48" s="41">
        <v>1853.47</v>
      </c>
      <c r="W48" s="38"/>
      <c r="X48" s="38"/>
      <c r="Y48" s="41">
        <v>28.5</v>
      </c>
      <c r="Z48" s="41">
        <v>150</v>
      </c>
      <c r="AA48" s="38"/>
      <c r="AB48" s="38"/>
      <c r="AC48" s="38"/>
      <c r="AD48" s="38"/>
      <c r="AE48" s="38">
        <f t="shared" si="2"/>
        <v>0</v>
      </c>
      <c r="AF48" s="41">
        <v>284.01</v>
      </c>
      <c r="AG48" s="41">
        <v>71.849999999999994</v>
      </c>
      <c r="AH48" s="41">
        <v>534.36</v>
      </c>
      <c r="AI48" s="41">
        <f t="shared" si="3"/>
        <v>505.86</v>
      </c>
      <c r="AJ48" s="41">
        <f t="shared" si="4"/>
        <v>477.36</v>
      </c>
      <c r="AK48" s="41">
        <v>1638.26</v>
      </c>
      <c r="AL48" s="41">
        <v>1638.26</v>
      </c>
      <c r="AM48" s="41">
        <v>59.96</v>
      </c>
      <c r="AN48" s="41">
        <v>6</v>
      </c>
      <c r="AO48" s="41">
        <v>17.989999999999998</v>
      </c>
      <c r="AP48" s="47">
        <f t="shared" si="5"/>
        <v>83.95</v>
      </c>
      <c r="AQ48" s="41">
        <v>163.83000000000001</v>
      </c>
      <c r="AR48" s="41">
        <v>16.38</v>
      </c>
      <c r="AS48" s="47">
        <f t="shared" si="6"/>
        <v>180.21</v>
      </c>
      <c r="AT48" s="38"/>
      <c r="AU48" s="38"/>
      <c r="AV48" s="41">
        <v>344.45</v>
      </c>
      <c r="AW48" s="41">
        <v>33.270000000000003</v>
      </c>
      <c r="AX48" s="41">
        <v>0.01</v>
      </c>
      <c r="AY48" s="41">
        <v>15.35</v>
      </c>
      <c r="AZ48" s="41">
        <v>17.93</v>
      </c>
      <c r="BA48" s="41">
        <v>1519.4</v>
      </c>
    </row>
    <row r="49" spans="1:53" ht="15.75" x14ac:dyDescent="0.2">
      <c r="A49" s="37">
        <v>44</v>
      </c>
      <c r="B49" s="48" t="s">
        <v>110</v>
      </c>
      <c r="C49" s="39">
        <f t="shared" si="0"/>
        <v>0</v>
      </c>
      <c r="D49" s="20"/>
      <c r="E49" s="40"/>
      <c r="F49" s="41"/>
      <c r="G49" s="45"/>
      <c r="H49" s="45"/>
      <c r="I49" s="45"/>
      <c r="J49" s="45"/>
      <c r="K49" s="45">
        <f t="shared" si="1"/>
        <v>0</v>
      </c>
      <c r="L49" s="46"/>
      <c r="M49" s="41"/>
      <c r="N49" s="38"/>
      <c r="O49" s="38"/>
      <c r="P49" s="38"/>
      <c r="Q49" s="41"/>
      <c r="R49" s="41"/>
      <c r="S49" s="41"/>
      <c r="T49" s="41"/>
      <c r="U49" s="38"/>
      <c r="V49" s="41"/>
      <c r="W49" s="38"/>
      <c r="X49" s="38"/>
      <c r="Y49" s="41"/>
      <c r="Z49" s="41"/>
      <c r="AA49" s="38"/>
      <c r="AB49" s="38"/>
      <c r="AC49" s="38"/>
      <c r="AD49" s="38"/>
      <c r="AE49" s="38">
        <f t="shared" si="2"/>
        <v>0</v>
      </c>
      <c r="AF49" s="41"/>
      <c r="AG49" s="41"/>
      <c r="AH49" s="41"/>
      <c r="AI49" s="41">
        <f t="shared" si="3"/>
        <v>0</v>
      </c>
      <c r="AJ49" s="41">
        <f t="shared" si="4"/>
        <v>0</v>
      </c>
      <c r="AK49" s="41"/>
      <c r="AL49" s="41"/>
      <c r="AM49" s="41"/>
      <c r="AN49" s="41"/>
      <c r="AO49" s="41"/>
      <c r="AP49" s="47">
        <f t="shared" si="5"/>
        <v>0</v>
      </c>
      <c r="AQ49" s="41"/>
      <c r="AR49" s="41"/>
      <c r="AS49" s="47">
        <f t="shared" si="6"/>
        <v>0</v>
      </c>
      <c r="AT49" s="38"/>
      <c r="AU49" s="38"/>
      <c r="AV49" s="41"/>
      <c r="AW49" s="41"/>
      <c r="AX49" s="41"/>
      <c r="AY49" s="41"/>
      <c r="AZ49" s="41"/>
      <c r="BA49" s="41"/>
    </row>
    <row r="50" spans="1:53" ht="15.75" x14ac:dyDescent="0.2">
      <c r="A50" s="37">
        <v>45</v>
      </c>
      <c r="B50" s="53" t="s">
        <v>111</v>
      </c>
      <c r="C50" s="39">
        <f t="shared" si="0"/>
        <v>180</v>
      </c>
      <c r="D50" s="20"/>
      <c r="E50" s="40"/>
      <c r="F50" s="41"/>
      <c r="G50" s="43">
        <v>12494.1</v>
      </c>
      <c r="H50" s="42">
        <v>180</v>
      </c>
      <c r="I50" s="43">
        <v>0.22</v>
      </c>
      <c r="J50" s="44">
        <v>0.8</v>
      </c>
      <c r="K50" s="45">
        <f t="shared" si="1"/>
        <v>0</v>
      </c>
      <c r="L50" s="46"/>
      <c r="M50" s="41"/>
      <c r="N50" s="38"/>
      <c r="O50" s="38"/>
      <c r="P50" s="38"/>
      <c r="Q50" s="41"/>
      <c r="R50" s="41"/>
      <c r="S50" s="41"/>
      <c r="T50" s="41"/>
      <c r="U50" s="38"/>
      <c r="V50" s="41"/>
      <c r="W50" s="38"/>
      <c r="X50" s="38"/>
      <c r="Y50" s="41"/>
      <c r="Z50" s="41"/>
      <c r="AA50" s="38"/>
      <c r="AB50" s="38"/>
      <c r="AC50" s="38"/>
      <c r="AD50" s="38"/>
      <c r="AE50" s="38">
        <f t="shared" si="2"/>
        <v>0</v>
      </c>
      <c r="AF50" s="41"/>
      <c r="AG50" s="41"/>
      <c r="AH50" s="41"/>
      <c r="AI50" s="41">
        <f t="shared" si="3"/>
        <v>0</v>
      </c>
      <c r="AJ50" s="41">
        <f t="shared" si="4"/>
        <v>0</v>
      </c>
      <c r="AK50" s="41"/>
      <c r="AL50" s="41"/>
      <c r="AM50" s="41"/>
      <c r="AN50" s="41"/>
      <c r="AO50" s="41"/>
      <c r="AP50" s="47">
        <f t="shared" si="5"/>
        <v>0</v>
      </c>
      <c r="AQ50" s="41"/>
      <c r="AR50" s="41"/>
      <c r="AS50" s="47">
        <f t="shared" si="6"/>
        <v>0</v>
      </c>
      <c r="AT50" s="38"/>
      <c r="AU50" s="38"/>
      <c r="AV50" s="41"/>
      <c r="AW50" s="41"/>
      <c r="AX50" s="41"/>
      <c r="AY50" s="41"/>
      <c r="AZ50" s="41"/>
      <c r="BA50" s="41"/>
    </row>
    <row r="51" spans="1:53" ht="15.75" x14ac:dyDescent="0.2">
      <c r="A51" s="37">
        <v>46</v>
      </c>
      <c r="B51" s="38" t="s">
        <v>112</v>
      </c>
      <c r="C51" s="39">
        <f t="shared" si="0"/>
        <v>-1562.1000000000001</v>
      </c>
      <c r="D51" s="20"/>
      <c r="E51" s="40">
        <v>28807202501628</v>
      </c>
      <c r="F51" s="41">
        <v>254</v>
      </c>
      <c r="G51" s="45"/>
      <c r="H51" s="45"/>
      <c r="I51" s="45"/>
      <c r="J51" s="45"/>
      <c r="K51" s="45">
        <f t="shared" si="1"/>
        <v>1562.1000000000001</v>
      </c>
      <c r="L51" s="46"/>
      <c r="M51" s="41"/>
      <c r="N51" s="38"/>
      <c r="O51" s="38"/>
      <c r="P51" s="38"/>
      <c r="Q51" s="41">
        <v>328.94</v>
      </c>
      <c r="R51" s="41">
        <v>1080.3399999999999</v>
      </c>
      <c r="S51" s="41">
        <v>75.62</v>
      </c>
      <c r="T51" s="41">
        <v>75.62</v>
      </c>
      <c r="U51" s="38"/>
      <c r="V51" s="41">
        <v>1231.58</v>
      </c>
      <c r="W51" s="38"/>
      <c r="X51" s="38"/>
      <c r="Y51" s="41">
        <v>14.4</v>
      </c>
      <c r="Z51" s="38"/>
      <c r="AA51" s="41">
        <v>19.2</v>
      </c>
      <c r="AB51" s="38"/>
      <c r="AC51" s="38"/>
      <c r="AD51" s="38"/>
      <c r="AE51" s="38">
        <f t="shared" si="2"/>
        <v>19.2</v>
      </c>
      <c r="AF51" s="38"/>
      <c r="AG51" s="41">
        <v>5.45</v>
      </c>
      <c r="AH51" s="41">
        <v>39.049999999999997</v>
      </c>
      <c r="AI51" s="41">
        <f t="shared" si="3"/>
        <v>24.65</v>
      </c>
      <c r="AJ51" s="41">
        <f t="shared" si="4"/>
        <v>10.249999999999998</v>
      </c>
      <c r="AK51" s="41">
        <v>941.69</v>
      </c>
      <c r="AL51" s="41">
        <v>941.69</v>
      </c>
      <c r="AM51" s="41">
        <v>32.89</v>
      </c>
      <c r="AN51" s="41">
        <v>3.29</v>
      </c>
      <c r="AO51" s="41">
        <v>9.8699999999999992</v>
      </c>
      <c r="AP51" s="47">
        <f t="shared" si="5"/>
        <v>46.05</v>
      </c>
      <c r="AQ51" s="41">
        <v>94.17</v>
      </c>
      <c r="AR51" s="41">
        <v>9.42</v>
      </c>
      <c r="AS51" s="47">
        <f t="shared" si="6"/>
        <v>103.59</v>
      </c>
      <c r="AT51" s="38"/>
      <c r="AU51" s="38"/>
      <c r="AV51" s="38"/>
      <c r="AW51" s="38"/>
      <c r="AX51" s="41">
        <v>0.04</v>
      </c>
      <c r="AY51" s="41">
        <v>7.95</v>
      </c>
      <c r="AZ51" s="38"/>
      <c r="BA51" s="41">
        <v>1113</v>
      </c>
    </row>
    <row r="52" spans="1:53" ht="15.75" x14ac:dyDescent="0.2">
      <c r="A52" s="37">
        <v>47</v>
      </c>
      <c r="B52" s="38" t="s">
        <v>113</v>
      </c>
      <c r="C52" s="39">
        <f t="shared" si="0"/>
        <v>3363.67</v>
      </c>
      <c r="D52" s="20"/>
      <c r="E52" s="40">
        <v>28008042500107</v>
      </c>
      <c r="F52" s="41">
        <v>263</v>
      </c>
      <c r="G52" s="43">
        <v>21412.19</v>
      </c>
      <c r="H52" s="42">
        <v>4981.12</v>
      </c>
      <c r="I52" s="43">
        <v>90.92</v>
      </c>
      <c r="J52" s="44">
        <v>15.8</v>
      </c>
      <c r="K52" s="45">
        <f t="shared" si="1"/>
        <v>1617.45</v>
      </c>
      <c r="L52" s="46"/>
      <c r="M52" s="41"/>
      <c r="N52" s="41">
        <v>223.18</v>
      </c>
      <c r="O52" s="38"/>
      <c r="P52" s="38"/>
      <c r="Q52" s="41">
        <v>340.59</v>
      </c>
      <c r="R52" s="41">
        <v>1104.0999999999999</v>
      </c>
      <c r="S52" s="41">
        <v>77.290000000000006</v>
      </c>
      <c r="T52" s="41">
        <v>77.290000000000006</v>
      </c>
      <c r="U52" s="38"/>
      <c r="V52" s="41">
        <v>1258.68</v>
      </c>
      <c r="W52" s="38"/>
      <c r="X52" s="38"/>
      <c r="Y52" s="41">
        <v>14.4</v>
      </c>
      <c r="Z52" s="41">
        <v>50</v>
      </c>
      <c r="AA52" s="38"/>
      <c r="AB52" s="38"/>
      <c r="AC52" s="38"/>
      <c r="AD52" s="38"/>
      <c r="AE52" s="38">
        <f t="shared" si="2"/>
        <v>0</v>
      </c>
      <c r="AF52" s="38"/>
      <c r="AG52" s="41">
        <v>5.51</v>
      </c>
      <c r="AH52" s="41">
        <v>293.08999999999997</v>
      </c>
      <c r="AI52" s="41">
        <f t="shared" si="3"/>
        <v>278.69</v>
      </c>
      <c r="AJ52" s="41">
        <f t="shared" si="4"/>
        <v>264.29000000000002</v>
      </c>
      <c r="AK52" s="41">
        <v>1161.18</v>
      </c>
      <c r="AL52" s="41">
        <v>1161.18</v>
      </c>
      <c r="AM52" s="41">
        <v>34.06</v>
      </c>
      <c r="AN52" s="41">
        <v>3.41</v>
      </c>
      <c r="AO52" s="41">
        <v>10.220000000000001</v>
      </c>
      <c r="AP52" s="47">
        <f t="shared" si="5"/>
        <v>47.69</v>
      </c>
      <c r="AQ52" s="41">
        <v>116.12</v>
      </c>
      <c r="AR52" s="41">
        <v>11.61</v>
      </c>
      <c r="AS52" s="47">
        <f t="shared" si="6"/>
        <v>127.73</v>
      </c>
      <c r="AT52" s="41">
        <v>10.69</v>
      </c>
      <c r="AU52" s="38"/>
      <c r="AV52" s="38"/>
      <c r="AW52" s="38"/>
      <c r="AX52" s="38"/>
      <c r="AY52" s="41">
        <v>9.8000000000000007</v>
      </c>
      <c r="AZ52" s="41">
        <v>3.16</v>
      </c>
      <c r="BA52" s="41">
        <v>1245.25</v>
      </c>
    </row>
    <row r="53" spans="1:53" ht="15.75" x14ac:dyDescent="0.2">
      <c r="A53" s="37">
        <v>48</v>
      </c>
      <c r="B53" s="38" t="s">
        <v>114</v>
      </c>
      <c r="C53" s="39">
        <f t="shared" si="0"/>
        <v>5920.09</v>
      </c>
      <c r="D53" s="20"/>
      <c r="E53" s="40">
        <v>28308012503041</v>
      </c>
      <c r="F53" s="41">
        <v>270</v>
      </c>
      <c r="G53" s="43">
        <v>20850.990000000002</v>
      </c>
      <c r="H53" s="43">
        <v>7580.59</v>
      </c>
      <c r="I53" s="43">
        <v>124.03</v>
      </c>
      <c r="J53" s="44">
        <v>25.9</v>
      </c>
      <c r="K53" s="45">
        <f t="shared" si="1"/>
        <v>1660.5</v>
      </c>
      <c r="L53" s="46"/>
      <c r="M53" s="41"/>
      <c r="N53" s="38"/>
      <c r="O53" s="38"/>
      <c r="P53" s="38"/>
      <c r="Q53" s="41">
        <v>349.66</v>
      </c>
      <c r="R53" s="41">
        <v>1126.3599999999999</v>
      </c>
      <c r="S53" s="41">
        <v>78.849999999999994</v>
      </c>
      <c r="T53" s="41">
        <v>78.849999999999994</v>
      </c>
      <c r="U53" s="38"/>
      <c r="V53" s="41">
        <v>1284.06</v>
      </c>
      <c r="W53" s="38"/>
      <c r="X53" s="38"/>
      <c r="Y53" s="41">
        <v>21</v>
      </c>
      <c r="Z53" s="41">
        <v>50</v>
      </c>
      <c r="AA53" s="38"/>
      <c r="AB53" s="38"/>
      <c r="AC53" s="38"/>
      <c r="AD53" s="38"/>
      <c r="AE53" s="38">
        <f t="shared" si="2"/>
        <v>0</v>
      </c>
      <c r="AF53" s="38"/>
      <c r="AG53" s="41">
        <v>5.53</v>
      </c>
      <c r="AH53" s="41">
        <v>76.53</v>
      </c>
      <c r="AI53" s="41">
        <f t="shared" si="3"/>
        <v>55.53</v>
      </c>
      <c r="AJ53" s="41">
        <f t="shared" si="4"/>
        <v>34.53</v>
      </c>
      <c r="AK53" s="41">
        <v>960.93</v>
      </c>
      <c r="AL53" s="41">
        <v>960.93</v>
      </c>
      <c r="AM53" s="41">
        <v>34.97</v>
      </c>
      <c r="AN53" s="41">
        <v>3.5</v>
      </c>
      <c r="AO53" s="41">
        <v>10.49</v>
      </c>
      <c r="AP53" s="47">
        <f t="shared" si="5"/>
        <v>48.96</v>
      </c>
      <c r="AQ53" s="41">
        <v>96.09</v>
      </c>
      <c r="AR53" s="41">
        <v>9.61</v>
      </c>
      <c r="AS53" s="47">
        <f t="shared" si="6"/>
        <v>105.7</v>
      </c>
      <c r="AT53" s="38"/>
      <c r="AU53" s="38"/>
      <c r="AV53" s="41">
        <v>116.7</v>
      </c>
      <c r="AW53" s="38"/>
      <c r="AX53" s="41">
        <v>0.03</v>
      </c>
      <c r="AY53" s="41">
        <v>8.25</v>
      </c>
      <c r="AZ53" s="38"/>
      <c r="BA53" s="41">
        <v>664.4</v>
      </c>
    </row>
    <row r="54" spans="1:53" ht="15.75" x14ac:dyDescent="0.2">
      <c r="A54" s="37">
        <v>49</v>
      </c>
      <c r="B54" s="38" t="s">
        <v>115</v>
      </c>
      <c r="C54" s="39">
        <f t="shared" si="0"/>
        <v>4599.2700000000004</v>
      </c>
      <c r="D54" s="20"/>
      <c r="E54" s="40">
        <v>28402062500227</v>
      </c>
      <c r="F54" s="41">
        <v>271</v>
      </c>
      <c r="G54" s="43">
        <v>20195.45</v>
      </c>
      <c r="H54" s="43">
        <v>6265.92</v>
      </c>
      <c r="I54" s="43">
        <v>111.82</v>
      </c>
      <c r="J54" s="44">
        <v>21.3</v>
      </c>
      <c r="K54" s="45">
        <f t="shared" si="1"/>
        <v>1666.65</v>
      </c>
      <c r="L54" s="46"/>
      <c r="M54" s="41"/>
      <c r="N54" s="38"/>
      <c r="O54" s="38"/>
      <c r="P54" s="38"/>
      <c r="Q54" s="41">
        <v>350.95</v>
      </c>
      <c r="R54" s="41">
        <v>1145.97</v>
      </c>
      <c r="S54" s="41">
        <v>80.22</v>
      </c>
      <c r="T54" s="41">
        <v>80.22</v>
      </c>
      <c r="U54" s="38"/>
      <c r="V54" s="41">
        <v>1306.4100000000001</v>
      </c>
      <c r="W54" s="38"/>
      <c r="X54" s="38"/>
      <c r="Y54" s="41">
        <v>21</v>
      </c>
      <c r="Z54" s="41">
        <v>95</v>
      </c>
      <c r="AA54" s="38"/>
      <c r="AB54" s="38"/>
      <c r="AC54" s="38"/>
      <c r="AD54" s="38"/>
      <c r="AE54" s="38">
        <f t="shared" si="2"/>
        <v>0</v>
      </c>
      <c r="AF54" s="38"/>
      <c r="AG54" s="41">
        <v>5.71</v>
      </c>
      <c r="AH54" s="41">
        <v>121.71</v>
      </c>
      <c r="AI54" s="41">
        <f t="shared" si="3"/>
        <v>100.71</v>
      </c>
      <c r="AJ54" s="41">
        <f t="shared" si="4"/>
        <v>79.709999999999994</v>
      </c>
      <c r="AK54" s="41">
        <v>982.17</v>
      </c>
      <c r="AL54" s="41">
        <v>982.17</v>
      </c>
      <c r="AM54" s="41">
        <v>35.1</v>
      </c>
      <c r="AN54" s="41">
        <v>3.51</v>
      </c>
      <c r="AO54" s="41">
        <v>10.53</v>
      </c>
      <c r="AP54" s="47">
        <f t="shared" si="5"/>
        <v>49.14</v>
      </c>
      <c r="AQ54" s="41">
        <v>98.22</v>
      </c>
      <c r="AR54" s="41">
        <v>9.82</v>
      </c>
      <c r="AS54" s="47">
        <f t="shared" si="6"/>
        <v>108.03999999999999</v>
      </c>
      <c r="AT54" s="38"/>
      <c r="AU54" s="38"/>
      <c r="AV54" s="38"/>
      <c r="AW54" s="38"/>
      <c r="AX54" s="41">
        <v>0.04</v>
      </c>
      <c r="AY54" s="41">
        <v>8.75</v>
      </c>
      <c r="AZ54" s="41">
        <v>0.45</v>
      </c>
      <c r="BA54" s="41">
        <v>1226.7</v>
      </c>
    </row>
    <row r="55" spans="1:53" ht="15.75" x14ac:dyDescent="0.2">
      <c r="A55" s="37">
        <v>50</v>
      </c>
      <c r="B55" s="38" t="s">
        <v>116</v>
      </c>
      <c r="C55" s="39">
        <f t="shared" si="0"/>
        <v>3334.02</v>
      </c>
      <c r="D55" s="20"/>
      <c r="E55" s="40">
        <v>28311190104789</v>
      </c>
      <c r="F55" s="41">
        <v>246</v>
      </c>
      <c r="G55" s="43">
        <v>15424.72</v>
      </c>
      <c r="H55" s="43">
        <v>4846.92</v>
      </c>
      <c r="I55" s="43">
        <v>83.19</v>
      </c>
      <c r="J55" s="44">
        <v>14.8</v>
      </c>
      <c r="K55" s="45">
        <f t="shared" si="1"/>
        <v>1512.9</v>
      </c>
      <c r="L55" s="46"/>
      <c r="M55" s="41"/>
      <c r="N55" s="38"/>
      <c r="O55" s="38"/>
      <c r="P55" s="38"/>
      <c r="Q55" s="41">
        <v>318.58</v>
      </c>
      <c r="R55" s="41">
        <v>880</v>
      </c>
      <c r="S55" s="41">
        <v>65</v>
      </c>
      <c r="T55" s="41">
        <v>65</v>
      </c>
      <c r="U55" s="38"/>
      <c r="V55" s="41">
        <v>1010</v>
      </c>
      <c r="W55" s="38"/>
      <c r="X55" s="38"/>
      <c r="Y55" s="41">
        <v>14.4</v>
      </c>
      <c r="Z55" s="41">
        <v>145</v>
      </c>
      <c r="AA55" s="38"/>
      <c r="AB55" s="38"/>
      <c r="AC55" s="38"/>
      <c r="AD55" s="38"/>
      <c r="AE55" s="38">
        <f t="shared" si="2"/>
        <v>0</v>
      </c>
      <c r="AF55" s="38"/>
      <c r="AG55" s="38"/>
      <c r="AH55" s="41">
        <v>159.4</v>
      </c>
      <c r="AI55" s="41">
        <f t="shared" si="3"/>
        <v>145</v>
      </c>
      <c r="AJ55" s="41">
        <f t="shared" si="4"/>
        <v>130.6</v>
      </c>
      <c r="AK55" s="41">
        <v>705.82</v>
      </c>
      <c r="AL55" s="41">
        <v>705.82</v>
      </c>
      <c r="AM55" s="41">
        <v>31.86</v>
      </c>
      <c r="AN55" s="41">
        <v>3.19</v>
      </c>
      <c r="AO55" s="41">
        <v>9.56</v>
      </c>
      <c r="AP55" s="47">
        <f t="shared" si="5"/>
        <v>44.61</v>
      </c>
      <c r="AQ55" s="41">
        <v>70.58</v>
      </c>
      <c r="AR55" s="41">
        <v>7.06</v>
      </c>
      <c r="AS55" s="47">
        <f t="shared" si="6"/>
        <v>77.64</v>
      </c>
      <c r="AT55" s="38"/>
      <c r="AU55" s="38"/>
      <c r="AV55" s="38"/>
      <c r="AW55" s="38"/>
      <c r="AX55" s="38"/>
      <c r="AY55" s="41">
        <v>7.4</v>
      </c>
      <c r="AZ55" s="38"/>
      <c r="BA55" s="41">
        <v>1039.75</v>
      </c>
    </row>
    <row r="56" spans="1:53" ht="15.75" x14ac:dyDescent="0.2">
      <c r="A56" s="37">
        <v>51</v>
      </c>
      <c r="B56" s="38" t="s">
        <v>117</v>
      </c>
      <c r="C56" s="39">
        <f t="shared" si="0"/>
        <v>3082.5</v>
      </c>
      <c r="D56" s="20"/>
      <c r="E56" s="40">
        <v>29005272502634</v>
      </c>
      <c r="F56" s="41">
        <v>250</v>
      </c>
      <c r="G56" s="43">
        <v>17088.77</v>
      </c>
      <c r="H56" s="43">
        <v>4620</v>
      </c>
      <c r="I56" s="43">
        <v>74.72</v>
      </c>
      <c r="J56" s="43">
        <v>13.45</v>
      </c>
      <c r="K56" s="45">
        <f t="shared" si="1"/>
        <v>1537.5</v>
      </c>
      <c r="L56" s="46"/>
      <c r="M56" s="41"/>
      <c r="N56" s="38"/>
      <c r="O56" s="38"/>
      <c r="P56" s="38"/>
      <c r="Q56" s="41">
        <v>323.76</v>
      </c>
      <c r="R56" s="41">
        <v>1041.98</v>
      </c>
      <c r="S56" s="41">
        <v>72.94</v>
      </c>
      <c r="T56" s="41">
        <v>72.94</v>
      </c>
      <c r="U56" s="38"/>
      <c r="V56" s="41">
        <v>1187.8599999999999</v>
      </c>
      <c r="W56" s="38"/>
      <c r="X56" s="38"/>
      <c r="Y56" s="41">
        <v>14.4</v>
      </c>
      <c r="Z56" s="41">
        <v>50</v>
      </c>
      <c r="AA56" s="38"/>
      <c r="AB56" s="38"/>
      <c r="AC56" s="38"/>
      <c r="AD56" s="38"/>
      <c r="AE56" s="38">
        <f t="shared" si="2"/>
        <v>0</v>
      </c>
      <c r="AF56" s="38"/>
      <c r="AG56" s="41">
        <v>5.24</v>
      </c>
      <c r="AH56" s="41">
        <v>69.64</v>
      </c>
      <c r="AI56" s="41">
        <f t="shared" si="3"/>
        <v>55.24</v>
      </c>
      <c r="AJ56" s="41">
        <f t="shared" si="4"/>
        <v>40.840000000000003</v>
      </c>
      <c r="AK56" s="41">
        <v>883.74</v>
      </c>
      <c r="AL56" s="41">
        <v>883.74</v>
      </c>
      <c r="AM56" s="41">
        <v>32.380000000000003</v>
      </c>
      <c r="AN56" s="41">
        <v>3.24</v>
      </c>
      <c r="AO56" s="41">
        <v>9.7100000000000009</v>
      </c>
      <c r="AP56" s="47">
        <f t="shared" si="5"/>
        <v>45.330000000000005</v>
      </c>
      <c r="AQ56" s="41">
        <v>88.37</v>
      </c>
      <c r="AR56" s="41">
        <v>8.84</v>
      </c>
      <c r="AS56" s="47">
        <f t="shared" si="6"/>
        <v>97.210000000000008</v>
      </c>
      <c r="AT56" s="38"/>
      <c r="AU56" s="38"/>
      <c r="AV56" s="38"/>
      <c r="AW56" s="38"/>
      <c r="AX56" s="41">
        <v>0.01</v>
      </c>
      <c r="AY56" s="41">
        <v>7.9</v>
      </c>
      <c r="AZ56" s="38"/>
      <c r="BA56" s="41">
        <v>1107.05</v>
      </c>
    </row>
    <row r="57" spans="1:53" ht="15.75" x14ac:dyDescent="0.2">
      <c r="A57" s="37">
        <v>52</v>
      </c>
      <c r="B57" s="38" t="s">
        <v>118</v>
      </c>
      <c r="C57" s="39">
        <f t="shared" si="0"/>
        <v>3101.46</v>
      </c>
      <c r="D57" s="20"/>
      <c r="E57" s="40">
        <v>27706242500131</v>
      </c>
      <c r="F57" s="41">
        <v>258</v>
      </c>
      <c r="G57" s="43">
        <v>17391.86</v>
      </c>
      <c r="H57" s="43">
        <v>4688.16</v>
      </c>
      <c r="I57" s="43">
        <v>86.82</v>
      </c>
      <c r="J57" s="44">
        <v>13.6</v>
      </c>
      <c r="K57" s="45">
        <f t="shared" si="1"/>
        <v>1586.7</v>
      </c>
      <c r="L57" s="46"/>
      <c r="M57" s="41"/>
      <c r="N57" s="38"/>
      <c r="O57" s="38"/>
      <c r="P57" s="38"/>
      <c r="Q57" s="41">
        <v>334.12</v>
      </c>
      <c r="R57" s="41">
        <v>1039.5999999999999</v>
      </c>
      <c r="S57" s="41">
        <v>72.77</v>
      </c>
      <c r="T57" s="41">
        <v>72.77</v>
      </c>
      <c r="U57" s="38"/>
      <c r="V57" s="41">
        <v>1185.1400000000001</v>
      </c>
      <c r="W57" s="38"/>
      <c r="X57" s="38"/>
      <c r="Y57" s="41">
        <v>14.4</v>
      </c>
      <c r="Z57" s="41">
        <v>145</v>
      </c>
      <c r="AA57" s="38"/>
      <c r="AB57" s="38"/>
      <c r="AC57" s="38"/>
      <c r="AD57" s="38"/>
      <c r="AE57" s="38">
        <f t="shared" si="2"/>
        <v>0</v>
      </c>
      <c r="AF57" s="38"/>
      <c r="AG57" s="41">
        <v>5.1100000000000003</v>
      </c>
      <c r="AH57" s="41">
        <v>164.51</v>
      </c>
      <c r="AI57" s="41">
        <f t="shared" si="3"/>
        <v>150.10999999999999</v>
      </c>
      <c r="AJ57" s="41">
        <f t="shared" si="4"/>
        <v>135.70999999999998</v>
      </c>
      <c r="AK57" s="41">
        <v>870.53</v>
      </c>
      <c r="AL57" s="41">
        <v>870.53</v>
      </c>
      <c r="AM57" s="41">
        <v>33.409999999999997</v>
      </c>
      <c r="AN57" s="41">
        <v>3.34</v>
      </c>
      <c r="AO57" s="41">
        <v>10.02</v>
      </c>
      <c r="AP57" s="47">
        <f t="shared" si="5"/>
        <v>46.769999999999996</v>
      </c>
      <c r="AQ57" s="41">
        <v>87.05</v>
      </c>
      <c r="AR57" s="41">
        <v>8.7100000000000009</v>
      </c>
      <c r="AS57" s="47">
        <f t="shared" si="6"/>
        <v>95.759999999999991</v>
      </c>
      <c r="AT57" s="38"/>
      <c r="AU57" s="38"/>
      <c r="AV57" s="38"/>
      <c r="AW57" s="38"/>
      <c r="AX57" s="41">
        <v>0.01</v>
      </c>
      <c r="AY57" s="41">
        <v>8.6</v>
      </c>
      <c r="AZ57" s="41">
        <v>0.01</v>
      </c>
      <c r="BA57" s="41">
        <v>1198.5</v>
      </c>
    </row>
    <row r="58" spans="1:53" ht="15.75" x14ac:dyDescent="0.2">
      <c r="A58" s="37">
        <v>53</v>
      </c>
      <c r="B58" s="48" t="s">
        <v>119</v>
      </c>
      <c r="C58" s="39">
        <f t="shared" si="0"/>
        <v>0</v>
      </c>
      <c r="D58" s="20"/>
      <c r="E58" s="40"/>
      <c r="F58" s="41"/>
      <c r="G58" s="45"/>
      <c r="H58" s="45"/>
      <c r="I58" s="45"/>
      <c r="J58" s="45"/>
      <c r="K58" s="45">
        <f t="shared" si="1"/>
        <v>0</v>
      </c>
      <c r="L58" s="46"/>
      <c r="M58" s="41"/>
      <c r="N58" s="38"/>
      <c r="O58" s="38"/>
      <c r="P58" s="38"/>
      <c r="Q58" s="41"/>
      <c r="R58" s="41"/>
      <c r="S58" s="41"/>
      <c r="T58" s="41"/>
      <c r="U58" s="38"/>
      <c r="V58" s="41"/>
      <c r="W58" s="38"/>
      <c r="X58" s="38"/>
      <c r="Y58" s="41"/>
      <c r="Z58" s="41"/>
      <c r="AA58" s="38"/>
      <c r="AB58" s="38"/>
      <c r="AC58" s="38"/>
      <c r="AD58" s="38"/>
      <c r="AE58" s="38">
        <f t="shared" si="2"/>
        <v>0</v>
      </c>
      <c r="AF58" s="38"/>
      <c r="AG58" s="41"/>
      <c r="AH58" s="41"/>
      <c r="AI58" s="41">
        <f t="shared" si="3"/>
        <v>0</v>
      </c>
      <c r="AJ58" s="41">
        <f t="shared" si="4"/>
        <v>0</v>
      </c>
      <c r="AK58" s="41"/>
      <c r="AL58" s="41"/>
      <c r="AM58" s="41"/>
      <c r="AN58" s="41"/>
      <c r="AO58" s="41"/>
      <c r="AP58" s="47">
        <f t="shared" si="5"/>
        <v>0</v>
      </c>
      <c r="AQ58" s="41"/>
      <c r="AR58" s="41"/>
      <c r="AS58" s="47">
        <f t="shared" si="6"/>
        <v>0</v>
      </c>
      <c r="AT58" s="38"/>
      <c r="AU58" s="38"/>
      <c r="AV58" s="38"/>
      <c r="AW58" s="38"/>
      <c r="AX58" s="41"/>
      <c r="AY58" s="41"/>
      <c r="AZ58" s="41"/>
      <c r="BA58" s="41"/>
    </row>
    <row r="59" spans="1:53" ht="15.75" x14ac:dyDescent="0.2">
      <c r="A59" s="37">
        <v>54</v>
      </c>
      <c r="B59" s="38" t="s">
        <v>120</v>
      </c>
      <c r="C59" s="39">
        <f t="shared" si="0"/>
        <v>4178.26</v>
      </c>
      <c r="D59" s="20"/>
      <c r="E59" s="40">
        <v>28410222500183</v>
      </c>
      <c r="F59" s="41">
        <v>263</v>
      </c>
      <c r="G59" s="43">
        <v>19541.36</v>
      </c>
      <c r="H59" s="43">
        <v>5795.71</v>
      </c>
      <c r="I59" s="43">
        <v>105.18</v>
      </c>
      <c r="J59" s="44">
        <v>18.600000000000001</v>
      </c>
      <c r="K59" s="45">
        <f t="shared" si="1"/>
        <v>1617.45</v>
      </c>
      <c r="L59" s="46"/>
      <c r="M59" s="41"/>
      <c r="N59" s="38"/>
      <c r="O59" s="38"/>
      <c r="P59" s="38"/>
      <c r="Q59" s="41">
        <v>340.59</v>
      </c>
      <c r="R59" s="41">
        <v>1137.19</v>
      </c>
      <c r="S59" s="41">
        <v>79.599999999999994</v>
      </c>
      <c r="T59" s="41">
        <v>79.599999999999994</v>
      </c>
      <c r="U59" s="38"/>
      <c r="V59" s="41">
        <v>1296.3900000000001</v>
      </c>
      <c r="W59" s="38"/>
      <c r="X59" s="38"/>
      <c r="Y59" s="41">
        <v>21</v>
      </c>
      <c r="Z59" s="41">
        <v>95</v>
      </c>
      <c r="AA59" s="38"/>
      <c r="AB59" s="38"/>
      <c r="AC59" s="38"/>
      <c r="AD59" s="38"/>
      <c r="AE59" s="38">
        <f t="shared" si="2"/>
        <v>0</v>
      </c>
      <c r="AF59" s="38"/>
      <c r="AG59" s="41">
        <v>5.51</v>
      </c>
      <c r="AH59" s="41">
        <v>121.51</v>
      </c>
      <c r="AI59" s="41">
        <f t="shared" si="3"/>
        <v>100.51</v>
      </c>
      <c r="AJ59" s="41">
        <f t="shared" si="4"/>
        <v>79.510000000000005</v>
      </c>
      <c r="AK59" s="41">
        <v>982.31</v>
      </c>
      <c r="AL59" s="41">
        <v>982.31</v>
      </c>
      <c r="AM59" s="41">
        <v>34.06</v>
      </c>
      <c r="AN59" s="41">
        <v>3.41</v>
      </c>
      <c r="AO59" s="41">
        <v>10.220000000000001</v>
      </c>
      <c r="AP59" s="47">
        <f t="shared" si="5"/>
        <v>47.69</v>
      </c>
      <c r="AQ59" s="41">
        <v>98.23</v>
      </c>
      <c r="AR59" s="41">
        <v>9.82</v>
      </c>
      <c r="AS59" s="47">
        <f t="shared" si="6"/>
        <v>108.05000000000001</v>
      </c>
      <c r="AT59" s="38"/>
      <c r="AU59" s="38"/>
      <c r="AV59" s="38"/>
      <c r="AW59" s="38"/>
      <c r="AX59" s="41">
        <v>0.04</v>
      </c>
      <c r="AY59" s="41">
        <v>8.9499999999999993</v>
      </c>
      <c r="AZ59" s="41">
        <v>0.97</v>
      </c>
      <c r="BA59" s="41">
        <v>1249.2</v>
      </c>
    </row>
    <row r="60" spans="1:53" ht="15.75" x14ac:dyDescent="0.2">
      <c r="A60" s="37">
        <v>55</v>
      </c>
      <c r="B60" s="38" t="s">
        <v>121</v>
      </c>
      <c r="C60" s="39">
        <f t="shared" si="0"/>
        <v>3189.0899999999992</v>
      </c>
      <c r="D60" s="50">
        <v>12500.34</v>
      </c>
      <c r="E60" s="40">
        <v>28607031900244</v>
      </c>
      <c r="F60" s="41">
        <v>257</v>
      </c>
      <c r="G60" s="42">
        <v>20438.16</v>
      </c>
      <c r="H60" s="42">
        <v>17269.98</v>
      </c>
      <c r="I60" s="43">
        <v>88.39</v>
      </c>
      <c r="J60" s="43">
        <v>13.85</v>
      </c>
      <c r="K60" s="45">
        <f t="shared" si="1"/>
        <v>1580.5500000000002</v>
      </c>
      <c r="L60" s="46"/>
      <c r="M60" s="41"/>
      <c r="N60" s="38"/>
      <c r="O60" s="38"/>
      <c r="P60" s="38"/>
      <c r="Q60" s="41">
        <v>332.82</v>
      </c>
      <c r="R60" s="41">
        <v>1088.25</v>
      </c>
      <c r="S60" s="41">
        <v>76.180000000000007</v>
      </c>
      <c r="T60" s="41">
        <v>76.180000000000007</v>
      </c>
      <c r="U60" s="38"/>
      <c r="V60" s="41">
        <v>1240.6099999999999</v>
      </c>
      <c r="W60" s="38"/>
      <c r="X60" s="38"/>
      <c r="Y60" s="41">
        <v>14.4</v>
      </c>
      <c r="Z60" s="41">
        <v>140</v>
      </c>
      <c r="AA60" s="38"/>
      <c r="AB60" s="38"/>
      <c r="AC60" s="38"/>
      <c r="AD60" s="38"/>
      <c r="AE60" s="38">
        <f t="shared" si="2"/>
        <v>0</v>
      </c>
      <c r="AF60" s="38"/>
      <c r="AG60" s="41">
        <v>5.43</v>
      </c>
      <c r="AH60" s="41">
        <v>159.83000000000001</v>
      </c>
      <c r="AI60" s="41">
        <f t="shared" si="3"/>
        <v>145.43</v>
      </c>
      <c r="AJ60" s="41">
        <f t="shared" si="4"/>
        <v>131.03</v>
      </c>
      <c r="AK60" s="41">
        <v>927.62</v>
      </c>
      <c r="AL60" s="41">
        <v>927.62</v>
      </c>
      <c r="AM60" s="41">
        <v>33.28</v>
      </c>
      <c r="AN60" s="41">
        <v>3.33</v>
      </c>
      <c r="AO60" s="41">
        <v>9.98</v>
      </c>
      <c r="AP60" s="47">
        <f t="shared" si="5"/>
        <v>46.59</v>
      </c>
      <c r="AQ60" s="41">
        <v>92.76</v>
      </c>
      <c r="AR60" s="41">
        <v>9.2799999999999994</v>
      </c>
      <c r="AS60" s="47">
        <f t="shared" si="6"/>
        <v>102.04</v>
      </c>
      <c r="AT60" s="38"/>
      <c r="AU60" s="38"/>
      <c r="AV60" s="38"/>
      <c r="AW60" s="38"/>
      <c r="AX60" s="41">
        <v>0.01</v>
      </c>
      <c r="AY60" s="41">
        <v>8.9499999999999993</v>
      </c>
      <c r="AZ60" s="41">
        <v>0.9</v>
      </c>
      <c r="BA60" s="41">
        <v>1241.95</v>
      </c>
    </row>
    <row r="61" spans="1:53" ht="15.75" x14ac:dyDescent="0.2">
      <c r="A61" s="37">
        <v>56</v>
      </c>
      <c r="B61" s="38" t="s">
        <v>122</v>
      </c>
      <c r="C61" s="39">
        <f t="shared" si="0"/>
        <v>4549.8999999999996</v>
      </c>
      <c r="D61" s="20"/>
      <c r="E61" s="40">
        <v>26712062501837</v>
      </c>
      <c r="F61" s="41">
        <v>257</v>
      </c>
      <c r="G61" s="43">
        <v>22106.35</v>
      </c>
      <c r="H61" s="42">
        <v>6130.45</v>
      </c>
      <c r="I61" s="43">
        <v>109.58</v>
      </c>
      <c r="J61" s="44">
        <v>21.1</v>
      </c>
      <c r="K61" s="45">
        <f t="shared" si="1"/>
        <v>1580.5500000000002</v>
      </c>
      <c r="L61" s="46"/>
      <c r="M61" s="41"/>
      <c r="N61" s="41">
        <v>221.56</v>
      </c>
      <c r="O61" s="38"/>
      <c r="P61" s="38"/>
      <c r="Q61" s="41">
        <v>332.82</v>
      </c>
      <c r="R61" s="41">
        <v>1088.25</v>
      </c>
      <c r="S61" s="41">
        <v>76.180000000000007</v>
      </c>
      <c r="T61" s="41">
        <v>76.180000000000007</v>
      </c>
      <c r="U61" s="38"/>
      <c r="V61" s="41">
        <v>1240.6099999999999</v>
      </c>
      <c r="W61" s="38"/>
      <c r="X61" s="38"/>
      <c r="Y61" s="41">
        <v>14.4</v>
      </c>
      <c r="Z61" s="41">
        <v>145</v>
      </c>
      <c r="AA61" s="38"/>
      <c r="AB61" s="41">
        <v>14.4</v>
      </c>
      <c r="AC61" s="38"/>
      <c r="AD61" s="38"/>
      <c r="AE61" s="38">
        <f t="shared" si="2"/>
        <v>14.4</v>
      </c>
      <c r="AF61" s="38"/>
      <c r="AG61" s="41">
        <v>5.43</v>
      </c>
      <c r="AH61" s="41">
        <v>400.79</v>
      </c>
      <c r="AI61" s="41">
        <f t="shared" si="3"/>
        <v>386.39000000000004</v>
      </c>
      <c r="AJ61" s="41">
        <f t="shared" si="4"/>
        <v>371.99000000000007</v>
      </c>
      <c r="AK61" s="41">
        <v>1163.58</v>
      </c>
      <c r="AL61" s="41">
        <v>1163.58</v>
      </c>
      <c r="AM61" s="41">
        <v>33.28</v>
      </c>
      <c r="AN61" s="41">
        <v>3.33</v>
      </c>
      <c r="AO61" s="41">
        <v>9.98</v>
      </c>
      <c r="AP61" s="47">
        <f t="shared" si="5"/>
        <v>46.59</v>
      </c>
      <c r="AQ61" s="41">
        <v>116.36</v>
      </c>
      <c r="AR61" s="41">
        <v>11.64</v>
      </c>
      <c r="AS61" s="47">
        <f t="shared" si="6"/>
        <v>128</v>
      </c>
      <c r="AT61" s="41">
        <v>34.03</v>
      </c>
      <c r="AU61" s="38"/>
      <c r="AV61" s="38"/>
      <c r="AW61" s="38"/>
      <c r="AX61" s="41">
        <v>0.04</v>
      </c>
      <c r="AY61" s="41">
        <v>10.3</v>
      </c>
      <c r="AZ61" s="41">
        <v>4.49</v>
      </c>
      <c r="BA61" s="41">
        <v>1417.95</v>
      </c>
    </row>
    <row r="62" spans="1:53" ht="15.75" x14ac:dyDescent="0.2">
      <c r="A62" s="37">
        <v>57</v>
      </c>
      <c r="B62" s="38" t="s">
        <v>123</v>
      </c>
      <c r="C62" s="39">
        <f t="shared" si="0"/>
        <v>3171.9799999999996</v>
      </c>
      <c r="D62" s="50">
        <v>12491.31</v>
      </c>
      <c r="E62" s="40">
        <v>28707062500061</v>
      </c>
      <c r="F62" s="41">
        <v>254</v>
      </c>
      <c r="G62" s="43">
        <v>20441.560000000001</v>
      </c>
      <c r="H62" s="42">
        <v>17225.39</v>
      </c>
      <c r="I62" s="43">
        <v>83.57</v>
      </c>
      <c r="J62" s="43">
        <v>13.65</v>
      </c>
      <c r="K62" s="45">
        <f t="shared" si="1"/>
        <v>1562.1000000000001</v>
      </c>
      <c r="L62" s="46"/>
      <c r="M62" s="41"/>
      <c r="N62" s="38"/>
      <c r="O62" s="38"/>
      <c r="P62" s="38"/>
      <c r="Q62" s="41">
        <v>328.94</v>
      </c>
      <c r="R62" s="41">
        <v>1080.3399999999999</v>
      </c>
      <c r="S62" s="41">
        <v>75.62</v>
      </c>
      <c r="T62" s="41">
        <v>75.62</v>
      </c>
      <c r="U62" s="38"/>
      <c r="V62" s="41">
        <v>1231.58</v>
      </c>
      <c r="W62" s="38"/>
      <c r="X62" s="38"/>
      <c r="Y62" s="41">
        <v>14.4</v>
      </c>
      <c r="Z62" s="41">
        <v>50</v>
      </c>
      <c r="AA62" s="38"/>
      <c r="AB62" s="38"/>
      <c r="AC62" s="38"/>
      <c r="AD62" s="38"/>
      <c r="AE62" s="38">
        <f t="shared" si="2"/>
        <v>0</v>
      </c>
      <c r="AF62" s="38"/>
      <c r="AG62" s="41">
        <v>5.45</v>
      </c>
      <c r="AH62" s="41">
        <v>69.849999999999994</v>
      </c>
      <c r="AI62" s="41">
        <f t="shared" si="3"/>
        <v>55.449999999999996</v>
      </c>
      <c r="AJ62" s="41">
        <f t="shared" si="4"/>
        <v>41.05</v>
      </c>
      <c r="AK62" s="41">
        <v>922.49</v>
      </c>
      <c r="AL62" s="41">
        <v>922.49</v>
      </c>
      <c r="AM62" s="41">
        <v>32.89</v>
      </c>
      <c r="AN62" s="41">
        <v>3.29</v>
      </c>
      <c r="AO62" s="41">
        <v>9.8699999999999992</v>
      </c>
      <c r="AP62" s="47">
        <f t="shared" si="5"/>
        <v>46.05</v>
      </c>
      <c r="AQ62" s="41">
        <v>92.25</v>
      </c>
      <c r="AR62" s="41">
        <v>9.2200000000000006</v>
      </c>
      <c r="AS62" s="47">
        <f t="shared" si="6"/>
        <v>101.47</v>
      </c>
      <c r="AT62" s="38"/>
      <c r="AU62" s="38"/>
      <c r="AV62" s="38"/>
      <c r="AW62" s="38"/>
      <c r="AX62" s="41">
        <v>0.01</v>
      </c>
      <c r="AY62" s="41">
        <v>8.1999999999999993</v>
      </c>
      <c r="AZ62" s="38"/>
      <c r="BA62" s="41">
        <v>1145.7</v>
      </c>
    </row>
    <row r="63" spans="1:53" ht="15.75" x14ac:dyDescent="0.2">
      <c r="A63" s="37">
        <v>58</v>
      </c>
      <c r="B63" s="38" t="s">
        <v>124</v>
      </c>
      <c r="C63" s="39">
        <f t="shared" si="0"/>
        <v>5034.96</v>
      </c>
      <c r="D63" s="20"/>
      <c r="E63" s="40">
        <v>26106032500111</v>
      </c>
      <c r="F63" s="41">
        <v>288</v>
      </c>
      <c r="G63" s="43">
        <v>21390.74</v>
      </c>
      <c r="H63" s="43">
        <v>6806.16</v>
      </c>
      <c r="I63" s="43">
        <v>119.16</v>
      </c>
      <c r="J63" s="43">
        <v>23.65</v>
      </c>
      <c r="K63" s="45">
        <f t="shared" si="1"/>
        <v>1771.2</v>
      </c>
      <c r="L63" s="46"/>
      <c r="M63" s="41"/>
      <c r="N63" s="38"/>
      <c r="O63" s="38"/>
      <c r="P63" s="38"/>
      <c r="Q63" s="41">
        <v>372.97</v>
      </c>
      <c r="R63" s="41">
        <v>1145.97</v>
      </c>
      <c r="S63" s="41">
        <v>80.22</v>
      </c>
      <c r="T63" s="41">
        <v>80.22</v>
      </c>
      <c r="U63" s="38"/>
      <c r="V63" s="41">
        <v>1306.4100000000001</v>
      </c>
      <c r="W63" s="38"/>
      <c r="X63" s="38"/>
      <c r="Y63" s="41">
        <v>21</v>
      </c>
      <c r="Z63" s="41">
        <v>150</v>
      </c>
      <c r="AA63" s="38"/>
      <c r="AB63" s="38"/>
      <c r="AC63" s="38"/>
      <c r="AD63" s="38"/>
      <c r="AE63" s="38">
        <f t="shared" si="2"/>
        <v>0</v>
      </c>
      <c r="AF63" s="41">
        <v>65.680000000000007</v>
      </c>
      <c r="AG63" s="41">
        <v>5.98</v>
      </c>
      <c r="AH63" s="41">
        <v>242.66</v>
      </c>
      <c r="AI63" s="41">
        <f t="shared" si="3"/>
        <v>221.66</v>
      </c>
      <c r="AJ63" s="41">
        <f t="shared" si="4"/>
        <v>200.66</v>
      </c>
      <c r="AK63" s="41">
        <v>1026.0999999999999</v>
      </c>
      <c r="AL63" s="41">
        <v>1026.0999999999999</v>
      </c>
      <c r="AM63" s="41">
        <v>37.299999999999997</v>
      </c>
      <c r="AN63" s="41">
        <v>3.73</v>
      </c>
      <c r="AO63" s="41">
        <v>11.19</v>
      </c>
      <c r="AP63" s="47">
        <f t="shared" si="5"/>
        <v>52.219999999999992</v>
      </c>
      <c r="AQ63" s="41">
        <v>102.61</v>
      </c>
      <c r="AR63" s="41">
        <v>10.26</v>
      </c>
      <c r="AS63" s="47">
        <f t="shared" si="6"/>
        <v>112.87</v>
      </c>
      <c r="AT63" s="38"/>
      <c r="AU63" s="38"/>
      <c r="AV63" s="41">
        <v>93.35</v>
      </c>
      <c r="AW63" s="38"/>
      <c r="AX63" s="41">
        <v>0.04</v>
      </c>
      <c r="AY63" s="41">
        <v>9.85</v>
      </c>
      <c r="AZ63" s="41">
        <v>3.39</v>
      </c>
      <c r="BA63" s="41">
        <v>928.2</v>
      </c>
    </row>
    <row r="64" spans="1:53" ht="15.75" x14ac:dyDescent="0.2">
      <c r="A64" s="37">
        <v>59</v>
      </c>
      <c r="B64" s="38" t="s">
        <v>125</v>
      </c>
      <c r="C64" s="39">
        <f t="shared" si="0"/>
        <v>3535.0199999999986</v>
      </c>
      <c r="D64" s="50">
        <v>13416.25</v>
      </c>
      <c r="E64" s="40">
        <v>27203062500221</v>
      </c>
      <c r="F64" s="41">
        <v>274</v>
      </c>
      <c r="G64" s="43">
        <v>21224</v>
      </c>
      <c r="H64" s="43">
        <v>18636.37</v>
      </c>
      <c r="I64" s="43">
        <v>106.98</v>
      </c>
      <c r="J64" s="44">
        <v>14.3</v>
      </c>
      <c r="K64" s="45">
        <f t="shared" si="1"/>
        <v>1685.1000000000001</v>
      </c>
      <c r="L64" s="46"/>
      <c r="M64" s="41"/>
      <c r="N64" s="38"/>
      <c r="O64" s="38"/>
      <c r="P64" s="38"/>
      <c r="Q64" s="41">
        <v>354.84</v>
      </c>
      <c r="R64" s="41">
        <v>1145.97</v>
      </c>
      <c r="S64" s="41">
        <v>80.22</v>
      </c>
      <c r="T64" s="41">
        <v>80.22</v>
      </c>
      <c r="U64" s="38"/>
      <c r="V64" s="41">
        <v>1306.4100000000001</v>
      </c>
      <c r="W64" s="38"/>
      <c r="X64" s="38"/>
      <c r="Y64" s="41">
        <v>21</v>
      </c>
      <c r="Z64" s="41">
        <v>50</v>
      </c>
      <c r="AA64" s="38"/>
      <c r="AB64" s="38"/>
      <c r="AC64" s="38"/>
      <c r="AD64" s="38"/>
      <c r="AE64" s="38">
        <f t="shared" si="2"/>
        <v>0</v>
      </c>
      <c r="AF64" s="38"/>
      <c r="AG64" s="41">
        <v>5.64</v>
      </c>
      <c r="AH64" s="41">
        <v>76.64</v>
      </c>
      <c r="AI64" s="41">
        <f t="shared" si="3"/>
        <v>55.64</v>
      </c>
      <c r="AJ64" s="41">
        <f t="shared" si="4"/>
        <v>34.64</v>
      </c>
      <c r="AK64" s="41">
        <v>978.21</v>
      </c>
      <c r="AL64" s="41">
        <v>978.21</v>
      </c>
      <c r="AM64" s="41">
        <v>35.479999999999997</v>
      </c>
      <c r="AN64" s="41">
        <v>3.55</v>
      </c>
      <c r="AO64" s="41">
        <v>10.65</v>
      </c>
      <c r="AP64" s="47">
        <f t="shared" si="5"/>
        <v>49.679999999999993</v>
      </c>
      <c r="AQ64" s="41">
        <v>97.82</v>
      </c>
      <c r="AR64" s="41">
        <v>9.7799999999999994</v>
      </c>
      <c r="AS64" s="47">
        <f t="shared" si="6"/>
        <v>107.6</v>
      </c>
      <c r="AT64" s="41">
        <v>49.96</v>
      </c>
      <c r="AU64" s="38"/>
      <c r="AV64" s="38"/>
      <c r="AW64" s="38"/>
      <c r="AX64" s="41">
        <v>0.01</v>
      </c>
      <c r="AY64" s="41">
        <v>8.0500000000000007</v>
      </c>
      <c r="AZ64" s="38"/>
      <c r="BA64" s="41">
        <v>1132.75</v>
      </c>
    </row>
    <row r="65" spans="1:53" ht="15.75" x14ac:dyDescent="0.2">
      <c r="A65" s="37">
        <v>60</v>
      </c>
      <c r="B65" s="38" t="s">
        <v>126</v>
      </c>
      <c r="C65" s="39">
        <f t="shared" si="0"/>
        <v>5674.02</v>
      </c>
      <c r="D65" s="20"/>
      <c r="E65" s="40">
        <v>28505012500157</v>
      </c>
      <c r="F65" s="41">
        <v>278</v>
      </c>
      <c r="G65" s="43">
        <v>20645.490000000002</v>
      </c>
      <c r="H65" s="42">
        <v>7383.72</v>
      </c>
      <c r="I65" s="42" t="s">
        <v>127</v>
      </c>
      <c r="J65" s="43">
        <v>26.15</v>
      </c>
      <c r="K65" s="45">
        <f t="shared" si="1"/>
        <v>1709.7</v>
      </c>
      <c r="L65" s="46"/>
      <c r="M65" s="41"/>
      <c r="N65" s="38"/>
      <c r="O65" s="38"/>
      <c r="P65" s="38"/>
      <c r="Q65" s="41">
        <v>360.02</v>
      </c>
      <c r="R65" s="41">
        <v>1174.6199999999999</v>
      </c>
      <c r="S65" s="41">
        <v>82.22</v>
      </c>
      <c r="T65" s="41">
        <v>82.22</v>
      </c>
      <c r="U65" s="38"/>
      <c r="V65" s="41">
        <v>1339.06</v>
      </c>
      <c r="W65" s="38"/>
      <c r="X65" s="38"/>
      <c r="Y65" s="41">
        <v>21</v>
      </c>
      <c r="Z65" s="41">
        <v>95</v>
      </c>
      <c r="AA65" s="38"/>
      <c r="AB65" s="38"/>
      <c r="AC65" s="38"/>
      <c r="AD65" s="38"/>
      <c r="AE65" s="38">
        <f t="shared" si="2"/>
        <v>0</v>
      </c>
      <c r="AF65" s="41">
        <v>7.39</v>
      </c>
      <c r="AG65" s="41">
        <v>5.63</v>
      </c>
      <c r="AH65" s="41">
        <v>129.02000000000001</v>
      </c>
      <c r="AI65" s="41">
        <f t="shared" si="3"/>
        <v>108.02000000000001</v>
      </c>
      <c r="AJ65" s="41">
        <f t="shared" si="4"/>
        <v>87.02000000000001</v>
      </c>
      <c r="AK65" s="41">
        <v>1013.06</v>
      </c>
      <c r="AL65" s="41">
        <v>1013.06</v>
      </c>
      <c r="AM65" s="41">
        <v>36</v>
      </c>
      <c r="AN65" s="41">
        <v>3.6</v>
      </c>
      <c r="AO65" s="41">
        <v>10.8</v>
      </c>
      <c r="AP65" s="47">
        <f t="shared" si="5"/>
        <v>50.400000000000006</v>
      </c>
      <c r="AQ65" s="41">
        <v>101.31</v>
      </c>
      <c r="AR65" s="41">
        <v>10.130000000000001</v>
      </c>
      <c r="AS65" s="47">
        <f t="shared" si="6"/>
        <v>111.44</v>
      </c>
      <c r="AT65" s="38"/>
      <c r="AU65" s="38"/>
      <c r="AV65" s="38"/>
      <c r="AW65" s="38"/>
      <c r="AX65" s="41">
        <v>0.04</v>
      </c>
      <c r="AY65" s="41">
        <v>9.3000000000000007</v>
      </c>
      <c r="AZ65" s="41">
        <v>1.85</v>
      </c>
      <c r="BA65" s="41">
        <v>1295.05</v>
      </c>
    </row>
    <row r="66" spans="1:53" ht="15.75" x14ac:dyDescent="0.2">
      <c r="A66" s="37">
        <v>61</v>
      </c>
      <c r="B66" s="38" t="s">
        <v>128</v>
      </c>
      <c r="C66" s="39">
        <f t="shared" si="0"/>
        <v>4400.239999999998</v>
      </c>
      <c r="D66" s="50">
        <v>13875.03</v>
      </c>
      <c r="E66" s="40">
        <v>28206262500473</v>
      </c>
      <c r="F66" s="41">
        <v>274</v>
      </c>
      <c r="G66" s="43">
        <v>21970.94</v>
      </c>
      <c r="H66" s="43">
        <v>19960.37</v>
      </c>
      <c r="I66" s="43">
        <v>95.49</v>
      </c>
      <c r="J66" s="44">
        <v>21.3</v>
      </c>
      <c r="K66" s="45">
        <f t="shared" si="1"/>
        <v>1685.1000000000001</v>
      </c>
      <c r="L66" s="46"/>
      <c r="M66" s="41"/>
      <c r="N66" s="38"/>
      <c r="O66" s="38"/>
      <c r="P66" s="38"/>
      <c r="Q66" s="41">
        <v>354.84</v>
      </c>
      <c r="R66" s="41">
        <v>1145.97</v>
      </c>
      <c r="S66" s="41">
        <v>80.22</v>
      </c>
      <c r="T66" s="41">
        <v>80.22</v>
      </c>
      <c r="U66" s="38"/>
      <c r="V66" s="41">
        <v>1306.4100000000001</v>
      </c>
      <c r="W66" s="38"/>
      <c r="X66" s="38"/>
      <c r="Y66" s="41">
        <v>21</v>
      </c>
      <c r="Z66" s="41">
        <v>95</v>
      </c>
      <c r="AA66" s="38"/>
      <c r="AB66" s="41">
        <v>21</v>
      </c>
      <c r="AC66" s="38"/>
      <c r="AD66" s="38"/>
      <c r="AE66" s="38">
        <f t="shared" si="2"/>
        <v>21</v>
      </c>
      <c r="AF66" s="38"/>
      <c r="AG66" s="41">
        <v>5.58</v>
      </c>
      <c r="AH66" s="41">
        <v>142.58000000000001</v>
      </c>
      <c r="AI66" s="41">
        <f t="shared" si="3"/>
        <v>121.58000000000001</v>
      </c>
      <c r="AJ66" s="41">
        <f t="shared" si="4"/>
        <v>100.58000000000001</v>
      </c>
      <c r="AK66" s="41">
        <v>999.15</v>
      </c>
      <c r="AL66" s="41">
        <v>999.15</v>
      </c>
      <c r="AM66" s="41">
        <v>35.479999999999997</v>
      </c>
      <c r="AN66" s="41">
        <v>3.55</v>
      </c>
      <c r="AO66" s="41">
        <v>10.65</v>
      </c>
      <c r="AP66" s="47">
        <f t="shared" si="5"/>
        <v>49.679999999999993</v>
      </c>
      <c r="AQ66" s="41">
        <v>99.92</v>
      </c>
      <c r="AR66" s="41">
        <v>9.99</v>
      </c>
      <c r="AS66" s="47">
        <f t="shared" si="6"/>
        <v>109.91</v>
      </c>
      <c r="AT66" s="38"/>
      <c r="AU66" s="38"/>
      <c r="AV66" s="41">
        <v>56.25</v>
      </c>
      <c r="AW66" s="38"/>
      <c r="AX66" s="41">
        <v>0.04</v>
      </c>
      <c r="AY66" s="41">
        <v>9.15</v>
      </c>
      <c r="AZ66" s="41">
        <v>1.51</v>
      </c>
      <c r="BA66" s="41">
        <v>1222.45</v>
      </c>
    </row>
    <row r="67" spans="1:53" ht="15.75" x14ac:dyDescent="0.2">
      <c r="A67" s="37">
        <v>62</v>
      </c>
      <c r="B67" s="38" t="s">
        <v>129</v>
      </c>
      <c r="C67" s="39">
        <f t="shared" si="0"/>
        <v>3216.2</v>
      </c>
      <c r="D67" s="20"/>
      <c r="E67" s="40">
        <v>28307182502212</v>
      </c>
      <c r="F67" s="41">
        <v>260</v>
      </c>
      <c r="G67" s="43">
        <v>20588.41</v>
      </c>
      <c r="H67" s="43">
        <v>4815.2</v>
      </c>
      <c r="I67" s="43">
        <v>88.44</v>
      </c>
      <c r="J67" s="43">
        <v>13.85</v>
      </c>
      <c r="K67" s="45">
        <f t="shared" si="1"/>
        <v>1599</v>
      </c>
      <c r="L67" s="46"/>
      <c r="M67" s="41"/>
      <c r="N67" s="41">
        <v>221.37</v>
      </c>
      <c r="O67" s="38"/>
      <c r="P67" s="38"/>
      <c r="Q67" s="41">
        <v>336.71</v>
      </c>
      <c r="R67" s="41">
        <v>1096.17</v>
      </c>
      <c r="S67" s="41">
        <v>76.73</v>
      </c>
      <c r="T67" s="41">
        <v>76.73</v>
      </c>
      <c r="U67" s="38"/>
      <c r="V67" s="41">
        <v>1249.6300000000001</v>
      </c>
      <c r="W67" s="38"/>
      <c r="X67" s="38"/>
      <c r="Y67" s="41">
        <v>14.4</v>
      </c>
      <c r="Z67" s="41">
        <v>50</v>
      </c>
      <c r="AA67" s="38"/>
      <c r="AB67" s="38"/>
      <c r="AC67" s="38"/>
      <c r="AD67" s="38"/>
      <c r="AE67" s="38">
        <f t="shared" si="2"/>
        <v>0</v>
      </c>
      <c r="AF67" s="38"/>
      <c r="AG67" s="41">
        <v>5.47</v>
      </c>
      <c r="AH67" s="41">
        <v>291.24</v>
      </c>
      <c r="AI67" s="41">
        <f t="shared" si="3"/>
        <v>276.84000000000003</v>
      </c>
      <c r="AJ67" s="41">
        <f t="shared" si="4"/>
        <v>262.44000000000005</v>
      </c>
      <c r="AK67" s="41">
        <v>1154.1600000000001</v>
      </c>
      <c r="AL67" s="41">
        <v>1154.1600000000001</v>
      </c>
      <c r="AM67" s="41">
        <v>33.67</v>
      </c>
      <c r="AN67" s="41">
        <v>3.37</v>
      </c>
      <c r="AO67" s="41">
        <v>10.1</v>
      </c>
      <c r="AP67" s="47">
        <f t="shared" si="5"/>
        <v>47.14</v>
      </c>
      <c r="AQ67" s="41">
        <v>115.42</v>
      </c>
      <c r="AR67" s="41">
        <v>11.54</v>
      </c>
      <c r="AS67" s="47">
        <f t="shared" si="6"/>
        <v>126.96000000000001</v>
      </c>
      <c r="AT67" s="41">
        <v>16</v>
      </c>
      <c r="AU67" s="38"/>
      <c r="AV67" s="38"/>
      <c r="AW67" s="38"/>
      <c r="AX67" s="41">
        <v>0.01</v>
      </c>
      <c r="AY67" s="41">
        <v>9.65</v>
      </c>
      <c r="AZ67" s="41">
        <v>2.86</v>
      </c>
      <c r="BA67" s="41">
        <v>1338.25</v>
      </c>
    </row>
    <row r="68" spans="1:53" ht="15.75" x14ac:dyDescent="0.2">
      <c r="A68" s="37">
        <v>63</v>
      </c>
      <c r="B68" s="38" t="s">
        <v>130</v>
      </c>
      <c r="C68" s="39">
        <f t="shared" si="0"/>
        <v>4652.8</v>
      </c>
      <c r="D68" s="20"/>
      <c r="E68" s="40">
        <v>28507012500494</v>
      </c>
      <c r="F68" s="41">
        <v>257</v>
      </c>
      <c r="G68" s="43">
        <v>23072.25</v>
      </c>
      <c r="H68" s="43">
        <v>6233.35</v>
      </c>
      <c r="I68" s="43">
        <v>125.69</v>
      </c>
      <c r="J68" s="43">
        <v>22.05</v>
      </c>
      <c r="K68" s="45">
        <f t="shared" si="1"/>
        <v>1580.5500000000002</v>
      </c>
      <c r="L68" s="46"/>
      <c r="M68" s="41"/>
      <c r="N68" s="41">
        <v>217.56</v>
      </c>
      <c r="O68" s="41">
        <v>97</v>
      </c>
      <c r="P68" s="38"/>
      <c r="Q68" s="41">
        <v>332.82</v>
      </c>
      <c r="R68" s="41">
        <v>1088.25</v>
      </c>
      <c r="S68" s="41">
        <v>76.180000000000007</v>
      </c>
      <c r="T68" s="41">
        <v>76.180000000000007</v>
      </c>
      <c r="U68" s="38"/>
      <c r="V68" s="41">
        <v>1240.6099999999999</v>
      </c>
      <c r="W68" s="38"/>
      <c r="X68" s="38"/>
      <c r="Y68" s="41">
        <v>14.4</v>
      </c>
      <c r="Z68" s="41">
        <v>100</v>
      </c>
      <c r="AA68" s="38"/>
      <c r="AB68" s="41">
        <v>14.4</v>
      </c>
      <c r="AC68" s="38"/>
      <c r="AD68" s="38"/>
      <c r="AE68" s="38">
        <f t="shared" si="2"/>
        <v>14.4</v>
      </c>
      <c r="AF68" s="38"/>
      <c r="AG68" s="41">
        <v>5.43</v>
      </c>
      <c r="AH68" s="41">
        <v>448.79</v>
      </c>
      <c r="AI68" s="41">
        <f t="shared" si="3"/>
        <v>434.39000000000004</v>
      </c>
      <c r="AJ68" s="41">
        <f t="shared" si="4"/>
        <v>419.99000000000007</v>
      </c>
      <c r="AK68" s="41">
        <v>1256.58</v>
      </c>
      <c r="AL68" s="41">
        <v>1256.58</v>
      </c>
      <c r="AM68" s="41">
        <v>33.28</v>
      </c>
      <c r="AN68" s="41">
        <v>3.33</v>
      </c>
      <c r="AO68" s="41">
        <v>9.98</v>
      </c>
      <c r="AP68" s="47">
        <f t="shared" si="5"/>
        <v>46.59</v>
      </c>
      <c r="AQ68" s="41">
        <v>125.66</v>
      </c>
      <c r="AR68" s="41">
        <v>12.57</v>
      </c>
      <c r="AS68" s="47">
        <f t="shared" si="6"/>
        <v>138.22999999999999</v>
      </c>
      <c r="AT68" s="38"/>
      <c r="AU68" s="38"/>
      <c r="AV68" s="38"/>
      <c r="AW68" s="38"/>
      <c r="AX68" s="41">
        <v>0.01</v>
      </c>
      <c r="AY68" s="41">
        <v>10.8</v>
      </c>
      <c r="AZ68" s="41">
        <v>5.92</v>
      </c>
      <c r="BA68" s="41">
        <v>1487.85</v>
      </c>
    </row>
    <row r="69" spans="1:53" ht="15.75" x14ac:dyDescent="0.2">
      <c r="A69" s="37">
        <v>64</v>
      </c>
      <c r="B69" s="38" t="s">
        <v>131</v>
      </c>
      <c r="C69" s="39">
        <f t="shared" si="0"/>
        <v>2310.64</v>
      </c>
      <c r="D69" s="20"/>
      <c r="E69" s="40">
        <v>28112020101791</v>
      </c>
      <c r="F69" s="41">
        <v>255</v>
      </c>
      <c r="G69" s="43">
        <v>19678.8</v>
      </c>
      <c r="H69" s="43">
        <v>3878.89</v>
      </c>
      <c r="I69" s="43">
        <v>33.75</v>
      </c>
      <c r="J69" s="44">
        <v>9</v>
      </c>
      <c r="K69" s="45">
        <f t="shared" si="1"/>
        <v>1568.25</v>
      </c>
      <c r="L69" s="46"/>
      <c r="M69" s="41"/>
      <c r="N69" s="41">
        <v>215.21</v>
      </c>
      <c r="O69" s="41">
        <v>63.05</v>
      </c>
      <c r="P69" s="38"/>
      <c r="Q69" s="41">
        <v>330.23</v>
      </c>
      <c r="R69" s="41">
        <v>671.14</v>
      </c>
      <c r="S69" s="41">
        <v>46.98</v>
      </c>
      <c r="T69" s="41">
        <v>46.98</v>
      </c>
      <c r="U69" s="38"/>
      <c r="V69" s="41">
        <v>765.1</v>
      </c>
      <c r="W69" s="38"/>
      <c r="X69" s="38"/>
      <c r="Y69" s="41">
        <v>9.36</v>
      </c>
      <c r="Z69" s="41">
        <v>150</v>
      </c>
      <c r="AA69" s="38"/>
      <c r="AB69" s="41">
        <v>9.36</v>
      </c>
      <c r="AC69" s="38"/>
      <c r="AD69" s="38"/>
      <c r="AE69" s="38">
        <f t="shared" si="2"/>
        <v>9.36</v>
      </c>
      <c r="AF69" s="38"/>
      <c r="AG69" s="41">
        <v>3.34</v>
      </c>
      <c r="AH69" s="41">
        <v>450.32</v>
      </c>
      <c r="AI69" s="41">
        <f t="shared" si="3"/>
        <v>440.96</v>
      </c>
      <c r="AJ69" s="41">
        <f t="shared" si="4"/>
        <v>431.59999999999997</v>
      </c>
      <c r="AK69" s="41">
        <v>1159.05</v>
      </c>
      <c r="AL69" s="41">
        <v>1159.05</v>
      </c>
      <c r="AM69" s="41">
        <v>33.020000000000003</v>
      </c>
      <c r="AN69" s="41">
        <v>3.3</v>
      </c>
      <c r="AO69" s="41">
        <v>9.91</v>
      </c>
      <c r="AP69" s="47">
        <f t="shared" si="5"/>
        <v>46.230000000000004</v>
      </c>
      <c r="AQ69" s="41">
        <v>115.91</v>
      </c>
      <c r="AR69" s="41">
        <v>11.59</v>
      </c>
      <c r="AS69" s="47">
        <f t="shared" si="6"/>
        <v>127.5</v>
      </c>
      <c r="AT69" s="38"/>
      <c r="AU69" s="38"/>
      <c r="AV69" s="38"/>
      <c r="AW69" s="38"/>
      <c r="AX69" s="41">
        <v>0.04</v>
      </c>
      <c r="AY69" s="41">
        <v>7.4</v>
      </c>
      <c r="AZ69" s="38"/>
      <c r="BA69" s="41">
        <v>1034.25</v>
      </c>
    </row>
    <row r="70" spans="1:53" ht="15.75" x14ac:dyDescent="0.2">
      <c r="A70" s="37">
        <v>65</v>
      </c>
      <c r="B70" s="38" t="s">
        <v>132</v>
      </c>
      <c r="C70" s="39">
        <f t="shared" si="0"/>
        <v>3940.9299999999994</v>
      </c>
      <c r="D70" s="20"/>
      <c r="E70" s="40">
        <v>27912222500339</v>
      </c>
      <c r="F70" s="41">
        <v>284</v>
      </c>
      <c r="G70" s="43">
        <v>23809.279999999999</v>
      </c>
      <c r="H70" s="43">
        <v>5687.53</v>
      </c>
      <c r="I70" s="43">
        <v>104.05</v>
      </c>
      <c r="J70" s="43">
        <v>18.149999999999999</v>
      </c>
      <c r="K70" s="45">
        <f t="shared" si="1"/>
        <v>1746.6000000000001</v>
      </c>
      <c r="L70" s="46"/>
      <c r="M70" s="41"/>
      <c r="N70" s="38"/>
      <c r="O70" s="41">
        <v>97</v>
      </c>
      <c r="P70" s="41">
        <v>200</v>
      </c>
      <c r="Q70" s="41">
        <v>367.79</v>
      </c>
      <c r="R70" s="41">
        <v>1145.97</v>
      </c>
      <c r="S70" s="41">
        <v>80.22</v>
      </c>
      <c r="T70" s="41">
        <v>80.22</v>
      </c>
      <c r="U70" s="38"/>
      <c r="V70" s="41">
        <v>1306.4100000000001</v>
      </c>
      <c r="W70" s="38"/>
      <c r="X70" s="38"/>
      <c r="Y70" s="41">
        <v>21</v>
      </c>
      <c r="Z70" s="41">
        <v>145</v>
      </c>
      <c r="AA70" s="38"/>
      <c r="AB70" s="38"/>
      <c r="AC70" s="38"/>
      <c r="AD70" s="38"/>
      <c r="AE70" s="38">
        <f t="shared" si="2"/>
        <v>0</v>
      </c>
      <c r="AF70" s="41">
        <v>29.66</v>
      </c>
      <c r="AG70" s="41">
        <v>5.7</v>
      </c>
      <c r="AH70" s="41">
        <v>498.36</v>
      </c>
      <c r="AI70" s="41">
        <f t="shared" si="3"/>
        <v>477.36</v>
      </c>
      <c r="AJ70" s="41">
        <f t="shared" si="4"/>
        <v>456.36</v>
      </c>
      <c r="AK70" s="41">
        <v>1291.98</v>
      </c>
      <c r="AL70" s="41">
        <v>1291.98</v>
      </c>
      <c r="AM70" s="41">
        <v>36.78</v>
      </c>
      <c r="AN70" s="41">
        <v>3.68</v>
      </c>
      <c r="AO70" s="41">
        <v>11.03</v>
      </c>
      <c r="AP70" s="47">
        <f t="shared" si="5"/>
        <v>51.49</v>
      </c>
      <c r="AQ70" s="41">
        <v>129.19999999999999</v>
      </c>
      <c r="AR70" s="41">
        <v>12.92</v>
      </c>
      <c r="AS70" s="47">
        <f t="shared" si="6"/>
        <v>142.11999999999998</v>
      </c>
      <c r="AT70" s="38"/>
      <c r="AU70" s="38"/>
      <c r="AV70" s="38"/>
      <c r="AW70" s="38"/>
      <c r="AX70" s="41">
        <v>0.01</v>
      </c>
      <c r="AY70" s="41">
        <v>11.55</v>
      </c>
      <c r="AZ70" s="41">
        <v>7.9</v>
      </c>
      <c r="BA70" s="41">
        <v>1544.1</v>
      </c>
    </row>
    <row r="71" spans="1:53" ht="15.75" x14ac:dyDescent="0.2">
      <c r="A71" s="37">
        <v>66</v>
      </c>
      <c r="B71" s="38" t="s">
        <v>133</v>
      </c>
      <c r="C71" s="39">
        <f t="shared" ref="C71:C114" si="7">SUM(H71-D71-K71)</f>
        <v>-966.7600000000001</v>
      </c>
      <c r="D71" s="20"/>
      <c r="E71" s="40">
        <v>28109012500413</v>
      </c>
      <c r="F71" s="41">
        <v>264</v>
      </c>
      <c r="G71" s="45"/>
      <c r="H71" s="43">
        <v>656.84</v>
      </c>
      <c r="I71" s="43">
        <v>16.14</v>
      </c>
      <c r="J71" s="43">
        <v>2.95</v>
      </c>
      <c r="K71" s="45">
        <f t="shared" ref="K71:K114" si="8">205*3/100*F71</f>
        <v>1623.6000000000001</v>
      </c>
      <c r="L71" s="46"/>
      <c r="M71" s="41"/>
      <c r="N71" s="41">
        <v>226.45</v>
      </c>
      <c r="O71" s="38"/>
      <c r="P71" s="38"/>
      <c r="Q71" s="41">
        <v>341.89</v>
      </c>
      <c r="R71" s="41">
        <v>752.82</v>
      </c>
      <c r="S71" s="41">
        <v>52.7</v>
      </c>
      <c r="T71" s="41">
        <v>52.7</v>
      </c>
      <c r="U71" s="38"/>
      <c r="V71" s="41">
        <v>858.22</v>
      </c>
      <c r="W71" s="38"/>
      <c r="X71" s="38"/>
      <c r="Y71" s="41">
        <v>9.36</v>
      </c>
      <c r="Z71" s="41">
        <v>100</v>
      </c>
      <c r="AA71" s="38"/>
      <c r="AB71" s="41">
        <v>9.36</v>
      </c>
      <c r="AC71" s="38"/>
      <c r="AD71" s="38"/>
      <c r="AE71" s="38">
        <f t="shared" ref="AE71:AE113" si="9">SUM(AA71:AD71)</f>
        <v>9.36</v>
      </c>
      <c r="AF71" s="38"/>
      <c r="AG71" s="41">
        <v>3.7</v>
      </c>
      <c r="AH71" s="41">
        <v>348.87</v>
      </c>
      <c r="AI71" s="41">
        <f t="shared" ref="AI71:AI114" si="10">SUM(AH71-Y71)</f>
        <v>339.51</v>
      </c>
      <c r="AJ71" s="41">
        <f t="shared" ref="AJ71:AJ114" si="11">SUM(AI71-Y71)</f>
        <v>330.15</v>
      </c>
      <c r="AK71" s="41">
        <v>1239.3699999999999</v>
      </c>
      <c r="AL71" s="41">
        <v>1239.3699999999999</v>
      </c>
      <c r="AM71" s="41">
        <v>34.19</v>
      </c>
      <c r="AN71" s="41">
        <v>3.42</v>
      </c>
      <c r="AO71" s="41">
        <v>10.26</v>
      </c>
      <c r="AP71" s="47">
        <f t="shared" ref="AP71:AP114" si="12">SUM(AM71:AO71)</f>
        <v>47.87</v>
      </c>
      <c r="AQ71" s="41">
        <v>123.94</v>
      </c>
      <c r="AR71" s="41">
        <v>12.39</v>
      </c>
      <c r="AS71" s="47">
        <f t="shared" ref="AS71:AS114" si="13">SUM(AQ71:AR71)</f>
        <v>136.32999999999998</v>
      </c>
      <c r="AT71" s="38"/>
      <c r="AU71" s="38"/>
      <c r="AV71" s="38"/>
      <c r="AW71" s="38"/>
      <c r="AX71" s="41">
        <v>0.04</v>
      </c>
      <c r="AY71" s="41">
        <v>7.25</v>
      </c>
      <c r="AZ71" s="38"/>
      <c r="BA71" s="41">
        <v>833.6</v>
      </c>
    </row>
    <row r="72" spans="1:53" ht="15.75" x14ac:dyDescent="0.2">
      <c r="A72" s="37">
        <v>67</v>
      </c>
      <c r="B72" s="48" t="s">
        <v>134</v>
      </c>
      <c r="C72" s="39">
        <f t="shared" si="7"/>
        <v>0</v>
      </c>
      <c r="D72" s="20"/>
      <c r="E72" s="40"/>
      <c r="F72" s="41"/>
      <c r="G72" s="45"/>
      <c r="H72" s="45"/>
      <c r="I72" s="45"/>
      <c r="J72" s="45"/>
      <c r="K72" s="45">
        <f t="shared" si="8"/>
        <v>0</v>
      </c>
      <c r="L72" s="46"/>
      <c r="M72" s="41"/>
      <c r="N72" s="41"/>
      <c r="O72" s="38"/>
      <c r="P72" s="38"/>
      <c r="Q72" s="41"/>
      <c r="R72" s="41"/>
      <c r="S72" s="41"/>
      <c r="T72" s="41"/>
      <c r="U72" s="38"/>
      <c r="V72" s="41"/>
      <c r="W72" s="38"/>
      <c r="X72" s="38"/>
      <c r="Y72" s="41"/>
      <c r="Z72" s="41"/>
      <c r="AA72" s="38"/>
      <c r="AB72" s="41"/>
      <c r="AC72" s="38"/>
      <c r="AD72" s="38"/>
      <c r="AE72" s="38">
        <f t="shared" si="9"/>
        <v>0</v>
      </c>
      <c r="AF72" s="38"/>
      <c r="AG72" s="41"/>
      <c r="AH72" s="41"/>
      <c r="AI72" s="41">
        <f t="shared" si="10"/>
        <v>0</v>
      </c>
      <c r="AJ72" s="41">
        <f t="shared" si="11"/>
        <v>0</v>
      </c>
      <c r="AK72" s="41"/>
      <c r="AL72" s="41"/>
      <c r="AM72" s="41"/>
      <c r="AN72" s="41"/>
      <c r="AO72" s="41"/>
      <c r="AP72" s="47">
        <f t="shared" si="12"/>
        <v>0</v>
      </c>
      <c r="AQ72" s="41"/>
      <c r="AR72" s="41"/>
      <c r="AS72" s="47">
        <f t="shared" si="13"/>
        <v>0</v>
      </c>
      <c r="AT72" s="38"/>
      <c r="AU72" s="38"/>
      <c r="AV72" s="38"/>
      <c r="AW72" s="38"/>
      <c r="AX72" s="41"/>
      <c r="AY72" s="41"/>
      <c r="AZ72" s="38"/>
      <c r="BA72" s="41"/>
    </row>
    <row r="73" spans="1:53" ht="15.75" x14ac:dyDescent="0.2">
      <c r="A73" s="37">
        <v>68</v>
      </c>
      <c r="B73" s="38" t="s">
        <v>135</v>
      </c>
      <c r="C73" s="39">
        <f t="shared" si="7"/>
        <v>6041.34</v>
      </c>
      <c r="D73" s="50">
        <v>14064</v>
      </c>
      <c r="E73" s="40">
        <v>27909242500041</v>
      </c>
      <c r="F73" s="41">
        <v>270</v>
      </c>
      <c r="G73" s="43">
        <v>22875.7</v>
      </c>
      <c r="H73" s="43">
        <v>21765.84</v>
      </c>
      <c r="I73" s="43">
        <v>133.18</v>
      </c>
      <c r="J73" s="44">
        <v>26.8</v>
      </c>
      <c r="K73" s="45">
        <f t="shared" si="8"/>
        <v>1660.5</v>
      </c>
      <c r="L73" s="46"/>
      <c r="M73" s="41"/>
      <c r="N73" s="38"/>
      <c r="O73" s="38"/>
      <c r="P73" s="38"/>
      <c r="Q73" s="41">
        <v>349.66</v>
      </c>
      <c r="R73" s="41">
        <v>1126.3599999999999</v>
      </c>
      <c r="S73" s="41">
        <v>78.849999999999994</v>
      </c>
      <c r="T73" s="41">
        <v>78.849999999999994</v>
      </c>
      <c r="U73" s="38"/>
      <c r="V73" s="41">
        <v>1284.06</v>
      </c>
      <c r="W73" s="38"/>
      <c r="X73" s="38"/>
      <c r="Y73" s="41">
        <v>21</v>
      </c>
      <c r="Z73" s="41">
        <v>145</v>
      </c>
      <c r="AA73" s="38"/>
      <c r="AB73" s="38"/>
      <c r="AC73" s="38"/>
      <c r="AD73" s="38"/>
      <c r="AE73" s="38">
        <f t="shared" si="9"/>
        <v>0</v>
      </c>
      <c r="AF73" s="38"/>
      <c r="AG73" s="41">
        <v>5.53</v>
      </c>
      <c r="AH73" s="41">
        <v>171.53</v>
      </c>
      <c r="AI73" s="41">
        <f t="shared" si="10"/>
        <v>150.53</v>
      </c>
      <c r="AJ73" s="41">
        <f t="shared" si="11"/>
        <v>129.53</v>
      </c>
      <c r="AK73" s="41">
        <v>960.93</v>
      </c>
      <c r="AL73" s="41">
        <v>960.93</v>
      </c>
      <c r="AM73" s="41">
        <v>34.97</v>
      </c>
      <c r="AN73" s="41">
        <v>3.5</v>
      </c>
      <c r="AO73" s="41">
        <v>10.49</v>
      </c>
      <c r="AP73" s="47">
        <f t="shared" si="12"/>
        <v>48.96</v>
      </c>
      <c r="AQ73" s="41">
        <v>96.09</v>
      </c>
      <c r="AR73" s="41">
        <v>9.61</v>
      </c>
      <c r="AS73" s="47">
        <f t="shared" si="13"/>
        <v>105.7</v>
      </c>
      <c r="AT73" s="38"/>
      <c r="AU73" s="38"/>
      <c r="AV73" s="38"/>
      <c r="AW73" s="38"/>
      <c r="AX73" s="41">
        <v>0.02</v>
      </c>
      <c r="AY73" s="41">
        <v>9</v>
      </c>
      <c r="AZ73" s="41">
        <v>1.05</v>
      </c>
      <c r="BA73" s="41">
        <v>950.2</v>
      </c>
    </row>
    <row r="74" spans="1:53" ht="15.75" x14ac:dyDescent="0.2">
      <c r="A74" s="37">
        <v>69</v>
      </c>
      <c r="B74" s="38" t="s">
        <v>136</v>
      </c>
      <c r="C74" s="39">
        <f t="shared" si="7"/>
        <v>7465.77</v>
      </c>
      <c r="D74" s="50">
        <v>13416.24</v>
      </c>
      <c r="E74" s="40">
        <v>28004262500242</v>
      </c>
      <c r="F74" s="41">
        <v>274</v>
      </c>
      <c r="G74" s="43">
        <v>24496.58</v>
      </c>
      <c r="H74" s="43">
        <v>22567.11</v>
      </c>
      <c r="I74" s="43">
        <v>157.87</v>
      </c>
      <c r="J74" s="43">
        <v>35.049999999999997</v>
      </c>
      <c r="K74" s="45">
        <f t="shared" si="8"/>
        <v>1685.1000000000001</v>
      </c>
      <c r="L74" s="46"/>
      <c r="M74" s="41"/>
      <c r="N74" s="38"/>
      <c r="O74" s="38"/>
      <c r="P74" s="38"/>
      <c r="Q74" s="41">
        <v>354.84</v>
      </c>
      <c r="R74" s="41">
        <v>1145.97</v>
      </c>
      <c r="S74" s="41">
        <v>80.22</v>
      </c>
      <c r="T74" s="41">
        <v>80.22</v>
      </c>
      <c r="U74" s="38"/>
      <c r="V74" s="41">
        <v>1306.4100000000001</v>
      </c>
      <c r="W74" s="38"/>
      <c r="X74" s="38"/>
      <c r="Y74" s="41">
        <v>21</v>
      </c>
      <c r="Z74" s="41">
        <v>100</v>
      </c>
      <c r="AA74" s="38"/>
      <c r="AB74" s="38"/>
      <c r="AC74" s="41">
        <v>11</v>
      </c>
      <c r="AD74" s="38"/>
      <c r="AE74" s="38">
        <f t="shared" si="9"/>
        <v>11</v>
      </c>
      <c r="AF74" s="38"/>
      <c r="AG74" s="41">
        <v>5.58</v>
      </c>
      <c r="AH74" s="41">
        <v>137.58000000000001</v>
      </c>
      <c r="AI74" s="41">
        <f t="shared" si="10"/>
        <v>116.58000000000001</v>
      </c>
      <c r="AJ74" s="41">
        <f t="shared" si="11"/>
        <v>95.580000000000013</v>
      </c>
      <c r="AK74" s="41">
        <v>989.15</v>
      </c>
      <c r="AL74" s="41">
        <v>989.15</v>
      </c>
      <c r="AM74" s="41">
        <v>35.479999999999997</v>
      </c>
      <c r="AN74" s="41">
        <v>3.55</v>
      </c>
      <c r="AO74" s="41">
        <v>10.65</v>
      </c>
      <c r="AP74" s="47">
        <f t="shared" si="12"/>
        <v>49.679999999999993</v>
      </c>
      <c r="AQ74" s="41">
        <v>98.92</v>
      </c>
      <c r="AR74" s="41">
        <v>9.89</v>
      </c>
      <c r="AS74" s="47">
        <f t="shared" si="13"/>
        <v>108.81</v>
      </c>
      <c r="AT74" s="41">
        <v>5.19</v>
      </c>
      <c r="AU74" s="38"/>
      <c r="AV74" s="41">
        <v>116.6</v>
      </c>
      <c r="AW74" s="38"/>
      <c r="AX74" s="41">
        <v>0.02</v>
      </c>
      <c r="AY74" s="41">
        <v>8.85</v>
      </c>
      <c r="AZ74" s="41">
        <v>0.64</v>
      </c>
      <c r="BA74" s="41">
        <v>1055.5999999999999</v>
      </c>
    </row>
    <row r="75" spans="1:53" ht="15.75" x14ac:dyDescent="0.2">
      <c r="A75" s="37">
        <v>70</v>
      </c>
      <c r="B75" s="48" t="s">
        <v>137</v>
      </c>
      <c r="C75" s="39">
        <f t="shared" si="7"/>
        <v>0</v>
      </c>
      <c r="D75" s="20"/>
      <c r="E75" s="40"/>
      <c r="F75" s="41"/>
      <c r="G75" s="45"/>
      <c r="H75" s="45"/>
      <c r="I75" s="45"/>
      <c r="J75" s="45"/>
      <c r="K75" s="45">
        <f t="shared" si="8"/>
        <v>0</v>
      </c>
      <c r="L75" s="46"/>
      <c r="M75" s="41"/>
      <c r="N75" s="38"/>
      <c r="O75" s="38"/>
      <c r="P75" s="38"/>
      <c r="Q75" s="41"/>
      <c r="R75" s="41"/>
      <c r="S75" s="41"/>
      <c r="T75" s="41"/>
      <c r="U75" s="38"/>
      <c r="V75" s="41"/>
      <c r="W75" s="38"/>
      <c r="X75" s="38"/>
      <c r="Y75" s="41"/>
      <c r="Z75" s="41"/>
      <c r="AA75" s="38"/>
      <c r="AB75" s="38"/>
      <c r="AC75" s="41"/>
      <c r="AD75" s="38"/>
      <c r="AE75" s="38">
        <f t="shared" si="9"/>
        <v>0</v>
      </c>
      <c r="AF75" s="38"/>
      <c r="AG75" s="41"/>
      <c r="AH75" s="41"/>
      <c r="AI75" s="41">
        <f t="shared" si="10"/>
        <v>0</v>
      </c>
      <c r="AJ75" s="41">
        <f t="shared" si="11"/>
        <v>0</v>
      </c>
      <c r="AK75" s="41"/>
      <c r="AL75" s="41"/>
      <c r="AM75" s="41"/>
      <c r="AN75" s="41"/>
      <c r="AO75" s="41"/>
      <c r="AP75" s="47">
        <f t="shared" si="12"/>
        <v>0</v>
      </c>
      <c r="AQ75" s="41"/>
      <c r="AR75" s="41"/>
      <c r="AS75" s="47">
        <f t="shared" si="13"/>
        <v>0</v>
      </c>
      <c r="AT75" s="41"/>
      <c r="AU75" s="38"/>
      <c r="AV75" s="41"/>
      <c r="AW75" s="38"/>
      <c r="AX75" s="41"/>
      <c r="AY75" s="41"/>
      <c r="AZ75" s="41"/>
      <c r="BA75" s="41"/>
    </row>
    <row r="76" spans="1:53" ht="15.75" x14ac:dyDescent="0.2">
      <c r="A76" s="37">
        <v>71</v>
      </c>
      <c r="B76" s="38" t="s">
        <v>138</v>
      </c>
      <c r="C76" s="39">
        <f t="shared" si="7"/>
        <v>3475.4199999999996</v>
      </c>
      <c r="D76" s="50">
        <v>12247.71</v>
      </c>
      <c r="E76" s="40">
        <v>28603178800223</v>
      </c>
      <c r="F76" s="41">
        <v>266</v>
      </c>
      <c r="G76" s="43">
        <v>21101.33</v>
      </c>
      <c r="H76" s="43">
        <v>17359.03</v>
      </c>
      <c r="I76" s="43">
        <v>94.53</v>
      </c>
      <c r="J76" s="44">
        <v>15.3</v>
      </c>
      <c r="K76" s="45">
        <f t="shared" si="8"/>
        <v>1635.9</v>
      </c>
      <c r="L76" s="46"/>
      <c r="M76" s="41"/>
      <c r="N76" s="38"/>
      <c r="O76" s="38"/>
      <c r="P76" s="38"/>
      <c r="Q76" s="41">
        <v>344.48</v>
      </c>
      <c r="R76" s="41">
        <v>1145.17</v>
      </c>
      <c r="S76" s="41">
        <v>80.16</v>
      </c>
      <c r="T76" s="41">
        <v>80.16</v>
      </c>
      <c r="U76" s="38"/>
      <c r="V76" s="41">
        <v>1305.49</v>
      </c>
      <c r="W76" s="38"/>
      <c r="X76" s="38"/>
      <c r="Y76" s="41">
        <v>21</v>
      </c>
      <c r="Z76" s="41">
        <v>50</v>
      </c>
      <c r="AA76" s="38"/>
      <c r="AB76" s="38"/>
      <c r="AC76" s="38"/>
      <c r="AD76" s="38"/>
      <c r="AE76" s="38">
        <f t="shared" si="9"/>
        <v>0</v>
      </c>
      <c r="AF76" s="38"/>
      <c r="AG76" s="41">
        <v>5.54</v>
      </c>
      <c r="AH76" s="41">
        <v>76.540000000000006</v>
      </c>
      <c r="AI76" s="41">
        <f t="shared" si="10"/>
        <v>55.540000000000006</v>
      </c>
      <c r="AJ76" s="41">
        <f t="shared" si="11"/>
        <v>34.540000000000006</v>
      </c>
      <c r="AK76" s="41">
        <v>987.55</v>
      </c>
      <c r="AL76" s="41">
        <v>987.55</v>
      </c>
      <c r="AM76" s="41">
        <v>34.450000000000003</v>
      </c>
      <c r="AN76" s="41">
        <v>3.44</v>
      </c>
      <c r="AO76" s="41">
        <v>10.33</v>
      </c>
      <c r="AP76" s="47">
        <f t="shared" si="12"/>
        <v>48.22</v>
      </c>
      <c r="AQ76" s="41">
        <v>98.75</v>
      </c>
      <c r="AR76" s="41">
        <v>9.8800000000000008</v>
      </c>
      <c r="AS76" s="47">
        <f t="shared" si="13"/>
        <v>108.63</v>
      </c>
      <c r="AT76" s="38"/>
      <c r="AU76" s="38"/>
      <c r="AV76" s="38"/>
      <c r="AW76" s="38"/>
      <c r="AX76" s="41">
        <v>0.04</v>
      </c>
      <c r="AY76" s="41">
        <v>8.6999999999999993</v>
      </c>
      <c r="AZ76" s="41">
        <v>0.24</v>
      </c>
      <c r="BA76" s="41">
        <v>1166.2</v>
      </c>
    </row>
    <row r="77" spans="1:53" ht="15.75" x14ac:dyDescent="0.2">
      <c r="A77" s="37">
        <v>72</v>
      </c>
      <c r="B77" s="38" t="s">
        <v>139</v>
      </c>
      <c r="C77" s="39">
        <f t="shared" si="7"/>
        <v>1859.0299999999988</v>
      </c>
      <c r="D77" s="50">
        <v>10373.950000000001</v>
      </c>
      <c r="E77" s="40">
        <v>28612082503685</v>
      </c>
      <c r="F77" s="41">
        <v>260</v>
      </c>
      <c r="G77" s="43">
        <v>17997.87</v>
      </c>
      <c r="H77" s="43">
        <v>13831.98</v>
      </c>
      <c r="I77" s="43">
        <v>28.28</v>
      </c>
      <c r="J77" s="44">
        <v>8.9</v>
      </c>
      <c r="K77" s="45">
        <f t="shared" si="8"/>
        <v>1599</v>
      </c>
      <c r="L77" s="46"/>
      <c r="M77" s="41"/>
      <c r="N77" s="38"/>
      <c r="O77" s="38"/>
      <c r="P77" s="38"/>
      <c r="Q77" s="41">
        <v>336.71</v>
      </c>
      <c r="R77" s="41">
        <v>1096.17</v>
      </c>
      <c r="S77" s="41">
        <v>76.73</v>
      </c>
      <c r="T77" s="41">
        <v>76.73</v>
      </c>
      <c r="U77" s="38"/>
      <c r="V77" s="41">
        <v>1249.6300000000001</v>
      </c>
      <c r="W77" s="38"/>
      <c r="X77" s="38"/>
      <c r="Y77" s="41">
        <v>14.4</v>
      </c>
      <c r="Z77" s="41">
        <v>50</v>
      </c>
      <c r="AA77" s="41">
        <v>19.2</v>
      </c>
      <c r="AB77" s="38"/>
      <c r="AC77" s="38"/>
      <c r="AD77" s="38"/>
      <c r="AE77" s="38">
        <f t="shared" si="9"/>
        <v>19.2</v>
      </c>
      <c r="AF77" s="38"/>
      <c r="AG77" s="41">
        <v>5.47</v>
      </c>
      <c r="AH77" s="41">
        <v>89.07</v>
      </c>
      <c r="AI77" s="41">
        <f t="shared" si="10"/>
        <v>74.669999999999987</v>
      </c>
      <c r="AJ77" s="41">
        <f t="shared" si="11"/>
        <v>60.269999999999989</v>
      </c>
      <c r="AK77" s="41">
        <v>951.99</v>
      </c>
      <c r="AL77" s="41">
        <v>951.99</v>
      </c>
      <c r="AM77" s="41">
        <v>33.67</v>
      </c>
      <c r="AN77" s="41">
        <v>3.37</v>
      </c>
      <c r="AO77" s="41">
        <v>10.1</v>
      </c>
      <c r="AP77" s="47">
        <f t="shared" si="12"/>
        <v>47.14</v>
      </c>
      <c r="AQ77" s="41">
        <v>95.2</v>
      </c>
      <c r="AR77" s="41">
        <v>9.52</v>
      </c>
      <c r="AS77" s="47">
        <f t="shared" si="13"/>
        <v>104.72</v>
      </c>
      <c r="AT77" s="38"/>
      <c r="AU77" s="38"/>
      <c r="AV77" s="38"/>
      <c r="AW77" s="38"/>
      <c r="AX77" s="41">
        <v>0.04</v>
      </c>
      <c r="AY77" s="41">
        <v>8.4499999999999993</v>
      </c>
      <c r="AZ77" s="38"/>
      <c r="BA77" s="41">
        <v>1177.3499999999999</v>
      </c>
    </row>
    <row r="78" spans="1:53" ht="15.75" x14ac:dyDescent="0.2">
      <c r="A78" s="37">
        <v>73</v>
      </c>
      <c r="B78" s="38" t="s">
        <v>140</v>
      </c>
      <c r="C78" s="39">
        <f t="shared" si="7"/>
        <v>4005.8199999999997</v>
      </c>
      <c r="D78" s="20"/>
      <c r="E78" s="40">
        <v>28508292500032</v>
      </c>
      <c r="F78" s="41">
        <v>252</v>
      </c>
      <c r="G78" s="42">
        <v>20686.39</v>
      </c>
      <c r="H78" s="43">
        <v>5555.62</v>
      </c>
      <c r="I78" s="43">
        <v>99.95</v>
      </c>
      <c r="J78" s="44">
        <v>17.600000000000001</v>
      </c>
      <c r="K78" s="45">
        <f t="shared" si="8"/>
        <v>1549.8000000000002</v>
      </c>
      <c r="L78" s="46"/>
      <c r="M78" s="41"/>
      <c r="N78" s="41">
        <v>209.09</v>
      </c>
      <c r="O78" s="38"/>
      <c r="P78" s="38"/>
      <c r="Q78" s="41">
        <v>326.35000000000002</v>
      </c>
      <c r="R78" s="41">
        <v>1025.45</v>
      </c>
      <c r="S78" s="41">
        <v>71.78</v>
      </c>
      <c r="T78" s="41">
        <v>71.78</v>
      </c>
      <c r="U78" s="38"/>
      <c r="V78" s="41">
        <v>1169.01</v>
      </c>
      <c r="W78" s="38"/>
      <c r="X78" s="38"/>
      <c r="Y78" s="41">
        <v>14.4</v>
      </c>
      <c r="Z78" s="41">
        <v>50</v>
      </c>
      <c r="AA78" s="38"/>
      <c r="AB78" s="41">
        <v>14.4</v>
      </c>
      <c r="AC78" s="38"/>
      <c r="AD78" s="38"/>
      <c r="AE78" s="38">
        <f t="shared" si="9"/>
        <v>14.4</v>
      </c>
      <c r="AF78" s="38"/>
      <c r="AG78" s="41">
        <v>5.0999999999999996</v>
      </c>
      <c r="AH78" s="41">
        <v>292.99</v>
      </c>
      <c r="AI78" s="41">
        <f t="shared" si="10"/>
        <v>278.59000000000003</v>
      </c>
      <c r="AJ78" s="41">
        <f t="shared" si="11"/>
        <v>264.19000000000005</v>
      </c>
      <c r="AK78" s="41">
        <v>1085.6500000000001</v>
      </c>
      <c r="AL78" s="41">
        <v>1085.6500000000001</v>
      </c>
      <c r="AM78" s="41">
        <v>32.630000000000003</v>
      </c>
      <c r="AN78" s="41">
        <v>3.26</v>
      </c>
      <c r="AO78" s="41">
        <v>9.7899999999999991</v>
      </c>
      <c r="AP78" s="47">
        <f t="shared" si="12"/>
        <v>45.68</v>
      </c>
      <c r="AQ78" s="41">
        <v>108.57</v>
      </c>
      <c r="AR78" s="41">
        <v>10.86</v>
      </c>
      <c r="AS78" s="47">
        <f t="shared" si="13"/>
        <v>119.42999999999999</v>
      </c>
      <c r="AT78" s="38"/>
      <c r="AU78" s="38"/>
      <c r="AV78" s="38"/>
      <c r="AW78" s="38"/>
      <c r="AX78" s="38"/>
      <c r="AY78" s="41">
        <v>9.25</v>
      </c>
      <c r="AZ78" s="41">
        <v>1.79</v>
      </c>
      <c r="BA78" s="41">
        <v>1247.3499999999999</v>
      </c>
    </row>
    <row r="79" spans="1:53" ht="15.75" x14ac:dyDescent="0.2">
      <c r="A79" s="37">
        <v>74</v>
      </c>
      <c r="B79" s="38" t="s">
        <v>141</v>
      </c>
      <c r="C79" s="39">
        <f t="shared" si="7"/>
        <v>3526.2</v>
      </c>
      <c r="D79" s="20"/>
      <c r="E79" s="40">
        <v>28109172500291</v>
      </c>
      <c r="F79" s="41">
        <v>260</v>
      </c>
      <c r="G79" s="42">
        <v>20536.41</v>
      </c>
      <c r="H79" s="43">
        <v>5125.2</v>
      </c>
      <c r="I79" s="43">
        <v>106.26</v>
      </c>
      <c r="J79" s="43">
        <v>15.75</v>
      </c>
      <c r="K79" s="45">
        <f t="shared" si="8"/>
        <v>1599</v>
      </c>
      <c r="L79" s="46"/>
      <c r="M79" s="41"/>
      <c r="N79" s="41">
        <v>219.37</v>
      </c>
      <c r="O79" s="38"/>
      <c r="P79" s="38"/>
      <c r="Q79" s="41">
        <v>336.71</v>
      </c>
      <c r="R79" s="41">
        <v>1096.17</v>
      </c>
      <c r="S79" s="41">
        <v>76.73</v>
      </c>
      <c r="T79" s="41">
        <v>76.73</v>
      </c>
      <c r="U79" s="38"/>
      <c r="V79" s="41">
        <v>1249.6300000000001</v>
      </c>
      <c r="W79" s="38"/>
      <c r="X79" s="38"/>
      <c r="Y79" s="41">
        <v>14.4</v>
      </c>
      <c r="Z79" s="41">
        <v>50</v>
      </c>
      <c r="AA79" s="38"/>
      <c r="AB79" s="38"/>
      <c r="AC79" s="38"/>
      <c r="AD79" s="38"/>
      <c r="AE79" s="38">
        <f t="shared" si="9"/>
        <v>0</v>
      </c>
      <c r="AF79" s="38"/>
      <c r="AG79" s="41">
        <v>5.47</v>
      </c>
      <c r="AH79" s="41">
        <v>289.24</v>
      </c>
      <c r="AI79" s="41">
        <f t="shared" si="10"/>
        <v>274.84000000000003</v>
      </c>
      <c r="AJ79" s="41">
        <f t="shared" si="11"/>
        <v>260.44000000000005</v>
      </c>
      <c r="AK79" s="41">
        <v>1152.1600000000001</v>
      </c>
      <c r="AL79" s="41">
        <v>1152.1600000000001</v>
      </c>
      <c r="AM79" s="41">
        <v>33.67</v>
      </c>
      <c r="AN79" s="41">
        <v>3.37</v>
      </c>
      <c r="AO79" s="41">
        <v>10.1</v>
      </c>
      <c r="AP79" s="47">
        <f t="shared" si="12"/>
        <v>47.14</v>
      </c>
      <c r="AQ79" s="41">
        <v>115.22</v>
      </c>
      <c r="AR79" s="41">
        <v>11.52</v>
      </c>
      <c r="AS79" s="47">
        <f t="shared" si="13"/>
        <v>126.74</v>
      </c>
      <c r="AT79" s="38"/>
      <c r="AU79" s="38"/>
      <c r="AV79" s="38"/>
      <c r="AW79" s="38"/>
      <c r="AX79" s="41">
        <v>0.04</v>
      </c>
      <c r="AY79" s="41">
        <v>9.75</v>
      </c>
      <c r="AZ79" s="41">
        <v>3.15</v>
      </c>
      <c r="BA79" s="41">
        <v>1352.05</v>
      </c>
    </row>
    <row r="80" spans="1:53" ht="15.75" x14ac:dyDescent="0.2">
      <c r="A80" s="37">
        <v>75</v>
      </c>
      <c r="B80" s="38" t="s">
        <v>142</v>
      </c>
      <c r="C80" s="39">
        <f t="shared" si="7"/>
        <v>246.45000000000005</v>
      </c>
      <c r="D80" s="20"/>
      <c r="E80" s="40">
        <v>28502188800298</v>
      </c>
      <c r="F80" s="41">
        <v>255</v>
      </c>
      <c r="G80" s="42">
        <v>11528.37</v>
      </c>
      <c r="H80" s="43">
        <v>1814.7</v>
      </c>
      <c r="I80" s="43">
        <v>25.35</v>
      </c>
      <c r="J80" s="43">
        <v>7.85</v>
      </c>
      <c r="K80" s="45">
        <f t="shared" si="8"/>
        <v>1568.25</v>
      </c>
      <c r="L80" s="46"/>
      <c r="M80" s="41"/>
      <c r="N80" s="38"/>
      <c r="O80" s="38"/>
      <c r="P80" s="38"/>
      <c r="Q80" s="41">
        <v>330.23</v>
      </c>
      <c r="R80" s="41">
        <v>1032.52</v>
      </c>
      <c r="S80" s="41">
        <v>72.28</v>
      </c>
      <c r="T80" s="41">
        <v>72.28</v>
      </c>
      <c r="U80" s="38"/>
      <c r="V80" s="41">
        <v>1177.08</v>
      </c>
      <c r="W80" s="38"/>
      <c r="X80" s="38"/>
      <c r="Y80" s="41">
        <v>14.4</v>
      </c>
      <c r="Z80" s="41">
        <v>100</v>
      </c>
      <c r="AA80" s="38"/>
      <c r="AB80" s="38"/>
      <c r="AC80" s="38"/>
      <c r="AD80" s="38"/>
      <c r="AE80" s="38">
        <f t="shared" si="9"/>
        <v>0</v>
      </c>
      <c r="AF80" s="38"/>
      <c r="AG80" s="41">
        <v>5.14</v>
      </c>
      <c r="AH80" s="41">
        <v>119.54</v>
      </c>
      <c r="AI80" s="41">
        <f t="shared" si="10"/>
        <v>105.14</v>
      </c>
      <c r="AJ80" s="41">
        <f t="shared" si="11"/>
        <v>90.74</v>
      </c>
      <c r="AK80" s="41">
        <v>866.39</v>
      </c>
      <c r="AL80" s="41">
        <v>866.39</v>
      </c>
      <c r="AM80" s="41">
        <v>33.020000000000003</v>
      </c>
      <c r="AN80" s="41">
        <v>3.3</v>
      </c>
      <c r="AO80" s="41">
        <v>9.91</v>
      </c>
      <c r="AP80" s="47">
        <f t="shared" si="12"/>
        <v>46.230000000000004</v>
      </c>
      <c r="AQ80" s="41">
        <v>86.64</v>
      </c>
      <c r="AR80" s="41">
        <v>8.66</v>
      </c>
      <c r="AS80" s="47">
        <f t="shared" si="13"/>
        <v>95.3</v>
      </c>
      <c r="AT80" s="41">
        <v>32</v>
      </c>
      <c r="AU80" s="38"/>
      <c r="AV80" s="38"/>
      <c r="AW80" s="38"/>
      <c r="AX80" s="41">
        <v>0.04</v>
      </c>
      <c r="AY80" s="41">
        <v>7.95</v>
      </c>
      <c r="AZ80" s="38"/>
      <c r="BA80" s="41">
        <v>1040.2</v>
      </c>
    </row>
    <row r="81" spans="1:53" ht="15.75" x14ac:dyDescent="0.2">
      <c r="A81" s="37">
        <v>76</v>
      </c>
      <c r="B81" s="38" t="s">
        <v>143</v>
      </c>
      <c r="C81" s="39">
        <f t="shared" si="7"/>
        <v>3001.9799999999996</v>
      </c>
      <c r="D81" s="20"/>
      <c r="E81" s="40">
        <v>28801012517392</v>
      </c>
      <c r="F81" s="41">
        <v>254</v>
      </c>
      <c r="G81" s="43">
        <v>20098.41</v>
      </c>
      <c r="H81" s="43">
        <v>4564.08</v>
      </c>
      <c r="I81" s="43">
        <v>85.48</v>
      </c>
      <c r="J81" s="43">
        <v>13.25</v>
      </c>
      <c r="K81" s="45">
        <f t="shared" si="8"/>
        <v>1562.1000000000001</v>
      </c>
      <c r="L81" s="46"/>
      <c r="M81" s="41"/>
      <c r="N81" s="41">
        <v>213.75</v>
      </c>
      <c r="O81" s="38"/>
      <c r="P81" s="38"/>
      <c r="Q81" s="41">
        <v>328.94</v>
      </c>
      <c r="R81" s="41">
        <v>1080.3399999999999</v>
      </c>
      <c r="S81" s="41">
        <v>75.62</v>
      </c>
      <c r="T81" s="41">
        <v>75.62</v>
      </c>
      <c r="U81" s="38"/>
      <c r="V81" s="41">
        <v>1231.58</v>
      </c>
      <c r="W81" s="38"/>
      <c r="X81" s="38"/>
      <c r="Y81" s="41">
        <v>14.4</v>
      </c>
      <c r="Z81" s="41">
        <v>100</v>
      </c>
      <c r="AA81" s="38"/>
      <c r="AB81" s="38"/>
      <c r="AC81" s="38"/>
      <c r="AD81" s="38"/>
      <c r="AE81" s="38">
        <f t="shared" si="9"/>
        <v>0</v>
      </c>
      <c r="AF81" s="38"/>
      <c r="AG81" s="41">
        <v>5.45</v>
      </c>
      <c r="AH81" s="41">
        <v>333.6</v>
      </c>
      <c r="AI81" s="41">
        <f t="shared" si="10"/>
        <v>319.20000000000005</v>
      </c>
      <c r="AJ81" s="41">
        <f t="shared" si="11"/>
        <v>304.80000000000007</v>
      </c>
      <c r="AK81" s="41">
        <v>1136.24</v>
      </c>
      <c r="AL81" s="41">
        <v>1136.24</v>
      </c>
      <c r="AM81" s="41">
        <v>32.89</v>
      </c>
      <c r="AN81" s="41">
        <v>3.29</v>
      </c>
      <c r="AO81" s="41">
        <v>9.8699999999999992</v>
      </c>
      <c r="AP81" s="47">
        <f t="shared" si="12"/>
        <v>46.05</v>
      </c>
      <c r="AQ81" s="41">
        <v>113.62</v>
      </c>
      <c r="AR81" s="41">
        <v>11.36</v>
      </c>
      <c r="AS81" s="47">
        <f t="shared" si="13"/>
        <v>124.98</v>
      </c>
      <c r="AT81" s="38"/>
      <c r="AU81" s="38"/>
      <c r="AV81" s="38"/>
      <c r="AW81" s="38"/>
      <c r="AX81" s="41">
        <v>0.03</v>
      </c>
      <c r="AY81" s="41">
        <v>10</v>
      </c>
      <c r="AZ81" s="41">
        <v>3.72</v>
      </c>
      <c r="BA81" s="41">
        <v>1380.4</v>
      </c>
    </row>
    <row r="82" spans="1:53" ht="15.75" x14ac:dyDescent="0.2">
      <c r="A82" s="37">
        <v>77</v>
      </c>
      <c r="B82" s="38" t="s">
        <v>144</v>
      </c>
      <c r="C82" s="39">
        <f t="shared" si="7"/>
        <v>7280.9400000000005</v>
      </c>
      <c r="D82" s="50">
        <v>11380.9</v>
      </c>
      <c r="E82" s="40">
        <v>28301222500171</v>
      </c>
      <c r="F82" s="41">
        <v>260</v>
      </c>
      <c r="G82" s="43">
        <v>25536.46</v>
      </c>
      <c r="H82" s="43">
        <v>20260.84</v>
      </c>
      <c r="I82" s="43">
        <v>161.41999999999999</v>
      </c>
      <c r="J82" s="43">
        <v>34.65</v>
      </c>
      <c r="K82" s="45">
        <f t="shared" si="8"/>
        <v>1599</v>
      </c>
      <c r="L82" s="46"/>
      <c r="M82" s="41"/>
      <c r="N82" s="38"/>
      <c r="O82" s="38"/>
      <c r="P82" s="38"/>
      <c r="Q82" s="41">
        <v>336.71</v>
      </c>
      <c r="R82" s="41">
        <v>1096.17</v>
      </c>
      <c r="S82" s="41">
        <v>76.73</v>
      </c>
      <c r="T82" s="41">
        <v>76.73</v>
      </c>
      <c r="U82" s="38"/>
      <c r="V82" s="41">
        <v>1249.6300000000001</v>
      </c>
      <c r="W82" s="38"/>
      <c r="X82" s="38"/>
      <c r="Y82" s="41">
        <v>14.4</v>
      </c>
      <c r="Z82" s="41">
        <v>50</v>
      </c>
      <c r="AA82" s="38"/>
      <c r="AB82" s="38"/>
      <c r="AC82" s="38"/>
      <c r="AD82" s="38"/>
      <c r="AE82" s="38">
        <f t="shared" si="9"/>
        <v>0</v>
      </c>
      <c r="AF82" s="38"/>
      <c r="AG82" s="41">
        <v>5.47</v>
      </c>
      <c r="AH82" s="41">
        <v>69.87</v>
      </c>
      <c r="AI82" s="41">
        <f t="shared" si="10"/>
        <v>55.470000000000006</v>
      </c>
      <c r="AJ82" s="41">
        <f t="shared" si="11"/>
        <v>41.070000000000007</v>
      </c>
      <c r="AK82" s="41">
        <v>932.79</v>
      </c>
      <c r="AL82" s="41">
        <v>932.79</v>
      </c>
      <c r="AM82" s="41">
        <v>33.67</v>
      </c>
      <c r="AN82" s="41">
        <v>3.37</v>
      </c>
      <c r="AO82" s="41">
        <v>10.1</v>
      </c>
      <c r="AP82" s="47">
        <f t="shared" si="12"/>
        <v>47.14</v>
      </c>
      <c r="AQ82" s="41">
        <v>93.28</v>
      </c>
      <c r="AR82" s="41">
        <v>9.33</v>
      </c>
      <c r="AS82" s="47">
        <f t="shared" si="13"/>
        <v>102.61</v>
      </c>
      <c r="AT82" s="41">
        <v>5.1100000000000003</v>
      </c>
      <c r="AU82" s="38"/>
      <c r="AV82" s="41">
        <v>116.7</v>
      </c>
      <c r="AW82" s="38"/>
      <c r="AX82" s="41">
        <v>0.04</v>
      </c>
      <c r="AY82" s="41">
        <v>8.25</v>
      </c>
      <c r="AZ82" s="38"/>
      <c r="BA82" s="41">
        <v>975.65</v>
      </c>
    </row>
    <row r="83" spans="1:53" ht="15.75" x14ac:dyDescent="0.2">
      <c r="A83" s="37">
        <v>78</v>
      </c>
      <c r="B83" s="38" t="s">
        <v>145</v>
      </c>
      <c r="C83" s="39">
        <f t="shared" si="7"/>
        <v>2924.3500000000004</v>
      </c>
      <c r="D83" s="50">
        <v>6166.84</v>
      </c>
      <c r="E83" s="40">
        <v>28309102500411</v>
      </c>
      <c r="F83" s="41">
        <v>255</v>
      </c>
      <c r="G83" s="43">
        <v>20895.8</v>
      </c>
      <c r="H83" s="43">
        <v>10659.44</v>
      </c>
      <c r="I83" s="43">
        <v>70.69</v>
      </c>
      <c r="J83" s="44">
        <v>12.8</v>
      </c>
      <c r="K83" s="45">
        <f t="shared" si="8"/>
        <v>1568.25</v>
      </c>
      <c r="L83" s="46"/>
      <c r="M83" s="41"/>
      <c r="N83" s="41">
        <v>203.59</v>
      </c>
      <c r="O83" s="38"/>
      <c r="P83" s="38"/>
      <c r="Q83" s="41">
        <v>330.23</v>
      </c>
      <c r="R83" s="41">
        <v>1032.52</v>
      </c>
      <c r="S83" s="41">
        <v>72.28</v>
      </c>
      <c r="T83" s="41">
        <v>72.28</v>
      </c>
      <c r="U83" s="38"/>
      <c r="V83" s="41">
        <v>1177.08</v>
      </c>
      <c r="W83" s="38"/>
      <c r="X83" s="38"/>
      <c r="Y83" s="41">
        <v>14.4</v>
      </c>
      <c r="Z83" s="41">
        <v>145</v>
      </c>
      <c r="AA83" s="38"/>
      <c r="AB83" s="38"/>
      <c r="AC83" s="38"/>
      <c r="AD83" s="38"/>
      <c r="AE83" s="38">
        <f t="shared" si="9"/>
        <v>0</v>
      </c>
      <c r="AF83" s="38"/>
      <c r="AG83" s="41">
        <v>5.14</v>
      </c>
      <c r="AH83" s="41">
        <v>368.13</v>
      </c>
      <c r="AI83" s="41">
        <f t="shared" si="10"/>
        <v>353.73</v>
      </c>
      <c r="AJ83" s="41">
        <f t="shared" si="11"/>
        <v>339.33000000000004</v>
      </c>
      <c r="AK83" s="41">
        <v>1069.98</v>
      </c>
      <c r="AL83" s="41">
        <v>1069.98</v>
      </c>
      <c r="AM83" s="41">
        <v>33.020000000000003</v>
      </c>
      <c r="AN83" s="41">
        <v>3.3</v>
      </c>
      <c r="AO83" s="41">
        <v>9.91</v>
      </c>
      <c r="AP83" s="47">
        <f t="shared" si="12"/>
        <v>46.230000000000004</v>
      </c>
      <c r="AQ83" s="41">
        <v>107</v>
      </c>
      <c r="AR83" s="41">
        <v>10.7</v>
      </c>
      <c r="AS83" s="47">
        <f t="shared" si="13"/>
        <v>117.7</v>
      </c>
      <c r="AT83" s="38"/>
      <c r="AU83" s="38"/>
      <c r="AV83" s="38"/>
      <c r="AW83" s="38"/>
      <c r="AX83" s="41">
        <v>0.01</v>
      </c>
      <c r="AY83" s="41">
        <v>9.9</v>
      </c>
      <c r="AZ83" s="41">
        <v>3.47</v>
      </c>
      <c r="BA83" s="41">
        <v>1367.9</v>
      </c>
    </row>
    <row r="84" spans="1:53" ht="15.75" x14ac:dyDescent="0.2">
      <c r="A84" s="37">
        <v>79</v>
      </c>
      <c r="B84" s="38" t="s">
        <v>146</v>
      </c>
      <c r="C84" s="39">
        <f t="shared" si="7"/>
        <v>3176.2</v>
      </c>
      <c r="D84" s="20"/>
      <c r="E84" s="40">
        <v>28409242500254</v>
      </c>
      <c r="F84" s="41">
        <v>260</v>
      </c>
      <c r="G84" s="42">
        <v>18033.34</v>
      </c>
      <c r="H84" s="43">
        <v>4775.2</v>
      </c>
      <c r="I84" s="43">
        <v>98.71</v>
      </c>
      <c r="J84" s="43">
        <v>14.15</v>
      </c>
      <c r="K84" s="45">
        <f t="shared" si="8"/>
        <v>1599</v>
      </c>
      <c r="L84" s="46"/>
      <c r="M84" s="41"/>
      <c r="N84" s="38"/>
      <c r="O84" s="38"/>
      <c r="P84" s="38"/>
      <c r="Q84" s="41">
        <v>336.71</v>
      </c>
      <c r="R84" s="41">
        <v>1096.17</v>
      </c>
      <c r="S84" s="41">
        <v>76.73</v>
      </c>
      <c r="T84" s="41">
        <v>76.73</v>
      </c>
      <c r="U84" s="38"/>
      <c r="V84" s="41">
        <v>1249.6300000000001</v>
      </c>
      <c r="W84" s="38"/>
      <c r="X84" s="38"/>
      <c r="Y84" s="41">
        <v>14.4</v>
      </c>
      <c r="Z84" s="41">
        <v>50</v>
      </c>
      <c r="AA84" s="38"/>
      <c r="AB84" s="38"/>
      <c r="AC84" s="38"/>
      <c r="AD84" s="38"/>
      <c r="AE84" s="38">
        <f t="shared" si="9"/>
        <v>0</v>
      </c>
      <c r="AF84" s="38"/>
      <c r="AG84" s="41">
        <v>5.47</v>
      </c>
      <c r="AH84" s="41">
        <v>69.87</v>
      </c>
      <c r="AI84" s="41">
        <f t="shared" si="10"/>
        <v>55.470000000000006</v>
      </c>
      <c r="AJ84" s="41">
        <f t="shared" si="11"/>
        <v>41.070000000000007</v>
      </c>
      <c r="AK84" s="41">
        <v>932.79</v>
      </c>
      <c r="AL84" s="41">
        <v>932.79</v>
      </c>
      <c r="AM84" s="41">
        <v>33.67</v>
      </c>
      <c r="AN84" s="41">
        <v>3.37</v>
      </c>
      <c r="AO84" s="41">
        <v>10.1</v>
      </c>
      <c r="AP84" s="47">
        <f t="shared" si="12"/>
        <v>47.14</v>
      </c>
      <c r="AQ84" s="41">
        <v>93.28</v>
      </c>
      <c r="AR84" s="41">
        <v>9.33</v>
      </c>
      <c r="AS84" s="47">
        <f t="shared" si="13"/>
        <v>102.61</v>
      </c>
      <c r="AT84" s="38"/>
      <c r="AU84" s="38"/>
      <c r="AV84" s="38"/>
      <c r="AW84" s="38"/>
      <c r="AX84" s="38"/>
      <c r="AY84" s="41">
        <v>8.3000000000000007</v>
      </c>
      <c r="AZ84" s="38"/>
      <c r="BA84" s="41">
        <v>1161.45</v>
      </c>
    </row>
    <row r="85" spans="1:53" ht="15.75" x14ac:dyDescent="0.2">
      <c r="A85" s="37">
        <v>80</v>
      </c>
      <c r="B85" s="38" t="s">
        <v>147</v>
      </c>
      <c r="C85" s="39">
        <f t="shared" si="7"/>
        <v>4675.0200000000004</v>
      </c>
      <c r="D85" s="20"/>
      <c r="E85" s="40">
        <v>28604012504878</v>
      </c>
      <c r="F85" s="41">
        <v>260</v>
      </c>
      <c r="G85" s="43">
        <v>20034.009999999998</v>
      </c>
      <c r="H85" s="43">
        <v>6274.02</v>
      </c>
      <c r="I85" s="43">
        <v>243.33</v>
      </c>
      <c r="J85" s="43">
        <v>20.350000000000001</v>
      </c>
      <c r="K85" s="45">
        <f t="shared" si="8"/>
        <v>1599</v>
      </c>
      <c r="L85" s="46"/>
      <c r="M85" s="41"/>
      <c r="N85" s="38"/>
      <c r="O85" s="38"/>
      <c r="P85" s="38"/>
      <c r="Q85" s="41">
        <v>336.71</v>
      </c>
      <c r="R85" s="41">
        <v>1096.17</v>
      </c>
      <c r="S85" s="41">
        <v>76.73</v>
      </c>
      <c r="T85" s="41">
        <v>76.73</v>
      </c>
      <c r="U85" s="38"/>
      <c r="V85" s="41">
        <v>1249.6300000000001</v>
      </c>
      <c r="W85" s="38"/>
      <c r="X85" s="38"/>
      <c r="Y85" s="41">
        <v>14.4</v>
      </c>
      <c r="Z85" s="41">
        <v>145</v>
      </c>
      <c r="AA85" s="38"/>
      <c r="AB85" s="38"/>
      <c r="AC85" s="38"/>
      <c r="AD85" s="38"/>
      <c r="AE85" s="38">
        <f t="shared" si="9"/>
        <v>0</v>
      </c>
      <c r="AF85" s="38"/>
      <c r="AG85" s="41">
        <v>5.47</v>
      </c>
      <c r="AH85" s="41">
        <v>164.87</v>
      </c>
      <c r="AI85" s="41">
        <f t="shared" si="10"/>
        <v>150.47</v>
      </c>
      <c r="AJ85" s="41">
        <f t="shared" si="11"/>
        <v>136.07</v>
      </c>
      <c r="AK85" s="41">
        <v>932.79</v>
      </c>
      <c r="AL85" s="41">
        <v>932.79</v>
      </c>
      <c r="AM85" s="41">
        <v>33.67</v>
      </c>
      <c r="AN85" s="41">
        <v>3.37</v>
      </c>
      <c r="AO85" s="41">
        <v>10.1</v>
      </c>
      <c r="AP85" s="47">
        <f t="shared" si="12"/>
        <v>47.14</v>
      </c>
      <c r="AQ85" s="41">
        <v>93.28</v>
      </c>
      <c r="AR85" s="41">
        <v>9.33</v>
      </c>
      <c r="AS85" s="47">
        <f t="shared" si="13"/>
        <v>102.61</v>
      </c>
      <c r="AT85" s="38"/>
      <c r="AU85" s="38"/>
      <c r="AV85" s="41">
        <v>81.7</v>
      </c>
      <c r="AW85" s="38"/>
      <c r="AX85" s="41">
        <v>0.04</v>
      </c>
      <c r="AY85" s="41">
        <v>9</v>
      </c>
      <c r="AZ85" s="41">
        <v>1.1599999999999999</v>
      </c>
      <c r="BA85" s="41">
        <v>1172.8499999999999</v>
      </c>
    </row>
    <row r="86" spans="1:53" ht="15.75" x14ac:dyDescent="0.2">
      <c r="A86" s="37">
        <v>81</v>
      </c>
      <c r="B86" s="38" t="s">
        <v>148</v>
      </c>
      <c r="C86" s="39">
        <f t="shared" si="7"/>
        <v>3196.72</v>
      </c>
      <c r="D86" s="20"/>
      <c r="E86" s="40">
        <v>28602042500319</v>
      </c>
      <c r="F86" s="41">
        <v>256</v>
      </c>
      <c r="G86" s="43">
        <v>17514.48</v>
      </c>
      <c r="H86" s="43">
        <v>4771.12</v>
      </c>
      <c r="I86" s="43">
        <v>83.46</v>
      </c>
      <c r="J86" s="44">
        <v>14.5</v>
      </c>
      <c r="K86" s="45">
        <f t="shared" si="8"/>
        <v>1574.4</v>
      </c>
      <c r="L86" s="46"/>
      <c r="M86" s="41"/>
      <c r="N86" s="38"/>
      <c r="O86" s="38"/>
      <c r="P86" s="38"/>
      <c r="Q86" s="41">
        <v>331.53</v>
      </c>
      <c r="R86" s="41">
        <v>1056.81</v>
      </c>
      <c r="S86" s="41">
        <v>73.98</v>
      </c>
      <c r="T86" s="41">
        <v>73.98</v>
      </c>
      <c r="U86" s="38"/>
      <c r="V86" s="41">
        <v>1204.77</v>
      </c>
      <c r="W86" s="38"/>
      <c r="X86" s="38"/>
      <c r="Y86" s="41">
        <v>14.4</v>
      </c>
      <c r="Z86" s="41">
        <v>50</v>
      </c>
      <c r="AA86" s="38"/>
      <c r="AB86" s="38"/>
      <c r="AC86" s="38"/>
      <c r="AD86" s="38"/>
      <c r="AE86" s="38">
        <f t="shared" si="9"/>
        <v>0</v>
      </c>
      <c r="AF86" s="38"/>
      <c r="AG86" s="41">
        <v>5.26</v>
      </c>
      <c r="AH86" s="41">
        <v>69.66</v>
      </c>
      <c r="AI86" s="41">
        <f t="shared" si="10"/>
        <v>55.26</v>
      </c>
      <c r="AJ86" s="41">
        <f t="shared" si="11"/>
        <v>40.86</v>
      </c>
      <c r="AK86" s="41">
        <v>892.9</v>
      </c>
      <c r="AL86" s="41">
        <v>892.9</v>
      </c>
      <c r="AM86" s="41">
        <v>33.15</v>
      </c>
      <c r="AN86" s="41">
        <v>3.32</v>
      </c>
      <c r="AO86" s="41">
        <v>9.9499999999999993</v>
      </c>
      <c r="AP86" s="47">
        <f t="shared" si="12"/>
        <v>46.42</v>
      </c>
      <c r="AQ86" s="41">
        <v>89.29</v>
      </c>
      <c r="AR86" s="41">
        <v>8.93</v>
      </c>
      <c r="AS86" s="47">
        <f t="shared" si="13"/>
        <v>98.22</v>
      </c>
      <c r="AT86" s="38"/>
      <c r="AU86" s="38"/>
      <c r="AV86" s="38"/>
      <c r="AW86" s="38"/>
      <c r="AX86" s="41">
        <v>0.04</v>
      </c>
      <c r="AY86" s="41">
        <v>8</v>
      </c>
      <c r="AZ86" s="38"/>
      <c r="BA86" s="41">
        <v>1121.75</v>
      </c>
    </row>
    <row r="87" spans="1:53" ht="15.75" x14ac:dyDescent="0.2">
      <c r="A87" s="37">
        <v>82</v>
      </c>
      <c r="B87" s="38" t="s">
        <v>149</v>
      </c>
      <c r="C87" s="39">
        <f t="shared" si="7"/>
        <v>4242.0195000000003</v>
      </c>
      <c r="D87" s="50">
        <v>13875.03</v>
      </c>
      <c r="E87" s="40">
        <v>27804112500107</v>
      </c>
      <c r="F87" s="41">
        <v>419.47</v>
      </c>
      <c r="G87" s="43">
        <v>26465.49</v>
      </c>
      <c r="H87" s="43">
        <v>20696.79</v>
      </c>
      <c r="I87" s="43">
        <v>107.91</v>
      </c>
      <c r="J87" s="43">
        <v>21.35</v>
      </c>
      <c r="K87" s="45">
        <f t="shared" si="8"/>
        <v>2579.7405000000003</v>
      </c>
      <c r="L87" s="46"/>
      <c r="M87" s="41"/>
      <c r="N87" s="38"/>
      <c r="O87" s="38"/>
      <c r="P87" s="38"/>
      <c r="Q87" s="41">
        <v>543.23</v>
      </c>
      <c r="R87" s="41">
        <v>1559.79</v>
      </c>
      <c r="S87" s="41">
        <v>109.19</v>
      </c>
      <c r="T87" s="41">
        <v>109.19</v>
      </c>
      <c r="U87" s="38"/>
      <c r="V87" s="41">
        <v>1778.17</v>
      </c>
      <c r="W87" s="38"/>
      <c r="X87" s="38"/>
      <c r="Y87" s="41">
        <v>21</v>
      </c>
      <c r="Z87" s="41">
        <v>50</v>
      </c>
      <c r="AA87" s="38"/>
      <c r="AB87" s="38"/>
      <c r="AC87" s="38"/>
      <c r="AD87" s="38"/>
      <c r="AE87" s="38">
        <f t="shared" si="9"/>
        <v>0</v>
      </c>
      <c r="AF87" s="41">
        <v>188.74</v>
      </c>
      <c r="AG87" s="41">
        <v>56.73</v>
      </c>
      <c r="AH87" s="41">
        <v>316.47000000000003</v>
      </c>
      <c r="AI87" s="41">
        <f t="shared" si="10"/>
        <v>295.47000000000003</v>
      </c>
      <c r="AJ87" s="41">
        <f t="shared" si="11"/>
        <v>274.47000000000003</v>
      </c>
      <c r="AK87" s="41">
        <v>1501.41</v>
      </c>
      <c r="AL87" s="41">
        <v>1501.41</v>
      </c>
      <c r="AM87" s="41">
        <v>54.32</v>
      </c>
      <c r="AN87" s="41">
        <v>5.43</v>
      </c>
      <c r="AO87" s="41">
        <v>16.3</v>
      </c>
      <c r="AP87" s="47">
        <f t="shared" si="12"/>
        <v>76.05</v>
      </c>
      <c r="AQ87" s="41">
        <v>150.13999999999999</v>
      </c>
      <c r="AR87" s="41">
        <v>15.01</v>
      </c>
      <c r="AS87" s="47">
        <f t="shared" si="13"/>
        <v>165.14999999999998</v>
      </c>
      <c r="AT87" s="38"/>
      <c r="AU87" s="38"/>
      <c r="AV87" s="38"/>
      <c r="AW87" s="38"/>
      <c r="AX87" s="41">
        <v>0.02</v>
      </c>
      <c r="AY87" s="41">
        <v>13.4</v>
      </c>
      <c r="AZ87" s="41">
        <v>12.71</v>
      </c>
      <c r="BA87" s="41">
        <v>1746.85</v>
      </c>
    </row>
    <row r="88" spans="1:53" ht="15.75" x14ac:dyDescent="0.2">
      <c r="A88" s="37">
        <v>83</v>
      </c>
      <c r="B88" s="38" t="s">
        <v>150</v>
      </c>
      <c r="C88" s="39">
        <f t="shared" si="7"/>
        <v>3283.0599999999995</v>
      </c>
      <c r="D88" s="50">
        <v>12569.12</v>
      </c>
      <c r="E88" s="40">
        <v>28607162500063</v>
      </c>
      <c r="F88" s="41">
        <v>260</v>
      </c>
      <c r="G88" s="43">
        <v>20509.349999999999</v>
      </c>
      <c r="H88" s="43">
        <v>17451.18</v>
      </c>
      <c r="I88" s="43">
        <v>55.62</v>
      </c>
      <c r="J88" s="43">
        <v>14.55</v>
      </c>
      <c r="K88" s="45">
        <f t="shared" si="8"/>
        <v>1599</v>
      </c>
      <c r="L88" s="46"/>
      <c r="M88" s="41"/>
      <c r="N88" s="38"/>
      <c r="O88" s="38"/>
      <c r="P88" s="38"/>
      <c r="Q88" s="41">
        <v>336.71</v>
      </c>
      <c r="R88" s="41">
        <v>1096.17</v>
      </c>
      <c r="S88" s="41">
        <v>76.73</v>
      </c>
      <c r="T88" s="41">
        <v>76.73</v>
      </c>
      <c r="U88" s="38"/>
      <c r="V88" s="41">
        <v>1249.6300000000001</v>
      </c>
      <c r="W88" s="38"/>
      <c r="X88" s="38"/>
      <c r="Y88" s="41">
        <v>14.4</v>
      </c>
      <c r="Z88" s="41">
        <v>50</v>
      </c>
      <c r="AA88" s="38"/>
      <c r="AB88" s="38"/>
      <c r="AC88" s="38"/>
      <c r="AD88" s="38"/>
      <c r="AE88" s="38">
        <f t="shared" si="9"/>
        <v>0</v>
      </c>
      <c r="AF88" s="38"/>
      <c r="AG88" s="41">
        <v>5.47</v>
      </c>
      <c r="AH88" s="41">
        <v>69.87</v>
      </c>
      <c r="AI88" s="41">
        <f t="shared" si="10"/>
        <v>55.470000000000006</v>
      </c>
      <c r="AJ88" s="41">
        <f t="shared" si="11"/>
        <v>41.070000000000007</v>
      </c>
      <c r="AK88" s="41">
        <v>932.79</v>
      </c>
      <c r="AL88" s="41">
        <v>932.79</v>
      </c>
      <c r="AM88" s="41">
        <v>33.67</v>
      </c>
      <c r="AN88" s="41">
        <v>3.37</v>
      </c>
      <c r="AO88" s="41">
        <v>10.1</v>
      </c>
      <c r="AP88" s="47">
        <f t="shared" si="12"/>
        <v>47.14</v>
      </c>
      <c r="AQ88" s="41">
        <v>93.28</v>
      </c>
      <c r="AR88" s="41">
        <v>9.33</v>
      </c>
      <c r="AS88" s="47">
        <f t="shared" si="13"/>
        <v>102.61</v>
      </c>
      <c r="AT88" s="38"/>
      <c r="AU88" s="38"/>
      <c r="AV88" s="38"/>
      <c r="AW88" s="38"/>
      <c r="AX88" s="38"/>
      <c r="AY88" s="41">
        <v>8.0500000000000007</v>
      </c>
      <c r="AZ88" s="38"/>
      <c r="BA88" s="41">
        <v>1126.7</v>
      </c>
    </row>
    <row r="89" spans="1:53" ht="15.75" x14ac:dyDescent="0.2">
      <c r="A89" s="37">
        <v>84</v>
      </c>
      <c r="B89" s="38" t="s">
        <v>151</v>
      </c>
      <c r="C89" s="39">
        <f t="shared" si="7"/>
        <v>3146.1999999999989</v>
      </c>
      <c r="D89" s="50">
        <v>12645.12</v>
      </c>
      <c r="E89" s="40">
        <v>28501142500382</v>
      </c>
      <c r="F89" s="41">
        <v>260</v>
      </c>
      <c r="G89" s="43">
        <v>20467.490000000002</v>
      </c>
      <c r="H89" s="43">
        <v>17390.32</v>
      </c>
      <c r="I89" s="43">
        <v>80.23</v>
      </c>
      <c r="J89" s="44">
        <v>13.6</v>
      </c>
      <c r="K89" s="45">
        <f t="shared" si="8"/>
        <v>1599</v>
      </c>
      <c r="L89" s="46"/>
      <c r="M89" s="41"/>
      <c r="N89" s="38"/>
      <c r="O89" s="38"/>
      <c r="P89" s="38"/>
      <c r="Q89" s="41">
        <v>336.71</v>
      </c>
      <c r="R89" s="41">
        <v>1096.17</v>
      </c>
      <c r="S89" s="41">
        <v>76.73</v>
      </c>
      <c r="T89" s="41">
        <v>76.73</v>
      </c>
      <c r="U89" s="38"/>
      <c r="V89" s="41">
        <v>1249.6300000000001</v>
      </c>
      <c r="W89" s="38"/>
      <c r="X89" s="38"/>
      <c r="Y89" s="41">
        <v>14.4</v>
      </c>
      <c r="Z89" s="41">
        <v>50</v>
      </c>
      <c r="AA89" s="38"/>
      <c r="AB89" s="38"/>
      <c r="AC89" s="38"/>
      <c r="AD89" s="38"/>
      <c r="AE89" s="38">
        <f t="shared" si="9"/>
        <v>0</v>
      </c>
      <c r="AF89" s="38"/>
      <c r="AG89" s="41">
        <v>5.47</v>
      </c>
      <c r="AH89" s="41">
        <v>69.87</v>
      </c>
      <c r="AI89" s="41">
        <f t="shared" si="10"/>
        <v>55.470000000000006</v>
      </c>
      <c r="AJ89" s="41">
        <f t="shared" si="11"/>
        <v>41.070000000000007</v>
      </c>
      <c r="AK89" s="41">
        <v>932.79</v>
      </c>
      <c r="AL89" s="41">
        <v>932.79</v>
      </c>
      <c r="AM89" s="41">
        <v>33.67</v>
      </c>
      <c r="AN89" s="41">
        <v>3.37</v>
      </c>
      <c r="AO89" s="41">
        <v>10.1</v>
      </c>
      <c r="AP89" s="47">
        <f t="shared" si="12"/>
        <v>47.14</v>
      </c>
      <c r="AQ89" s="41">
        <v>93.28</v>
      </c>
      <c r="AR89" s="41">
        <v>9.33</v>
      </c>
      <c r="AS89" s="47">
        <f t="shared" si="13"/>
        <v>102.61</v>
      </c>
      <c r="AT89" s="38"/>
      <c r="AU89" s="38"/>
      <c r="AV89" s="41">
        <v>56.25</v>
      </c>
      <c r="AW89" s="38"/>
      <c r="AX89" s="38"/>
      <c r="AY89" s="41">
        <v>8.0500000000000007</v>
      </c>
      <c r="AZ89" s="38"/>
      <c r="BA89" s="41">
        <v>1070.45</v>
      </c>
    </row>
    <row r="90" spans="1:53" ht="15.75" x14ac:dyDescent="0.2">
      <c r="A90" s="37">
        <v>85</v>
      </c>
      <c r="B90" s="38" t="s">
        <v>152</v>
      </c>
      <c r="C90" s="39">
        <f t="shared" si="7"/>
        <v>3651.7699999999995</v>
      </c>
      <c r="D90" s="20"/>
      <c r="E90" s="40">
        <v>28201032504214</v>
      </c>
      <c r="F90" s="41">
        <v>274</v>
      </c>
      <c r="G90" s="43">
        <v>19624.73</v>
      </c>
      <c r="H90" s="43">
        <v>5336.87</v>
      </c>
      <c r="I90" s="43">
        <v>68.25</v>
      </c>
      <c r="J90" s="44">
        <v>17.399999999999999</v>
      </c>
      <c r="K90" s="45">
        <f t="shared" si="8"/>
        <v>1685.1000000000001</v>
      </c>
      <c r="L90" s="46"/>
      <c r="M90" s="41"/>
      <c r="N90" s="38"/>
      <c r="O90" s="38"/>
      <c r="P90" s="38"/>
      <c r="Q90" s="41">
        <v>354.84</v>
      </c>
      <c r="R90" s="41">
        <v>1145.97</v>
      </c>
      <c r="S90" s="41">
        <v>80.22</v>
      </c>
      <c r="T90" s="41">
        <v>80.22</v>
      </c>
      <c r="U90" s="38"/>
      <c r="V90" s="41">
        <v>1306.4100000000001</v>
      </c>
      <c r="W90" s="38"/>
      <c r="X90" s="38"/>
      <c r="Y90" s="41">
        <v>21</v>
      </c>
      <c r="Z90" s="41">
        <v>100</v>
      </c>
      <c r="AA90" s="38"/>
      <c r="AB90" s="38"/>
      <c r="AC90" s="38"/>
      <c r="AD90" s="38"/>
      <c r="AE90" s="38">
        <f t="shared" si="9"/>
        <v>0</v>
      </c>
      <c r="AF90" s="38"/>
      <c r="AG90" s="41">
        <v>5.58</v>
      </c>
      <c r="AH90" s="41">
        <v>126.58</v>
      </c>
      <c r="AI90" s="41">
        <f t="shared" si="10"/>
        <v>105.58</v>
      </c>
      <c r="AJ90" s="41">
        <f t="shared" si="11"/>
        <v>84.58</v>
      </c>
      <c r="AK90" s="41">
        <v>978.15</v>
      </c>
      <c r="AL90" s="41">
        <v>978.15</v>
      </c>
      <c r="AM90" s="41">
        <v>35.479999999999997</v>
      </c>
      <c r="AN90" s="41">
        <v>3.55</v>
      </c>
      <c r="AO90" s="41">
        <v>10.65</v>
      </c>
      <c r="AP90" s="47">
        <f t="shared" si="12"/>
        <v>49.679999999999993</v>
      </c>
      <c r="AQ90" s="41">
        <v>97.81</v>
      </c>
      <c r="AR90" s="41">
        <v>9.7799999999999994</v>
      </c>
      <c r="AS90" s="47">
        <f t="shared" si="13"/>
        <v>107.59</v>
      </c>
      <c r="AT90" s="38"/>
      <c r="AU90" s="38"/>
      <c r="AV90" s="38"/>
      <c r="AW90" s="38"/>
      <c r="AX90" s="41">
        <v>0.03</v>
      </c>
      <c r="AY90" s="41">
        <v>9.0500000000000007</v>
      </c>
      <c r="AZ90" s="41">
        <v>1.24</v>
      </c>
      <c r="BA90" s="41">
        <v>1262.4000000000001</v>
      </c>
    </row>
    <row r="91" spans="1:53" ht="15.75" x14ac:dyDescent="0.2">
      <c r="A91" s="37">
        <v>86</v>
      </c>
      <c r="B91" s="38" t="s">
        <v>153</v>
      </c>
      <c r="C91" s="39">
        <f t="shared" si="7"/>
        <v>3999.1699999999992</v>
      </c>
      <c r="D91" s="50">
        <v>11151.64</v>
      </c>
      <c r="E91" s="40">
        <v>28403242500051</v>
      </c>
      <c r="F91" s="41">
        <v>263</v>
      </c>
      <c r="G91" s="43">
        <v>22933.15</v>
      </c>
      <c r="H91" s="43">
        <v>16768.259999999998</v>
      </c>
      <c r="I91" s="43">
        <v>115.04</v>
      </c>
      <c r="J91" s="44">
        <v>17.600000000000001</v>
      </c>
      <c r="K91" s="45">
        <f t="shared" si="8"/>
        <v>1617.45</v>
      </c>
      <c r="L91" s="46"/>
      <c r="M91" s="41"/>
      <c r="N91" s="38"/>
      <c r="O91" s="38"/>
      <c r="P91" s="38"/>
      <c r="Q91" s="41">
        <v>340.59</v>
      </c>
      <c r="R91" s="41">
        <v>1104.0999999999999</v>
      </c>
      <c r="S91" s="41">
        <v>77.290000000000006</v>
      </c>
      <c r="T91" s="41">
        <v>77.290000000000006</v>
      </c>
      <c r="U91" s="38"/>
      <c r="V91" s="41">
        <v>1258.68</v>
      </c>
      <c r="W91" s="38"/>
      <c r="X91" s="38"/>
      <c r="Y91" s="41">
        <v>14.4</v>
      </c>
      <c r="Z91" s="41">
        <v>50</v>
      </c>
      <c r="AA91" s="38"/>
      <c r="AB91" s="38"/>
      <c r="AC91" s="38"/>
      <c r="AD91" s="38"/>
      <c r="AE91" s="38">
        <f t="shared" si="9"/>
        <v>0</v>
      </c>
      <c r="AF91" s="38"/>
      <c r="AG91" s="41">
        <v>5.51</v>
      </c>
      <c r="AH91" s="41">
        <v>69.91</v>
      </c>
      <c r="AI91" s="41">
        <f t="shared" si="10"/>
        <v>55.51</v>
      </c>
      <c r="AJ91" s="41">
        <f t="shared" si="11"/>
        <v>41.11</v>
      </c>
      <c r="AK91" s="41">
        <v>938</v>
      </c>
      <c r="AL91" s="41">
        <v>938</v>
      </c>
      <c r="AM91" s="41">
        <v>34.06</v>
      </c>
      <c r="AN91" s="41">
        <v>3.41</v>
      </c>
      <c r="AO91" s="41">
        <v>10.220000000000001</v>
      </c>
      <c r="AP91" s="47">
        <f t="shared" si="12"/>
        <v>47.69</v>
      </c>
      <c r="AQ91" s="41">
        <v>93.8</v>
      </c>
      <c r="AR91" s="41">
        <v>9.3800000000000008</v>
      </c>
      <c r="AS91" s="47">
        <f t="shared" si="13"/>
        <v>103.17999999999999</v>
      </c>
      <c r="AT91" s="38"/>
      <c r="AU91" s="38"/>
      <c r="AV91" s="38"/>
      <c r="AW91" s="38"/>
      <c r="AX91" s="41">
        <v>0.02</v>
      </c>
      <c r="AY91" s="41">
        <v>8.35</v>
      </c>
      <c r="AZ91" s="38"/>
      <c r="BA91" s="41">
        <v>1169.3499999999999</v>
      </c>
    </row>
    <row r="92" spans="1:53" ht="15.75" x14ac:dyDescent="0.2">
      <c r="A92" s="37">
        <v>87</v>
      </c>
      <c r="B92" s="38" t="s">
        <v>154</v>
      </c>
      <c r="C92" s="39">
        <f t="shared" si="7"/>
        <v>3768.5999999999985</v>
      </c>
      <c r="D92" s="50">
        <v>18000</v>
      </c>
      <c r="E92" s="40">
        <v>27807022501821</v>
      </c>
      <c r="F92" s="41">
        <v>280</v>
      </c>
      <c r="G92" s="43">
        <v>22297.56</v>
      </c>
      <c r="H92" s="43">
        <v>23490.6</v>
      </c>
      <c r="I92" s="43">
        <v>100.25</v>
      </c>
      <c r="J92" s="44">
        <v>16.8</v>
      </c>
      <c r="K92" s="45">
        <f t="shared" si="8"/>
        <v>1722</v>
      </c>
      <c r="L92" s="46"/>
      <c r="M92" s="41"/>
      <c r="N92" s="38"/>
      <c r="O92" s="38"/>
      <c r="P92" s="38"/>
      <c r="Q92" s="41">
        <v>362.61</v>
      </c>
      <c r="R92" s="41">
        <v>1203.27</v>
      </c>
      <c r="S92" s="41">
        <v>84.23</v>
      </c>
      <c r="T92" s="41">
        <v>84.23</v>
      </c>
      <c r="U92" s="38"/>
      <c r="V92" s="41">
        <v>1371.73</v>
      </c>
      <c r="W92" s="38"/>
      <c r="X92" s="38"/>
      <c r="Y92" s="41">
        <v>21</v>
      </c>
      <c r="Z92" s="41">
        <v>95</v>
      </c>
      <c r="AA92" s="38"/>
      <c r="AB92" s="38"/>
      <c r="AC92" s="38"/>
      <c r="AD92" s="38"/>
      <c r="AE92" s="38">
        <f t="shared" si="9"/>
        <v>0</v>
      </c>
      <c r="AF92" s="41">
        <v>34.42</v>
      </c>
      <c r="AG92" s="41">
        <v>5.82</v>
      </c>
      <c r="AH92" s="41">
        <v>156.24</v>
      </c>
      <c r="AI92" s="41">
        <f t="shared" si="10"/>
        <v>135.24</v>
      </c>
      <c r="AJ92" s="41">
        <f t="shared" si="11"/>
        <v>114.24000000000001</v>
      </c>
      <c r="AK92" s="41">
        <v>1070.3599999999999</v>
      </c>
      <c r="AL92" s="41">
        <v>1070.3599999999999</v>
      </c>
      <c r="AM92" s="41">
        <v>36.26</v>
      </c>
      <c r="AN92" s="41">
        <v>3.63</v>
      </c>
      <c r="AO92" s="41">
        <v>10.88</v>
      </c>
      <c r="AP92" s="47">
        <f t="shared" si="12"/>
        <v>50.77</v>
      </c>
      <c r="AQ92" s="41">
        <v>107.04</v>
      </c>
      <c r="AR92" s="41">
        <v>10.7</v>
      </c>
      <c r="AS92" s="47">
        <f t="shared" si="13"/>
        <v>117.74000000000001</v>
      </c>
      <c r="AT92" s="41">
        <v>8.44</v>
      </c>
      <c r="AU92" s="38"/>
      <c r="AV92" s="38"/>
      <c r="AW92" s="38"/>
      <c r="AX92" s="38"/>
      <c r="AY92" s="41">
        <v>9.6</v>
      </c>
      <c r="AZ92" s="41">
        <v>2.74</v>
      </c>
      <c r="BA92" s="41">
        <v>1223.6500000000001</v>
      </c>
    </row>
    <row r="93" spans="1:53" ht="15.75" x14ac:dyDescent="0.2">
      <c r="A93" s="37">
        <v>88</v>
      </c>
      <c r="B93" s="38" t="s">
        <v>155</v>
      </c>
      <c r="C93" s="39">
        <f t="shared" si="7"/>
        <v>2483.12</v>
      </c>
      <c r="D93" s="20"/>
      <c r="E93" s="40">
        <v>28409202500227</v>
      </c>
      <c r="F93" s="41">
        <v>260</v>
      </c>
      <c r="G93" s="43">
        <v>17224.439999999999</v>
      </c>
      <c r="H93" s="43">
        <v>4082.12</v>
      </c>
      <c r="I93" s="43">
        <v>51.86</v>
      </c>
      <c r="J93" s="44">
        <v>9.8000000000000007</v>
      </c>
      <c r="K93" s="45">
        <f t="shared" si="8"/>
        <v>1599</v>
      </c>
      <c r="L93" s="46"/>
      <c r="M93" s="41"/>
      <c r="N93" s="38"/>
      <c r="O93" s="38"/>
      <c r="P93" s="38"/>
      <c r="Q93" s="41">
        <v>336.71</v>
      </c>
      <c r="R93" s="41">
        <v>712.51</v>
      </c>
      <c r="S93" s="41">
        <v>49.87</v>
      </c>
      <c r="T93" s="41">
        <v>49.87</v>
      </c>
      <c r="U93" s="38"/>
      <c r="V93" s="41">
        <v>812.25</v>
      </c>
      <c r="W93" s="38"/>
      <c r="X93" s="38"/>
      <c r="Y93" s="41">
        <v>9.36</v>
      </c>
      <c r="Z93" s="41">
        <v>50</v>
      </c>
      <c r="AA93" s="38"/>
      <c r="AB93" s="38"/>
      <c r="AC93" s="38"/>
      <c r="AD93" s="38"/>
      <c r="AE93" s="38">
        <f t="shared" si="9"/>
        <v>0</v>
      </c>
      <c r="AF93" s="38"/>
      <c r="AG93" s="41">
        <v>3.56</v>
      </c>
      <c r="AH93" s="41">
        <v>62.92</v>
      </c>
      <c r="AI93" s="41">
        <f t="shared" si="10"/>
        <v>53.56</v>
      </c>
      <c r="AJ93" s="41">
        <f t="shared" si="11"/>
        <v>44.2</v>
      </c>
      <c r="AK93" s="41">
        <v>932.79</v>
      </c>
      <c r="AL93" s="41">
        <v>932.79</v>
      </c>
      <c r="AM93" s="41">
        <v>33.67</v>
      </c>
      <c r="AN93" s="41">
        <v>3.37</v>
      </c>
      <c r="AO93" s="41">
        <v>10.1</v>
      </c>
      <c r="AP93" s="47">
        <f t="shared" si="12"/>
        <v>47.14</v>
      </c>
      <c r="AQ93" s="41">
        <v>93.28</v>
      </c>
      <c r="AR93" s="41">
        <v>9.33</v>
      </c>
      <c r="AS93" s="47">
        <f t="shared" si="13"/>
        <v>102.61</v>
      </c>
      <c r="AT93" s="38"/>
      <c r="AU93" s="38"/>
      <c r="AV93" s="38"/>
      <c r="AW93" s="38"/>
      <c r="AX93" s="41">
        <v>0.02</v>
      </c>
      <c r="AY93" s="41">
        <v>4.7</v>
      </c>
      <c r="AZ93" s="38"/>
      <c r="BA93" s="41">
        <v>669.7</v>
      </c>
    </row>
    <row r="94" spans="1:53" ht="15.75" x14ac:dyDescent="0.2">
      <c r="A94" s="37">
        <v>89</v>
      </c>
      <c r="B94" s="38" t="s">
        <v>156</v>
      </c>
      <c r="C94" s="39">
        <f t="shared" si="7"/>
        <v>3254.3500000000004</v>
      </c>
      <c r="D94" s="50">
        <v>6235.58</v>
      </c>
      <c r="E94" s="40">
        <v>28003102503168</v>
      </c>
      <c r="F94" s="41">
        <v>255</v>
      </c>
      <c r="G94" s="43">
        <v>21285.9</v>
      </c>
      <c r="H94" s="43">
        <v>11058.18</v>
      </c>
      <c r="I94" s="43">
        <v>102.63</v>
      </c>
      <c r="J94" s="44">
        <v>14.3</v>
      </c>
      <c r="K94" s="45">
        <f t="shared" si="8"/>
        <v>1568.25</v>
      </c>
      <c r="L94" s="46"/>
      <c r="M94" s="41"/>
      <c r="N94" s="38"/>
      <c r="O94" s="38"/>
      <c r="P94" s="38"/>
      <c r="Q94" s="41">
        <v>330.23</v>
      </c>
      <c r="R94" s="41">
        <v>1032.52</v>
      </c>
      <c r="S94" s="41">
        <v>72.28</v>
      </c>
      <c r="T94" s="41">
        <v>72.28</v>
      </c>
      <c r="U94" s="38"/>
      <c r="V94" s="41">
        <v>1177.08</v>
      </c>
      <c r="W94" s="38"/>
      <c r="X94" s="38"/>
      <c r="Y94" s="41">
        <v>14.4</v>
      </c>
      <c r="Z94" s="41">
        <v>50</v>
      </c>
      <c r="AA94" s="38"/>
      <c r="AB94" s="38"/>
      <c r="AC94" s="38"/>
      <c r="AD94" s="38"/>
      <c r="AE94" s="38">
        <f t="shared" si="9"/>
        <v>0</v>
      </c>
      <c r="AF94" s="38"/>
      <c r="AG94" s="41">
        <v>5.14</v>
      </c>
      <c r="AH94" s="41">
        <v>69.540000000000006</v>
      </c>
      <c r="AI94" s="41">
        <f t="shared" si="10"/>
        <v>55.140000000000008</v>
      </c>
      <c r="AJ94" s="41">
        <f t="shared" si="11"/>
        <v>40.740000000000009</v>
      </c>
      <c r="AK94" s="41">
        <v>866.39</v>
      </c>
      <c r="AL94" s="41">
        <v>866.39</v>
      </c>
      <c r="AM94" s="41">
        <v>33.020000000000003</v>
      </c>
      <c r="AN94" s="41">
        <v>3.3</v>
      </c>
      <c r="AO94" s="41">
        <v>9.91</v>
      </c>
      <c r="AP94" s="47">
        <f t="shared" si="12"/>
        <v>46.230000000000004</v>
      </c>
      <c r="AQ94" s="41">
        <v>86.64</v>
      </c>
      <c r="AR94" s="41">
        <v>8.66</v>
      </c>
      <c r="AS94" s="47">
        <f t="shared" si="13"/>
        <v>95.3</v>
      </c>
      <c r="AT94" s="41">
        <v>60</v>
      </c>
      <c r="AU94" s="38"/>
      <c r="AV94" s="38"/>
      <c r="AW94" s="38"/>
      <c r="AX94" s="41">
        <v>0.04</v>
      </c>
      <c r="AY94" s="41">
        <v>7.4</v>
      </c>
      <c r="AZ94" s="38"/>
      <c r="BA94" s="41">
        <v>1037.6500000000001</v>
      </c>
    </row>
    <row r="95" spans="1:53" ht="15.75" x14ac:dyDescent="0.2">
      <c r="A95" s="37">
        <v>90</v>
      </c>
      <c r="B95" s="38" t="s">
        <v>157</v>
      </c>
      <c r="C95" s="39">
        <f t="shared" si="7"/>
        <v>3235.71</v>
      </c>
      <c r="D95" s="20"/>
      <c r="E95" s="40">
        <v>27806222500083</v>
      </c>
      <c r="F95" s="41">
        <v>283</v>
      </c>
      <c r="G95" s="43">
        <v>18872.59</v>
      </c>
      <c r="H95" s="43">
        <v>4976.16</v>
      </c>
      <c r="I95" s="43">
        <v>88.28</v>
      </c>
      <c r="J95" s="44">
        <v>14.6</v>
      </c>
      <c r="K95" s="45">
        <f t="shared" si="8"/>
        <v>1740.45</v>
      </c>
      <c r="L95" s="46"/>
      <c r="M95" s="41"/>
      <c r="N95" s="38"/>
      <c r="O95" s="38"/>
      <c r="P95" s="38"/>
      <c r="Q95" s="41">
        <v>366.49</v>
      </c>
      <c r="R95" s="41">
        <v>1145.97</v>
      </c>
      <c r="S95" s="41">
        <v>80.22</v>
      </c>
      <c r="T95" s="41">
        <v>80.22</v>
      </c>
      <c r="U95" s="38"/>
      <c r="V95" s="41">
        <v>1306.4100000000001</v>
      </c>
      <c r="W95" s="38"/>
      <c r="X95" s="38"/>
      <c r="Y95" s="41">
        <v>21</v>
      </c>
      <c r="Z95" s="41">
        <v>50</v>
      </c>
      <c r="AA95" s="38"/>
      <c r="AB95" s="38"/>
      <c r="AC95" s="38"/>
      <c r="AD95" s="38"/>
      <c r="AE95" s="38">
        <f t="shared" si="9"/>
        <v>0</v>
      </c>
      <c r="AF95" s="41">
        <v>19.739999999999998</v>
      </c>
      <c r="AG95" s="41">
        <v>5.69</v>
      </c>
      <c r="AH95" s="41">
        <v>96.43</v>
      </c>
      <c r="AI95" s="41">
        <f t="shared" si="10"/>
        <v>75.430000000000007</v>
      </c>
      <c r="AJ95" s="41">
        <f t="shared" si="11"/>
        <v>54.430000000000007</v>
      </c>
      <c r="AK95" s="41">
        <v>986.35</v>
      </c>
      <c r="AL95" s="41">
        <v>986.35</v>
      </c>
      <c r="AM95" s="41">
        <v>36.65</v>
      </c>
      <c r="AN95" s="41">
        <v>3.66</v>
      </c>
      <c r="AO95" s="41">
        <v>10.99</v>
      </c>
      <c r="AP95" s="47">
        <f t="shared" si="12"/>
        <v>51.300000000000004</v>
      </c>
      <c r="AQ95" s="41">
        <v>98.64</v>
      </c>
      <c r="AR95" s="41">
        <v>9.86</v>
      </c>
      <c r="AS95" s="47">
        <f t="shared" si="13"/>
        <v>108.5</v>
      </c>
      <c r="AT95" s="38"/>
      <c r="AU95" s="38"/>
      <c r="AV95" s="38"/>
      <c r="AW95" s="38"/>
      <c r="AX95" s="41">
        <v>0.04</v>
      </c>
      <c r="AY95" s="41">
        <v>8.5500000000000007</v>
      </c>
      <c r="AZ95" s="38"/>
      <c r="BA95" s="41">
        <v>1199.45</v>
      </c>
    </row>
    <row r="96" spans="1:53" ht="15.75" x14ac:dyDescent="0.2">
      <c r="A96" s="37">
        <v>91</v>
      </c>
      <c r="B96" s="38" t="s">
        <v>158</v>
      </c>
      <c r="C96" s="39">
        <f t="shared" si="7"/>
        <v>3277.5599999999986</v>
      </c>
      <c r="D96" s="50">
        <v>17580</v>
      </c>
      <c r="E96" s="40">
        <v>27512112500165</v>
      </c>
      <c r="F96" s="41">
        <v>288</v>
      </c>
      <c r="G96" s="42">
        <v>21269.759999999998</v>
      </c>
      <c r="H96" s="43">
        <v>22628.76</v>
      </c>
      <c r="I96" s="43">
        <v>92.04</v>
      </c>
      <c r="J96" s="43">
        <v>14.65</v>
      </c>
      <c r="K96" s="45">
        <f t="shared" si="8"/>
        <v>1771.2</v>
      </c>
      <c r="L96" s="46"/>
      <c r="M96" s="41"/>
      <c r="N96" s="38"/>
      <c r="O96" s="38"/>
      <c r="P96" s="38"/>
      <c r="Q96" s="41">
        <v>372.97</v>
      </c>
      <c r="R96" s="41">
        <v>1145.97</v>
      </c>
      <c r="S96" s="41">
        <v>80.22</v>
      </c>
      <c r="T96" s="41">
        <v>80.22</v>
      </c>
      <c r="U96" s="38"/>
      <c r="V96" s="41">
        <v>1306.4100000000001</v>
      </c>
      <c r="W96" s="38"/>
      <c r="X96" s="38"/>
      <c r="Y96" s="41">
        <v>21</v>
      </c>
      <c r="Z96" s="41">
        <v>150</v>
      </c>
      <c r="AA96" s="38"/>
      <c r="AB96" s="38"/>
      <c r="AC96" s="38"/>
      <c r="AD96" s="38"/>
      <c r="AE96" s="38">
        <f t="shared" si="9"/>
        <v>0</v>
      </c>
      <c r="AF96" s="41">
        <v>61.68</v>
      </c>
      <c r="AG96" s="41">
        <v>5.92</v>
      </c>
      <c r="AH96" s="41">
        <v>238.6</v>
      </c>
      <c r="AI96" s="41">
        <f t="shared" si="10"/>
        <v>217.6</v>
      </c>
      <c r="AJ96" s="41">
        <f t="shared" si="11"/>
        <v>196.6</v>
      </c>
      <c r="AK96" s="41">
        <v>1022.04</v>
      </c>
      <c r="AL96" s="41">
        <v>1022.04</v>
      </c>
      <c r="AM96" s="41">
        <v>37.299999999999997</v>
      </c>
      <c r="AN96" s="41">
        <v>3.73</v>
      </c>
      <c r="AO96" s="41">
        <v>11.19</v>
      </c>
      <c r="AP96" s="47">
        <f t="shared" si="12"/>
        <v>52.219999999999992</v>
      </c>
      <c r="AQ96" s="41">
        <v>102.2</v>
      </c>
      <c r="AR96" s="41">
        <v>10.220000000000001</v>
      </c>
      <c r="AS96" s="47">
        <f t="shared" si="13"/>
        <v>112.42</v>
      </c>
      <c r="AT96" s="41">
        <v>5.52</v>
      </c>
      <c r="AU96" s="38"/>
      <c r="AV96" s="38"/>
      <c r="AW96" s="38"/>
      <c r="AX96" s="41">
        <v>0.04</v>
      </c>
      <c r="AY96" s="41">
        <v>9.8000000000000007</v>
      </c>
      <c r="AZ96" s="41">
        <v>3.21</v>
      </c>
      <c r="BA96" s="41">
        <v>1361.8</v>
      </c>
    </row>
    <row r="97" spans="1:53" ht="15.75" x14ac:dyDescent="0.2">
      <c r="A97" s="37">
        <v>92</v>
      </c>
      <c r="B97" s="38" t="s">
        <v>159</v>
      </c>
      <c r="C97" s="39">
        <f t="shared" si="7"/>
        <v>3378.7700000000004</v>
      </c>
      <c r="D97" s="20"/>
      <c r="E97" s="40">
        <v>28108052500126</v>
      </c>
      <c r="F97" s="41">
        <v>275</v>
      </c>
      <c r="G97" s="43">
        <v>19545.54</v>
      </c>
      <c r="H97" s="43">
        <v>5070.0200000000004</v>
      </c>
      <c r="I97" s="42">
        <v>93.99</v>
      </c>
      <c r="J97" s="44">
        <v>14.9</v>
      </c>
      <c r="K97" s="45">
        <f t="shared" si="8"/>
        <v>1691.25</v>
      </c>
      <c r="L97" s="46"/>
      <c r="M97" s="41"/>
      <c r="N97" s="38"/>
      <c r="O97" s="38"/>
      <c r="P97" s="38"/>
      <c r="Q97" s="41">
        <v>356.13</v>
      </c>
      <c r="R97" s="41">
        <v>1158.02</v>
      </c>
      <c r="S97" s="41">
        <v>81.06</v>
      </c>
      <c r="T97" s="41">
        <v>81.06</v>
      </c>
      <c r="U97" s="38"/>
      <c r="V97" s="41">
        <v>1320.14</v>
      </c>
      <c r="W97" s="38"/>
      <c r="X97" s="38"/>
      <c r="Y97" s="41">
        <v>21</v>
      </c>
      <c r="Z97" s="41">
        <v>50</v>
      </c>
      <c r="AA97" s="38"/>
      <c r="AB97" s="38"/>
      <c r="AC97" s="38"/>
      <c r="AD97" s="38"/>
      <c r="AE97" s="38">
        <f t="shared" si="9"/>
        <v>0</v>
      </c>
      <c r="AF97" s="41">
        <v>5.25</v>
      </c>
      <c r="AG97" s="41">
        <v>5.7</v>
      </c>
      <c r="AH97" s="41">
        <v>81.95</v>
      </c>
      <c r="AI97" s="41">
        <f t="shared" si="10"/>
        <v>60.95</v>
      </c>
      <c r="AJ97" s="41">
        <f t="shared" si="11"/>
        <v>39.950000000000003</v>
      </c>
      <c r="AK97" s="41">
        <v>995.96</v>
      </c>
      <c r="AL97" s="41">
        <v>995.96</v>
      </c>
      <c r="AM97" s="41">
        <v>35.61</v>
      </c>
      <c r="AN97" s="41">
        <v>3.56</v>
      </c>
      <c r="AO97" s="41">
        <v>10.68</v>
      </c>
      <c r="AP97" s="47">
        <f t="shared" si="12"/>
        <v>49.85</v>
      </c>
      <c r="AQ97" s="41">
        <v>99.6</v>
      </c>
      <c r="AR97" s="41">
        <v>9.9600000000000009</v>
      </c>
      <c r="AS97" s="47">
        <f t="shared" si="13"/>
        <v>109.56</v>
      </c>
      <c r="AT97" s="41">
        <v>2.5299999999999998</v>
      </c>
      <c r="AU97" s="38"/>
      <c r="AV97" s="38"/>
      <c r="AW97" s="38"/>
      <c r="AX97" s="41">
        <v>0.01</v>
      </c>
      <c r="AY97" s="41">
        <v>8.8000000000000007</v>
      </c>
      <c r="AZ97" s="41">
        <v>0.54</v>
      </c>
      <c r="BA97" s="41">
        <v>1143.3499999999999</v>
      </c>
    </row>
    <row r="98" spans="1:53" ht="15.75" x14ac:dyDescent="0.2">
      <c r="A98" s="37">
        <v>93</v>
      </c>
      <c r="B98" s="38" t="s">
        <v>160</v>
      </c>
      <c r="C98" s="39">
        <f t="shared" si="7"/>
        <v>9412.4599999999991</v>
      </c>
      <c r="D98" s="20"/>
      <c r="E98" s="40">
        <v>26701012500404</v>
      </c>
      <c r="F98" s="41">
        <v>278</v>
      </c>
      <c r="G98" s="43">
        <v>24550.7</v>
      </c>
      <c r="H98" s="43">
        <v>11122.16</v>
      </c>
      <c r="I98" s="43">
        <v>269.95999999999998</v>
      </c>
      <c r="J98" s="44">
        <v>49.7</v>
      </c>
      <c r="K98" s="45">
        <f t="shared" si="8"/>
        <v>1709.7</v>
      </c>
      <c r="L98" s="46"/>
      <c r="M98" s="41"/>
      <c r="N98" s="38"/>
      <c r="O98" s="38"/>
      <c r="P98" s="38"/>
      <c r="Q98" s="41">
        <v>360.02</v>
      </c>
      <c r="R98" s="41">
        <v>1203.27</v>
      </c>
      <c r="S98" s="41">
        <v>84.23</v>
      </c>
      <c r="T98" s="41">
        <v>84.23</v>
      </c>
      <c r="U98" s="38"/>
      <c r="V98" s="41">
        <v>1371.73</v>
      </c>
      <c r="W98" s="38"/>
      <c r="X98" s="38"/>
      <c r="Y98" s="41">
        <v>21</v>
      </c>
      <c r="Z98" s="41">
        <v>50</v>
      </c>
      <c r="AA98" s="38"/>
      <c r="AB98" s="38"/>
      <c r="AC98" s="38"/>
      <c r="AD98" s="38"/>
      <c r="AE98" s="38">
        <f t="shared" si="9"/>
        <v>0</v>
      </c>
      <c r="AF98" s="41">
        <v>2.69</v>
      </c>
      <c r="AG98" s="41">
        <v>5.63</v>
      </c>
      <c r="AH98" s="41">
        <v>79.319999999999993</v>
      </c>
      <c r="AI98" s="41">
        <f t="shared" si="10"/>
        <v>58.319999999999993</v>
      </c>
      <c r="AJ98" s="41">
        <f t="shared" si="11"/>
        <v>37.319999999999993</v>
      </c>
      <c r="AK98" s="41">
        <v>1041.03</v>
      </c>
      <c r="AL98" s="41">
        <v>1041.03</v>
      </c>
      <c r="AM98" s="41">
        <v>36</v>
      </c>
      <c r="AN98" s="41">
        <v>3.6</v>
      </c>
      <c r="AO98" s="41">
        <v>10.8</v>
      </c>
      <c r="AP98" s="47">
        <f t="shared" si="12"/>
        <v>50.400000000000006</v>
      </c>
      <c r="AQ98" s="41">
        <v>104.1</v>
      </c>
      <c r="AR98" s="41">
        <v>10.41</v>
      </c>
      <c r="AS98" s="47">
        <f t="shared" si="13"/>
        <v>114.50999999999999</v>
      </c>
      <c r="AT98" s="41">
        <v>29.76</v>
      </c>
      <c r="AU98" s="38"/>
      <c r="AV98" s="38"/>
      <c r="AW98" s="38"/>
      <c r="AX98" s="41">
        <v>0.02</v>
      </c>
      <c r="AY98" s="41">
        <v>8.9</v>
      </c>
      <c r="AZ98" s="41">
        <v>0.86</v>
      </c>
      <c r="BA98" s="41">
        <v>1243.5999999999999</v>
      </c>
    </row>
    <row r="99" spans="1:53" ht="15.75" x14ac:dyDescent="0.2">
      <c r="A99" s="37">
        <v>94</v>
      </c>
      <c r="B99" s="56" t="s">
        <v>161</v>
      </c>
      <c r="C99" s="39">
        <f t="shared" si="7"/>
        <v>3020.7000000000007</v>
      </c>
      <c r="D99" s="50">
        <v>6399.32</v>
      </c>
      <c r="E99" s="40"/>
      <c r="F99" s="41"/>
      <c r="G99" s="43">
        <v>3394.67</v>
      </c>
      <c r="H99" s="43">
        <v>9420.02</v>
      </c>
      <c r="I99" s="43">
        <v>18.96</v>
      </c>
      <c r="J99" s="43">
        <v>6.35</v>
      </c>
      <c r="K99" s="45">
        <f t="shared" si="8"/>
        <v>0</v>
      </c>
      <c r="L99" s="46"/>
      <c r="M99" s="41"/>
      <c r="N99" s="38"/>
      <c r="O99" s="38"/>
      <c r="P99" s="38"/>
      <c r="Q99" s="41"/>
      <c r="R99" s="41"/>
      <c r="S99" s="41"/>
      <c r="T99" s="41"/>
      <c r="U99" s="38"/>
      <c r="V99" s="41"/>
      <c r="W99" s="38"/>
      <c r="X99" s="38"/>
      <c r="Y99" s="41"/>
      <c r="Z99" s="41"/>
      <c r="AA99" s="38"/>
      <c r="AB99" s="38"/>
      <c r="AC99" s="38"/>
      <c r="AD99" s="38"/>
      <c r="AE99" s="38">
        <f t="shared" si="9"/>
        <v>0</v>
      </c>
      <c r="AF99" s="41"/>
      <c r="AG99" s="41"/>
      <c r="AH99" s="41"/>
      <c r="AI99" s="41">
        <f t="shared" si="10"/>
        <v>0</v>
      </c>
      <c r="AJ99" s="41">
        <f t="shared" si="11"/>
        <v>0</v>
      </c>
      <c r="AK99" s="41"/>
      <c r="AL99" s="41"/>
      <c r="AM99" s="41"/>
      <c r="AN99" s="41"/>
      <c r="AO99" s="41"/>
      <c r="AP99" s="47">
        <f t="shared" si="12"/>
        <v>0</v>
      </c>
      <c r="AQ99" s="41"/>
      <c r="AR99" s="41"/>
      <c r="AS99" s="47">
        <f t="shared" si="13"/>
        <v>0</v>
      </c>
      <c r="AT99" s="41"/>
      <c r="AU99" s="38"/>
      <c r="AV99" s="38"/>
      <c r="AW99" s="38"/>
      <c r="AX99" s="41"/>
      <c r="AY99" s="41"/>
      <c r="AZ99" s="41"/>
      <c r="BA99" s="41"/>
    </row>
    <row r="100" spans="1:53" ht="15.75" x14ac:dyDescent="0.2">
      <c r="A100" s="37">
        <v>95</v>
      </c>
      <c r="B100" s="48" t="s">
        <v>162</v>
      </c>
      <c r="C100" s="39">
        <f t="shared" si="7"/>
        <v>0</v>
      </c>
      <c r="D100" s="20"/>
      <c r="E100" s="40"/>
      <c r="F100" s="41"/>
      <c r="G100" s="45"/>
      <c r="H100" s="45"/>
      <c r="I100" s="45"/>
      <c r="J100" s="45"/>
      <c r="K100" s="45">
        <f t="shared" si="8"/>
        <v>0</v>
      </c>
      <c r="L100" s="46"/>
      <c r="M100" s="41"/>
      <c r="N100" s="38"/>
      <c r="O100" s="38"/>
      <c r="P100" s="38"/>
      <c r="Q100" s="41"/>
      <c r="R100" s="41"/>
      <c r="S100" s="41"/>
      <c r="T100" s="41"/>
      <c r="U100" s="38"/>
      <c r="V100" s="41"/>
      <c r="W100" s="38"/>
      <c r="X100" s="38"/>
      <c r="Y100" s="41"/>
      <c r="Z100" s="41"/>
      <c r="AA100" s="38"/>
      <c r="AB100" s="38"/>
      <c r="AC100" s="38"/>
      <c r="AD100" s="38"/>
      <c r="AE100" s="38">
        <f t="shared" si="9"/>
        <v>0</v>
      </c>
      <c r="AF100" s="41"/>
      <c r="AG100" s="41"/>
      <c r="AH100" s="41"/>
      <c r="AI100" s="41">
        <f t="shared" si="10"/>
        <v>0</v>
      </c>
      <c r="AJ100" s="41">
        <f t="shared" si="11"/>
        <v>0</v>
      </c>
      <c r="AK100" s="41"/>
      <c r="AL100" s="41"/>
      <c r="AM100" s="41"/>
      <c r="AN100" s="41"/>
      <c r="AO100" s="41"/>
      <c r="AP100" s="47">
        <f t="shared" si="12"/>
        <v>0</v>
      </c>
      <c r="AQ100" s="41"/>
      <c r="AR100" s="41"/>
      <c r="AS100" s="47">
        <f t="shared" si="13"/>
        <v>0</v>
      </c>
      <c r="AT100" s="41"/>
      <c r="AU100" s="38"/>
      <c r="AV100" s="38"/>
      <c r="AW100" s="38"/>
      <c r="AX100" s="41"/>
      <c r="AY100" s="41"/>
      <c r="AZ100" s="41"/>
      <c r="BA100" s="41"/>
    </row>
    <row r="101" spans="1:53" ht="15.75" x14ac:dyDescent="0.2">
      <c r="A101" s="37">
        <v>96</v>
      </c>
      <c r="B101" s="38" t="s">
        <v>163</v>
      </c>
      <c r="C101" s="39">
        <f t="shared" si="7"/>
        <v>2946.6299999999992</v>
      </c>
      <c r="D101" s="20"/>
      <c r="E101" s="40">
        <v>28409082500082</v>
      </c>
      <c r="F101" s="41">
        <v>274</v>
      </c>
      <c r="G101" s="43">
        <v>18441.419999999998</v>
      </c>
      <c r="H101" s="43">
        <v>4631.7299999999996</v>
      </c>
      <c r="I101" s="43">
        <v>50.63</v>
      </c>
      <c r="J101" s="42">
        <v>13.45</v>
      </c>
      <c r="K101" s="45">
        <f t="shared" si="8"/>
        <v>1685.1000000000001</v>
      </c>
      <c r="L101" s="46"/>
      <c r="M101" s="41"/>
      <c r="N101" s="38"/>
      <c r="O101" s="38"/>
      <c r="P101" s="38"/>
      <c r="Q101" s="41">
        <v>354.84</v>
      </c>
      <c r="R101" s="41">
        <v>744.88</v>
      </c>
      <c r="S101" s="41">
        <v>52.14</v>
      </c>
      <c r="T101" s="41">
        <v>52.14</v>
      </c>
      <c r="U101" s="38"/>
      <c r="V101" s="41">
        <v>849.16</v>
      </c>
      <c r="W101" s="38"/>
      <c r="X101" s="38"/>
      <c r="Y101" s="41">
        <v>13.65</v>
      </c>
      <c r="Z101" s="41">
        <v>95</v>
      </c>
      <c r="AA101" s="38"/>
      <c r="AB101" s="38"/>
      <c r="AC101" s="38"/>
      <c r="AD101" s="38"/>
      <c r="AE101" s="38">
        <f t="shared" si="9"/>
        <v>0</v>
      </c>
      <c r="AF101" s="38"/>
      <c r="AG101" s="41">
        <v>3.63</v>
      </c>
      <c r="AH101" s="41">
        <v>112.28</v>
      </c>
      <c r="AI101" s="41">
        <f t="shared" si="10"/>
        <v>98.63</v>
      </c>
      <c r="AJ101" s="41">
        <f t="shared" si="11"/>
        <v>84.97999999999999</v>
      </c>
      <c r="AK101" s="41">
        <v>978.15</v>
      </c>
      <c r="AL101" s="41">
        <v>978.15</v>
      </c>
      <c r="AM101" s="41">
        <v>35.479999999999997</v>
      </c>
      <c r="AN101" s="41">
        <v>3.55</v>
      </c>
      <c r="AO101" s="41">
        <v>10.65</v>
      </c>
      <c r="AP101" s="47">
        <f t="shared" si="12"/>
        <v>49.679999999999993</v>
      </c>
      <c r="AQ101" s="41">
        <v>97.81</v>
      </c>
      <c r="AR101" s="41">
        <v>9.7799999999999994</v>
      </c>
      <c r="AS101" s="47">
        <f t="shared" si="13"/>
        <v>107.59</v>
      </c>
      <c r="AT101" s="38"/>
      <c r="AU101" s="38"/>
      <c r="AV101" s="38"/>
      <c r="AW101" s="38"/>
      <c r="AX101" s="41">
        <v>0.02</v>
      </c>
      <c r="AY101" s="41">
        <v>4.95</v>
      </c>
      <c r="AZ101" s="38"/>
      <c r="BA101" s="41">
        <v>761.2</v>
      </c>
    </row>
    <row r="102" spans="1:53" ht="15.75" x14ac:dyDescent="0.2">
      <c r="A102" s="37">
        <v>97</v>
      </c>
      <c r="B102" s="38" t="s">
        <v>164</v>
      </c>
      <c r="C102" s="39">
        <f t="shared" si="7"/>
        <v>3558.5799999999995</v>
      </c>
      <c r="D102" s="50">
        <v>7111.91</v>
      </c>
      <c r="E102" s="40">
        <v>28310112500426</v>
      </c>
      <c r="F102" s="41">
        <v>246</v>
      </c>
      <c r="G102" s="42">
        <v>21683.14</v>
      </c>
      <c r="H102" s="43">
        <v>12183.39</v>
      </c>
      <c r="I102" s="43">
        <v>103.36</v>
      </c>
      <c r="J102" s="44">
        <v>15.8</v>
      </c>
      <c r="K102" s="45">
        <f t="shared" si="8"/>
        <v>1512.9</v>
      </c>
      <c r="L102" s="46"/>
      <c r="M102" s="41"/>
      <c r="N102" s="38"/>
      <c r="O102" s="41">
        <v>100</v>
      </c>
      <c r="P102" s="38"/>
      <c r="Q102" s="41">
        <v>318.58</v>
      </c>
      <c r="R102" s="41">
        <v>1011.29</v>
      </c>
      <c r="S102" s="41">
        <v>70.790000000000006</v>
      </c>
      <c r="T102" s="41">
        <v>70.790000000000006</v>
      </c>
      <c r="U102" s="38"/>
      <c r="V102" s="41">
        <v>1152.8699999999999</v>
      </c>
      <c r="W102" s="38"/>
      <c r="X102" s="38"/>
      <c r="Y102" s="41">
        <v>14.4</v>
      </c>
      <c r="Z102" s="41">
        <v>50</v>
      </c>
      <c r="AA102" s="38"/>
      <c r="AB102" s="38"/>
      <c r="AC102" s="38"/>
      <c r="AD102" s="38"/>
      <c r="AE102" s="38">
        <f t="shared" si="9"/>
        <v>0</v>
      </c>
      <c r="AF102" s="38"/>
      <c r="AG102" s="41">
        <v>5.08</v>
      </c>
      <c r="AH102" s="41">
        <v>169.48</v>
      </c>
      <c r="AI102" s="41">
        <f t="shared" si="10"/>
        <v>155.07999999999998</v>
      </c>
      <c r="AJ102" s="41">
        <f t="shared" si="11"/>
        <v>140.67999999999998</v>
      </c>
      <c r="AK102" s="41">
        <v>953.77</v>
      </c>
      <c r="AL102" s="41">
        <v>953.77</v>
      </c>
      <c r="AM102" s="41">
        <v>31.86</v>
      </c>
      <c r="AN102" s="41">
        <v>3.19</v>
      </c>
      <c r="AO102" s="41">
        <v>9.56</v>
      </c>
      <c r="AP102" s="47">
        <f t="shared" si="12"/>
        <v>44.61</v>
      </c>
      <c r="AQ102" s="41">
        <v>95.38</v>
      </c>
      <c r="AR102" s="41">
        <v>9.5399999999999991</v>
      </c>
      <c r="AS102" s="47">
        <f t="shared" si="13"/>
        <v>104.91999999999999</v>
      </c>
      <c r="AT102" s="38"/>
      <c r="AU102" s="38"/>
      <c r="AV102" s="38"/>
      <c r="AW102" s="38"/>
      <c r="AX102" s="38"/>
      <c r="AY102" s="41">
        <v>6.25</v>
      </c>
      <c r="AZ102" s="38"/>
      <c r="BA102" s="41">
        <v>895.15</v>
      </c>
    </row>
    <row r="103" spans="1:53" ht="15.75" x14ac:dyDescent="0.2">
      <c r="A103" s="37">
        <v>98</v>
      </c>
      <c r="B103" s="38" t="s">
        <v>165</v>
      </c>
      <c r="C103" s="39">
        <f t="shared" si="7"/>
        <v>2834.3500000000004</v>
      </c>
      <c r="D103" s="20"/>
      <c r="E103" s="40">
        <v>28712152500268</v>
      </c>
      <c r="F103" s="41">
        <v>255</v>
      </c>
      <c r="G103" s="43">
        <v>15745.62</v>
      </c>
      <c r="H103" s="43">
        <v>4402.6000000000004</v>
      </c>
      <c r="I103" s="43">
        <v>62.09</v>
      </c>
      <c r="J103" s="44">
        <v>12.4</v>
      </c>
      <c r="K103" s="45">
        <f t="shared" si="8"/>
        <v>1568.25</v>
      </c>
      <c r="L103" s="46"/>
      <c r="M103" s="41"/>
      <c r="N103" s="38"/>
      <c r="O103" s="38"/>
      <c r="P103" s="38"/>
      <c r="Q103" s="41">
        <v>330.23</v>
      </c>
      <c r="R103" s="41">
        <v>961.72</v>
      </c>
      <c r="S103" s="41">
        <v>67.319999999999993</v>
      </c>
      <c r="T103" s="41">
        <v>67.319999999999993</v>
      </c>
      <c r="U103" s="38"/>
      <c r="V103" s="41">
        <v>1096.3599999999999</v>
      </c>
      <c r="W103" s="38"/>
      <c r="X103" s="38"/>
      <c r="Y103" s="41">
        <v>14.4</v>
      </c>
      <c r="Z103" s="41">
        <v>50</v>
      </c>
      <c r="AA103" s="38"/>
      <c r="AB103" s="38"/>
      <c r="AC103" s="38"/>
      <c r="AD103" s="41">
        <v>14.4</v>
      </c>
      <c r="AE103" s="38">
        <f t="shared" si="9"/>
        <v>14.4</v>
      </c>
      <c r="AF103" s="38"/>
      <c r="AG103" s="41">
        <v>5.14</v>
      </c>
      <c r="AH103" s="41">
        <v>83.94</v>
      </c>
      <c r="AI103" s="41">
        <f t="shared" si="10"/>
        <v>69.539999999999992</v>
      </c>
      <c r="AJ103" s="41">
        <f t="shared" si="11"/>
        <v>55.139999999999993</v>
      </c>
      <c r="AK103" s="41">
        <v>800.07</v>
      </c>
      <c r="AL103" s="41">
        <v>800.07</v>
      </c>
      <c r="AM103" s="41">
        <v>33.020000000000003</v>
      </c>
      <c r="AN103" s="41">
        <v>3.3</v>
      </c>
      <c r="AO103" s="41">
        <v>9.91</v>
      </c>
      <c r="AP103" s="47">
        <f t="shared" si="12"/>
        <v>46.230000000000004</v>
      </c>
      <c r="AQ103" s="41">
        <v>80.010000000000005</v>
      </c>
      <c r="AR103" s="41">
        <v>8</v>
      </c>
      <c r="AS103" s="47">
        <f t="shared" si="13"/>
        <v>88.01</v>
      </c>
      <c r="AT103" s="38"/>
      <c r="AU103" s="38"/>
      <c r="AV103" s="38"/>
      <c r="AW103" s="38"/>
      <c r="AX103" s="41">
        <v>0.01</v>
      </c>
      <c r="AY103" s="41">
        <v>7.4</v>
      </c>
      <c r="AZ103" s="38"/>
      <c r="BA103" s="41">
        <v>1038.6500000000001</v>
      </c>
    </row>
    <row r="104" spans="1:53" ht="15.75" x14ac:dyDescent="0.2">
      <c r="A104" s="37">
        <v>99</v>
      </c>
      <c r="B104" s="38" t="s">
        <v>166</v>
      </c>
      <c r="C104" s="39">
        <f t="shared" si="7"/>
        <v>3614.3500000000004</v>
      </c>
      <c r="D104" s="20"/>
      <c r="E104" s="40">
        <v>28708232500181</v>
      </c>
      <c r="F104" s="41">
        <v>255</v>
      </c>
      <c r="G104" s="42">
        <v>19905.310000000001</v>
      </c>
      <c r="H104" s="43">
        <v>5182.6000000000004</v>
      </c>
      <c r="I104" s="43">
        <v>107.96</v>
      </c>
      <c r="J104" s="44">
        <v>15.4</v>
      </c>
      <c r="K104" s="45">
        <f t="shared" si="8"/>
        <v>1568.25</v>
      </c>
      <c r="L104" s="46"/>
      <c r="M104" s="41"/>
      <c r="N104" s="41">
        <v>213.02</v>
      </c>
      <c r="O104" s="38"/>
      <c r="P104" s="38"/>
      <c r="Q104" s="41">
        <v>330.23</v>
      </c>
      <c r="R104" s="41">
        <v>1032.52</v>
      </c>
      <c r="S104" s="41">
        <v>72.28</v>
      </c>
      <c r="T104" s="41">
        <v>72.28</v>
      </c>
      <c r="U104" s="38"/>
      <c r="V104" s="41">
        <v>1177.08</v>
      </c>
      <c r="W104" s="38"/>
      <c r="X104" s="38"/>
      <c r="Y104" s="41">
        <v>14.4</v>
      </c>
      <c r="Z104" s="41">
        <v>50</v>
      </c>
      <c r="AA104" s="38"/>
      <c r="AB104" s="38"/>
      <c r="AC104" s="38"/>
      <c r="AD104" s="38"/>
      <c r="AE104" s="38">
        <f t="shared" si="9"/>
        <v>0</v>
      </c>
      <c r="AF104" s="38"/>
      <c r="AG104" s="41">
        <v>5.14</v>
      </c>
      <c r="AH104" s="41">
        <v>282.56</v>
      </c>
      <c r="AI104" s="41">
        <f t="shared" si="10"/>
        <v>268.16000000000003</v>
      </c>
      <c r="AJ104" s="41">
        <f t="shared" si="11"/>
        <v>253.76000000000002</v>
      </c>
      <c r="AK104" s="41">
        <v>1079.4100000000001</v>
      </c>
      <c r="AL104" s="41">
        <v>1079.4100000000001</v>
      </c>
      <c r="AM104" s="41">
        <v>33.020000000000003</v>
      </c>
      <c r="AN104" s="41">
        <v>3.3</v>
      </c>
      <c r="AO104" s="41">
        <v>9.91</v>
      </c>
      <c r="AP104" s="47">
        <f t="shared" si="12"/>
        <v>46.230000000000004</v>
      </c>
      <c r="AQ104" s="41">
        <v>107.94</v>
      </c>
      <c r="AR104" s="41">
        <v>10.79</v>
      </c>
      <c r="AS104" s="47">
        <f t="shared" si="13"/>
        <v>118.72999999999999</v>
      </c>
      <c r="AT104" s="38"/>
      <c r="AU104" s="38"/>
      <c r="AV104" s="38"/>
      <c r="AW104" s="38"/>
      <c r="AX104" s="41">
        <v>0.03</v>
      </c>
      <c r="AY104" s="41">
        <v>9</v>
      </c>
      <c r="AZ104" s="41">
        <v>1.05</v>
      </c>
      <c r="BA104" s="41">
        <v>1245.5999999999999</v>
      </c>
    </row>
    <row r="105" spans="1:53" ht="15.75" x14ac:dyDescent="0.2">
      <c r="A105" s="37">
        <v>100</v>
      </c>
      <c r="B105" s="38" t="s">
        <v>167</v>
      </c>
      <c r="C105" s="39">
        <f t="shared" si="7"/>
        <v>2931.75</v>
      </c>
      <c r="D105" s="20"/>
      <c r="E105" s="40">
        <v>28309202500125</v>
      </c>
      <c r="F105" s="41">
        <v>275</v>
      </c>
      <c r="G105" s="43">
        <v>18519.36</v>
      </c>
      <c r="H105" s="43">
        <v>4623</v>
      </c>
      <c r="I105" s="43">
        <v>87.37</v>
      </c>
      <c r="J105" s="44">
        <v>13.6</v>
      </c>
      <c r="K105" s="45">
        <f t="shared" si="8"/>
        <v>1691.25</v>
      </c>
      <c r="L105" s="46"/>
      <c r="M105" s="41"/>
      <c r="N105" s="38"/>
      <c r="O105" s="38"/>
      <c r="P105" s="38"/>
      <c r="Q105" s="41">
        <v>356.13</v>
      </c>
      <c r="R105" s="41">
        <v>1158.02</v>
      </c>
      <c r="S105" s="41">
        <v>81.06</v>
      </c>
      <c r="T105" s="41">
        <v>81.06</v>
      </c>
      <c r="U105" s="38"/>
      <c r="V105" s="41">
        <v>1320.14</v>
      </c>
      <c r="W105" s="38"/>
      <c r="X105" s="38"/>
      <c r="Y105" s="41">
        <v>21</v>
      </c>
      <c r="Z105" s="41">
        <v>140</v>
      </c>
      <c r="AA105" s="38"/>
      <c r="AB105" s="38"/>
      <c r="AC105" s="38"/>
      <c r="AD105" s="38"/>
      <c r="AE105" s="38">
        <f t="shared" si="9"/>
        <v>0</v>
      </c>
      <c r="AF105" s="41">
        <v>5.25</v>
      </c>
      <c r="AG105" s="41">
        <v>5.7</v>
      </c>
      <c r="AH105" s="41">
        <v>171.95</v>
      </c>
      <c r="AI105" s="41">
        <f t="shared" si="10"/>
        <v>150.94999999999999</v>
      </c>
      <c r="AJ105" s="41">
        <f t="shared" si="11"/>
        <v>129.94999999999999</v>
      </c>
      <c r="AK105" s="41">
        <v>995.96</v>
      </c>
      <c r="AL105" s="41">
        <v>995.96</v>
      </c>
      <c r="AM105" s="41">
        <v>35.61</v>
      </c>
      <c r="AN105" s="41">
        <v>3.56</v>
      </c>
      <c r="AO105" s="41">
        <v>10.68</v>
      </c>
      <c r="AP105" s="47">
        <f t="shared" si="12"/>
        <v>49.85</v>
      </c>
      <c r="AQ105" s="41">
        <v>99.6</v>
      </c>
      <c r="AR105" s="41">
        <v>9.9600000000000009</v>
      </c>
      <c r="AS105" s="47">
        <f t="shared" si="13"/>
        <v>109.56</v>
      </c>
      <c r="AT105" s="38"/>
      <c r="AU105" s="38"/>
      <c r="AV105" s="38"/>
      <c r="AW105" s="38"/>
      <c r="AX105" s="41">
        <v>0.01</v>
      </c>
      <c r="AY105" s="41">
        <v>9.5</v>
      </c>
      <c r="AZ105" s="41">
        <v>2.37</v>
      </c>
      <c r="BA105" s="41">
        <v>1320.8</v>
      </c>
    </row>
    <row r="106" spans="1:53" ht="15.75" x14ac:dyDescent="0.2">
      <c r="A106" s="37">
        <v>101</v>
      </c>
      <c r="B106" s="38" t="s">
        <v>168</v>
      </c>
      <c r="C106" s="39">
        <f t="shared" si="7"/>
        <v>2933.3100000000004</v>
      </c>
      <c r="D106" s="50">
        <v>10928.46</v>
      </c>
      <c r="E106" s="40">
        <v>28204210100288</v>
      </c>
      <c r="F106" s="41">
        <v>263</v>
      </c>
      <c r="G106" s="43">
        <v>20926.080000000002</v>
      </c>
      <c r="H106" s="43">
        <v>15479.22</v>
      </c>
      <c r="I106" s="43">
        <v>77.94</v>
      </c>
      <c r="J106" s="43">
        <v>13.15</v>
      </c>
      <c r="K106" s="45">
        <f t="shared" si="8"/>
        <v>1617.45</v>
      </c>
      <c r="L106" s="46"/>
      <c r="M106" s="41"/>
      <c r="N106" s="38"/>
      <c r="O106" s="38"/>
      <c r="P106" s="38"/>
      <c r="Q106" s="41">
        <v>340.59</v>
      </c>
      <c r="R106" s="41">
        <v>1159.31</v>
      </c>
      <c r="S106" s="41">
        <v>81.150000000000006</v>
      </c>
      <c r="T106" s="41">
        <v>81.150000000000006</v>
      </c>
      <c r="U106" s="38"/>
      <c r="V106" s="41">
        <v>1321.61</v>
      </c>
      <c r="W106" s="38"/>
      <c r="X106" s="38"/>
      <c r="Y106" s="41">
        <v>19.2</v>
      </c>
      <c r="Z106" s="38"/>
      <c r="AA106" s="38"/>
      <c r="AB106" s="38"/>
      <c r="AC106" s="38"/>
      <c r="AD106" s="38"/>
      <c r="AE106" s="38">
        <f t="shared" si="9"/>
        <v>0</v>
      </c>
      <c r="AF106" s="38"/>
      <c r="AG106" s="41">
        <v>5.51</v>
      </c>
      <c r="AH106" s="41">
        <v>24.71</v>
      </c>
      <c r="AI106" s="41">
        <f t="shared" si="10"/>
        <v>5.5100000000000016</v>
      </c>
      <c r="AJ106" s="41">
        <f t="shared" si="11"/>
        <v>-13.689999999999998</v>
      </c>
      <c r="AK106" s="41">
        <v>1005.73</v>
      </c>
      <c r="AL106" s="41">
        <v>1005.73</v>
      </c>
      <c r="AM106" s="41">
        <v>34.06</v>
      </c>
      <c r="AN106" s="41">
        <v>3.41</v>
      </c>
      <c r="AO106" s="41">
        <v>10.220000000000001</v>
      </c>
      <c r="AP106" s="47">
        <f t="shared" si="12"/>
        <v>47.69</v>
      </c>
      <c r="AQ106" s="41">
        <v>100.57</v>
      </c>
      <c r="AR106" s="41">
        <v>10.06</v>
      </c>
      <c r="AS106" s="47">
        <f t="shared" si="13"/>
        <v>110.63</v>
      </c>
      <c r="AT106" s="38"/>
      <c r="AU106" s="38"/>
      <c r="AV106" s="38"/>
      <c r="AW106" s="38"/>
      <c r="AX106" s="38"/>
      <c r="AY106" s="41">
        <v>8.15</v>
      </c>
      <c r="AZ106" s="38"/>
      <c r="BA106" s="41">
        <v>1144.8499999999999</v>
      </c>
    </row>
    <row r="107" spans="1:53" ht="15.75" x14ac:dyDescent="0.2">
      <c r="A107" s="37">
        <v>102</v>
      </c>
      <c r="B107" s="38" t="s">
        <v>169</v>
      </c>
      <c r="C107" s="39">
        <f t="shared" si="7"/>
        <v>3076.2999999999993</v>
      </c>
      <c r="D107" s="50">
        <v>11095.53</v>
      </c>
      <c r="E107" s="40">
        <v>28707172500121</v>
      </c>
      <c r="F107" s="41">
        <v>260</v>
      </c>
      <c r="G107" s="43">
        <v>21277.53</v>
      </c>
      <c r="H107" s="43">
        <v>15770.83</v>
      </c>
      <c r="I107" s="43">
        <v>102.18</v>
      </c>
      <c r="J107" s="42">
        <v>13.95</v>
      </c>
      <c r="K107" s="45">
        <f t="shared" si="8"/>
        <v>1599</v>
      </c>
      <c r="L107" s="46"/>
      <c r="M107" s="41"/>
      <c r="N107" s="38"/>
      <c r="O107" s="38"/>
      <c r="P107" s="38"/>
      <c r="Q107" s="41">
        <v>336.71</v>
      </c>
      <c r="R107" s="41">
        <v>1096.17</v>
      </c>
      <c r="S107" s="41">
        <v>76.73</v>
      </c>
      <c r="T107" s="41">
        <v>76.73</v>
      </c>
      <c r="U107" s="38"/>
      <c r="V107" s="41">
        <v>1249.6300000000001</v>
      </c>
      <c r="W107" s="38"/>
      <c r="X107" s="38"/>
      <c r="Y107" s="41">
        <v>14.4</v>
      </c>
      <c r="Z107" s="41">
        <v>50</v>
      </c>
      <c r="AA107" s="38"/>
      <c r="AB107" s="38"/>
      <c r="AC107" s="38"/>
      <c r="AD107" s="38"/>
      <c r="AE107" s="38">
        <f t="shared" si="9"/>
        <v>0</v>
      </c>
      <c r="AF107" s="38"/>
      <c r="AG107" s="41">
        <v>5.47</v>
      </c>
      <c r="AH107" s="41">
        <v>69.87</v>
      </c>
      <c r="AI107" s="41">
        <f t="shared" si="10"/>
        <v>55.470000000000006</v>
      </c>
      <c r="AJ107" s="41">
        <f t="shared" si="11"/>
        <v>41.070000000000007</v>
      </c>
      <c r="AK107" s="41">
        <v>932.79</v>
      </c>
      <c r="AL107" s="41">
        <v>932.79</v>
      </c>
      <c r="AM107" s="41">
        <v>33.67</v>
      </c>
      <c r="AN107" s="41">
        <v>3.37</v>
      </c>
      <c r="AO107" s="41">
        <v>10.1</v>
      </c>
      <c r="AP107" s="47">
        <f t="shared" si="12"/>
        <v>47.14</v>
      </c>
      <c r="AQ107" s="41">
        <v>93.28</v>
      </c>
      <c r="AR107" s="41">
        <v>9.33</v>
      </c>
      <c r="AS107" s="47">
        <f t="shared" si="13"/>
        <v>102.61</v>
      </c>
      <c r="AT107" s="38"/>
      <c r="AU107" s="38"/>
      <c r="AV107" s="38"/>
      <c r="AW107" s="38"/>
      <c r="AX107" s="38"/>
      <c r="AY107" s="41">
        <v>8.3000000000000007</v>
      </c>
      <c r="AZ107" s="38"/>
      <c r="BA107" s="41">
        <v>1101.45</v>
      </c>
    </row>
    <row r="108" spans="1:53" ht="18" x14ac:dyDescent="0.25">
      <c r="A108" s="37">
        <v>103</v>
      </c>
      <c r="B108" s="54" t="s">
        <v>170</v>
      </c>
      <c r="C108" s="39">
        <f t="shared" si="7"/>
        <v>1901.76</v>
      </c>
      <c r="D108" s="20"/>
      <c r="E108" s="40"/>
      <c r="F108" s="41"/>
      <c r="G108" s="42">
        <v>9927.7999999999993</v>
      </c>
      <c r="H108" s="43">
        <v>1901.76</v>
      </c>
      <c r="I108" s="43">
        <v>58.93</v>
      </c>
      <c r="J108" s="44">
        <v>9.1</v>
      </c>
      <c r="K108" s="45">
        <f t="shared" si="8"/>
        <v>0</v>
      </c>
      <c r="L108" s="46"/>
      <c r="M108" s="41"/>
      <c r="N108" s="38"/>
      <c r="O108" s="38"/>
      <c r="P108" s="38"/>
      <c r="Q108" s="41"/>
      <c r="R108" s="41"/>
      <c r="S108" s="41"/>
      <c r="T108" s="41"/>
      <c r="U108" s="38"/>
      <c r="V108" s="41"/>
      <c r="W108" s="38"/>
      <c r="X108" s="38"/>
      <c r="Y108" s="41"/>
      <c r="Z108" s="41"/>
      <c r="AA108" s="38"/>
      <c r="AB108" s="38"/>
      <c r="AC108" s="38"/>
      <c r="AD108" s="38"/>
      <c r="AE108" s="38">
        <f t="shared" si="9"/>
        <v>0</v>
      </c>
      <c r="AF108" s="38"/>
      <c r="AG108" s="41"/>
      <c r="AH108" s="41"/>
      <c r="AI108" s="41">
        <f t="shared" si="10"/>
        <v>0</v>
      </c>
      <c r="AJ108" s="41">
        <f t="shared" si="11"/>
        <v>0</v>
      </c>
      <c r="AK108" s="41"/>
      <c r="AL108" s="41"/>
      <c r="AM108" s="41"/>
      <c r="AN108" s="41"/>
      <c r="AO108" s="41"/>
      <c r="AP108" s="47">
        <f t="shared" si="12"/>
        <v>0</v>
      </c>
      <c r="AQ108" s="41"/>
      <c r="AR108" s="41"/>
      <c r="AS108" s="47">
        <f t="shared" si="13"/>
        <v>0</v>
      </c>
      <c r="AT108" s="38"/>
      <c r="AU108" s="38"/>
      <c r="AV108" s="38"/>
      <c r="AW108" s="38"/>
      <c r="AX108" s="38"/>
      <c r="AY108" s="41"/>
      <c r="AZ108" s="38"/>
      <c r="BA108" s="41"/>
    </row>
    <row r="109" spans="1:53" ht="15.75" x14ac:dyDescent="0.2">
      <c r="A109" s="37">
        <v>104</v>
      </c>
      <c r="B109" s="38" t="s">
        <v>171</v>
      </c>
      <c r="C109" s="39">
        <f t="shared" si="7"/>
        <v>394.55999999999995</v>
      </c>
      <c r="D109" s="20"/>
      <c r="E109" s="40">
        <v>28609262500322</v>
      </c>
      <c r="F109" s="41">
        <v>263</v>
      </c>
      <c r="G109" s="43">
        <v>14862.65</v>
      </c>
      <c r="H109" s="42">
        <v>2012.01</v>
      </c>
      <c r="I109" s="43">
        <v>29.33</v>
      </c>
      <c r="J109" s="44">
        <v>9.1999999999999993</v>
      </c>
      <c r="K109" s="45">
        <f t="shared" si="8"/>
        <v>1617.45</v>
      </c>
      <c r="L109" s="46"/>
      <c r="M109" s="41"/>
      <c r="N109" s="38"/>
      <c r="O109" s="38"/>
      <c r="P109" s="38"/>
      <c r="Q109" s="41">
        <v>340.59</v>
      </c>
      <c r="R109" s="41">
        <v>1104.0999999999999</v>
      </c>
      <c r="S109" s="41">
        <v>77.290000000000006</v>
      </c>
      <c r="T109" s="41">
        <v>77.290000000000006</v>
      </c>
      <c r="U109" s="38"/>
      <c r="V109" s="41">
        <v>1258.68</v>
      </c>
      <c r="W109" s="38"/>
      <c r="X109" s="38"/>
      <c r="Y109" s="41">
        <v>14.4</v>
      </c>
      <c r="Z109" s="41">
        <v>50</v>
      </c>
      <c r="AA109" s="38"/>
      <c r="AB109" s="38"/>
      <c r="AC109" s="38"/>
      <c r="AD109" s="38"/>
      <c r="AE109" s="38">
        <f t="shared" si="9"/>
        <v>0</v>
      </c>
      <c r="AF109" s="38"/>
      <c r="AG109" s="41">
        <v>5.45</v>
      </c>
      <c r="AH109" s="41">
        <v>69.849999999999994</v>
      </c>
      <c r="AI109" s="41">
        <f t="shared" si="10"/>
        <v>55.449999999999996</v>
      </c>
      <c r="AJ109" s="41">
        <f t="shared" si="11"/>
        <v>41.05</v>
      </c>
      <c r="AK109" s="41">
        <v>937.94</v>
      </c>
      <c r="AL109" s="41">
        <v>937.94</v>
      </c>
      <c r="AM109" s="41">
        <v>34.06</v>
      </c>
      <c r="AN109" s="41">
        <v>3.41</v>
      </c>
      <c r="AO109" s="41">
        <v>10.220000000000001</v>
      </c>
      <c r="AP109" s="47">
        <f t="shared" si="12"/>
        <v>47.69</v>
      </c>
      <c r="AQ109" s="41">
        <v>93.79</v>
      </c>
      <c r="AR109" s="41">
        <v>9.3800000000000008</v>
      </c>
      <c r="AS109" s="47">
        <f t="shared" si="13"/>
        <v>103.17</v>
      </c>
      <c r="AT109" s="38"/>
      <c r="AU109" s="38"/>
      <c r="AV109" s="38"/>
      <c r="AW109" s="38"/>
      <c r="AX109" s="41">
        <v>0.02</v>
      </c>
      <c r="AY109" s="41">
        <v>8.35</v>
      </c>
      <c r="AZ109" s="38"/>
      <c r="BA109" s="41">
        <v>1163.3</v>
      </c>
    </row>
    <row r="110" spans="1:53" ht="15.75" x14ac:dyDescent="0.2">
      <c r="A110" s="37">
        <v>105</v>
      </c>
      <c r="B110" s="53" t="s">
        <v>172</v>
      </c>
      <c r="C110" s="39">
        <f t="shared" si="7"/>
        <v>0</v>
      </c>
      <c r="D110" s="20"/>
      <c r="E110" s="40"/>
      <c r="F110" s="41"/>
      <c r="G110" s="45"/>
      <c r="H110" s="45"/>
      <c r="I110" s="45"/>
      <c r="J110" s="45"/>
      <c r="K110" s="45">
        <f t="shared" si="8"/>
        <v>0</v>
      </c>
      <c r="L110" s="46"/>
      <c r="M110" s="41"/>
      <c r="N110" s="38"/>
      <c r="O110" s="38"/>
      <c r="P110" s="38"/>
      <c r="Q110" s="41"/>
      <c r="R110" s="41"/>
      <c r="S110" s="41"/>
      <c r="T110" s="41"/>
      <c r="U110" s="38"/>
      <c r="V110" s="41"/>
      <c r="W110" s="38"/>
      <c r="X110" s="38"/>
      <c r="Y110" s="41"/>
      <c r="Z110" s="41"/>
      <c r="AA110" s="38"/>
      <c r="AB110" s="38"/>
      <c r="AC110" s="38"/>
      <c r="AD110" s="38"/>
      <c r="AE110" s="38">
        <f t="shared" si="9"/>
        <v>0</v>
      </c>
      <c r="AF110" s="38"/>
      <c r="AG110" s="41"/>
      <c r="AH110" s="41"/>
      <c r="AI110" s="41">
        <f t="shared" si="10"/>
        <v>0</v>
      </c>
      <c r="AJ110" s="41">
        <f t="shared" si="11"/>
        <v>0</v>
      </c>
      <c r="AK110" s="41"/>
      <c r="AL110" s="41"/>
      <c r="AM110" s="41"/>
      <c r="AN110" s="41"/>
      <c r="AO110" s="41"/>
      <c r="AP110" s="47">
        <f t="shared" si="12"/>
        <v>0</v>
      </c>
      <c r="AQ110" s="41"/>
      <c r="AR110" s="41"/>
      <c r="AS110" s="47">
        <f t="shared" si="13"/>
        <v>0</v>
      </c>
      <c r="AT110" s="38"/>
      <c r="AU110" s="38"/>
      <c r="AV110" s="38"/>
      <c r="AW110" s="38"/>
      <c r="AX110" s="41"/>
      <c r="AY110" s="41"/>
      <c r="AZ110" s="38"/>
      <c r="BA110" s="41"/>
    </row>
    <row r="111" spans="1:53" ht="15.75" x14ac:dyDescent="0.2">
      <c r="A111" s="37">
        <v>106</v>
      </c>
      <c r="B111" s="48" t="s">
        <v>173</v>
      </c>
      <c r="C111" s="39">
        <f t="shared" si="7"/>
        <v>0</v>
      </c>
      <c r="D111" s="48"/>
      <c r="E111" s="40"/>
      <c r="F111" s="41"/>
      <c r="G111" s="45"/>
      <c r="H111" s="45"/>
      <c r="I111" s="45"/>
      <c r="J111" s="45"/>
      <c r="K111" s="45">
        <f t="shared" si="8"/>
        <v>0</v>
      </c>
      <c r="L111" s="46"/>
      <c r="M111" s="41"/>
      <c r="N111" s="38"/>
      <c r="O111" s="38"/>
      <c r="P111" s="38"/>
      <c r="Q111" s="41"/>
      <c r="R111" s="41"/>
      <c r="S111" s="41"/>
      <c r="T111" s="41"/>
      <c r="U111" s="38"/>
      <c r="V111" s="41"/>
      <c r="W111" s="38"/>
      <c r="X111" s="38"/>
      <c r="Y111" s="41"/>
      <c r="Z111" s="41"/>
      <c r="AA111" s="38"/>
      <c r="AB111" s="38"/>
      <c r="AC111" s="38"/>
      <c r="AD111" s="38"/>
      <c r="AE111" s="38">
        <f t="shared" si="9"/>
        <v>0</v>
      </c>
      <c r="AF111" s="38"/>
      <c r="AG111" s="41"/>
      <c r="AH111" s="41"/>
      <c r="AI111" s="41">
        <f t="shared" si="10"/>
        <v>0</v>
      </c>
      <c r="AJ111" s="41">
        <f t="shared" si="11"/>
        <v>0</v>
      </c>
      <c r="AK111" s="41"/>
      <c r="AL111" s="41"/>
      <c r="AM111" s="41"/>
      <c r="AN111" s="41"/>
      <c r="AO111" s="41"/>
      <c r="AP111" s="47">
        <f t="shared" si="12"/>
        <v>0</v>
      </c>
      <c r="AQ111" s="41"/>
      <c r="AR111" s="41"/>
      <c r="AS111" s="47">
        <f t="shared" si="13"/>
        <v>0</v>
      </c>
      <c r="AT111" s="38"/>
      <c r="AU111" s="38"/>
      <c r="AV111" s="38"/>
      <c r="AW111" s="38"/>
      <c r="AX111" s="41"/>
      <c r="AY111" s="41"/>
      <c r="AZ111" s="38"/>
      <c r="BA111" s="41"/>
    </row>
    <row r="112" spans="1:53" ht="15.75" x14ac:dyDescent="0.2">
      <c r="A112" s="37">
        <v>107</v>
      </c>
      <c r="B112" s="53" t="s">
        <v>174</v>
      </c>
      <c r="C112" s="39">
        <f t="shared" si="7"/>
        <v>2146.4799999999996</v>
      </c>
      <c r="D112" s="50">
        <v>4591.42</v>
      </c>
      <c r="E112" s="40"/>
      <c r="F112" s="41"/>
      <c r="G112" s="43">
        <v>17930.37</v>
      </c>
      <c r="H112" s="43">
        <v>6737.9</v>
      </c>
      <c r="I112" s="43">
        <v>45.61</v>
      </c>
      <c r="J112" s="43">
        <v>10.050000000000001</v>
      </c>
      <c r="K112" s="45">
        <f t="shared" si="8"/>
        <v>0</v>
      </c>
      <c r="L112" s="46"/>
      <c r="M112" s="41"/>
      <c r="N112" s="38"/>
      <c r="O112" s="38"/>
      <c r="P112" s="38"/>
      <c r="Q112" s="41"/>
      <c r="R112" s="41"/>
      <c r="S112" s="41"/>
      <c r="T112" s="41"/>
      <c r="U112" s="38"/>
      <c r="V112" s="41"/>
      <c r="W112" s="38"/>
      <c r="X112" s="38"/>
      <c r="Y112" s="41"/>
      <c r="Z112" s="41"/>
      <c r="AA112" s="38"/>
      <c r="AB112" s="38"/>
      <c r="AC112" s="38"/>
      <c r="AD112" s="38"/>
      <c r="AE112" s="38">
        <f t="shared" si="9"/>
        <v>0</v>
      </c>
      <c r="AF112" s="38"/>
      <c r="AG112" s="41"/>
      <c r="AH112" s="41"/>
      <c r="AI112" s="41">
        <f t="shared" si="10"/>
        <v>0</v>
      </c>
      <c r="AJ112" s="41">
        <f t="shared" si="11"/>
        <v>0</v>
      </c>
      <c r="AK112" s="41"/>
      <c r="AL112" s="41"/>
      <c r="AM112" s="41"/>
      <c r="AN112" s="41"/>
      <c r="AO112" s="41"/>
      <c r="AP112" s="47">
        <f t="shared" si="12"/>
        <v>0</v>
      </c>
      <c r="AQ112" s="41"/>
      <c r="AR112" s="41"/>
      <c r="AS112" s="47">
        <f t="shared" si="13"/>
        <v>0</v>
      </c>
      <c r="AT112" s="38"/>
      <c r="AU112" s="38"/>
      <c r="AV112" s="38"/>
      <c r="AW112" s="38"/>
      <c r="AX112" s="41"/>
      <c r="AY112" s="41"/>
      <c r="AZ112" s="38"/>
      <c r="BA112" s="41"/>
    </row>
    <row r="113" spans="1:53" ht="15.75" x14ac:dyDescent="0.2">
      <c r="A113" s="37">
        <v>108</v>
      </c>
      <c r="B113" s="38" t="s">
        <v>175</v>
      </c>
      <c r="C113" s="39">
        <f t="shared" si="7"/>
        <v>3591.16</v>
      </c>
      <c r="D113" s="50">
        <v>11095.53</v>
      </c>
      <c r="E113" s="40">
        <v>28703202500168</v>
      </c>
      <c r="F113" s="41">
        <v>260</v>
      </c>
      <c r="G113" s="43">
        <v>22765.99</v>
      </c>
      <c r="H113" s="43">
        <v>16285.69</v>
      </c>
      <c r="I113" s="43">
        <v>108.64</v>
      </c>
      <c r="J113" s="44">
        <v>15.7</v>
      </c>
      <c r="K113" s="45">
        <f t="shared" si="8"/>
        <v>1599</v>
      </c>
      <c r="L113" s="46"/>
      <c r="M113" s="41"/>
      <c r="N113" s="38"/>
      <c r="O113" s="38"/>
      <c r="P113" s="38"/>
      <c r="Q113" s="41">
        <v>336.71</v>
      </c>
      <c r="R113" s="41">
        <v>1096.17</v>
      </c>
      <c r="S113" s="41">
        <v>76.73</v>
      </c>
      <c r="T113" s="41">
        <v>76.73</v>
      </c>
      <c r="U113" s="38"/>
      <c r="V113" s="41">
        <v>1249.6300000000001</v>
      </c>
      <c r="W113" s="38"/>
      <c r="X113" s="38"/>
      <c r="Y113" s="41">
        <v>14.4</v>
      </c>
      <c r="Z113" s="41">
        <v>50</v>
      </c>
      <c r="AA113" s="38"/>
      <c r="AB113" s="38"/>
      <c r="AC113" s="38"/>
      <c r="AD113" s="38"/>
      <c r="AE113" s="38">
        <f t="shared" si="9"/>
        <v>0</v>
      </c>
      <c r="AF113" s="38"/>
      <c r="AG113" s="41">
        <v>5.47</v>
      </c>
      <c r="AH113" s="41">
        <v>69.87</v>
      </c>
      <c r="AI113" s="41">
        <f t="shared" si="10"/>
        <v>55.470000000000006</v>
      </c>
      <c r="AJ113" s="41">
        <f t="shared" si="11"/>
        <v>41.070000000000007</v>
      </c>
      <c r="AK113" s="41">
        <v>932.79</v>
      </c>
      <c r="AL113" s="41">
        <v>932.79</v>
      </c>
      <c r="AM113" s="41">
        <v>33.67</v>
      </c>
      <c r="AN113" s="41">
        <v>3.37</v>
      </c>
      <c r="AO113" s="41">
        <v>10.1</v>
      </c>
      <c r="AP113" s="47">
        <f t="shared" si="12"/>
        <v>47.14</v>
      </c>
      <c r="AQ113" s="41">
        <v>93.28</v>
      </c>
      <c r="AR113" s="41">
        <v>9.33</v>
      </c>
      <c r="AS113" s="47">
        <f t="shared" si="13"/>
        <v>102.61</v>
      </c>
      <c r="AT113" s="38"/>
      <c r="AU113" s="38"/>
      <c r="AV113" s="38"/>
      <c r="AW113" s="38"/>
      <c r="AX113" s="38"/>
      <c r="AY113" s="41">
        <v>8.3000000000000007</v>
      </c>
      <c r="AZ113" s="38"/>
      <c r="BA113" s="41">
        <v>1161.45</v>
      </c>
    </row>
    <row r="114" spans="1:53" ht="15.75" x14ac:dyDescent="0.2">
      <c r="A114" s="37">
        <v>109</v>
      </c>
      <c r="B114" s="38" t="s">
        <v>176</v>
      </c>
      <c r="C114" s="39">
        <f t="shared" si="7"/>
        <v>3801.159999999998</v>
      </c>
      <c r="D114" s="50">
        <v>11095.53</v>
      </c>
      <c r="E114" s="40">
        <v>28607202503745</v>
      </c>
      <c r="F114" s="41">
        <v>260</v>
      </c>
      <c r="G114" s="43">
        <v>22981.33</v>
      </c>
      <c r="H114" s="43">
        <v>16495.689999999999</v>
      </c>
      <c r="I114" s="43">
        <v>85.35</v>
      </c>
      <c r="J114" s="44">
        <v>16.899999999999999</v>
      </c>
      <c r="K114" s="45">
        <f t="shared" si="8"/>
        <v>1599</v>
      </c>
      <c r="L114" s="46"/>
      <c r="M114" s="41"/>
      <c r="N114" s="38"/>
      <c r="O114" s="38"/>
      <c r="P114" s="38"/>
      <c r="Q114" s="41">
        <v>336.71</v>
      </c>
      <c r="R114" s="41">
        <v>1096.17</v>
      </c>
      <c r="S114" s="41">
        <v>76.73</v>
      </c>
      <c r="T114" s="41">
        <v>76.73</v>
      </c>
      <c r="U114" s="38"/>
      <c r="V114" s="41">
        <v>1249.6300000000001</v>
      </c>
      <c r="W114" s="38"/>
      <c r="X114" s="38"/>
      <c r="Y114" s="41">
        <v>14.4</v>
      </c>
      <c r="Z114" s="41">
        <v>50</v>
      </c>
      <c r="AA114" s="38"/>
      <c r="AB114" s="38"/>
      <c r="AC114" s="38"/>
      <c r="AD114" s="38"/>
      <c r="AE114" s="38"/>
      <c r="AF114" s="38"/>
      <c r="AG114" s="41">
        <v>5.47</v>
      </c>
      <c r="AH114" s="41">
        <v>69.87</v>
      </c>
      <c r="AI114" s="41">
        <f t="shared" si="10"/>
        <v>55.470000000000006</v>
      </c>
      <c r="AJ114" s="41">
        <f t="shared" si="11"/>
        <v>41.070000000000007</v>
      </c>
      <c r="AK114" s="41">
        <v>932.79</v>
      </c>
      <c r="AL114" s="41">
        <v>932.79</v>
      </c>
      <c r="AM114" s="41">
        <v>33.67</v>
      </c>
      <c r="AN114" s="41">
        <v>3.37</v>
      </c>
      <c r="AO114" s="41">
        <v>10.1</v>
      </c>
      <c r="AP114" s="47">
        <f t="shared" si="12"/>
        <v>47.14</v>
      </c>
      <c r="AQ114" s="41">
        <v>93.28</v>
      </c>
      <c r="AR114" s="41">
        <v>9.33</v>
      </c>
      <c r="AS114" s="47">
        <f t="shared" si="13"/>
        <v>102.61</v>
      </c>
      <c r="AT114" s="38"/>
      <c r="AU114" s="38"/>
      <c r="AV114" s="38"/>
      <c r="AW114" s="38"/>
      <c r="AX114" s="38"/>
      <c r="AY114" s="41">
        <v>8.0500000000000007</v>
      </c>
      <c r="AZ114" s="38"/>
      <c r="BA114" s="41">
        <v>1126.7</v>
      </c>
    </row>
  </sheetData>
  <mergeCells count="2">
    <mergeCell ref="A2:A3"/>
    <mergeCell ref="B2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5</vt:i4>
      </vt:variant>
    </vt:vector>
  </HeadingPairs>
  <TitlesOfParts>
    <vt:vector size="5" baseType="lpstr">
      <vt:lpstr>CTCs Calculator</vt:lpstr>
      <vt:lpstr>التسوية الضريبية</vt:lpstr>
      <vt:lpstr>الصور</vt:lpstr>
      <vt:lpstr>ديسمبر 2018</vt:lpstr>
      <vt:lpstr>يناير 2018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احمد حسين</dc:creator>
  <cp:lastModifiedBy>احمد حسين</cp:lastModifiedBy>
  <dcterms:created xsi:type="dcterms:W3CDTF">2019-03-08T20:22:30Z</dcterms:created>
  <dcterms:modified xsi:type="dcterms:W3CDTF">2019-03-09T10:15:39Z</dcterms:modified>
</cp:coreProperties>
</file>