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PC\Desktop\"/>
    </mc:Choice>
  </mc:AlternateContent>
  <xr:revisionPtr revIDLastSave="0" documentId="13_ncr:1_{8A72482A-6D39-43BB-B534-0C039D2A7ED5}" xr6:coauthVersionLast="36" xr6:coauthVersionMax="36" xr10:uidLastSave="{00000000-0000-0000-0000-000000000000}"/>
  <bookViews>
    <workbookView xWindow="0" yWindow="0" windowWidth="20490" windowHeight="7560" xr2:uid="{00000000-000D-0000-FFFF-FFFF00000000}"/>
  </bookViews>
  <sheets>
    <sheet name="توزيع التلاميذ حسب معدلات  "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E43" i="1" l="1"/>
  <c r="BL16" i="1"/>
  <c r="BK16" i="1" s="1"/>
  <c r="BJ16" i="1" s="1"/>
  <c r="BI16" i="1" s="1"/>
  <c r="BC16" i="1"/>
  <c r="BD16" i="1" s="1"/>
  <c r="BE16" i="1" s="1"/>
  <c r="BF16" i="1" s="1"/>
  <c r="BG16" i="1" s="1"/>
  <c r="BH16" i="1" s="1"/>
  <c r="AZ16" i="1"/>
  <c r="AY16" i="1" s="1"/>
  <c r="AQ16" i="1"/>
  <c r="AR16" i="1" s="1"/>
  <c r="AS16" i="1" s="1"/>
  <c r="AT16" i="1" s="1"/>
  <c r="AU16" i="1" s="1"/>
  <c r="AV16" i="1" s="1"/>
  <c r="AN16" i="1"/>
  <c r="AE16" i="1"/>
  <c r="AF16" i="1" s="1"/>
  <c r="AG16" i="1" s="1"/>
  <c r="AH16" i="1" s="1"/>
  <c r="AI16" i="1" s="1"/>
  <c r="AJ16" i="1" s="1"/>
  <c r="BL15" i="1"/>
  <c r="BK15" i="1" s="1"/>
  <c r="BJ15" i="1" s="1"/>
  <c r="BI15" i="1" s="1"/>
  <c r="BC15" i="1"/>
  <c r="BD15" i="1" s="1"/>
  <c r="BE15" i="1" s="1"/>
  <c r="BF15" i="1" s="1"/>
  <c r="BG15" i="1" s="1"/>
  <c r="BH15" i="1" s="1"/>
  <c r="AZ15" i="1"/>
  <c r="AY15" i="1" s="1"/>
  <c r="AQ15" i="1"/>
  <c r="AR15" i="1" s="1"/>
  <c r="AS15" i="1" s="1"/>
  <c r="AT15" i="1" s="1"/>
  <c r="AU15" i="1" s="1"/>
  <c r="AV15" i="1" s="1"/>
  <c r="AN15" i="1"/>
  <c r="AM15" i="1" s="1"/>
  <c r="AL15" i="1" s="1"/>
  <c r="AK15" i="1" s="1"/>
  <c r="AE15" i="1"/>
  <c r="AF15" i="1" s="1"/>
  <c r="AG15" i="1" s="1"/>
  <c r="AH15" i="1" s="1"/>
  <c r="AI15" i="1" s="1"/>
  <c r="AJ15" i="1" s="1"/>
  <c r="BL14" i="1"/>
  <c r="BK14" i="1" s="1"/>
  <c r="BD14" i="1"/>
  <c r="BE14" i="1" s="1"/>
  <c r="BF14" i="1" s="1"/>
  <c r="BG14" i="1" s="1"/>
  <c r="BH14" i="1" s="1"/>
  <c r="BC14" i="1"/>
  <c r="AZ14" i="1"/>
  <c r="AY14" i="1"/>
  <c r="AX14" i="1"/>
  <c r="AW14" i="1" s="1"/>
  <c r="AQ14" i="1"/>
  <c r="AR14" i="1" s="1"/>
  <c r="AS14" i="1" s="1"/>
  <c r="AT14" i="1" s="1"/>
  <c r="AU14" i="1" s="1"/>
  <c r="AV14" i="1" s="1"/>
  <c r="AN14" i="1"/>
  <c r="AM14" i="1" s="1"/>
  <c r="AE14" i="1"/>
  <c r="AF14" i="1" s="1"/>
  <c r="AG14" i="1" s="1"/>
  <c r="AH14" i="1" s="1"/>
  <c r="AI14" i="1" s="1"/>
  <c r="AJ14" i="1" s="1"/>
  <c r="BL13" i="1"/>
  <c r="BK13" i="1"/>
  <c r="BJ13" i="1"/>
  <c r="BI13" i="1" s="1"/>
  <c r="BC13" i="1"/>
  <c r="BD13" i="1" s="1"/>
  <c r="BE13" i="1" s="1"/>
  <c r="BF13" i="1" s="1"/>
  <c r="BG13" i="1" s="1"/>
  <c r="BH13" i="1" s="1"/>
  <c r="AZ13" i="1"/>
  <c r="AY13" i="1" s="1"/>
  <c r="AQ13" i="1"/>
  <c r="AR13" i="1" s="1"/>
  <c r="AS13" i="1" s="1"/>
  <c r="AT13" i="1" s="1"/>
  <c r="AU13" i="1" s="1"/>
  <c r="AV13" i="1" s="1"/>
  <c r="AN13" i="1"/>
  <c r="AE13" i="1"/>
  <c r="AF13" i="1" s="1"/>
  <c r="BC12" i="1"/>
  <c r="AQ12" i="1"/>
  <c r="AE12" i="1"/>
  <c r="AC11" i="1"/>
  <c r="BH9" i="1"/>
  <c r="BD9" i="1"/>
  <c r="BF9" i="1" s="1"/>
  <c r="BG9" i="1" s="1"/>
  <c r="BC9" i="1"/>
  <c r="AW9" i="1"/>
  <c r="AV9" i="1"/>
  <c r="AR9" i="1"/>
  <c r="AT9" i="1" s="1"/>
  <c r="AU9" i="1" s="1"/>
  <c r="AQ9" i="1"/>
  <c r="AJ9" i="1"/>
  <c r="AF9" i="1"/>
  <c r="AH9" i="1" s="1"/>
  <c r="AI9" i="1" s="1"/>
  <c r="AE9" i="1"/>
  <c r="BH8" i="1"/>
  <c r="BD8" i="1"/>
  <c r="BC8" i="1"/>
  <c r="AV8" i="1"/>
  <c r="AT8" i="1" s="1"/>
  <c r="AU8" i="1" s="1"/>
  <c r="AR8" i="1"/>
  <c r="AQ8" i="1"/>
  <c r="AS8" i="1" s="1"/>
  <c r="AJ8" i="1"/>
  <c r="AF8" i="1"/>
  <c r="AG8" i="1" s="1"/>
  <c r="AE8" i="1"/>
  <c r="BH7" i="1"/>
  <c r="BD7" i="1"/>
  <c r="BC7" i="1"/>
  <c r="AV7" i="1"/>
  <c r="AW7" i="1" s="1"/>
  <c r="AR7" i="1"/>
  <c r="AQ7" i="1"/>
  <c r="AJ7" i="1"/>
  <c r="AH7" i="1"/>
  <c r="AI7" i="1" s="1"/>
  <c r="AF7" i="1"/>
  <c r="AE7" i="1"/>
  <c r="BH6" i="1"/>
  <c r="BI6" i="1" s="1"/>
  <c r="BD6" i="1"/>
  <c r="BE6" i="1" s="1"/>
  <c r="BC6" i="1"/>
  <c r="BI9" i="1" s="1"/>
  <c r="AV6" i="1"/>
  <c r="AR6" i="1"/>
  <c r="AQ6" i="1"/>
  <c r="AJ6" i="1"/>
  <c r="AK6" i="1" s="1"/>
  <c r="AF6" i="1"/>
  <c r="AE6" i="1"/>
  <c r="P6" i="1"/>
  <c r="H6" i="1"/>
  <c r="AH6" i="1" l="1"/>
  <c r="AI6" i="1" s="1"/>
  <c r="AW6" i="1"/>
  <c r="BF6" i="1"/>
  <c r="BG6" i="1" s="1"/>
  <c r="AT7" i="1"/>
  <c r="AU7" i="1" s="1"/>
  <c r="BI7" i="1"/>
  <c r="AH8" i="1"/>
  <c r="AI8" i="1" s="1"/>
  <c r="BI8" i="1"/>
  <c r="AM13" i="1"/>
  <c r="AL13" i="1" s="1"/>
  <c r="AK13" i="1" s="1"/>
  <c r="AM16" i="1"/>
  <c r="AL16" i="1" s="1"/>
  <c r="AK16" i="1" s="1"/>
  <c r="AW8" i="1"/>
  <c r="AX15" i="1"/>
  <c r="AW15" i="1" s="1"/>
  <c r="AS9" i="1"/>
  <c r="AK7" i="1"/>
  <c r="AT6" i="1"/>
  <c r="AU6" i="1" s="1"/>
  <c r="BE7" i="1"/>
  <c r="BF8" i="1"/>
  <c r="BG8" i="1" s="1"/>
  <c r="AK9" i="1"/>
  <c r="AG13" i="1"/>
  <c r="AH13" i="1" s="1"/>
  <c r="AI13" i="1" s="1"/>
  <c r="AJ13" i="1" s="1"/>
  <c r="AK8" i="1"/>
  <c r="AS6" i="1"/>
  <c r="AG9" i="1"/>
  <c r="AG6" i="1"/>
  <c r="AS7" i="1"/>
  <c r="BF7" i="1"/>
  <c r="BG7" i="1" s="1"/>
  <c r="BE8" i="1"/>
  <c r="AX13" i="1"/>
  <c r="AW13" i="1" s="1"/>
  <c r="AL14" i="1"/>
  <c r="AK14" i="1" s="1"/>
  <c r="BJ14" i="1"/>
  <c r="BI14" i="1" s="1"/>
  <c r="AX16" i="1"/>
  <c r="AW16" i="1" s="1"/>
  <c r="AG7" i="1"/>
  <c r="BE9" i="1"/>
</calcChain>
</file>

<file path=xl/sharedStrings.xml><?xml version="1.0" encoding="utf-8"?>
<sst xmlns="http://schemas.openxmlformats.org/spreadsheetml/2006/main" count="171" uniqueCount="74">
  <si>
    <t xml:space="preserve">الفصل الأول </t>
  </si>
  <si>
    <t>عدد التلاميذ الذين تحصلوا على 5 فما فوق</t>
  </si>
  <si>
    <t xml:space="preserve">الفصل الثاني </t>
  </si>
  <si>
    <t xml:space="preserve">الفصل الثالث </t>
  </si>
  <si>
    <t>الما دة</t>
  </si>
  <si>
    <t>عدد التلاميذ</t>
  </si>
  <si>
    <t>5فما فوق</t>
  </si>
  <si>
    <t>النسبة</t>
  </si>
  <si>
    <t>4 - 4,99</t>
  </si>
  <si>
    <t>أقل من 4</t>
  </si>
  <si>
    <t xml:space="preserve">  </t>
  </si>
  <si>
    <t>توزيع التلاميذ حسب  معدلات</t>
  </si>
  <si>
    <t>السنة الدراسية :</t>
  </si>
  <si>
    <t>لغة عربية</t>
  </si>
  <si>
    <t>المستوى الدراسي:</t>
  </si>
  <si>
    <t>رياضيات</t>
  </si>
  <si>
    <t>السنة الرابعة  إبتدائي</t>
  </si>
  <si>
    <t xml:space="preserve"> عدد المسجلون :</t>
  </si>
  <si>
    <t>منهم أناث</t>
  </si>
  <si>
    <t>الحاضرون</t>
  </si>
  <si>
    <t>الحاصلون على المعدل الفصلي</t>
  </si>
  <si>
    <t>الفصل الثاني</t>
  </si>
  <si>
    <t>لغة فرنسية</t>
  </si>
  <si>
    <t>المعدل الفصلي</t>
  </si>
  <si>
    <t>عدد المعيدين</t>
  </si>
  <si>
    <t>المعيدين الحاصلين على المعدل:</t>
  </si>
  <si>
    <t>الحاصلون على المعدل في المواد الأساسية</t>
  </si>
  <si>
    <t>الراسبون</t>
  </si>
  <si>
    <t>الناجحون</t>
  </si>
  <si>
    <t>عدد</t>
  </si>
  <si>
    <t>خلايا</t>
  </si>
  <si>
    <t xml:space="preserve">توزيع  المعدلات </t>
  </si>
  <si>
    <t>من0 إلى 1,99</t>
  </si>
  <si>
    <t>من2 إلى 2,99</t>
  </si>
  <si>
    <t>من3 إلى 3,99</t>
  </si>
  <si>
    <t>من4 إلى 4,99</t>
  </si>
  <si>
    <t xml:space="preserve"> أقل من5 </t>
  </si>
  <si>
    <t>النسبة%</t>
  </si>
  <si>
    <t>منهم معيدين</t>
  </si>
  <si>
    <t>من5 إلى 5,99</t>
  </si>
  <si>
    <t>من6 إلى 6,99</t>
  </si>
  <si>
    <t>من7 إلى 7,99</t>
  </si>
  <si>
    <t>من8 إلى 8,99</t>
  </si>
  <si>
    <t>من9 إلى 9,99</t>
  </si>
  <si>
    <t>معدل=10</t>
  </si>
  <si>
    <t>5=&lt;معدل</t>
  </si>
  <si>
    <t xml:space="preserve"> التلاميذ</t>
  </si>
  <si>
    <t>للمراقبة</t>
  </si>
  <si>
    <t>9ـــــ9,99</t>
  </si>
  <si>
    <t>8ــــــ8,99</t>
  </si>
  <si>
    <t>7ــــــ7,99</t>
  </si>
  <si>
    <t>6ــــــ6,99</t>
  </si>
  <si>
    <t>5ـــــــ5,99</t>
  </si>
  <si>
    <t>4ـــــــ4,99</t>
  </si>
  <si>
    <t>3ــــــ3,99</t>
  </si>
  <si>
    <t>2ــــــ2,99</t>
  </si>
  <si>
    <t>0ــــــ1,99</t>
  </si>
  <si>
    <t xml:space="preserve">حسب  معدل </t>
  </si>
  <si>
    <t>المواد الأساسية</t>
  </si>
  <si>
    <t>تربية إسلامية</t>
  </si>
  <si>
    <t>تربية مدنية</t>
  </si>
  <si>
    <t>التاريخ</t>
  </si>
  <si>
    <t>تربية علمية</t>
  </si>
  <si>
    <t>تربية تشكيلية</t>
  </si>
  <si>
    <t>تربية موسيقية</t>
  </si>
  <si>
    <t>تربية بدنية</t>
  </si>
  <si>
    <t xml:space="preserve">حسب  المعدل </t>
  </si>
  <si>
    <t>الفصلي</t>
  </si>
  <si>
    <t>ملاحظة:</t>
  </si>
  <si>
    <t>ككك</t>
  </si>
  <si>
    <t xml:space="preserve"> في : </t>
  </si>
  <si>
    <t>مدير المؤسسة</t>
  </si>
  <si>
    <t>الفصل الأول</t>
  </si>
  <si>
    <t xml:space="preserve">ممكن طريقة ملء الخانات اتوماتيكيا داخل الجدول في الأسفل ، علما ان ملاها يكون من جداول الموجودة على الجهة اليسرى مثلا : اللغة العربية من 0الى 1,99 نجلب عدد التلاميذ الموجودة في الجداول على الجهة اليسرى  وحسب كل فصل الأول لوحده ثاني لوحده الثالث لوحده ,,,وهكذا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</si>
</sst>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10000]yyyy/mm/dd;@"/>
  </numFmts>
  <fonts count="25" x14ac:knownFonts="1">
    <font>
      <sz val="11"/>
      <color theme="1"/>
      <name val="Arial"/>
      <family val="2"/>
      <scheme val="minor"/>
    </font>
    <font>
      <sz val="11"/>
      <color theme="1"/>
      <name val="Arial"/>
      <family val="2"/>
      <scheme val="minor"/>
    </font>
    <font>
      <sz val="14"/>
      <name val="Arial"/>
      <family val="2"/>
    </font>
    <font>
      <sz val="14"/>
      <color theme="1"/>
      <name val="Arial"/>
      <family val="2"/>
      <scheme val="minor"/>
    </font>
    <font>
      <b/>
      <sz val="14"/>
      <color theme="1"/>
      <name val="Arial"/>
      <family val="2"/>
      <scheme val="minor"/>
    </font>
    <font>
      <b/>
      <sz val="16"/>
      <color theme="1"/>
      <name val="Arial"/>
      <family val="2"/>
      <scheme val="minor"/>
    </font>
    <font>
      <b/>
      <sz val="20"/>
      <color theme="1"/>
      <name val="Arial"/>
      <family val="2"/>
      <scheme val="minor"/>
    </font>
    <font>
      <b/>
      <sz val="12"/>
      <color theme="1"/>
      <name val="Arial"/>
      <family val="2"/>
      <scheme val="minor"/>
    </font>
    <font>
      <sz val="12"/>
      <color theme="1"/>
      <name val="Arial"/>
      <family val="2"/>
      <scheme val="minor"/>
    </font>
    <font>
      <b/>
      <sz val="12"/>
      <name val="Andalus"/>
      <family val="1"/>
    </font>
    <font>
      <b/>
      <sz val="12"/>
      <color indexed="8"/>
      <name val="Arial"/>
      <family val="2"/>
      <scheme val="minor"/>
    </font>
    <font>
      <b/>
      <sz val="16"/>
      <color indexed="8"/>
      <name val="Arial"/>
      <family val="2"/>
      <scheme val="minor"/>
    </font>
    <font>
      <b/>
      <sz val="13"/>
      <color theme="1"/>
      <name val="Arial"/>
      <family val="2"/>
      <scheme val="minor"/>
    </font>
    <font>
      <b/>
      <sz val="14"/>
      <color indexed="8"/>
      <name val="Arial"/>
      <family val="2"/>
      <scheme val="minor"/>
    </font>
    <font>
      <b/>
      <sz val="14"/>
      <name val="Arial"/>
      <family val="2"/>
    </font>
    <font>
      <sz val="14"/>
      <color theme="1"/>
      <name val="Arial"/>
      <family val="2"/>
    </font>
    <font>
      <b/>
      <sz val="12"/>
      <name val="Arial"/>
      <family val="2"/>
    </font>
    <font>
      <b/>
      <sz val="9"/>
      <name val="Arial"/>
      <family val="2"/>
    </font>
    <font>
      <b/>
      <sz val="11"/>
      <name val="Arial"/>
      <family val="2"/>
    </font>
    <font>
      <sz val="10"/>
      <name val="Arial"/>
      <family val="2"/>
    </font>
    <font>
      <b/>
      <sz val="10"/>
      <name val="Arial"/>
      <family val="2"/>
    </font>
    <font>
      <u/>
      <sz val="12"/>
      <color theme="1"/>
      <name val="Arial"/>
      <family val="2"/>
      <scheme val="minor"/>
    </font>
    <font>
      <b/>
      <sz val="11"/>
      <color theme="1"/>
      <name val="Arial"/>
      <family val="2"/>
      <scheme val="minor"/>
    </font>
    <font>
      <sz val="16"/>
      <name val="Arial"/>
      <family val="2"/>
    </font>
    <font>
      <b/>
      <sz val="14"/>
      <color theme="9"/>
      <name val="Arial"/>
      <family val="2"/>
      <scheme val="minor"/>
    </font>
  </fonts>
  <fills count="15">
    <fill>
      <patternFill patternType="none"/>
    </fill>
    <fill>
      <patternFill patternType="gray125"/>
    </fill>
    <fill>
      <patternFill patternType="solid">
        <fgColor rgb="FFFFFF00"/>
        <bgColor indexed="64"/>
      </patternFill>
    </fill>
    <fill>
      <patternFill patternType="solid">
        <fgColor theme="9"/>
        <bgColor indexed="64"/>
      </patternFill>
    </fill>
    <fill>
      <patternFill patternType="solid">
        <fgColor rgb="FFFFFFCC"/>
        <bgColor indexed="64"/>
      </patternFill>
    </fill>
    <fill>
      <patternFill patternType="solid">
        <fgColor rgb="FF92D050"/>
        <bgColor indexed="64"/>
      </patternFill>
    </fill>
    <fill>
      <patternFill patternType="solid">
        <fgColor rgb="FFFFFF66"/>
        <bgColor indexed="64"/>
      </patternFill>
    </fill>
    <fill>
      <patternFill patternType="solid">
        <fgColor theme="9" tint="0.39997558519241921"/>
        <bgColor indexed="64"/>
      </patternFill>
    </fill>
    <fill>
      <patternFill patternType="solid">
        <fgColor rgb="FF66FF99"/>
        <bgColor indexed="64"/>
      </patternFill>
    </fill>
    <fill>
      <patternFill patternType="solid">
        <fgColor rgb="FFFFFF99"/>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59999389629810485"/>
        <bgColor indexed="64"/>
      </patternFill>
    </fill>
    <fill>
      <patternFill patternType="solid">
        <fgColor theme="7" tint="0.39997558519241921"/>
        <bgColor indexed="64"/>
      </patternFill>
    </fill>
  </fills>
  <borders count="8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dashed">
        <color auto="1"/>
      </left>
      <right/>
      <top style="dashed">
        <color auto="1"/>
      </top>
      <bottom style="dashed">
        <color auto="1"/>
      </bottom>
      <diagonal/>
    </border>
    <border>
      <left/>
      <right/>
      <top style="dashed">
        <color auto="1"/>
      </top>
      <bottom style="dashed">
        <color auto="1"/>
      </bottom>
      <diagonal/>
    </border>
    <border>
      <left/>
      <right style="dashed">
        <color auto="1"/>
      </right>
      <top style="dashed">
        <color auto="1"/>
      </top>
      <bottom style="dashed">
        <color auto="1"/>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bottom style="dotted">
        <color indexed="64"/>
      </bottom>
      <diagonal/>
    </border>
    <border>
      <left style="dashed">
        <color auto="1"/>
      </left>
      <right/>
      <top/>
      <bottom/>
      <diagonal/>
    </border>
    <border>
      <left/>
      <right style="dotted">
        <color indexed="64"/>
      </right>
      <top/>
      <bottom/>
      <diagonal/>
    </border>
    <border>
      <left style="dotted">
        <color indexed="64"/>
      </left>
      <right style="dotted">
        <color indexed="64"/>
      </right>
      <top style="dotted">
        <color indexed="64"/>
      </top>
      <bottom style="dotted">
        <color indexed="64"/>
      </bottom>
      <diagonal/>
    </border>
    <border>
      <left style="dotted">
        <color indexed="64"/>
      </left>
      <right/>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ashed">
        <color indexed="64"/>
      </left>
      <right/>
      <top style="dashed">
        <color indexed="64"/>
      </top>
      <bottom style="medium">
        <color indexed="64"/>
      </bottom>
      <diagonal/>
    </border>
    <border>
      <left/>
      <right/>
      <top style="dashed">
        <color indexed="64"/>
      </top>
      <bottom style="medium">
        <color indexed="64"/>
      </bottom>
      <diagonal/>
    </border>
    <border>
      <left/>
      <right style="dashed">
        <color indexed="64"/>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double">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double">
        <color indexed="64"/>
      </left>
      <right style="thin">
        <color indexed="64"/>
      </right>
      <top/>
      <bottom/>
      <diagonal/>
    </border>
    <border>
      <left style="double">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double">
        <color indexed="64"/>
      </left>
      <right style="double">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style="medium">
        <color indexed="64"/>
      </right>
      <top style="medium">
        <color indexed="64"/>
      </top>
      <bottom/>
      <diagonal/>
    </border>
    <border>
      <left style="double">
        <color indexed="64"/>
      </left>
      <right style="double">
        <color indexed="64"/>
      </right>
      <top/>
      <bottom/>
      <diagonal/>
    </border>
    <border>
      <left style="thin">
        <color indexed="64"/>
      </left>
      <right style="double">
        <color indexed="64"/>
      </right>
      <top/>
      <bottom/>
      <diagonal/>
    </border>
    <border>
      <left style="double">
        <color indexed="64"/>
      </left>
      <right style="medium">
        <color indexed="64"/>
      </right>
      <top/>
      <bottom/>
      <diagonal/>
    </border>
    <border>
      <left style="medium">
        <color indexed="64"/>
      </left>
      <right style="thin">
        <color indexed="64"/>
      </right>
      <top/>
      <bottom style="medium">
        <color indexed="64"/>
      </bottom>
      <diagonal/>
    </border>
    <border>
      <left style="double">
        <color indexed="64"/>
      </left>
      <right style="double">
        <color indexed="64"/>
      </right>
      <top/>
      <bottom style="medium">
        <color indexed="64"/>
      </bottom>
      <diagonal/>
    </border>
    <border>
      <left style="double">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double">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bottom/>
      <diagonal/>
    </border>
  </borders>
  <cellStyleXfs count="3">
    <xf numFmtId="0" fontId="0" fillId="0" borderId="0"/>
    <xf numFmtId="9" fontId="1" fillId="0" borderId="0" applyFont="0" applyFill="0" applyBorder="0" applyAlignment="0" applyProtection="0"/>
    <xf numFmtId="0" fontId="19" fillId="0" borderId="0"/>
  </cellStyleXfs>
  <cellXfs count="193">
    <xf numFmtId="0" fontId="0" fillId="0" borderId="0" xfId="0"/>
    <xf numFmtId="0" fontId="2" fillId="0" borderId="0" xfId="0" applyFont="1"/>
    <xf numFmtId="0" fontId="2" fillId="0" borderId="0" xfId="0" applyFont="1" applyBorder="1" applyAlignment="1">
      <alignment horizontal="right"/>
    </xf>
    <xf numFmtId="0" fontId="2" fillId="2" borderId="1" xfId="0" applyFont="1" applyFill="1" applyBorder="1"/>
    <xf numFmtId="0" fontId="2" fillId="2" borderId="2" xfId="0" applyFont="1" applyFill="1" applyBorder="1"/>
    <xf numFmtId="0" fontId="2" fillId="0" borderId="2" xfId="0" applyFont="1" applyBorder="1" applyAlignment="1">
      <alignment horizontal="right"/>
    </xf>
    <xf numFmtId="0" fontId="2" fillId="0" borderId="3" xfId="0" applyFont="1" applyBorder="1"/>
    <xf numFmtId="0" fontId="2" fillId="3" borderId="1" xfId="0" applyFont="1" applyFill="1" applyBorder="1"/>
    <xf numFmtId="0" fontId="2" fillId="3" borderId="2" xfId="0" applyFont="1" applyFill="1" applyBorder="1"/>
    <xf numFmtId="0" fontId="0" fillId="0" borderId="0" xfId="0" applyBorder="1"/>
    <xf numFmtId="0" fontId="2" fillId="2" borderId="4" xfId="0" applyFont="1" applyFill="1" applyBorder="1"/>
    <xf numFmtId="0" fontId="2" fillId="2" borderId="0" xfId="0" applyFont="1" applyFill="1" applyBorder="1"/>
    <xf numFmtId="0" fontId="2" fillId="0" borderId="0" xfId="0" applyFont="1" applyBorder="1"/>
    <xf numFmtId="0" fontId="2" fillId="0" borderId="5" xfId="0" applyFont="1" applyBorder="1"/>
    <xf numFmtId="0" fontId="2" fillId="3" borderId="4" xfId="0" applyFont="1" applyFill="1" applyBorder="1"/>
    <xf numFmtId="0" fontId="2" fillId="3" borderId="0" xfId="0" applyFont="1" applyFill="1" applyBorder="1"/>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3" fillId="0" borderId="0" xfId="0" applyFont="1" applyAlignment="1" applyProtection="1">
      <alignment horizontal="center" readingOrder="1"/>
      <protection locked="0"/>
    </xf>
    <xf numFmtId="0" fontId="3" fillId="0" borderId="0" xfId="0" applyFont="1" applyProtection="1">
      <protection locked="0"/>
    </xf>
    <xf numFmtId="0" fontId="0" fillId="0" borderId="0" xfId="0" applyProtection="1">
      <protection locked="0"/>
    </xf>
    <xf numFmtId="0" fontId="4" fillId="0" borderId="9" xfId="0" applyFont="1" applyBorder="1" applyAlignment="1" applyProtection="1">
      <alignment horizontal="left" vertical="center" readingOrder="2"/>
      <protection hidden="1"/>
    </xf>
    <xf numFmtId="0" fontId="5" fillId="0" borderId="10" xfId="0" applyFont="1" applyBorder="1" applyAlignment="1" applyProtection="1">
      <alignment vertical="center"/>
      <protection hidden="1"/>
    </xf>
    <xf numFmtId="0" fontId="4" fillId="0" borderId="10" xfId="0" applyFont="1" applyBorder="1" applyAlignment="1" applyProtection="1">
      <alignment vertical="center"/>
      <protection hidden="1"/>
    </xf>
    <xf numFmtId="0" fontId="5" fillId="0" borderId="4" xfId="0" applyFont="1" applyBorder="1" applyAlignment="1" applyProtection="1">
      <alignment vertical="center"/>
      <protection hidden="1"/>
    </xf>
    <xf numFmtId="0" fontId="4" fillId="0" borderId="0" xfId="0" applyFont="1" applyBorder="1" applyAlignment="1" applyProtection="1">
      <alignment vertical="center"/>
      <protection hidden="1"/>
    </xf>
    <xf numFmtId="0" fontId="6" fillId="0" borderId="0" xfId="0" applyFont="1" applyBorder="1" applyAlignment="1" applyProtection="1">
      <alignment vertical="center"/>
      <protection hidden="1"/>
    </xf>
    <xf numFmtId="0" fontId="7" fillId="0" borderId="0" xfId="0" applyFont="1" applyAlignment="1" applyProtection="1">
      <alignment vertical="center"/>
      <protection locked="0"/>
    </xf>
    <xf numFmtId="0" fontId="8" fillId="0" borderId="0" xfId="0" applyFont="1" applyProtection="1">
      <protection locked="0"/>
    </xf>
    <xf numFmtId="0" fontId="7" fillId="5" borderId="0" xfId="0" applyFont="1" applyFill="1" applyAlignment="1">
      <alignment horizontal="center" vertical="center"/>
    </xf>
    <xf numFmtId="0" fontId="2" fillId="0" borderId="14" xfId="0" applyFont="1" applyBorder="1"/>
    <xf numFmtId="0" fontId="2" fillId="0" borderId="15" xfId="0" applyFont="1" applyBorder="1" applyAlignment="1">
      <alignment horizontal="center" vertical="center"/>
    </xf>
    <xf numFmtId="0" fontId="2" fillId="0" borderId="16" xfId="0" applyFont="1" applyBorder="1" applyAlignment="1">
      <alignment horizontal="center" vertical="center"/>
    </xf>
    <xf numFmtId="10" fontId="2" fillId="0" borderId="16" xfId="1" applyNumberFormat="1" applyFont="1" applyBorder="1" applyAlignment="1">
      <alignment horizontal="center" vertical="center"/>
    </xf>
    <xf numFmtId="10" fontId="2" fillId="0" borderId="17" xfId="1" applyNumberFormat="1" applyFont="1" applyBorder="1"/>
    <xf numFmtId="10" fontId="2" fillId="0" borderId="17" xfId="1" applyNumberFormat="1" applyFont="1" applyBorder="1" applyAlignment="1">
      <alignment horizontal="center" vertical="center"/>
    </xf>
    <xf numFmtId="0" fontId="8" fillId="0" borderId="18" xfId="0" applyFont="1" applyBorder="1" applyProtection="1">
      <protection locked="0"/>
    </xf>
    <xf numFmtId="0" fontId="8" fillId="0" borderId="0" xfId="0" applyFont="1" applyBorder="1" applyAlignment="1" applyProtection="1">
      <alignment horizontal="center"/>
      <protection locked="0"/>
    </xf>
    <xf numFmtId="0" fontId="4" fillId="0" borderId="0" xfId="0" applyFont="1"/>
    <xf numFmtId="10" fontId="2" fillId="0" borderId="17" xfId="1" applyNumberFormat="1" applyFont="1" applyBorder="1" applyAlignment="1">
      <alignment horizontal="center"/>
    </xf>
    <xf numFmtId="0" fontId="10" fillId="6" borderId="21" xfId="0" applyFont="1" applyFill="1" applyBorder="1" applyAlignment="1" applyProtection="1">
      <alignment horizontal="center" vertical="center"/>
      <protection locked="0"/>
    </xf>
    <xf numFmtId="0" fontId="7" fillId="0" borderId="22" xfId="0" applyFont="1" applyBorder="1" applyAlignment="1" applyProtection="1">
      <protection locked="0"/>
    </xf>
    <xf numFmtId="0" fontId="7" fillId="0" borderId="20" xfId="0" applyFont="1" applyBorder="1" applyAlignment="1" applyProtection="1">
      <protection locked="0"/>
    </xf>
    <xf numFmtId="0" fontId="7" fillId="0" borderId="0" xfId="0" applyFont="1" applyAlignment="1" applyProtection="1">
      <alignment horizontal="left"/>
      <protection locked="0"/>
    </xf>
    <xf numFmtId="0" fontId="11" fillId="2" borderId="21" xfId="0" applyFont="1" applyFill="1" applyBorder="1" applyAlignment="1" applyProtection="1">
      <alignment horizontal="center" vertical="center"/>
      <protection hidden="1"/>
    </xf>
    <xf numFmtId="0" fontId="12" fillId="0" borderId="0" xfId="0" applyFont="1" applyAlignment="1" applyProtection="1">
      <alignment horizontal="center"/>
      <protection locked="0"/>
    </xf>
    <xf numFmtId="0" fontId="13" fillId="6" borderId="21" xfId="0" applyFont="1" applyFill="1" applyBorder="1" applyAlignment="1" applyProtection="1">
      <alignment horizontal="center" vertical="center"/>
      <protection locked="0"/>
    </xf>
    <xf numFmtId="0" fontId="14" fillId="0" borderId="0" xfId="0" applyFont="1" applyBorder="1"/>
    <xf numFmtId="0" fontId="2" fillId="0" borderId="23" xfId="0" applyFont="1" applyBorder="1"/>
    <xf numFmtId="10" fontId="15" fillId="0" borderId="16" xfId="1" applyNumberFormat="1" applyFont="1" applyBorder="1" applyAlignment="1">
      <alignment horizontal="center" vertical="center"/>
    </xf>
    <xf numFmtId="0" fontId="2" fillId="0" borderId="24" xfId="0" applyFont="1" applyBorder="1"/>
    <xf numFmtId="0" fontId="2" fillId="0" borderId="25" xfId="0" applyFont="1" applyBorder="1" applyAlignment="1">
      <alignment horizontal="center" vertical="center"/>
    </xf>
    <xf numFmtId="10" fontId="2" fillId="0" borderId="25" xfId="1" applyNumberFormat="1" applyFont="1" applyBorder="1" applyAlignment="1">
      <alignment horizontal="center" vertical="center"/>
    </xf>
    <xf numFmtId="10" fontId="2" fillId="0" borderId="26" xfId="1" applyNumberFormat="1" applyFont="1" applyBorder="1"/>
    <xf numFmtId="10" fontId="2" fillId="0" borderId="26" xfId="1" applyNumberFormat="1" applyFont="1" applyBorder="1" applyAlignment="1">
      <alignment horizontal="center"/>
    </xf>
    <xf numFmtId="0" fontId="4" fillId="0" borderId="0" xfId="0" applyFont="1" applyAlignment="1" applyProtection="1">
      <alignment horizontal="left"/>
      <protection locked="0"/>
    </xf>
    <xf numFmtId="0" fontId="7" fillId="0" borderId="0" xfId="0" applyFont="1" applyAlignment="1" applyProtection="1">
      <alignment horizontal="center"/>
      <protection locked="0"/>
    </xf>
    <xf numFmtId="0" fontId="2" fillId="0" borderId="0" xfId="0" applyFont="1" applyBorder="1" applyAlignment="1">
      <alignment horizontal="center" vertical="center"/>
    </xf>
    <xf numFmtId="0" fontId="5" fillId="9" borderId="31" xfId="0" applyFont="1" applyFill="1" applyBorder="1" applyAlignment="1" applyProtection="1">
      <alignment horizontal="center" vertical="center"/>
      <protection locked="0" hidden="1"/>
    </xf>
    <xf numFmtId="0" fontId="4" fillId="9" borderId="31" xfId="0" applyFont="1" applyFill="1" applyBorder="1" applyAlignment="1" applyProtection="1">
      <alignment horizontal="center" vertical="center"/>
      <protection locked="0" hidden="1"/>
    </xf>
    <xf numFmtId="10" fontId="2" fillId="0" borderId="0" xfId="1" applyNumberFormat="1" applyFont="1" applyBorder="1"/>
    <xf numFmtId="0" fontId="16" fillId="9" borderId="32" xfId="0" applyFont="1" applyFill="1" applyBorder="1" applyAlignment="1" applyProtection="1">
      <alignment horizontal="center" vertical="center"/>
      <protection hidden="1"/>
    </xf>
    <xf numFmtId="0" fontId="17" fillId="9" borderId="33" xfId="0" applyFont="1" applyFill="1" applyBorder="1" applyAlignment="1" applyProtection="1">
      <alignment horizontal="center" vertical="center" textRotation="90"/>
      <protection hidden="1"/>
    </xf>
    <xf numFmtId="0" fontId="16" fillId="9" borderId="34" xfId="0" applyFont="1" applyFill="1" applyBorder="1" applyAlignment="1" applyProtection="1">
      <alignment horizontal="center" vertical="center" textRotation="90"/>
      <protection hidden="1"/>
    </xf>
    <xf numFmtId="0" fontId="18" fillId="9" borderId="35" xfId="0" applyFont="1" applyFill="1" applyBorder="1" applyAlignment="1" applyProtection="1">
      <alignment horizontal="center" vertical="center" textRotation="90"/>
      <protection hidden="1"/>
    </xf>
    <xf numFmtId="0" fontId="18" fillId="9" borderId="36" xfId="0" applyFont="1" applyFill="1" applyBorder="1" applyAlignment="1" applyProtection="1">
      <alignment horizontal="center" vertical="center" textRotation="90"/>
      <protection hidden="1"/>
    </xf>
    <xf numFmtId="0" fontId="17" fillId="9" borderId="37" xfId="0" applyFont="1" applyFill="1" applyBorder="1" applyAlignment="1" applyProtection="1">
      <alignment horizontal="center" vertical="center" textRotation="90"/>
      <protection hidden="1"/>
    </xf>
    <xf numFmtId="0" fontId="16" fillId="9" borderId="34" xfId="0" applyFont="1" applyFill="1" applyBorder="1" applyAlignment="1" applyProtection="1">
      <alignment horizontal="center" vertical="center"/>
      <protection hidden="1"/>
    </xf>
    <xf numFmtId="0" fontId="18" fillId="9" borderId="35" xfId="0" applyFont="1" applyFill="1" applyBorder="1" applyAlignment="1" applyProtection="1">
      <alignment horizontal="center" vertical="center"/>
      <protection hidden="1"/>
    </xf>
    <xf numFmtId="0" fontId="18" fillId="9" borderId="33" xfId="0" applyFont="1" applyFill="1" applyBorder="1" applyAlignment="1" applyProtection="1">
      <alignment horizontal="center" vertical="center"/>
      <protection hidden="1"/>
    </xf>
    <xf numFmtId="0" fontId="5" fillId="9" borderId="38" xfId="0" applyFont="1" applyFill="1" applyBorder="1" applyAlignment="1" applyProtection="1">
      <alignment horizontal="center" vertical="center"/>
      <protection hidden="1"/>
    </xf>
    <xf numFmtId="0" fontId="7" fillId="9" borderId="39" xfId="0" applyFont="1" applyFill="1" applyBorder="1" applyAlignment="1" applyProtection="1">
      <alignment horizontal="center" vertical="center"/>
      <protection hidden="1"/>
    </xf>
    <xf numFmtId="0" fontId="0" fillId="0" borderId="0" xfId="0" applyAlignment="1"/>
    <xf numFmtId="0" fontId="2" fillId="10" borderId="40" xfId="2" applyFont="1" applyFill="1" applyBorder="1" applyAlignment="1">
      <alignment horizontal="center"/>
    </xf>
    <xf numFmtId="0" fontId="2" fillId="10" borderId="7" xfId="2" applyFont="1" applyFill="1" applyBorder="1" applyAlignment="1">
      <alignment horizontal="center"/>
    </xf>
    <xf numFmtId="0" fontId="2" fillId="10" borderId="41" xfId="2" applyFont="1" applyFill="1" applyBorder="1" applyAlignment="1">
      <alignment horizontal="center"/>
    </xf>
    <xf numFmtId="0" fontId="2" fillId="10" borderId="8" xfId="2" applyFont="1" applyFill="1" applyBorder="1" applyAlignment="1">
      <alignment horizontal="center"/>
    </xf>
    <xf numFmtId="0" fontId="2" fillId="3" borderId="40" xfId="2" applyFont="1" applyFill="1" applyBorder="1" applyAlignment="1">
      <alignment horizontal="center"/>
    </xf>
    <xf numFmtId="0" fontId="2" fillId="3" borderId="7" xfId="2" applyFont="1" applyFill="1" applyBorder="1" applyAlignment="1">
      <alignment horizontal="center"/>
    </xf>
    <xf numFmtId="0" fontId="2" fillId="3" borderId="41" xfId="2" applyFont="1" applyFill="1" applyBorder="1" applyAlignment="1">
      <alignment horizontal="center"/>
    </xf>
    <xf numFmtId="0" fontId="2" fillId="3" borderId="8" xfId="2" applyFont="1" applyFill="1" applyBorder="1" applyAlignment="1">
      <alignment horizontal="center"/>
    </xf>
    <xf numFmtId="0" fontId="2" fillId="2" borderId="40" xfId="2" applyFont="1" applyFill="1" applyBorder="1" applyAlignment="1">
      <alignment horizontal="center"/>
    </xf>
    <xf numFmtId="0" fontId="2" fillId="2" borderId="7" xfId="2" applyFont="1" applyFill="1" applyBorder="1" applyAlignment="1">
      <alignment horizontal="center"/>
    </xf>
    <xf numFmtId="0" fontId="2" fillId="2" borderId="41" xfId="2" applyFont="1" applyFill="1" applyBorder="1" applyAlignment="1">
      <alignment horizontal="center"/>
    </xf>
    <xf numFmtId="0" fontId="2" fillId="2" borderId="8" xfId="2" applyFont="1" applyFill="1" applyBorder="1" applyAlignment="1">
      <alignment horizontal="center"/>
    </xf>
    <xf numFmtId="0" fontId="16" fillId="9" borderId="42" xfId="0" applyFont="1" applyFill="1" applyBorder="1" applyAlignment="1" applyProtection="1">
      <alignment horizontal="center" vertical="center"/>
      <protection hidden="1"/>
    </xf>
    <xf numFmtId="0" fontId="4" fillId="0" borderId="43" xfId="0" applyFont="1" applyBorder="1" applyAlignment="1" applyProtection="1">
      <alignment horizontal="center" vertical="center"/>
      <protection locked="0"/>
    </xf>
    <xf numFmtId="0" fontId="18" fillId="11" borderId="44" xfId="0" applyFont="1" applyFill="1" applyBorder="1" applyAlignment="1" applyProtection="1">
      <alignment horizontal="center" vertical="center"/>
      <protection hidden="1"/>
    </xf>
    <xf numFmtId="10" fontId="17" fillId="11" borderId="45" xfId="1" applyNumberFormat="1" applyFont="1" applyFill="1" applyBorder="1" applyAlignment="1" applyProtection="1">
      <alignment horizontal="center" vertical="center"/>
      <protection hidden="1"/>
    </xf>
    <xf numFmtId="0" fontId="20" fillId="11" borderId="46" xfId="0" applyFont="1" applyFill="1" applyBorder="1" applyAlignment="1" applyProtection="1">
      <alignment horizontal="center" vertical="center"/>
      <protection hidden="1"/>
    </xf>
    <xf numFmtId="0" fontId="18" fillId="11" borderId="47" xfId="0" applyFont="1" applyFill="1" applyBorder="1" applyAlignment="1" applyProtection="1">
      <alignment horizontal="center" vertical="center"/>
      <protection hidden="1"/>
    </xf>
    <xf numFmtId="0" fontId="18" fillId="9" borderId="48" xfId="0" applyFont="1" applyFill="1" applyBorder="1" applyAlignment="1" applyProtection="1">
      <alignment horizontal="center" vertical="center"/>
      <protection hidden="1"/>
    </xf>
    <xf numFmtId="10" fontId="15" fillId="0" borderId="0" xfId="1" applyNumberFormat="1" applyFont="1" applyBorder="1"/>
    <xf numFmtId="0" fontId="2" fillId="12" borderId="23" xfId="2" applyFont="1" applyFill="1" applyBorder="1"/>
    <xf numFmtId="0" fontId="2" fillId="12" borderId="23" xfId="2" applyFont="1" applyFill="1" applyBorder="1" applyAlignment="1">
      <alignment horizontal="center"/>
    </xf>
    <xf numFmtId="0" fontId="2" fillId="12" borderId="16" xfId="0" applyFont="1" applyFill="1" applyBorder="1" applyAlignment="1">
      <alignment horizontal="center" vertical="center"/>
    </xf>
    <xf numFmtId="1" fontId="2" fillId="12" borderId="16" xfId="0" applyNumberFormat="1" applyFont="1" applyFill="1" applyBorder="1" applyAlignment="1">
      <alignment horizontal="center" vertical="center"/>
    </xf>
    <xf numFmtId="0" fontId="16" fillId="9" borderId="49" xfId="0" applyFont="1" applyFill="1" applyBorder="1" applyAlignment="1" applyProtection="1">
      <alignment horizontal="center" vertical="center"/>
      <protection hidden="1"/>
    </xf>
    <xf numFmtId="0" fontId="18" fillId="11" borderId="50" xfId="0" applyFont="1" applyFill="1" applyBorder="1" applyAlignment="1" applyProtection="1">
      <alignment horizontal="center" vertical="center"/>
      <protection hidden="1"/>
    </xf>
    <xf numFmtId="0" fontId="18" fillId="11" borderId="51" xfId="0" applyFont="1" applyFill="1" applyBorder="1" applyAlignment="1" applyProtection="1">
      <alignment horizontal="center" vertical="center"/>
      <protection hidden="1"/>
    </xf>
    <xf numFmtId="0" fontId="18" fillId="9" borderId="52" xfId="0" applyFont="1" applyFill="1" applyBorder="1" applyAlignment="1" applyProtection="1">
      <alignment horizontal="center" vertical="center"/>
      <protection hidden="1"/>
    </xf>
    <xf numFmtId="0" fontId="16" fillId="9" borderId="53" xfId="0" applyFont="1" applyFill="1" applyBorder="1" applyAlignment="1" applyProtection="1">
      <alignment horizontal="center" vertical="center"/>
      <protection hidden="1"/>
    </xf>
    <xf numFmtId="0" fontId="18" fillId="11" borderId="3" xfId="0" applyFont="1" applyFill="1" applyBorder="1" applyAlignment="1" applyProtection="1">
      <alignment horizontal="center" vertical="center"/>
      <protection hidden="1"/>
    </xf>
    <xf numFmtId="10" fontId="17" fillId="11" borderId="54" xfId="1" applyNumberFormat="1" applyFont="1" applyFill="1" applyBorder="1" applyAlignment="1" applyProtection="1">
      <alignment horizontal="center" vertical="center"/>
      <protection hidden="1"/>
    </xf>
    <xf numFmtId="0" fontId="20" fillId="11" borderId="55" xfId="0" applyFont="1" applyFill="1" applyBorder="1" applyAlignment="1" applyProtection="1">
      <alignment horizontal="center" vertical="center"/>
      <protection hidden="1"/>
    </xf>
    <xf numFmtId="0" fontId="18" fillId="11" borderId="56" xfId="0" applyFont="1" applyFill="1" applyBorder="1" applyAlignment="1" applyProtection="1">
      <alignment horizontal="center" vertical="center"/>
      <protection hidden="1"/>
    </xf>
    <xf numFmtId="0" fontId="18" fillId="9" borderId="57" xfId="0" applyFont="1" applyFill="1" applyBorder="1" applyAlignment="1" applyProtection="1">
      <alignment horizontal="center" vertical="center"/>
      <protection hidden="1"/>
    </xf>
    <xf numFmtId="0" fontId="16" fillId="9" borderId="58" xfId="0" applyFont="1" applyFill="1" applyBorder="1" applyAlignment="1" applyProtection="1">
      <alignment horizontal="center" vertical="center"/>
      <protection hidden="1"/>
    </xf>
    <xf numFmtId="0" fontId="2" fillId="12" borderId="24" xfId="2" applyFont="1" applyFill="1" applyBorder="1"/>
    <xf numFmtId="0" fontId="2" fillId="0" borderId="0" xfId="2" applyFont="1" applyBorder="1" applyAlignment="1">
      <alignment horizontal="center"/>
    </xf>
    <xf numFmtId="0" fontId="16" fillId="9" borderId="66" xfId="0" applyFont="1" applyFill="1" applyBorder="1" applyAlignment="1" applyProtection="1">
      <alignment horizontal="center" vertical="center"/>
      <protection hidden="1"/>
    </xf>
    <xf numFmtId="0" fontId="2" fillId="12" borderId="0" xfId="0" applyFont="1" applyFill="1" applyBorder="1" applyAlignment="1">
      <alignment horizontal="center" vertical="center"/>
    </xf>
    <xf numFmtId="0" fontId="16" fillId="11" borderId="71" xfId="0" applyFont="1" applyFill="1" applyBorder="1" applyAlignment="1" applyProtection="1">
      <alignment horizontal="center" vertical="center"/>
      <protection hidden="1"/>
    </xf>
    <xf numFmtId="0" fontId="18" fillId="11" borderId="46" xfId="0" applyFont="1" applyFill="1" applyBorder="1" applyAlignment="1" applyProtection="1">
      <alignment horizontal="center" vertical="center"/>
      <protection hidden="1"/>
    </xf>
    <xf numFmtId="0" fontId="18" fillId="9" borderId="72" xfId="0" applyFont="1" applyFill="1" applyBorder="1" applyAlignment="1" applyProtection="1">
      <alignment horizontal="center" vertical="center"/>
      <protection hidden="1"/>
    </xf>
    <xf numFmtId="0" fontId="16" fillId="11" borderId="49" xfId="0" applyFont="1" applyFill="1" applyBorder="1" applyAlignment="1" applyProtection="1">
      <alignment horizontal="center" vertical="center"/>
      <protection hidden="1"/>
    </xf>
    <xf numFmtId="0" fontId="18" fillId="11" borderId="73" xfId="0" applyFont="1" applyFill="1" applyBorder="1" applyAlignment="1" applyProtection="1">
      <alignment horizontal="center" vertical="center"/>
      <protection hidden="1"/>
    </xf>
    <xf numFmtId="0" fontId="2" fillId="0" borderId="0" xfId="0" applyFont="1" applyFill="1" applyBorder="1" applyAlignment="1">
      <alignment horizontal="center" vertical="center"/>
    </xf>
    <xf numFmtId="0" fontId="0" fillId="0" borderId="0" xfId="0" applyFill="1"/>
    <xf numFmtId="0" fontId="16" fillId="11" borderId="74" xfId="0" applyFont="1" applyFill="1" applyBorder="1" applyAlignment="1" applyProtection="1">
      <alignment horizontal="center" vertical="center"/>
      <protection hidden="1"/>
    </xf>
    <xf numFmtId="0" fontId="18" fillId="11" borderId="75" xfId="0" applyFont="1" applyFill="1" applyBorder="1" applyAlignment="1" applyProtection="1">
      <alignment horizontal="center" vertical="center"/>
      <protection hidden="1"/>
    </xf>
    <xf numFmtId="0" fontId="16" fillId="9" borderId="76" xfId="0" applyFont="1" applyFill="1" applyBorder="1" applyAlignment="1" applyProtection="1">
      <alignment horizontal="center" vertical="center"/>
      <protection hidden="1"/>
    </xf>
    <xf numFmtId="0" fontId="21" fillId="0" borderId="0" xfId="0" applyFont="1" applyProtection="1">
      <protection locked="0"/>
    </xf>
    <xf numFmtId="0" fontId="8" fillId="0" borderId="0" xfId="0" applyFont="1" applyAlignment="1" applyProtection="1">
      <alignment vertical="center"/>
      <protection locked="0"/>
    </xf>
    <xf numFmtId="0" fontId="8" fillId="4" borderId="16" xfId="0" applyFont="1" applyFill="1" applyBorder="1" applyAlignment="1" applyProtection="1">
      <alignment horizontal="center" vertical="center"/>
      <protection hidden="1"/>
    </xf>
    <xf numFmtId="0" fontId="8" fillId="0" borderId="0" xfId="0" applyFont="1" applyBorder="1" applyProtection="1">
      <protection locked="0"/>
    </xf>
    <xf numFmtId="0" fontId="5" fillId="0" borderId="0" xfId="0" applyFont="1" applyBorder="1" applyProtection="1">
      <protection locked="0"/>
    </xf>
    <xf numFmtId="0" fontId="22" fillId="0" borderId="0" xfId="0" applyFont="1" applyBorder="1" applyProtection="1">
      <protection locked="0"/>
    </xf>
    <xf numFmtId="0" fontId="0" fillId="0" borderId="0" xfId="0" applyAlignment="1">
      <alignment horizontal="left"/>
    </xf>
    <xf numFmtId="0" fontId="0" fillId="2" borderId="0" xfId="0" applyFill="1"/>
    <xf numFmtId="0" fontId="24" fillId="0" borderId="43" xfId="0" applyFont="1" applyBorder="1" applyAlignment="1" applyProtection="1">
      <alignment horizontal="center" vertical="center"/>
      <protection locked="0"/>
    </xf>
    <xf numFmtId="1" fontId="24" fillId="0" borderId="43" xfId="0" applyNumberFormat="1" applyFont="1" applyBorder="1" applyAlignment="1" applyProtection="1">
      <alignment horizontal="center" vertical="center"/>
      <protection locked="0"/>
    </xf>
    <xf numFmtId="0" fontId="8" fillId="4" borderId="79" xfId="0" applyFont="1" applyFill="1" applyBorder="1" applyAlignment="1" applyProtection="1">
      <alignment horizontal="center" vertical="center"/>
      <protection hidden="1"/>
    </xf>
    <xf numFmtId="0" fontId="8" fillId="4" borderId="80" xfId="0" applyFont="1" applyFill="1" applyBorder="1" applyAlignment="1" applyProtection="1">
      <alignment horizontal="center" vertical="center"/>
      <protection hidden="1"/>
    </xf>
    <xf numFmtId="0" fontId="8" fillId="4" borderId="23" xfId="0" applyFont="1" applyFill="1" applyBorder="1" applyAlignment="1" applyProtection="1">
      <alignment horizontal="center" vertical="center"/>
      <protection hidden="1"/>
    </xf>
    <xf numFmtId="164" fontId="8" fillId="4" borderId="81" xfId="0" applyNumberFormat="1" applyFont="1" applyFill="1" applyBorder="1" applyAlignment="1" applyProtection="1">
      <alignment horizontal="center" vertical="center"/>
      <protection hidden="1"/>
    </xf>
    <xf numFmtId="164" fontId="8" fillId="4" borderId="0" xfId="0" applyNumberFormat="1" applyFont="1" applyFill="1" applyBorder="1" applyAlignment="1" applyProtection="1">
      <alignment horizontal="center" vertical="center"/>
      <protection hidden="1"/>
    </xf>
    <xf numFmtId="0" fontId="23" fillId="0" borderId="0" xfId="0" applyFont="1" applyAlignment="1">
      <alignment horizontal="center" vertical="center"/>
    </xf>
    <xf numFmtId="0" fontId="4" fillId="0" borderId="59" xfId="0" applyFont="1" applyBorder="1" applyAlignment="1" applyProtection="1">
      <alignment horizontal="center" vertical="center"/>
      <protection locked="0"/>
    </xf>
    <xf numFmtId="0" fontId="4" fillId="0" borderId="63" xfId="0" applyFont="1" applyBorder="1" applyAlignment="1" applyProtection="1">
      <alignment horizontal="center" vertical="center"/>
      <protection locked="0"/>
    </xf>
    <xf numFmtId="0" fontId="4" fillId="0" borderId="67" xfId="0" applyFont="1" applyBorder="1" applyAlignment="1" applyProtection="1">
      <alignment horizontal="center" vertical="center"/>
      <protection locked="0"/>
    </xf>
    <xf numFmtId="0" fontId="14" fillId="11" borderId="60" xfId="0" applyFont="1" applyFill="1" applyBorder="1" applyAlignment="1" applyProtection="1">
      <alignment horizontal="center" vertical="center"/>
      <protection hidden="1"/>
    </xf>
    <xf numFmtId="0" fontId="14" fillId="11" borderId="55" xfId="0" applyFont="1" applyFill="1" applyBorder="1" applyAlignment="1" applyProtection="1">
      <alignment horizontal="center" vertical="center"/>
      <protection hidden="1"/>
    </xf>
    <xf numFmtId="0" fontId="14" fillId="11" borderId="68" xfId="0" applyFont="1" applyFill="1" applyBorder="1" applyAlignment="1" applyProtection="1">
      <alignment horizontal="center" vertical="center"/>
      <protection hidden="1"/>
    </xf>
    <xf numFmtId="10" fontId="17" fillId="11" borderId="77" xfId="1" applyNumberFormat="1" applyFont="1" applyFill="1" applyBorder="1" applyAlignment="1" applyProtection="1">
      <alignment horizontal="center" vertical="center"/>
      <protection hidden="1"/>
    </xf>
    <xf numFmtId="10" fontId="17" fillId="11" borderId="54" xfId="1" applyNumberFormat="1" applyFont="1" applyFill="1" applyBorder="1" applyAlignment="1" applyProtection="1">
      <alignment horizontal="center" vertical="center"/>
      <protection hidden="1"/>
    </xf>
    <xf numFmtId="10" fontId="17" fillId="11" borderId="78" xfId="1" applyNumberFormat="1" applyFont="1" applyFill="1" applyBorder="1" applyAlignment="1" applyProtection="1">
      <alignment horizontal="center" vertical="center"/>
      <protection hidden="1"/>
    </xf>
    <xf numFmtId="0" fontId="4" fillId="0" borderId="61" xfId="0" applyFont="1" applyBorder="1" applyAlignment="1" applyProtection="1">
      <alignment horizontal="center" vertical="center"/>
      <protection locked="0"/>
    </xf>
    <xf numFmtId="0" fontId="4" fillId="0" borderId="64" xfId="0" applyFont="1" applyBorder="1" applyAlignment="1" applyProtection="1">
      <alignment horizontal="center" vertical="center"/>
      <protection locked="0"/>
    </xf>
    <xf numFmtId="0" fontId="4" fillId="0" borderId="69" xfId="0" applyFont="1" applyBorder="1" applyAlignment="1" applyProtection="1">
      <alignment horizontal="center" vertical="center"/>
      <protection locked="0"/>
    </xf>
    <xf numFmtId="0" fontId="18" fillId="11" borderId="62" xfId="0" applyFont="1" applyFill="1" applyBorder="1" applyAlignment="1" applyProtection="1">
      <alignment horizontal="center" vertical="center"/>
      <protection hidden="1"/>
    </xf>
    <xf numFmtId="0" fontId="18" fillId="11" borderId="65" xfId="0" applyFont="1" applyFill="1" applyBorder="1" applyAlignment="1" applyProtection="1">
      <alignment horizontal="center" vertical="center"/>
      <protection hidden="1"/>
    </xf>
    <xf numFmtId="0" fontId="18" fillId="11" borderId="70" xfId="0" applyFont="1" applyFill="1" applyBorder="1" applyAlignment="1" applyProtection="1">
      <alignment horizontal="center" vertical="center"/>
      <protection hidden="1"/>
    </xf>
    <xf numFmtId="0" fontId="18" fillId="9" borderId="31" xfId="0" applyFont="1" applyFill="1" applyBorder="1" applyAlignment="1" applyProtection="1">
      <alignment horizontal="center" vertical="center"/>
      <protection hidden="1"/>
    </xf>
    <xf numFmtId="0" fontId="18" fillId="9" borderId="39" xfId="0" applyFont="1" applyFill="1" applyBorder="1" applyAlignment="1" applyProtection="1">
      <alignment horizontal="center" vertical="center"/>
      <protection hidden="1"/>
    </xf>
    <xf numFmtId="0" fontId="18" fillId="9" borderId="38" xfId="0" applyFont="1" applyFill="1" applyBorder="1" applyAlignment="1" applyProtection="1">
      <alignment horizontal="center" vertical="center"/>
      <protection hidden="1"/>
    </xf>
    <xf numFmtId="10" fontId="17" fillId="11" borderId="61" xfId="1" applyNumberFormat="1" applyFont="1" applyFill="1" applyBorder="1" applyAlignment="1" applyProtection="1">
      <alignment horizontal="center" vertical="center"/>
      <protection hidden="1"/>
    </xf>
    <xf numFmtId="10" fontId="17" fillId="11" borderId="64" xfId="1" applyNumberFormat="1" applyFont="1" applyFill="1" applyBorder="1" applyAlignment="1" applyProtection="1">
      <alignment horizontal="center" vertical="center"/>
      <protection hidden="1"/>
    </xf>
    <xf numFmtId="10" fontId="17" fillId="11" borderId="69" xfId="1" applyNumberFormat="1" applyFont="1" applyFill="1" applyBorder="1" applyAlignment="1" applyProtection="1">
      <alignment horizontal="center" vertical="center"/>
      <protection hidden="1"/>
    </xf>
    <xf numFmtId="0" fontId="24" fillId="0" borderId="59" xfId="0" applyFont="1" applyBorder="1" applyAlignment="1" applyProtection="1">
      <alignment horizontal="center" vertical="center"/>
      <protection locked="0"/>
    </xf>
    <xf numFmtId="0" fontId="24" fillId="0" borderId="63" xfId="0" applyFont="1" applyBorder="1" applyAlignment="1" applyProtection="1">
      <alignment horizontal="center" vertical="center"/>
      <protection locked="0"/>
    </xf>
    <xf numFmtId="0" fontId="24" fillId="0" borderId="67" xfId="0" applyFont="1" applyBorder="1" applyAlignment="1" applyProtection="1">
      <alignment horizontal="center" vertical="center"/>
      <protection locked="0"/>
    </xf>
    <xf numFmtId="0" fontId="6" fillId="7" borderId="27" xfId="0" applyFont="1" applyFill="1" applyBorder="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29" xfId="0" applyFont="1" applyFill="1" applyBorder="1" applyAlignment="1" applyProtection="1">
      <alignment horizontal="center" vertical="center"/>
      <protection locked="0"/>
    </xf>
    <xf numFmtId="0" fontId="6" fillId="8" borderId="27" xfId="0" applyFont="1" applyFill="1" applyBorder="1" applyAlignment="1" applyProtection="1">
      <alignment horizontal="center" vertical="center"/>
      <protection locked="0"/>
    </xf>
    <xf numFmtId="0" fontId="6" fillId="8" borderId="28" xfId="0" applyFont="1" applyFill="1" applyBorder="1" applyAlignment="1" applyProtection="1">
      <alignment horizontal="center" vertical="center"/>
      <protection locked="0"/>
    </xf>
    <xf numFmtId="0" fontId="6" fillId="8" borderId="30" xfId="0" applyFont="1" applyFill="1" applyBorder="1" applyAlignment="1" applyProtection="1">
      <alignment horizontal="center" vertical="center"/>
      <protection locked="0"/>
    </xf>
    <xf numFmtId="0" fontId="18" fillId="11" borderId="60" xfId="0" applyFont="1" applyFill="1" applyBorder="1" applyAlignment="1" applyProtection="1">
      <alignment horizontal="center" vertical="center"/>
      <protection hidden="1"/>
    </xf>
    <xf numFmtId="0" fontId="18" fillId="11" borderId="55" xfId="0" applyFont="1" applyFill="1" applyBorder="1" applyAlignment="1" applyProtection="1">
      <alignment horizontal="center" vertical="center"/>
      <protection hidden="1"/>
    </xf>
    <xf numFmtId="0" fontId="18" fillId="11" borderId="68" xfId="0" applyFont="1" applyFill="1" applyBorder="1" applyAlignment="1" applyProtection="1">
      <alignment horizontal="center" vertical="center"/>
      <protection hidden="1"/>
    </xf>
    <xf numFmtId="0" fontId="9" fillId="4" borderId="11" xfId="0" applyFont="1" applyFill="1" applyBorder="1" applyAlignment="1" applyProtection="1">
      <alignment horizontal="center" vertical="center"/>
      <protection hidden="1"/>
    </xf>
    <xf numFmtId="0" fontId="9" fillId="4" borderId="12" xfId="0" applyFont="1" applyFill="1" applyBorder="1" applyAlignment="1" applyProtection="1">
      <alignment horizontal="center" vertical="center"/>
      <protection hidden="1"/>
    </xf>
    <xf numFmtId="0" fontId="9" fillId="4" borderId="13" xfId="0" applyFont="1" applyFill="1" applyBorder="1" applyAlignment="1" applyProtection="1">
      <alignment horizontal="center" vertical="center"/>
      <protection hidden="1"/>
    </xf>
    <xf numFmtId="0" fontId="10" fillId="0" borderId="0" xfId="0" applyFont="1" applyBorder="1" applyAlignment="1" applyProtection="1">
      <alignment horizontal="center"/>
      <protection locked="0"/>
    </xf>
    <xf numFmtId="0" fontId="7" fillId="4" borderId="11" xfId="0" applyFont="1" applyFill="1" applyBorder="1" applyAlignment="1" applyProtection="1">
      <alignment horizontal="center" vertical="center"/>
      <protection locked="0"/>
    </xf>
    <xf numFmtId="0" fontId="7" fillId="4" borderId="12" xfId="0" applyFont="1" applyFill="1" applyBorder="1" applyAlignment="1" applyProtection="1">
      <alignment horizontal="center" vertical="center"/>
      <protection locked="0"/>
    </xf>
    <xf numFmtId="0" fontId="7" fillId="4" borderId="13" xfId="0" applyFont="1" applyFill="1" applyBorder="1" applyAlignment="1" applyProtection="1">
      <alignment horizontal="center" vertical="center"/>
      <protection locked="0"/>
    </xf>
    <xf numFmtId="0" fontId="7" fillId="0" borderId="19" xfId="0" applyFont="1" applyBorder="1" applyAlignment="1" applyProtection="1">
      <alignment horizontal="center"/>
      <protection locked="0"/>
    </xf>
    <xf numFmtId="0" fontId="7" fillId="0" borderId="20" xfId="0" applyFont="1" applyBorder="1" applyAlignment="1" applyProtection="1">
      <alignment horizontal="center"/>
      <protection locked="0"/>
    </xf>
    <xf numFmtId="0" fontId="7" fillId="0" borderId="22" xfId="0" applyFont="1" applyBorder="1" applyAlignment="1" applyProtection="1">
      <alignment horizontal="center" vertical="center"/>
      <protection locked="0"/>
    </xf>
    <xf numFmtId="0" fontId="7" fillId="0" borderId="0" xfId="0" applyFont="1" applyBorder="1" applyAlignment="1" applyProtection="1">
      <alignment horizontal="center" vertical="center"/>
      <protection locked="0"/>
    </xf>
    <xf numFmtId="0" fontId="7" fillId="0" borderId="20" xfId="0" applyFont="1" applyBorder="1" applyAlignment="1" applyProtection="1">
      <alignment horizontal="center" vertical="center"/>
      <protection locked="0"/>
    </xf>
    <xf numFmtId="0" fontId="7" fillId="0" borderId="0" xfId="0" applyFont="1" applyBorder="1" applyAlignment="1" applyProtection="1">
      <alignment horizontal="center"/>
      <protection locked="0"/>
    </xf>
    <xf numFmtId="0" fontId="4" fillId="0" borderId="22" xfId="0" applyFont="1" applyBorder="1" applyAlignment="1" applyProtection="1">
      <alignment horizontal="left" vertical="center"/>
      <protection locked="0"/>
    </xf>
    <xf numFmtId="0" fontId="4" fillId="0" borderId="0" xfId="0" applyFont="1" applyBorder="1" applyAlignment="1" applyProtection="1">
      <alignment horizontal="left" vertical="center"/>
      <protection locked="0"/>
    </xf>
    <xf numFmtId="0" fontId="4" fillId="0" borderId="20" xfId="0" applyFont="1" applyBorder="1" applyAlignment="1" applyProtection="1">
      <alignment horizontal="left" vertical="center"/>
      <protection locked="0"/>
    </xf>
    <xf numFmtId="0" fontId="2" fillId="13" borderId="0" xfId="0" applyFont="1" applyFill="1" applyBorder="1"/>
    <xf numFmtId="0" fontId="2" fillId="14" borderId="23" xfId="2" applyFont="1" applyFill="1" applyBorder="1" applyAlignment="1">
      <alignment horizontal="center"/>
    </xf>
  </cellXfs>
  <cellStyles count="3">
    <cellStyle name="Normal" xfId="0" builtinId="0"/>
    <cellStyle name="Normal 3 2" xfId="2" xr:uid="{00000000-0005-0000-0000-000001000000}"/>
    <cellStyle name="Pourcentage" xfId="1" builtinId="5"/>
  </cellStyles>
  <dxfs count="51">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FE4C9"/>
        </patternFill>
      </fill>
    </dxf>
    <dxf>
      <fill>
        <patternFill>
          <bgColor rgb="FFFFEECD"/>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theme="9"/>
        </patternFill>
      </fill>
    </dxf>
    <dxf>
      <fill>
        <patternFill>
          <bgColor theme="0" tint="-4.9989318521683403E-2"/>
        </patternFill>
      </fill>
    </dxf>
    <dxf>
      <fill>
        <patternFill>
          <bgColor rgb="FFFFFF99"/>
        </patternFill>
      </fill>
    </dxf>
    <dxf>
      <fill>
        <patternFill>
          <bgColor theme="9"/>
        </patternFill>
      </fill>
    </dxf>
    <dxf>
      <fill>
        <patternFill>
          <bgColor theme="9"/>
        </patternFill>
      </fill>
    </dxf>
    <dxf>
      <fill>
        <patternFill>
          <bgColor theme="0" tint="-4.9989318521683403E-2"/>
        </patternFill>
      </fill>
    </dxf>
    <dxf>
      <fill>
        <patternFill>
          <bgColor rgb="FFAFDC7E"/>
        </patternFill>
      </fill>
    </dxf>
    <dxf>
      <font>
        <condense val="0"/>
        <extend val="0"/>
        <color rgb="FF9C0006"/>
      </font>
      <fill>
        <patternFill>
          <bgColor rgb="FFFFC7CE"/>
        </patternFill>
      </fill>
    </dxf>
    <dxf>
      <fill>
        <patternFill>
          <bgColor rgb="FFFF6600"/>
        </patternFill>
      </fill>
    </dxf>
    <dxf>
      <fill>
        <patternFill>
          <bgColor rgb="FFF68222"/>
        </patternFill>
      </fill>
    </dxf>
    <dxf>
      <fill>
        <gradientFill type="path">
          <stop position="0">
            <color theme="8" tint="0.80001220740379042"/>
          </stop>
          <stop position="1">
            <color rgb="FFFFFF99"/>
          </stop>
        </gradientFill>
      </fill>
    </dxf>
    <dxf>
      <fill>
        <gradientFill type="path">
          <stop position="0">
            <color theme="8" tint="0.80001220740379042"/>
          </stop>
          <stop position="1">
            <color theme="0"/>
          </stop>
        </gradientFill>
      </fill>
    </dxf>
    <dxf>
      <fill>
        <gradientFill type="path" left="0.5" right="0.5" top="0.5" bottom="0.5">
          <stop position="0">
            <color theme="0" tint="-0.1490218817712943"/>
          </stop>
          <stop position="1">
            <color theme="0"/>
          </stop>
        </gradientFill>
      </fill>
    </dxf>
    <dxf>
      <fill>
        <gradientFill type="path">
          <stop position="0">
            <color theme="8" tint="0.80001220740379042"/>
          </stop>
          <stop position="1">
            <color theme="0"/>
          </stop>
        </gradientFill>
      </fill>
    </dxf>
    <dxf>
      <fill>
        <gradientFill>
          <stop position="0">
            <color theme="0" tint="-0.1490218817712943"/>
          </stop>
          <stop position="1">
            <color theme="0" tint="-5.0965910824915313E-2"/>
          </stop>
        </gradientFill>
      </fill>
    </dxf>
    <dxf>
      <fill>
        <patternFill>
          <bgColor theme="0" tint="-4.9989318521683403E-2"/>
        </patternFill>
      </fill>
    </dxf>
    <dxf>
      <fill>
        <patternFill>
          <bgColor theme="8" tint="0.79998168889431442"/>
        </patternFill>
      </fill>
    </dxf>
    <dxf>
      <fill>
        <patternFill>
          <bgColor theme="0" tint="-0.14996795556505021"/>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166688</xdr:colOff>
      <xdr:row>12</xdr:row>
      <xdr:rowOff>119063</xdr:rowOff>
    </xdr:from>
    <xdr:to>
      <xdr:col>30</xdr:col>
      <xdr:colOff>190500</xdr:colOff>
      <xdr:row>12</xdr:row>
      <xdr:rowOff>154781</xdr:rowOff>
    </xdr:to>
    <xdr:cxnSp macro="">
      <xdr:nvCxnSpPr>
        <xdr:cNvPr id="3" name="Connecteur droit avec flèche 2">
          <a:extLst>
            <a:ext uri="{FF2B5EF4-FFF2-40B4-BE49-F238E27FC236}">
              <a16:creationId xmlns:a16="http://schemas.microsoft.com/office/drawing/2014/main" id="{FEF9FE68-8399-49D2-AF39-127F2EDE1E81}"/>
            </a:ext>
          </a:extLst>
        </xdr:cNvPr>
        <xdr:cNvCxnSpPr/>
      </xdr:nvCxnSpPr>
      <xdr:spPr>
        <a:xfrm flipV="1">
          <a:off x="13629513000" y="3559969"/>
          <a:ext cx="6119812" cy="35718"/>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142876</xdr:colOff>
      <xdr:row>15</xdr:row>
      <xdr:rowOff>95249</xdr:rowOff>
    </xdr:from>
    <xdr:to>
      <xdr:col>31</xdr:col>
      <xdr:colOff>202407</xdr:colOff>
      <xdr:row>30</xdr:row>
      <xdr:rowOff>107156</xdr:rowOff>
    </xdr:to>
    <xdr:sp macro="" textlink="">
      <xdr:nvSpPr>
        <xdr:cNvPr id="4" name="Phylactère : pensées 3">
          <a:extLst>
            <a:ext uri="{FF2B5EF4-FFF2-40B4-BE49-F238E27FC236}">
              <a16:creationId xmlns:a16="http://schemas.microsoft.com/office/drawing/2014/main" id="{CE25576A-8A65-42DD-A607-269D6406EEC0}"/>
            </a:ext>
          </a:extLst>
        </xdr:cNvPr>
        <xdr:cNvSpPr/>
      </xdr:nvSpPr>
      <xdr:spPr>
        <a:xfrm>
          <a:off x="13628762906" y="3940968"/>
          <a:ext cx="6584156" cy="3298032"/>
        </a:xfrm>
        <a:prstGeom prst="cloudCallout">
          <a:avLst>
            <a:gd name="adj1" fmla="val -38316"/>
            <a:gd name="adj2" fmla="val -7039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r>
            <a:rPr lang="ar-DZ" sz="2000" b="0" cap="none" spc="0">
              <a:ln w="0"/>
              <a:solidFill>
                <a:schemeClr val="tx1"/>
              </a:solidFill>
              <a:effectLst>
                <a:outerShdw blurRad="38100" dist="19050" dir="2700000" algn="tl" rotWithShape="0">
                  <a:schemeClr val="dk1">
                    <a:alpha val="40000"/>
                  </a:schemeClr>
                </a:outerShdw>
              </a:effectLst>
            </a:rPr>
            <a:t>مثلا : اريد نقل القيمة الموجودة داخل هذه الخلية الى الخلية </a:t>
          </a:r>
          <a:r>
            <a:rPr lang="fr-FR" sz="2000" b="0" cap="none" spc="0">
              <a:ln w="0"/>
              <a:solidFill>
                <a:schemeClr val="tx1"/>
              </a:solidFill>
              <a:effectLst>
                <a:outerShdw blurRad="38100" dist="19050" dir="2700000" algn="tl" rotWithShape="0">
                  <a:schemeClr val="dk1">
                    <a:alpha val="40000"/>
                  </a:schemeClr>
                </a:outerShdw>
              </a:effectLst>
            </a:rPr>
            <a:t>N13</a:t>
          </a:r>
          <a:r>
            <a:rPr lang="ar-DZ" sz="2000" b="0" cap="none" spc="0">
              <a:ln w="0"/>
              <a:solidFill>
                <a:schemeClr val="tx1"/>
              </a:solidFill>
              <a:effectLst>
                <a:outerShdw blurRad="38100" dist="19050" dir="2700000" algn="tl" rotWithShape="0">
                  <a:schemeClr val="dk1">
                    <a:alpha val="40000"/>
                  </a:schemeClr>
                </a:outerShdw>
              </a:effectLst>
            </a:rPr>
            <a:t> مع وجود خاصية انها تتغير بتغير الفصل الدراسي</a:t>
          </a:r>
          <a:r>
            <a:rPr lang="ar-DZ" sz="2000" b="0" cap="none" spc="0" baseline="0">
              <a:ln w="0"/>
              <a:solidFill>
                <a:schemeClr val="tx1"/>
              </a:solidFill>
              <a:effectLst>
                <a:outerShdw blurRad="38100" dist="19050" dir="2700000" algn="tl" rotWithShape="0">
                  <a:schemeClr val="dk1">
                    <a:alpha val="40000"/>
                  </a:schemeClr>
                </a:outerShdw>
              </a:effectLst>
            </a:rPr>
            <a:t> بمعنى اذا كان الفصل الاول اجد قيمة الفصل الاول واذا كان الفصل الثاني اجد قيمة الفصل الثاني واذا كان الفصل الثالث اجد قيمة الفصل الثالث ,,,وهكذا مع بقية المجالات من 9,99 و8,99 ووو,,,,,</a:t>
          </a:r>
          <a:endParaRPr lang="ar-DZ" sz="20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1605;&#1604;&#1601;&#1575;&#1578;%20&#1575;&#1604;&#1575;&#1576;&#1578;&#1583;&#1575;&#1574;&#1610;%202016\&#1576;&#1585;&#1606;&#1575;&#1605;&#1580;%20+&#1576;&#1591;&#1575;&#1602;&#1577;%20&#1575;&#1604;&#1578;&#1585;&#1603;&#1610;&#1576;&#1610;&#1577;\&#1605;&#1593;&#1583;&#1604;&#1575;&#1578;%20&#1575;&#1604;&#1587;&#1606;&#1577;%20&#1575;&#1604;&#1579;&#1575;&#1604;&#1579;&#1577;%20&#1571;%202019%20-%20Copi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رئيسية"/>
      <sheetName val="توزيع التلاميذ حسب معدلات  "/>
      <sheetName val="Graphique1"/>
      <sheetName val="قائمة التلاميذ"/>
      <sheetName val="نتائج الفصل الاول "/>
      <sheetName val="نتائج الفصل الثاني "/>
      <sheetName val="نتائج الفصل الثالث"/>
      <sheetName val="كشوف النقاط"/>
      <sheetName val="المعدل السنوي "/>
      <sheetName val="معدل المواد الاساسية "/>
      <sheetName val="تحليل النتائج "/>
      <sheetName val="الامتحان التجريبي"/>
      <sheetName val="كشف النقاط للامتحان التجريبي"/>
      <sheetName val="نتائج الامتحان + معدل القبول "/>
      <sheetName val="كشف نقاط المعدل السنوي"/>
      <sheetName val="البطاقة التركيبية للسنة الخامسة"/>
    </sheetNames>
    <sheetDataSet>
      <sheetData sheetId="0">
        <row r="6">
          <cell r="G6" t="str">
            <v>2018/2019</v>
          </cell>
        </row>
      </sheetData>
      <sheetData sheetId="1"/>
      <sheetData sheetId="3">
        <row r="7">
          <cell r="B7" t="str">
            <v xml:space="preserve">بلمبروك </v>
          </cell>
        </row>
        <row r="8">
          <cell r="B8" t="str">
            <v xml:space="preserve">بلهواري </v>
          </cell>
        </row>
        <row r="9">
          <cell r="B9" t="str">
            <v xml:space="preserve">بن خيرة </v>
          </cell>
        </row>
        <row r="10">
          <cell r="B10" t="str">
            <v xml:space="preserve">بن عيسى </v>
          </cell>
        </row>
        <row r="11">
          <cell r="B11" t="str">
            <v xml:space="preserve">بن يوسف </v>
          </cell>
        </row>
        <row r="12">
          <cell r="B12" t="str">
            <v xml:space="preserve">بوسيف </v>
          </cell>
        </row>
        <row r="13">
          <cell r="B13" t="str">
            <v xml:space="preserve">بوعزة </v>
          </cell>
        </row>
        <row r="14">
          <cell r="B14" t="str">
            <v>بولرباق</v>
          </cell>
        </row>
        <row r="15">
          <cell r="B15" t="str">
            <v xml:space="preserve">تواتي </v>
          </cell>
        </row>
        <row r="16">
          <cell r="B16" t="str">
            <v xml:space="preserve">حاج قدور </v>
          </cell>
        </row>
        <row r="17">
          <cell r="B17" t="str">
            <v xml:space="preserve">حاكمي </v>
          </cell>
        </row>
        <row r="18">
          <cell r="B18" t="str">
            <v>حكومي</v>
          </cell>
        </row>
        <row r="19">
          <cell r="B19" t="str">
            <v xml:space="preserve">دحماني </v>
          </cell>
        </row>
        <row r="20">
          <cell r="B20" t="str">
            <v>ريزوقة</v>
          </cell>
        </row>
        <row r="21">
          <cell r="B21" t="str">
            <v xml:space="preserve">زاهي </v>
          </cell>
        </row>
        <row r="22">
          <cell r="B22" t="str">
            <v>ساوس</v>
          </cell>
        </row>
        <row r="23">
          <cell r="B23" t="str">
            <v>صبيعات</v>
          </cell>
        </row>
        <row r="24">
          <cell r="B24" t="str">
            <v xml:space="preserve">صعدلي </v>
          </cell>
        </row>
        <row r="25">
          <cell r="B25" t="str">
            <v xml:space="preserve">قاضي </v>
          </cell>
        </row>
        <row r="26">
          <cell r="B26" t="str">
            <v>قنيبر</v>
          </cell>
        </row>
        <row r="27">
          <cell r="B27" t="str">
            <v xml:space="preserve">مزوزي </v>
          </cell>
        </row>
        <row r="28">
          <cell r="B28" t="str">
            <v xml:space="preserve">مولاي </v>
          </cell>
        </row>
        <row r="29">
          <cell r="B29" t="str">
            <v xml:space="preserve">ميلودي </v>
          </cell>
        </row>
        <row r="30">
          <cell r="B30" t="str">
            <v>kjjj</v>
          </cell>
        </row>
      </sheetData>
      <sheetData sheetId="4">
        <row r="5">
          <cell r="D5">
            <v>5.5</v>
          </cell>
          <cell r="E5">
            <v>3.5</v>
          </cell>
          <cell r="F5">
            <v>3.75</v>
          </cell>
          <cell r="P5">
            <v>4.72</v>
          </cell>
        </row>
        <row r="6">
          <cell r="D6">
            <v>8.5</v>
          </cell>
          <cell r="E6">
            <v>4.5</v>
          </cell>
          <cell r="F6">
            <v>7.5</v>
          </cell>
          <cell r="P6">
            <v>6.84</v>
          </cell>
        </row>
        <row r="7">
          <cell r="D7">
            <v>1.75</v>
          </cell>
          <cell r="E7">
            <v>2</v>
          </cell>
          <cell r="F7">
            <v>2.25</v>
          </cell>
          <cell r="P7">
            <v>2.13</v>
          </cell>
        </row>
        <row r="8">
          <cell r="D8">
            <v>9.5</v>
          </cell>
          <cell r="E8">
            <v>8</v>
          </cell>
          <cell r="F8">
            <v>8</v>
          </cell>
          <cell r="P8">
            <v>8.27</v>
          </cell>
        </row>
        <row r="9">
          <cell r="D9">
            <v>9</v>
          </cell>
          <cell r="E9">
            <v>8.5</v>
          </cell>
          <cell r="F9">
            <v>8.75</v>
          </cell>
          <cell r="P9">
            <v>7.79</v>
          </cell>
        </row>
        <row r="10">
          <cell r="D10">
            <v>2.5</v>
          </cell>
          <cell r="E10">
            <v>2</v>
          </cell>
          <cell r="F10">
            <v>1.75</v>
          </cell>
          <cell r="P10">
            <v>3.02</v>
          </cell>
        </row>
        <row r="11">
          <cell r="D11">
            <v>9</v>
          </cell>
          <cell r="E11">
            <v>9.5</v>
          </cell>
          <cell r="F11">
            <v>6.25</v>
          </cell>
          <cell r="P11">
            <v>8.1999999999999993</v>
          </cell>
        </row>
        <row r="12">
          <cell r="D12">
            <v>7</v>
          </cell>
          <cell r="E12">
            <v>9.5</v>
          </cell>
          <cell r="F12">
            <v>7</v>
          </cell>
          <cell r="P12">
            <v>6.84</v>
          </cell>
        </row>
        <row r="13">
          <cell r="D13">
            <v>8.5</v>
          </cell>
          <cell r="E13">
            <v>5.5</v>
          </cell>
          <cell r="F13">
            <v>6.25</v>
          </cell>
          <cell r="P13">
            <v>6.9</v>
          </cell>
        </row>
        <row r="14">
          <cell r="D14">
            <v>9.75</v>
          </cell>
          <cell r="E14">
            <v>8.5</v>
          </cell>
          <cell r="F14">
            <v>8</v>
          </cell>
          <cell r="P14">
            <v>8.61</v>
          </cell>
        </row>
        <row r="15">
          <cell r="D15">
            <v>9</v>
          </cell>
          <cell r="E15">
            <v>2.5</v>
          </cell>
          <cell r="F15">
            <v>8.75</v>
          </cell>
          <cell r="P15">
            <v>7.63</v>
          </cell>
        </row>
        <row r="16">
          <cell r="D16">
            <v>7.25</v>
          </cell>
          <cell r="E16">
            <v>6.5</v>
          </cell>
          <cell r="F16">
            <v>6</v>
          </cell>
          <cell r="P16">
            <v>6.5</v>
          </cell>
        </row>
        <row r="17">
          <cell r="D17">
            <v>9.5</v>
          </cell>
          <cell r="E17">
            <v>10</v>
          </cell>
          <cell r="F17">
            <v>7.25</v>
          </cell>
          <cell r="P17">
            <v>8.84</v>
          </cell>
        </row>
        <row r="18">
          <cell r="D18">
            <v>8</v>
          </cell>
          <cell r="E18">
            <v>5</v>
          </cell>
          <cell r="F18">
            <v>5</v>
          </cell>
          <cell r="P18">
            <v>7.7</v>
          </cell>
        </row>
        <row r="19">
          <cell r="D19">
            <v>8</v>
          </cell>
          <cell r="E19">
            <v>6</v>
          </cell>
          <cell r="F19">
            <v>3</v>
          </cell>
          <cell r="P19">
            <v>6.86</v>
          </cell>
        </row>
        <row r="20">
          <cell r="D20">
            <v>7.75</v>
          </cell>
          <cell r="E20">
            <v>3</v>
          </cell>
          <cell r="F20">
            <v>8.75</v>
          </cell>
          <cell r="P20">
            <v>6.54</v>
          </cell>
        </row>
        <row r="21">
          <cell r="D21">
            <v>8</v>
          </cell>
          <cell r="E21">
            <v>5.25</v>
          </cell>
          <cell r="F21">
            <v>7.5</v>
          </cell>
          <cell r="P21">
            <v>8.15</v>
          </cell>
        </row>
        <row r="22">
          <cell r="D22">
            <v>8.75</v>
          </cell>
          <cell r="E22">
            <v>6</v>
          </cell>
          <cell r="F22">
            <v>5.5</v>
          </cell>
          <cell r="P22">
            <v>6.86</v>
          </cell>
        </row>
        <row r="23">
          <cell r="D23">
            <v>9.5</v>
          </cell>
          <cell r="E23">
            <v>10</v>
          </cell>
          <cell r="F23">
            <v>8</v>
          </cell>
          <cell r="P23">
            <v>8.61</v>
          </cell>
        </row>
        <row r="24">
          <cell r="D24">
            <v>5</v>
          </cell>
          <cell r="E24">
            <v>4</v>
          </cell>
          <cell r="F24">
            <v>4</v>
          </cell>
          <cell r="P24">
            <v>5.97</v>
          </cell>
        </row>
        <row r="25">
          <cell r="D25">
            <v>9.25</v>
          </cell>
          <cell r="E25">
            <v>9.5</v>
          </cell>
          <cell r="F25">
            <v>7.75</v>
          </cell>
          <cell r="P25">
            <v>8.4499999999999993</v>
          </cell>
        </row>
        <row r="26">
          <cell r="D26">
            <v>10</v>
          </cell>
          <cell r="E26">
            <v>9</v>
          </cell>
          <cell r="F26">
            <v>8</v>
          </cell>
          <cell r="P26">
            <v>8.4700000000000006</v>
          </cell>
        </row>
        <row r="27">
          <cell r="D27">
            <v>4</v>
          </cell>
          <cell r="E27">
            <v>4</v>
          </cell>
          <cell r="F27">
            <v>4.5</v>
          </cell>
          <cell r="P27">
            <v>4.4000000000000004</v>
          </cell>
        </row>
        <row r="28">
          <cell r="P28" t="str">
            <v xml:space="preserve"> </v>
          </cell>
        </row>
        <row r="29">
          <cell r="P29" t="str">
            <v xml:space="preserve"> </v>
          </cell>
        </row>
        <row r="30">
          <cell r="P30" t="str">
            <v xml:space="preserve"> </v>
          </cell>
        </row>
        <row r="31">
          <cell r="P31" t="str">
            <v xml:space="preserve"> </v>
          </cell>
        </row>
        <row r="32">
          <cell r="P32" t="str">
            <v xml:space="preserve"> </v>
          </cell>
        </row>
        <row r="33">
          <cell r="P33" t="str">
            <v xml:space="preserve"> </v>
          </cell>
        </row>
        <row r="34">
          <cell r="P34" t="str">
            <v xml:space="preserve"> </v>
          </cell>
        </row>
        <row r="35">
          <cell r="P35" t="str">
            <v xml:space="preserve"> </v>
          </cell>
        </row>
        <row r="36">
          <cell r="P36" t="str">
            <v xml:space="preserve"> </v>
          </cell>
        </row>
        <row r="37">
          <cell r="P37" t="str">
            <v xml:space="preserve"> </v>
          </cell>
        </row>
        <row r="38">
          <cell r="P38" t="str">
            <v xml:space="preserve"> </v>
          </cell>
        </row>
        <row r="39">
          <cell r="P39" t="str">
            <v xml:space="preserve"> </v>
          </cell>
        </row>
        <row r="40">
          <cell r="P40" t="str">
            <v xml:space="preserve"> </v>
          </cell>
        </row>
        <row r="41">
          <cell r="P41" t="str">
            <v xml:space="preserve"> </v>
          </cell>
        </row>
        <row r="42">
          <cell r="P42" t="str">
            <v xml:space="preserve"> </v>
          </cell>
        </row>
        <row r="43">
          <cell r="P43" t="str">
            <v xml:space="preserve"> </v>
          </cell>
        </row>
        <row r="44">
          <cell r="P44" t="str">
            <v xml:space="preserve"> </v>
          </cell>
        </row>
        <row r="45">
          <cell r="P45" t="str">
            <v xml:space="preserve"> </v>
          </cell>
        </row>
        <row r="46">
          <cell r="P46" t="str">
            <v xml:space="preserve"> </v>
          </cell>
        </row>
        <row r="47">
          <cell r="P47" t="str">
            <v xml:space="preserve"> </v>
          </cell>
        </row>
        <row r="48">
          <cell r="P48" t="str">
            <v xml:space="preserve"> </v>
          </cell>
        </row>
        <row r="49">
          <cell r="P49" t="str">
            <v xml:space="preserve"> </v>
          </cell>
        </row>
        <row r="50">
          <cell r="P50" t="str">
            <v xml:space="preserve"> </v>
          </cell>
        </row>
        <row r="51">
          <cell r="P51" t="str">
            <v xml:space="preserve"> </v>
          </cell>
        </row>
        <row r="52">
          <cell r="P52" t="str">
            <v xml:space="preserve"> </v>
          </cell>
        </row>
        <row r="53">
          <cell r="P53" t="str">
            <v xml:space="preserve"> </v>
          </cell>
        </row>
        <row r="54">
          <cell r="P54" t="str">
            <v xml:space="preserve"> </v>
          </cell>
        </row>
        <row r="55">
          <cell r="P55" t="str">
            <v xml:space="preserve"> </v>
          </cell>
        </row>
        <row r="56">
          <cell r="P56" t="str">
            <v xml:space="preserve"> </v>
          </cell>
        </row>
        <row r="57">
          <cell r="P57" t="str">
            <v xml:space="preserve"> </v>
          </cell>
        </row>
        <row r="58">
          <cell r="P58" t="str">
            <v xml:space="preserve"> </v>
          </cell>
        </row>
        <row r="59">
          <cell r="P59" t="str">
            <v xml:space="preserve"> </v>
          </cell>
        </row>
      </sheetData>
      <sheetData sheetId="5">
        <row r="5">
          <cell r="D5">
            <v>5</v>
          </cell>
          <cell r="E5">
            <v>6.75</v>
          </cell>
          <cell r="F5">
            <v>3</v>
          </cell>
          <cell r="P5">
            <v>4.95</v>
          </cell>
        </row>
        <row r="6">
          <cell r="D6">
            <v>7.25</v>
          </cell>
          <cell r="E6">
            <v>9</v>
          </cell>
          <cell r="F6">
            <v>8</v>
          </cell>
          <cell r="P6">
            <v>8.25</v>
          </cell>
        </row>
        <row r="7">
          <cell r="D7">
            <v>1</v>
          </cell>
          <cell r="E7">
            <v>4.75</v>
          </cell>
          <cell r="F7">
            <v>4</v>
          </cell>
          <cell r="P7">
            <v>2.95</v>
          </cell>
        </row>
        <row r="8">
          <cell r="D8">
            <v>10</v>
          </cell>
          <cell r="E8">
            <v>10</v>
          </cell>
          <cell r="F8">
            <v>8.75</v>
          </cell>
          <cell r="P8">
            <v>8.15</v>
          </cell>
        </row>
        <row r="9">
          <cell r="D9">
            <v>8.5</v>
          </cell>
          <cell r="E9">
            <v>10</v>
          </cell>
          <cell r="F9">
            <v>6.75</v>
          </cell>
          <cell r="P9">
            <v>7.27</v>
          </cell>
        </row>
        <row r="10">
          <cell r="D10">
            <v>3.75</v>
          </cell>
          <cell r="E10">
            <v>3</v>
          </cell>
          <cell r="F10">
            <v>4.5</v>
          </cell>
          <cell r="P10">
            <v>4.6500000000000004</v>
          </cell>
        </row>
        <row r="11">
          <cell r="D11">
            <v>9.5</v>
          </cell>
          <cell r="E11">
            <v>8</v>
          </cell>
          <cell r="F11">
            <v>5</v>
          </cell>
          <cell r="P11">
            <v>7.72</v>
          </cell>
        </row>
        <row r="12">
          <cell r="D12">
            <v>5.5</v>
          </cell>
          <cell r="E12">
            <v>10</v>
          </cell>
          <cell r="F12">
            <v>8.25</v>
          </cell>
          <cell r="P12">
            <v>6.87</v>
          </cell>
        </row>
        <row r="13">
          <cell r="D13">
            <v>7.5</v>
          </cell>
          <cell r="E13">
            <v>8.25</v>
          </cell>
          <cell r="F13">
            <v>9</v>
          </cell>
          <cell r="P13">
            <v>7.1</v>
          </cell>
        </row>
        <row r="14">
          <cell r="D14">
            <v>9.25</v>
          </cell>
          <cell r="E14">
            <v>9.5</v>
          </cell>
          <cell r="F14">
            <v>10</v>
          </cell>
          <cell r="P14">
            <v>8.07</v>
          </cell>
        </row>
        <row r="15">
          <cell r="D15">
            <v>9.5</v>
          </cell>
          <cell r="E15">
            <v>7.5</v>
          </cell>
          <cell r="F15">
            <v>6.5</v>
          </cell>
          <cell r="P15">
            <v>7.57</v>
          </cell>
        </row>
        <row r="16">
          <cell r="D16">
            <v>5</v>
          </cell>
          <cell r="E16">
            <v>9</v>
          </cell>
          <cell r="F16">
            <v>5.25</v>
          </cell>
          <cell r="P16">
            <v>6.44</v>
          </cell>
        </row>
        <row r="17">
          <cell r="D17">
            <v>9.75</v>
          </cell>
          <cell r="E17">
            <v>10</v>
          </cell>
          <cell r="F17">
            <v>8.5</v>
          </cell>
          <cell r="P17">
            <v>9.32</v>
          </cell>
        </row>
        <row r="18">
          <cell r="D18">
            <v>5.25</v>
          </cell>
          <cell r="E18">
            <v>6.5</v>
          </cell>
          <cell r="F18">
            <v>4.75</v>
          </cell>
          <cell r="P18">
            <v>6.82</v>
          </cell>
        </row>
        <row r="19">
          <cell r="D19">
            <v>7</v>
          </cell>
          <cell r="E19">
            <v>9</v>
          </cell>
          <cell r="F19">
            <v>3.75</v>
          </cell>
          <cell r="P19">
            <v>6.37</v>
          </cell>
        </row>
        <row r="20">
          <cell r="D20">
            <v>5.25</v>
          </cell>
          <cell r="E20">
            <v>7.5</v>
          </cell>
          <cell r="F20">
            <v>5.75</v>
          </cell>
          <cell r="P20">
            <v>6.62</v>
          </cell>
        </row>
        <row r="21">
          <cell r="D21">
            <v>6.75</v>
          </cell>
          <cell r="E21">
            <v>8.75</v>
          </cell>
          <cell r="F21">
            <v>5</v>
          </cell>
          <cell r="P21">
            <v>6.5</v>
          </cell>
        </row>
        <row r="22">
          <cell r="D22">
            <v>8.5</v>
          </cell>
          <cell r="E22">
            <v>6.75</v>
          </cell>
          <cell r="F22">
            <v>7.5</v>
          </cell>
          <cell r="P22">
            <v>7.52</v>
          </cell>
        </row>
        <row r="23">
          <cell r="D23">
            <v>9.75</v>
          </cell>
          <cell r="E23">
            <v>10</v>
          </cell>
          <cell r="F23">
            <v>10</v>
          </cell>
          <cell r="P23">
            <v>9.1999999999999993</v>
          </cell>
        </row>
        <row r="24">
          <cell r="D24">
            <v>6.75</v>
          </cell>
          <cell r="E24">
            <v>1.5</v>
          </cell>
          <cell r="F24">
            <v>4.5</v>
          </cell>
          <cell r="P24">
            <v>5.15</v>
          </cell>
        </row>
        <row r="25">
          <cell r="D25">
            <v>8.5</v>
          </cell>
          <cell r="E25">
            <v>9.25</v>
          </cell>
          <cell r="F25">
            <v>8.5</v>
          </cell>
          <cell r="P25">
            <v>8.3000000000000007</v>
          </cell>
        </row>
        <row r="26">
          <cell r="D26">
            <v>8.75</v>
          </cell>
          <cell r="E26">
            <v>9.75</v>
          </cell>
          <cell r="F26">
            <v>8.75</v>
          </cell>
          <cell r="P26">
            <v>8.92</v>
          </cell>
        </row>
        <row r="27">
          <cell r="D27">
            <v>4</v>
          </cell>
          <cell r="E27">
            <v>5.5</v>
          </cell>
          <cell r="F27">
            <v>4</v>
          </cell>
          <cell r="P27">
            <v>4.47</v>
          </cell>
        </row>
        <row r="28">
          <cell r="P28" t="str">
            <v xml:space="preserve"> </v>
          </cell>
        </row>
        <row r="29">
          <cell r="P29" t="str">
            <v xml:space="preserve"> </v>
          </cell>
        </row>
        <row r="30">
          <cell r="P30" t="str">
            <v xml:space="preserve"> </v>
          </cell>
        </row>
        <row r="31">
          <cell r="P31" t="str">
            <v xml:space="preserve"> </v>
          </cell>
        </row>
        <row r="32">
          <cell r="P32" t="str">
            <v xml:space="preserve"> </v>
          </cell>
        </row>
        <row r="33">
          <cell r="P33" t="str">
            <v xml:space="preserve"> </v>
          </cell>
        </row>
        <row r="34">
          <cell r="P34" t="str">
            <v xml:space="preserve"> </v>
          </cell>
        </row>
        <row r="35">
          <cell r="P35" t="str">
            <v xml:space="preserve"> </v>
          </cell>
        </row>
        <row r="36">
          <cell r="P36" t="str">
            <v xml:space="preserve"> </v>
          </cell>
        </row>
        <row r="37">
          <cell r="P37" t="str">
            <v xml:space="preserve"> </v>
          </cell>
        </row>
        <row r="38">
          <cell r="P38" t="str">
            <v xml:space="preserve"> </v>
          </cell>
        </row>
        <row r="39">
          <cell r="P39" t="str">
            <v xml:space="preserve"> </v>
          </cell>
        </row>
        <row r="40">
          <cell r="E40" t="str">
            <v>_</v>
          </cell>
          <cell r="P40" t="str">
            <v xml:space="preserve"> </v>
          </cell>
        </row>
        <row r="41">
          <cell r="E41" t="str">
            <v>_</v>
          </cell>
          <cell r="P41" t="str">
            <v xml:space="preserve"> </v>
          </cell>
        </row>
        <row r="42">
          <cell r="E42" t="str">
            <v>_</v>
          </cell>
          <cell r="P42" t="str">
            <v xml:space="preserve"> </v>
          </cell>
        </row>
        <row r="43">
          <cell r="E43" t="str">
            <v>_</v>
          </cell>
          <cell r="P43" t="str">
            <v xml:space="preserve"> </v>
          </cell>
        </row>
        <row r="44">
          <cell r="E44" t="str">
            <v>_</v>
          </cell>
          <cell r="P44" t="str">
            <v xml:space="preserve"> </v>
          </cell>
        </row>
        <row r="45">
          <cell r="E45" t="str">
            <v>_</v>
          </cell>
          <cell r="P45" t="str">
            <v xml:space="preserve"> </v>
          </cell>
        </row>
        <row r="46">
          <cell r="E46" t="str">
            <v>_</v>
          </cell>
          <cell r="P46" t="str">
            <v xml:space="preserve"> </v>
          </cell>
        </row>
        <row r="47">
          <cell r="E47" t="str">
            <v>_</v>
          </cell>
          <cell r="P47" t="str">
            <v xml:space="preserve"> </v>
          </cell>
        </row>
        <row r="48">
          <cell r="E48" t="str">
            <v>_</v>
          </cell>
          <cell r="P48" t="str">
            <v xml:space="preserve"> </v>
          </cell>
        </row>
        <row r="49">
          <cell r="E49" t="str">
            <v>_</v>
          </cell>
          <cell r="P49" t="str">
            <v xml:space="preserve"> </v>
          </cell>
        </row>
        <row r="50">
          <cell r="E50" t="str">
            <v>_</v>
          </cell>
          <cell r="P50" t="str">
            <v xml:space="preserve"> </v>
          </cell>
        </row>
        <row r="51">
          <cell r="E51" t="str">
            <v>_</v>
          </cell>
          <cell r="P51" t="str">
            <v xml:space="preserve"> </v>
          </cell>
        </row>
        <row r="52">
          <cell r="E52" t="str">
            <v>_</v>
          </cell>
          <cell r="P52" t="str">
            <v xml:space="preserve"> </v>
          </cell>
        </row>
        <row r="53">
          <cell r="E53" t="str">
            <v>_</v>
          </cell>
          <cell r="P53" t="str">
            <v xml:space="preserve"> </v>
          </cell>
        </row>
        <row r="54">
          <cell r="E54" t="str">
            <v>_</v>
          </cell>
          <cell r="P54" t="str">
            <v xml:space="preserve"> </v>
          </cell>
        </row>
        <row r="55">
          <cell r="E55" t="str">
            <v>_</v>
          </cell>
          <cell r="P55" t="str">
            <v xml:space="preserve"> </v>
          </cell>
        </row>
        <row r="56">
          <cell r="E56" t="str">
            <v>_</v>
          </cell>
          <cell r="P56" t="str">
            <v xml:space="preserve"> </v>
          </cell>
        </row>
        <row r="57">
          <cell r="E57" t="str">
            <v>_</v>
          </cell>
          <cell r="P57" t="str">
            <v xml:space="preserve"> </v>
          </cell>
        </row>
        <row r="58">
          <cell r="E58" t="str">
            <v>_</v>
          </cell>
          <cell r="P58" t="str">
            <v xml:space="preserve"> </v>
          </cell>
        </row>
      </sheetData>
      <sheetData sheetId="6">
        <row r="5">
          <cell r="P5" t="str">
            <v xml:space="preserve"> </v>
          </cell>
        </row>
        <row r="6">
          <cell r="P6" t="str">
            <v xml:space="preserve"> </v>
          </cell>
        </row>
        <row r="7">
          <cell r="P7" t="str">
            <v xml:space="preserve"> </v>
          </cell>
        </row>
        <row r="8">
          <cell r="D8">
            <v>8.5</v>
          </cell>
          <cell r="P8">
            <v>8.5</v>
          </cell>
        </row>
        <row r="9">
          <cell r="P9" t="str">
            <v xml:space="preserve"> </v>
          </cell>
        </row>
        <row r="10">
          <cell r="P10" t="str">
            <v xml:space="preserve"> </v>
          </cell>
        </row>
        <row r="11">
          <cell r="P11" t="str">
            <v xml:space="preserve"> </v>
          </cell>
        </row>
        <row r="12">
          <cell r="P12" t="str">
            <v xml:space="preserve"> </v>
          </cell>
        </row>
        <row r="13">
          <cell r="P13" t="str">
            <v xml:space="preserve"> </v>
          </cell>
        </row>
        <row r="14">
          <cell r="P14" t="str">
            <v xml:space="preserve"> </v>
          </cell>
        </row>
        <row r="15">
          <cell r="P15" t="str">
            <v xml:space="preserve"> </v>
          </cell>
        </row>
        <row r="16">
          <cell r="P16" t="str">
            <v xml:space="preserve"> </v>
          </cell>
        </row>
        <row r="17">
          <cell r="P17" t="str">
            <v xml:space="preserve"> </v>
          </cell>
        </row>
        <row r="18">
          <cell r="P18" t="str">
            <v xml:space="preserve"> </v>
          </cell>
        </row>
        <row r="19">
          <cell r="P19" t="str">
            <v xml:space="preserve"> </v>
          </cell>
        </row>
        <row r="20">
          <cell r="P20" t="str">
            <v xml:space="preserve"> </v>
          </cell>
        </row>
        <row r="21">
          <cell r="P21" t="str">
            <v xml:space="preserve"> </v>
          </cell>
        </row>
        <row r="22">
          <cell r="P22" t="str">
            <v xml:space="preserve"> </v>
          </cell>
        </row>
        <row r="23">
          <cell r="P23" t="str">
            <v xml:space="preserve"> </v>
          </cell>
        </row>
        <row r="24">
          <cell r="P24" t="str">
            <v xml:space="preserve"> </v>
          </cell>
        </row>
        <row r="25">
          <cell r="P25" t="str">
            <v xml:space="preserve"> </v>
          </cell>
        </row>
        <row r="26">
          <cell r="P26" t="str">
            <v xml:space="preserve"> </v>
          </cell>
        </row>
        <row r="27">
          <cell r="P27" t="str">
            <v xml:space="preserve"> </v>
          </cell>
        </row>
        <row r="28">
          <cell r="P28" t="str">
            <v xml:space="preserve"> </v>
          </cell>
        </row>
        <row r="29">
          <cell r="P29" t="str">
            <v xml:space="preserve"> </v>
          </cell>
        </row>
        <row r="30">
          <cell r="P30" t="str">
            <v xml:space="preserve"> </v>
          </cell>
        </row>
        <row r="31">
          <cell r="P31" t="str">
            <v xml:space="preserve"> </v>
          </cell>
        </row>
        <row r="32">
          <cell r="P32" t="str">
            <v xml:space="preserve"> </v>
          </cell>
        </row>
        <row r="33">
          <cell r="P33" t="str">
            <v xml:space="preserve"> </v>
          </cell>
        </row>
        <row r="34">
          <cell r="D34">
            <v>10</v>
          </cell>
          <cell r="P34">
            <v>10</v>
          </cell>
        </row>
        <row r="35">
          <cell r="D35">
            <v>0.75</v>
          </cell>
          <cell r="P35">
            <v>0.75</v>
          </cell>
        </row>
        <row r="36">
          <cell r="D36">
            <v>1.89</v>
          </cell>
          <cell r="P36">
            <v>1.89</v>
          </cell>
        </row>
        <row r="37">
          <cell r="P37" t="str">
            <v xml:space="preserve"> </v>
          </cell>
        </row>
        <row r="38">
          <cell r="P38" t="str">
            <v xml:space="preserve"> </v>
          </cell>
        </row>
        <row r="39">
          <cell r="P39" t="str">
            <v xml:space="preserve"> </v>
          </cell>
        </row>
      </sheetData>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122"/>
  <sheetViews>
    <sheetView rightToLeft="1" tabSelected="1" topLeftCell="A10" zoomScale="80" zoomScaleNormal="80" workbookViewId="0">
      <selection activeCell="AG25" sqref="AG25"/>
    </sheetView>
  </sheetViews>
  <sheetFormatPr baseColWidth="10" defaultRowHeight="14.25" x14ac:dyDescent="0.2"/>
  <cols>
    <col min="1" max="1" width="9.25" customWidth="1"/>
    <col min="2" max="2" width="7" customWidth="1"/>
    <col min="3" max="3" width="6" customWidth="1"/>
    <col min="4" max="4" width="5.875" customWidth="1"/>
    <col min="5" max="5" width="6.625" customWidth="1"/>
    <col min="6" max="6" width="6.25" customWidth="1"/>
    <col min="7" max="7" width="7" customWidth="1"/>
    <col min="8" max="8" width="13.25" customWidth="1"/>
    <col min="9" max="9" width="2.875" customWidth="1"/>
    <col min="10" max="10" width="3.875" customWidth="1"/>
    <col min="11" max="11" width="3" customWidth="1"/>
    <col min="12" max="12" width="15.875" customWidth="1"/>
    <col min="13" max="13" width="4.625" customWidth="1"/>
    <col min="14" max="14" width="4" customWidth="1"/>
    <col min="15" max="15" width="5.75" customWidth="1"/>
    <col min="16" max="16" width="6.375" customWidth="1"/>
    <col min="17" max="17" width="3.25" customWidth="1"/>
    <col min="18" max="18" width="4.5" customWidth="1"/>
    <col min="19" max="19" width="4.125" customWidth="1"/>
    <col min="20" max="20" width="4.75" customWidth="1"/>
    <col min="21" max="21" width="1.5" customWidth="1"/>
    <col min="22" max="22" width="2.125" customWidth="1"/>
    <col min="23" max="23" width="9.75" customWidth="1"/>
    <col min="24" max="24" width="1.625" customWidth="1"/>
    <col min="25" max="25" width="4.25" customWidth="1"/>
    <col min="26" max="26" width="1.875" customWidth="1"/>
    <col min="27" max="27" width="1.375" customWidth="1"/>
    <col min="28" max="28" width="4" customWidth="1"/>
    <col min="30" max="32" width="9.75" customWidth="1"/>
    <col min="40" max="40" width="9.125" customWidth="1"/>
  </cols>
  <sheetData>
    <row r="1" spans="1:64" ht="18" customHeight="1" x14ac:dyDescent="0.2">
      <c r="A1" s="141" t="s">
        <v>73</v>
      </c>
      <c r="B1" s="141"/>
      <c r="C1" s="141"/>
      <c r="D1" s="141"/>
      <c r="E1" s="141"/>
      <c r="F1" s="141"/>
      <c r="G1" s="141"/>
      <c r="H1" s="141"/>
      <c r="I1" s="141"/>
      <c r="J1" s="141"/>
      <c r="K1" s="141"/>
      <c r="L1" s="141"/>
      <c r="M1" s="141"/>
      <c r="N1" s="141"/>
      <c r="O1" s="141"/>
      <c r="P1" s="141"/>
      <c r="Q1" s="141"/>
      <c r="R1" s="141"/>
      <c r="S1" s="141"/>
      <c r="T1" s="141"/>
    </row>
    <row r="2" spans="1:64" ht="18" customHeight="1" x14ac:dyDescent="0.2">
      <c r="A2" s="141"/>
      <c r="B2" s="141"/>
      <c r="C2" s="141"/>
      <c r="D2" s="141"/>
      <c r="E2" s="141"/>
      <c r="F2" s="141"/>
      <c r="G2" s="141"/>
      <c r="H2" s="141"/>
      <c r="I2" s="141"/>
      <c r="J2" s="141"/>
      <c r="K2" s="141"/>
      <c r="L2" s="141"/>
      <c r="M2" s="141"/>
      <c r="N2" s="141"/>
      <c r="O2" s="141"/>
      <c r="P2" s="141"/>
      <c r="Q2" s="141"/>
      <c r="R2" s="141"/>
      <c r="S2" s="141"/>
      <c r="T2" s="141"/>
    </row>
    <row r="3" spans="1:64" ht="18" customHeight="1" x14ac:dyDescent="0.25">
      <c r="A3" s="141"/>
      <c r="B3" s="141"/>
      <c r="C3" s="141"/>
      <c r="D3" s="141"/>
      <c r="E3" s="141"/>
      <c r="F3" s="141"/>
      <c r="G3" s="141"/>
      <c r="H3" s="141"/>
      <c r="I3" s="141"/>
      <c r="J3" s="141"/>
      <c r="K3" s="141"/>
      <c r="L3" s="141"/>
      <c r="M3" s="141"/>
      <c r="N3" s="141"/>
      <c r="O3" s="141"/>
      <c r="P3" s="141"/>
      <c r="Q3" s="141"/>
      <c r="R3" s="141"/>
      <c r="S3" s="141"/>
      <c r="T3" s="141"/>
      <c r="AD3" s="3"/>
      <c r="AE3" s="4" t="s">
        <v>0</v>
      </c>
      <c r="AF3" s="4"/>
      <c r="AG3" s="5" t="s">
        <v>1</v>
      </c>
      <c r="AH3" s="5"/>
      <c r="AI3" s="5"/>
      <c r="AJ3" s="5"/>
      <c r="AK3" s="5"/>
      <c r="AL3" s="6"/>
      <c r="AP3" s="7"/>
      <c r="AQ3" s="8" t="s">
        <v>2</v>
      </c>
      <c r="AR3" s="8"/>
      <c r="AS3" s="5" t="s">
        <v>1</v>
      </c>
      <c r="AT3" s="5"/>
      <c r="AU3" s="5"/>
      <c r="AV3" s="5"/>
      <c r="AW3" s="5"/>
      <c r="AX3" s="6"/>
      <c r="BB3" s="3"/>
      <c r="BC3" s="4" t="s">
        <v>3</v>
      </c>
      <c r="BD3" s="4"/>
      <c r="BE3" s="5" t="s">
        <v>1</v>
      </c>
      <c r="BF3" s="5"/>
      <c r="BG3" s="5"/>
      <c r="BH3" s="5"/>
      <c r="BI3" s="5"/>
      <c r="BJ3" s="6"/>
    </row>
    <row r="4" spans="1:64" ht="14.25" customHeight="1" thickBot="1" x14ac:dyDescent="0.3">
      <c r="A4" s="141"/>
      <c r="B4" s="141"/>
      <c r="C4" s="141"/>
      <c r="D4" s="141"/>
      <c r="E4" s="141"/>
      <c r="F4" s="141"/>
      <c r="G4" s="141"/>
      <c r="H4" s="141"/>
      <c r="I4" s="141"/>
      <c r="J4" s="141"/>
      <c r="K4" s="141"/>
      <c r="L4" s="141"/>
      <c r="M4" s="141"/>
      <c r="N4" s="141"/>
      <c r="O4" s="141"/>
      <c r="P4" s="141"/>
      <c r="Q4" s="141"/>
      <c r="R4" s="141"/>
      <c r="S4" s="141"/>
      <c r="T4" s="141"/>
      <c r="AD4" s="10"/>
      <c r="AE4" s="11"/>
      <c r="AF4" s="11"/>
      <c r="AG4" s="12"/>
      <c r="AH4" s="12"/>
      <c r="AI4" s="12"/>
      <c r="AJ4" s="12"/>
      <c r="AK4" s="12"/>
      <c r="AL4" s="13"/>
      <c r="AP4" s="14"/>
      <c r="AQ4" s="15"/>
      <c r="AR4" s="15"/>
      <c r="AS4" s="12"/>
      <c r="AT4" s="12"/>
      <c r="AU4" s="12"/>
      <c r="AV4" s="12"/>
      <c r="AW4" s="12"/>
      <c r="AX4" s="13"/>
      <c r="BB4" s="10"/>
      <c r="BC4" s="11"/>
      <c r="BD4" s="11"/>
      <c r="BE4" s="12"/>
      <c r="BF4" s="12"/>
      <c r="BG4" s="12"/>
      <c r="BH4" s="12"/>
      <c r="BI4" s="12"/>
      <c r="BJ4" s="13"/>
    </row>
    <row r="5" spans="1:64" ht="18.75" hidden="1" customHeight="1" thickBot="1" x14ac:dyDescent="0.3">
      <c r="A5" s="141"/>
      <c r="B5" s="141"/>
      <c r="C5" s="141"/>
      <c r="D5" s="141"/>
      <c r="E5" s="141"/>
      <c r="F5" s="141"/>
      <c r="G5" s="141"/>
      <c r="H5" s="141"/>
      <c r="I5" s="141"/>
      <c r="J5" s="141"/>
      <c r="K5" s="141"/>
      <c r="L5" s="141"/>
      <c r="M5" s="141"/>
      <c r="N5" s="141"/>
      <c r="O5" s="141"/>
      <c r="P5" s="141"/>
      <c r="Q5" s="141"/>
      <c r="R5" s="141"/>
      <c r="S5" s="141"/>
      <c r="T5" s="141"/>
      <c r="AD5" s="16" t="s">
        <v>4</v>
      </c>
      <c r="AE5" s="17" t="s">
        <v>5</v>
      </c>
      <c r="AF5" s="17" t="s">
        <v>6</v>
      </c>
      <c r="AG5" s="18" t="s">
        <v>7</v>
      </c>
      <c r="AH5" s="18" t="s">
        <v>8</v>
      </c>
      <c r="AI5" s="18" t="s">
        <v>7</v>
      </c>
      <c r="AJ5" s="18" t="s">
        <v>9</v>
      </c>
      <c r="AK5" s="19" t="s">
        <v>7</v>
      </c>
      <c r="AL5" s="13"/>
      <c r="AP5" s="20" t="s">
        <v>4</v>
      </c>
      <c r="AQ5" s="21" t="s">
        <v>5</v>
      </c>
      <c r="AR5" s="21" t="s">
        <v>6</v>
      </c>
      <c r="AS5" s="18" t="s">
        <v>7</v>
      </c>
      <c r="AT5" s="18" t="s">
        <v>8</v>
      </c>
      <c r="AU5" s="18" t="s">
        <v>7</v>
      </c>
      <c r="AV5" s="18" t="s">
        <v>9</v>
      </c>
      <c r="AW5" s="19" t="s">
        <v>7</v>
      </c>
      <c r="AX5" s="13"/>
      <c r="BB5" s="16" t="s">
        <v>4</v>
      </c>
      <c r="BC5" s="17" t="s">
        <v>5</v>
      </c>
      <c r="BD5" s="17" t="s">
        <v>6</v>
      </c>
      <c r="BE5" s="18" t="s">
        <v>7</v>
      </c>
      <c r="BF5" s="18" t="s">
        <v>8</v>
      </c>
      <c r="BG5" s="18" t="s">
        <v>7</v>
      </c>
      <c r="BH5" s="18" t="s">
        <v>9</v>
      </c>
      <c r="BI5" s="19" t="s">
        <v>7</v>
      </c>
      <c r="BJ5" s="13"/>
    </row>
    <row r="6" spans="1:64" ht="27.75" thickTop="1" thickBot="1" x14ac:dyDescent="0.3">
      <c r="A6" s="22"/>
      <c r="B6" s="23"/>
      <c r="C6" s="24"/>
      <c r="D6" s="25" t="s">
        <v>10</v>
      </c>
      <c r="E6" s="26" t="s">
        <v>11</v>
      </c>
      <c r="F6" s="27"/>
      <c r="G6" s="27"/>
      <c r="H6" s="28" t="str">
        <f>$W$6</f>
        <v xml:space="preserve">الفصل الأول </v>
      </c>
      <c r="I6" s="29"/>
      <c r="J6" s="29"/>
      <c r="K6" s="30"/>
      <c r="L6" s="30"/>
      <c r="M6" s="24"/>
      <c r="N6" s="31" t="s">
        <v>12</v>
      </c>
      <c r="O6" s="32"/>
      <c r="P6" s="175" t="str">
        <f>[1]الرئيسية!G6</f>
        <v>2018/2019</v>
      </c>
      <c r="Q6" s="176"/>
      <c r="R6" s="177"/>
      <c r="S6" s="24"/>
      <c r="W6" s="33" t="s">
        <v>0</v>
      </c>
      <c r="AD6" s="34" t="s">
        <v>13</v>
      </c>
      <c r="AE6" s="35">
        <f>COUNTA('[1]قائمة التلاميذ'!$B$7:$B$63)</f>
        <v>24</v>
      </c>
      <c r="AF6" s="36">
        <f>COUNTIF('[1]نتائج الفصل الاول '!$D$5:$D$59,"&gt;=5")</f>
        <v>20</v>
      </c>
      <c r="AG6" s="37">
        <f>AF6/AE$6</f>
        <v>0.83333333333333337</v>
      </c>
      <c r="AH6" s="36">
        <f>COUNT('[1]نتائج الفصل الاول '!$D$5:$D$59)-(AF6+AJ6)</f>
        <v>1</v>
      </c>
      <c r="AI6" s="37">
        <f>AH6/AE$6</f>
        <v>4.1666666666666664E-2</v>
      </c>
      <c r="AJ6" s="36">
        <f>COUNTIF('[1]نتائج الفصل الاول '!$D$5:$D$59,"&lt;4")</f>
        <v>2</v>
      </c>
      <c r="AK6" s="38">
        <f>AJ6/AE$6</f>
        <v>8.3333333333333329E-2</v>
      </c>
      <c r="AL6" s="13"/>
      <c r="AP6" s="34" t="s">
        <v>13</v>
      </c>
      <c r="AQ6" s="35">
        <f>COUNTA('[1]قائمة التلاميذ'!$B$7:$B$63)</f>
        <v>24</v>
      </c>
      <c r="AR6" s="36">
        <f>COUNTIF('[1]نتائج الفصل الثاني '!$D$5:$D$58,"&gt;=5")</f>
        <v>20</v>
      </c>
      <c r="AS6" s="37">
        <f>AR6/AQ$6</f>
        <v>0.83333333333333337</v>
      </c>
      <c r="AT6" s="36">
        <f>COUNT('[1]نتائج الفصل الثاني '!$D$5:$D$58)-(AR6+AV6)</f>
        <v>1</v>
      </c>
      <c r="AU6" s="37">
        <f>AT6/AQ$6</f>
        <v>4.1666666666666664E-2</v>
      </c>
      <c r="AV6" s="36">
        <f>COUNTIF('[1]نتائج الفصل الثاني '!$D$5:$D$58,"&lt;4")</f>
        <v>2</v>
      </c>
      <c r="AW6" s="39">
        <f>AV6/AQ$6</f>
        <v>8.3333333333333329E-2</v>
      </c>
      <c r="AX6" s="13"/>
      <c r="BB6" s="34" t="s">
        <v>13</v>
      </c>
      <c r="BC6" s="35">
        <f>COUNTA('[1]قائمة التلاميذ'!$B$7:$B$63)</f>
        <v>24</v>
      </c>
      <c r="BD6" s="36">
        <f>COUNTIF('[1]نتائج الفصل الثالث'!$D$5:$D$59,"&gt;=5")</f>
        <v>2</v>
      </c>
      <c r="BE6" s="37">
        <f>BD6/BC$6</f>
        <v>8.3333333333333329E-2</v>
      </c>
      <c r="BF6" s="36">
        <f>COUNT('[1]نتائج الفصل الثالث'!$D$5:$D$59)-(BD6+BH6)</f>
        <v>0</v>
      </c>
      <c r="BG6" s="37">
        <f>BF6/BC$6</f>
        <v>0</v>
      </c>
      <c r="BH6" s="36">
        <f>COUNTIF('[1]نتائج الفصل الثالث'!$D$5:$D$59,"&lt;4")</f>
        <v>2</v>
      </c>
      <c r="BI6" s="39">
        <f>BH6/BC$6</f>
        <v>8.3333333333333329E-2</v>
      </c>
      <c r="BJ6" s="13"/>
    </row>
    <row r="7" spans="1:64" ht="18.75" thickTop="1" x14ac:dyDescent="0.25">
      <c r="A7" s="178" t="s">
        <v>14</v>
      </c>
      <c r="B7" s="178"/>
      <c r="C7" s="178"/>
      <c r="D7" s="32"/>
      <c r="E7" s="32"/>
      <c r="F7" s="32"/>
      <c r="G7" s="32"/>
      <c r="H7" s="40"/>
      <c r="I7" s="41"/>
      <c r="J7" s="41"/>
      <c r="K7" s="41"/>
      <c r="L7" s="41"/>
      <c r="M7" s="41"/>
      <c r="N7" s="41"/>
      <c r="O7" s="32"/>
      <c r="P7" s="32"/>
      <c r="Q7" s="24"/>
      <c r="R7" s="24"/>
      <c r="S7" s="24"/>
      <c r="AC7" s="42" t="s">
        <v>0</v>
      </c>
      <c r="AD7" s="34" t="s">
        <v>15</v>
      </c>
      <c r="AE7" s="35">
        <f>COUNTA('[1]قائمة التلاميذ'!$B$7:$B$63)</f>
        <v>24</v>
      </c>
      <c r="AF7" s="36">
        <f>COUNTIF('[1]نتائج الفصل الاول '!$F$5:$F$59,"&gt;=5")</f>
        <v>17</v>
      </c>
      <c r="AG7" s="37">
        <f>AF7/AE$6</f>
        <v>0.70833333333333337</v>
      </c>
      <c r="AH7" s="36">
        <f>COUNT('[1]نتائج الفصل الاول '!$F$5:$F$59)-(AF7+AJ7)</f>
        <v>2</v>
      </c>
      <c r="AI7" s="37">
        <f>AH7/AE$6</f>
        <v>8.3333333333333329E-2</v>
      </c>
      <c r="AJ7" s="36">
        <f>COUNTIF('[1]نتائج الفصل الاول '!$F$5:$F$59,"&lt;4")</f>
        <v>4</v>
      </c>
      <c r="AK7" s="38">
        <f>AJ7/AE$6</f>
        <v>0.16666666666666666</v>
      </c>
      <c r="AL7" s="13"/>
      <c r="AP7" s="34" t="s">
        <v>15</v>
      </c>
      <c r="AQ7" s="35">
        <f>COUNTA('[1]قائمة التلاميذ'!$B$7:$B$63)</f>
        <v>24</v>
      </c>
      <c r="AR7" s="36">
        <f>COUNTIF('[1]نتائج الفصل الثاني '!$F$5:$F$58,"&gt;=5")</f>
        <v>16</v>
      </c>
      <c r="AS7" s="37">
        <f>AR7/AQ$6</f>
        <v>0.66666666666666663</v>
      </c>
      <c r="AT7" s="36">
        <f>COUNT('[1]نتائج الفصل الثاني '!$F$5:$F$58)-(AR7+AV7)</f>
        <v>5</v>
      </c>
      <c r="AU7" s="37">
        <f>AT7/AQ$6</f>
        <v>0.20833333333333334</v>
      </c>
      <c r="AV7" s="36">
        <f>COUNTIF('[1]نتائج الفصل الثاني '!$F$5:$F$58,"&lt;4")</f>
        <v>2</v>
      </c>
      <c r="AW7" s="43">
        <f>AV7/AQ$6</f>
        <v>8.3333333333333329E-2</v>
      </c>
      <c r="AX7" s="13"/>
      <c r="BB7" s="34" t="s">
        <v>15</v>
      </c>
      <c r="BC7" s="35">
        <f>COUNTA('[1]قائمة التلاميذ'!$B$7:$B$63)</f>
        <v>24</v>
      </c>
      <c r="BD7" s="36">
        <f>COUNTIF('[1]نتائج الفصل الثالث'!$F$5:$F$59,"&gt;=5")</f>
        <v>0</v>
      </c>
      <c r="BE7" s="37">
        <f>BD7/BC$6</f>
        <v>0</v>
      </c>
      <c r="BF7" s="36">
        <f>COUNT('[1]نتائج الفصل الثالث'!$F$5:$F$59)-(BD7+BH7)</f>
        <v>0</v>
      </c>
      <c r="BG7" s="37">
        <f>BF7/BC$6</f>
        <v>0</v>
      </c>
      <c r="BH7" s="36">
        <f>COUNTIF('[1]نتائج الفصل الثالث'!$F$5:$F$59,"&lt;4")</f>
        <v>0</v>
      </c>
      <c r="BI7" s="43">
        <f>BH7/BC$6</f>
        <v>0</v>
      </c>
      <c r="BJ7" s="13"/>
    </row>
    <row r="8" spans="1:64" ht="20.25" x14ac:dyDescent="0.25">
      <c r="A8" s="179" t="s">
        <v>16</v>
      </c>
      <c r="B8" s="180"/>
      <c r="C8" s="181"/>
      <c r="D8" s="182" t="s">
        <v>17</v>
      </c>
      <c r="E8" s="183"/>
      <c r="F8" s="44"/>
      <c r="G8" s="45" t="s">
        <v>18</v>
      </c>
      <c r="H8" s="44"/>
      <c r="I8" s="32"/>
      <c r="J8" s="46" t="s">
        <v>19</v>
      </c>
      <c r="K8" s="44"/>
      <c r="L8" s="47" t="s">
        <v>18</v>
      </c>
      <c r="M8" s="44"/>
      <c r="N8" s="184" t="s">
        <v>20</v>
      </c>
      <c r="O8" s="185"/>
      <c r="P8" s="186"/>
      <c r="Q8" s="48">
        <v>0</v>
      </c>
      <c r="R8" s="49" t="s">
        <v>18</v>
      </c>
      <c r="S8" s="50"/>
      <c r="AB8" s="2"/>
      <c r="AC8" s="51" t="s">
        <v>21</v>
      </c>
      <c r="AD8" s="52" t="s">
        <v>22</v>
      </c>
      <c r="AE8" s="35">
        <f>COUNTA('[1]قائمة التلاميذ'!$B$7:$B$63)</f>
        <v>24</v>
      </c>
      <c r="AF8" s="36">
        <f>COUNTIF('[1]نتائج الفصل الاول '!$E$5:$E$59,"&gt;=5")</f>
        <v>15</v>
      </c>
      <c r="AG8" s="53">
        <f>AF8/AE$8</f>
        <v>0.625</v>
      </c>
      <c r="AH8" s="36">
        <f>COUNT('[1]نتائج الفصل الاول '!$E$5:$E$59)-(AF8+AJ8)</f>
        <v>3</v>
      </c>
      <c r="AI8" s="53">
        <f>AH8/AE$6</f>
        <v>0.125</v>
      </c>
      <c r="AJ8" s="36">
        <f>COUNTIF('[1]نتائج الفصل الاول '!$E$5:$E$59,"&lt;4")</f>
        <v>5</v>
      </c>
      <c r="AK8" s="38">
        <f>AJ8/AE$6</f>
        <v>0.20833333333333334</v>
      </c>
      <c r="AL8" s="13"/>
      <c r="AP8" s="52" t="s">
        <v>22</v>
      </c>
      <c r="AQ8" s="35">
        <f>COUNTA('[1]قائمة التلاميذ'!$B$7:$B$63)</f>
        <v>24</v>
      </c>
      <c r="AR8" s="36">
        <f>COUNTIF('[1]نتائج الفصل الثاني '!$E$5:$E$58,"&gt;=5")</f>
        <v>20</v>
      </c>
      <c r="AS8" s="53">
        <f>AR8/AQ$8</f>
        <v>0.83333333333333337</v>
      </c>
      <c r="AT8" s="36">
        <f>COUNT('[1]نتائج الفصل الثاني '!$E$5:$E$58)-(AR8+AV8)</f>
        <v>1</v>
      </c>
      <c r="AU8" s="53">
        <f>AT8/AQ$6</f>
        <v>4.1666666666666664E-2</v>
      </c>
      <c r="AV8" s="36">
        <f>COUNTIF('[1]نتائج الفصل الثاني '!$E$5:$E$58,"&lt;4")</f>
        <v>2</v>
      </c>
      <c r="AW8" s="43">
        <f>AV8/AQ$6</f>
        <v>8.3333333333333329E-2</v>
      </c>
      <c r="AX8" s="13"/>
      <c r="BB8" s="52" t="s">
        <v>22</v>
      </c>
      <c r="BC8" s="35">
        <f>COUNTA('[1]قائمة التلاميذ'!$B$7:$B$63)</f>
        <v>24</v>
      </c>
      <c r="BD8" s="36">
        <f>COUNTIF('[1]نتائج الفصل الثالث'!$E$5:$E$59,"&gt;=5")</f>
        <v>0</v>
      </c>
      <c r="BE8" s="53">
        <f>BD8/BC$8</f>
        <v>0</v>
      </c>
      <c r="BF8" s="36">
        <f>COUNT('[1]نتائج الفصل الثاني '!$E$5:$E$58)-(BD8+BH8)</f>
        <v>21</v>
      </c>
      <c r="BG8" s="53">
        <f>BF8/BC$6</f>
        <v>0.875</v>
      </c>
      <c r="BH8" s="36">
        <f>COUNTIF('[1]نتائج الفصل الثاني '!$E$5:$E$58,"&lt;4")</f>
        <v>2</v>
      </c>
      <c r="BI8" s="43">
        <f>BH8/BC$6</f>
        <v>8.3333333333333329E-2</v>
      </c>
      <c r="BJ8" s="13"/>
    </row>
    <row r="9" spans="1:64" ht="18" x14ac:dyDescent="0.25">
      <c r="A9" s="24"/>
      <c r="B9" s="24"/>
      <c r="C9" s="24"/>
      <c r="D9" s="24"/>
      <c r="E9" s="24"/>
      <c r="F9" s="24"/>
      <c r="G9" s="24"/>
      <c r="H9" s="24"/>
      <c r="I9" s="24"/>
      <c r="J9" s="24"/>
      <c r="K9" s="24"/>
      <c r="L9" s="24"/>
      <c r="M9" s="24"/>
      <c r="N9" s="24"/>
      <c r="O9" s="24"/>
      <c r="P9" s="24"/>
      <c r="Q9" s="24"/>
      <c r="R9" s="24"/>
      <c r="S9" s="24"/>
      <c r="AB9" s="12"/>
      <c r="AC9" s="51" t="s">
        <v>3</v>
      </c>
      <c r="AD9" s="54" t="s">
        <v>23</v>
      </c>
      <c r="AE9" s="35">
        <f>COUNTA('[1]قائمة التلاميذ'!$B$7:$B$63)</f>
        <v>24</v>
      </c>
      <c r="AF9" s="55">
        <f>COUNTIF('[1]نتائج الفصل الاول '!$P$5:$P$59,"&gt;=5")</f>
        <v>19</v>
      </c>
      <c r="AG9" s="56">
        <f>AF9/AE$6</f>
        <v>0.79166666666666663</v>
      </c>
      <c r="AH9" s="55">
        <f>COUNT('[1]نتائج الفصل الاول '!$P$5:$P$59)-(AF9+AJ9)</f>
        <v>2</v>
      </c>
      <c r="AI9" s="56">
        <f>AH9/AE$6</f>
        <v>8.3333333333333329E-2</v>
      </c>
      <c r="AJ9" s="55">
        <f>COUNTIF('[1]نتائج الفصل الاول '!$P$5:$P$59,"&lt;4")</f>
        <v>2</v>
      </c>
      <c r="AK9" s="57">
        <f>AJ9/AE$6</f>
        <v>8.3333333333333329E-2</v>
      </c>
      <c r="AL9" s="13"/>
      <c r="AP9" s="54" t="s">
        <v>23</v>
      </c>
      <c r="AQ9" s="35">
        <f>COUNTA('[1]قائمة التلاميذ'!$B$7:$B$63)</f>
        <v>24</v>
      </c>
      <c r="AR9" s="55">
        <f>COUNTIF('[1]نتائج الفصل الثاني '!$P$5:$P$58,"&gt;=5")</f>
        <v>19</v>
      </c>
      <c r="AS9" s="56">
        <f>AR9/AQ$6</f>
        <v>0.79166666666666663</v>
      </c>
      <c r="AT9" s="55">
        <f>COUNT('[1]نتائج الفصل الثاني '!$P$5:$P$58)-(AR9+AV9)</f>
        <v>3</v>
      </c>
      <c r="AU9" s="56">
        <f>AT9/AQ$6</f>
        <v>0.125</v>
      </c>
      <c r="AV9" s="55">
        <f>COUNTIF('[1]نتائج الفصل الثاني '!$P$5:$P$58,"&lt;4")</f>
        <v>1</v>
      </c>
      <c r="AW9" s="58">
        <f>AV9/AQ$6</f>
        <v>4.1666666666666664E-2</v>
      </c>
      <c r="AX9" s="13"/>
      <c r="BB9" s="54" t="s">
        <v>23</v>
      </c>
      <c r="BC9" s="35">
        <f>COUNTA('[1]قائمة التلاميذ'!$B$7:$B$63)</f>
        <v>24</v>
      </c>
      <c r="BD9" s="55">
        <f>COUNTIF('[1]نتائج الفصل الثالث'!$P$5:$P$39,"&gt;=5")</f>
        <v>2</v>
      </c>
      <c r="BE9" s="56">
        <f>BD9/BC$6</f>
        <v>8.3333333333333329E-2</v>
      </c>
      <c r="BF9" s="55">
        <f>COUNT('[1]نتائج الفصل الثالث'!$P$5:$P$39)-(BD9+BH9)</f>
        <v>0</v>
      </c>
      <c r="BG9" s="56">
        <f>BF9/BC$6</f>
        <v>0</v>
      </c>
      <c r="BH9" s="55">
        <f>COUNTIF('[1]نتائج الفصل الثالث'!$P$5:$P$39,"&lt;4")</f>
        <v>2</v>
      </c>
      <c r="BI9" s="58">
        <f>BH9/BC$6</f>
        <v>8.3333333333333329E-2</v>
      </c>
      <c r="BJ9" s="13"/>
    </row>
    <row r="10" spans="1:64" ht="21" thickBot="1" x14ac:dyDescent="0.3">
      <c r="A10" s="24"/>
      <c r="B10" s="24"/>
      <c r="C10" s="24"/>
      <c r="D10" s="59" t="s">
        <v>24</v>
      </c>
      <c r="E10" s="50"/>
      <c r="F10" s="60" t="s">
        <v>18</v>
      </c>
      <c r="G10" s="50"/>
      <c r="H10" s="24"/>
      <c r="I10" s="187" t="s">
        <v>25</v>
      </c>
      <c r="J10" s="183"/>
      <c r="K10" s="50"/>
      <c r="L10" s="188" t="s">
        <v>26</v>
      </c>
      <c r="M10" s="189"/>
      <c r="N10" s="189"/>
      <c r="O10" s="189"/>
      <c r="P10" s="190"/>
      <c r="Q10" s="48">
        <v>0</v>
      </c>
      <c r="R10" s="24"/>
      <c r="S10" s="24"/>
      <c r="AB10" s="61"/>
      <c r="AC10" s="12"/>
      <c r="AD10" s="12"/>
      <c r="AE10" s="12"/>
      <c r="AF10" s="12"/>
      <c r="AG10" s="12"/>
      <c r="AH10" s="12"/>
      <c r="AI10" s="12"/>
      <c r="AJ10" s="12"/>
      <c r="AK10" s="12"/>
      <c r="AL10" s="13"/>
      <c r="AP10" s="12"/>
      <c r="AQ10" s="12"/>
      <c r="AR10" s="12"/>
      <c r="AS10" s="12"/>
      <c r="AT10" s="12"/>
      <c r="AU10" s="12"/>
      <c r="AV10" s="12"/>
      <c r="AW10" s="12"/>
      <c r="AX10" s="13"/>
      <c r="BB10" s="12"/>
      <c r="BC10" s="12"/>
      <c r="BD10" s="12"/>
      <c r="BE10" s="12"/>
      <c r="BF10" s="12"/>
      <c r="BG10" s="12"/>
      <c r="BH10" s="12"/>
      <c r="BI10" s="12"/>
      <c r="BJ10" s="13"/>
    </row>
    <row r="11" spans="1:64" ht="27" thickBot="1" x14ac:dyDescent="0.3">
      <c r="A11" s="24"/>
      <c r="B11" s="24"/>
      <c r="C11" s="24"/>
      <c r="D11" s="24"/>
      <c r="E11" s="24"/>
      <c r="F11" s="166" t="s">
        <v>27</v>
      </c>
      <c r="G11" s="167"/>
      <c r="H11" s="168"/>
      <c r="I11" s="24"/>
      <c r="J11" s="24"/>
      <c r="K11" s="24"/>
      <c r="L11" s="24"/>
      <c r="M11" s="24"/>
      <c r="N11" s="24"/>
      <c r="O11" s="169" t="s">
        <v>28</v>
      </c>
      <c r="P11" s="170"/>
      <c r="Q11" s="171"/>
      <c r="R11" s="62" t="s">
        <v>29</v>
      </c>
      <c r="S11" s="63" t="s">
        <v>30</v>
      </c>
      <c r="AB11" s="64"/>
      <c r="AC11" s="61">
        <f>MATCH(H6,AC7:AC9,0)</f>
        <v>1</v>
      </c>
      <c r="AD11" s="191" t="s">
        <v>0</v>
      </c>
      <c r="AE11" s="12"/>
      <c r="AF11" s="12"/>
      <c r="AG11" s="12"/>
      <c r="AH11" s="12"/>
      <c r="AI11" s="12"/>
      <c r="AJ11" s="12"/>
      <c r="AK11" s="12"/>
      <c r="AL11" s="13"/>
      <c r="AP11" s="191" t="s">
        <v>2</v>
      </c>
      <c r="AQ11" s="12"/>
      <c r="AR11" s="12"/>
      <c r="AS11" s="12"/>
      <c r="AT11" s="12"/>
      <c r="AU11" s="12"/>
      <c r="AV11" s="12"/>
      <c r="AW11" s="12"/>
      <c r="AX11" s="13"/>
      <c r="BB11" s="191" t="s">
        <v>3</v>
      </c>
      <c r="BC11" s="12"/>
      <c r="BD11" s="12"/>
      <c r="BE11" s="12"/>
      <c r="BF11" s="12"/>
      <c r="BG11" s="12"/>
      <c r="BH11" s="12"/>
      <c r="BI11" s="12"/>
      <c r="BJ11" s="13"/>
    </row>
    <row r="12" spans="1:64" ht="48" customHeight="1" thickBot="1" x14ac:dyDescent="0.3">
      <c r="A12" s="65" t="s">
        <v>31</v>
      </c>
      <c r="B12" s="66" t="s">
        <v>32</v>
      </c>
      <c r="C12" s="66" t="s">
        <v>33</v>
      </c>
      <c r="D12" s="66" t="s">
        <v>34</v>
      </c>
      <c r="E12" s="66" t="s">
        <v>35</v>
      </c>
      <c r="F12" s="67" t="s">
        <v>36</v>
      </c>
      <c r="G12" s="68" t="s">
        <v>37</v>
      </c>
      <c r="H12" s="69" t="s">
        <v>38</v>
      </c>
      <c r="I12" s="70" t="s">
        <v>39</v>
      </c>
      <c r="J12" s="66" t="s">
        <v>40</v>
      </c>
      <c r="K12" s="66" t="s">
        <v>41</v>
      </c>
      <c r="L12" s="66" t="s">
        <v>42</v>
      </c>
      <c r="M12" s="66" t="s">
        <v>43</v>
      </c>
      <c r="N12" s="66" t="s">
        <v>44</v>
      </c>
      <c r="O12" s="71" t="s">
        <v>45</v>
      </c>
      <c r="P12" s="72" t="s">
        <v>37</v>
      </c>
      <c r="Q12" s="73" t="s">
        <v>38</v>
      </c>
      <c r="R12" s="74" t="s">
        <v>46</v>
      </c>
      <c r="S12" s="75" t="s">
        <v>47</v>
      </c>
      <c r="W12" s="76"/>
      <c r="AB12" s="64"/>
      <c r="AC12" s="12"/>
      <c r="AD12" s="77"/>
      <c r="AE12" s="77">
        <f>10</f>
        <v>10</v>
      </c>
      <c r="AF12" s="78" t="s">
        <v>48</v>
      </c>
      <c r="AG12" s="78" t="s">
        <v>49</v>
      </c>
      <c r="AH12" s="78" t="s">
        <v>50</v>
      </c>
      <c r="AI12" s="78" t="s">
        <v>51</v>
      </c>
      <c r="AJ12" s="78" t="s">
        <v>52</v>
      </c>
      <c r="AK12" s="78" t="s">
        <v>53</v>
      </c>
      <c r="AL12" s="78" t="s">
        <v>54</v>
      </c>
      <c r="AM12" s="79" t="s">
        <v>55</v>
      </c>
      <c r="AN12" s="80" t="s">
        <v>56</v>
      </c>
      <c r="AP12" s="81"/>
      <c r="AQ12" s="81">
        <f>10</f>
        <v>10</v>
      </c>
      <c r="AR12" s="82" t="s">
        <v>48</v>
      </c>
      <c r="AS12" s="82" t="s">
        <v>49</v>
      </c>
      <c r="AT12" s="82" t="s">
        <v>50</v>
      </c>
      <c r="AU12" s="82" t="s">
        <v>51</v>
      </c>
      <c r="AV12" s="82" t="s">
        <v>52</v>
      </c>
      <c r="AW12" s="82" t="s">
        <v>53</v>
      </c>
      <c r="AX12" s="82" t="s">
        <v>54</v>
      </c>
      <c r="AY12" s="83" t="s">
        <v>55</v>
      </c>
      <c r="AZ12" s="84" t="s">
        <v>56</v>
      </c>
      <c r="BB12" s="85"/>
      <c r="BC12" s="85">
        <f>10</f>
        <v>10</v>
      </c>
      <c r="BD12" s="86" t="s">
        <v>48</v>
      </c>
      <c r="BE12" s="86" t="s">
        <v>49</v>
      </c>
      <c r="BF12" s="86" t="s">
        <v>50</v>
      </c>
      <c r="BG12" s="86" t="s">
        <v>51</v>
      </c>
      <c r="BH12" s="86" t="s">
        <v>52</v>
      </c>
      <c r="BI12" s="86" t="s">
        <v>53</v>
      </c>
      <c r="BJ12" s="86" t="s">
        <v>54</v>
      </c>
      <c r="BK12" s="87" t="s">
        <v>55</v>
      </c>
      <c r="BL12" s="88" t="s">
        <v>56</v>
      </c>
    </row>
    <row r="13" spans="1:64" ht="18" x14ac:dyDescent="0.25">
      <c r="A13" s="89" t="s">
        <v>13</v>
      </c>
      <c r="B13" s="134"/>
      <c r="C13" s="135"/>
      <c r="D13" s="134"/>
      <c r="E13" s="134"/>
      <c r="F13" s="91">
        <v>0</v>
      </c>
      <c r="G13" s="92">
        <v>0</v>
      </c>
      <c r="H13" s="90"/>
      <c r="I13" s="90"/>
      <c r="J13" s="90"/>
      <c r="K13" s="90"/>
      <c r="L13" s="90"/>
      <c r="M13" s="90"/>
      <c r="N13" s="90"/>
      <c r="O13" s="93">
        <v>0</v>
      </c>
      <c r="P13" s="92">
        <v>0</v>
      </c>
      <c r="Q13" s="90"/>
      <c r="R13" s="94">
        <v>0</v>
      </c>
      <c r="S13" s="95">
        <v>0</v>
      </c>
      <c r="AB13" s="96"/>
      <c r="AC13" s="12"/>
      <c r="AD13" s="97" t="s">
        <v>13</v>
      </c>
      <c r="AE13" s="192">
        <f>COUNTIF('[1]نتائج الفصل الاول '!$D$5:$D$59,"=10")</f>
        <v>1</v>
      </c>
      <c r="AF13" s="99">
        <f>COUNTIF('[1]نتائج الفصل الاول '!$D$5:$D$59,"&gt;=9")-AE13</f>
        <v>8</v>
      </c>
      <c r="AG13" s="100">
        <f>COUNTIF('[1]نتائج الفصل الاول '!$D$5:$D$59,"&gt;=8")-(AF13+AE13)</f>
        <v>6</v>
      </c>
      <c r="AH13" s="100">
        <f>COUNTIF('[1]نتائج الفصل الاول '!$D$5:$D$59,"&gt;=7")-(AG13+AF13+AE13)</f>
        <v>3</v>
      </c>
      <c r="AI13" s="100">
        <f>COUNTIF('[1]نتائج الفصل الاول '!$D$5:$D$59,"&gt;=6")-(AH13+AG13+AF13+AE13)</f>
        <v>0</v>
      </c>
      <c r="AJ13" s="100">
        <f>COUNTIF('[1]نتائج الفصل الاول '!$D$5:$D$59,"&gt;=5")-(AI13+AH13+AG13+AF13+AE13)</f>
        <v>2</v>
      </c>
      <c r="AK13" s="100">
        <f>COUNTIF('[1]نتائج الفصل الاول '!$D$5:$D$59,"&lt;5")-(AL13+AM13+AN13)</f>
        <v>1</v>
      </c>
      <c r="AL13" s="100">
        <f>COUNTIF('[1]نتائج الفصل الاول '!$D$5:$D$59,"&lt;4")-(AN13+AM13)</f>
        <v>0</v>
      </c>
      <c r="AM13" s="100">
        <f>COUNTIF('[1]نتائج الفصل الاول '!$D$5:$D$59,"&lt;3")-AN13</f>
        <v>1</v>
      </c>
      <c r="AN13" s="99">
        <f>COUNTIF('[1]نتائج الفصل الاول '!$D$5:$D$59,"&lt;2")</f>
        <v>1</v>
      </c>
      <c r="AP13" s="97" t="s">
        <v>13</v>
      </c>
      <c r="AQ13" s="98">
        <f>COUNTIF('[1]نتائج الفصل الثاني '!$D$5:$D$58,"=10")</f>
        <v>1</v>
      </c>
      <c r="AR13" s="99">
        <f>COUNTIF('[1]نتائج الفصل الثاني '!$D$5:$D$58,"&gt;=9")-AQ13</f>
        <v>5</v>
      </c>
      <c r="AS13" s="100">
        <f>COUNTIF('[1]نتائج الفصل الثاني '!$D$5:$D$58,"&gt;=8")-(AR13+AQ13)</f>
        <v>4</v>
      </c>
      <c r="AT13" s="100">
        <f>COUNTIF('[1]نتائج الفصل الثاني '!$D$5:$D$58,"&gt;=7")-(AS13+AR13+AQ13)</f>
        <v>3</v>
      </c>
      <c r="AU13" s="100">
        <f>COUNTIF('[1]نتائج الفصل الثاني '!$D$5:$D$58,"&gt;=6")-(AT13+AS13+AR13+AQ13)</f>
        <v>2</v>
      </c>
      <c r="AV13" s="100">
        <f>COUNTIF('[1]نتائج الفصل الثاني '!$D$5:$D$58,"&gt;=5")-(AU13+AT13+AS13+AR13+AQ13)</f>
        <v>5</v>
      </c>
      <c r="AW13" s="100">
        <f>COUNTIF('[1]نتائج الفصل الثاني '!$D$5:$D$58,"&lt;5")-(AX13+AY13+AZ13)</f>
        <v>1</v>
      </c>
      <c r="AX13" s="100">
        <f>COUNTIF('[1]نتائج الفصل الثاني '!$D$5:$D$58,"&lt;4")-(AZ13+AY13)</f>
        <v>1</v>
      </c>
      <c r="AY13" s="100">
        <f>COUNTIF('[1]نتائج الفصل الثاني '!$D$5:$D$58,"&lt;3")-AZ13</f>
        <v>0</v>
      </c>
      <c r="AZ13" s="99">
        <f>COUNTIF('[1]نتائج الفصل الثاني '!$D$5:$D$58,"&lt;2")</f>
        <v>1</v>
      </c>
      <c r="BB13" s="97" t="s">
        <v>13</v>
      </c>
      <c r="BC13" s="98">
        <f>COUNTIF('[1]نتائج الفصل الثالث'!$D$5:$D$59,"=10")</f>
        <v>1</v>
      </c>
      <c r="BD13" s="99">
        <f>COUNTIF('[1]نتائج الفصل الثالث'!$D$5:$D$59,"&gt;=9")-BC13</f>
        <v>0</v>
      </c>
      <c r="BE13" s="100">
        <f>COUNTIF('[1]نتائج الفصل الثالث'!$D$5:$D$59,"&gt;=8")-(BD13+BC13)</f>
        <v>1</v>
      </c>
      <c r="BF13" s="100">
        <f>COUNTIF('[1]نتائج الفصل الثالث'!$D$5:$D$59,"&gt;=7")-(BE13+BD13+BC13)</f>
        <v>0</v>
      </c>
      <c r="BG13" s="100">
        <f>COUNTIF('[1]نتائج الفصل الثالث'!$D$5:$D$59,"&gt;=6")-(BF13+BE13+BD13+BC13)</f>
        <v>0</v>
      </c>
      <c r="BH13" s="100">
        <f>COUNTIF('[1]نتائج الفصل الثالث'!$D$5:$D$59,"&gt;=5")-(BG13+BF13+BE13+BD13+BC13)</f>
        <v>0</v>
      </c>
      <c r="BI13" s="100">
        <f>COUNTIF('[1]نتائج الفصل الثالث'!$D$5:$D$59,"&lt;5")-(BJ13+BK13+BL13)</f>
        <v>0</v>
      </c>
      <c r="BJ13" s="100">
        <f>COUNTIF('[1]نتائج الفصل الثالث'!$D$5:$D$59,"&lt;4")-(BL13+BK13)</f>
        <v>0</v>
      </c>
      <c r="BK13" s="100">
        <f>COUNTIF('[1]نتائج الفصل الثالث'!$D$5:$D$59,"&lt;3")-BL13</f>
        <v>0</v>
      </c>
      <c r="BL13" s="99">
        <f>COUNTIF('[1]نتائج الفصل الثالث'!$D$5:$D$59,"&lt;2")</f>
        <v>2</v>
      </c>
    </row>
    <row r="14" spans="1:64" ht="18" x14ac:dyDescent="0.25">
      <c r="A14" s="101" t="s">
        <v>15</v>
      </c>
      <c r="B14" s="134"/>
      <c r="C14" s="134"/>
      <c r="D14" s="134"/>
      <c r="E14" s="134"/>
      <c r="F14" s="102">
        <v>0</v>
      </c>
      <c r="G14" s="92">
        <v>0</v>
      </c>
      <c r="H14" s="90"/>
      <c r="I14" s="90"/>
      <c r="J14" s="90"/>
      <c r="K14" s="90"/>
      <c r="L14" s="90"/>
      <c r="M14" s="90"/>
      <c r="N14" s="90"/>
      <c r="O14" s="93">
        <v>0</v>
      </c>
      <c r="P14" s="92">
        <v>0</v>
      </c>
      <c r="Q14" s="90"/>
      <c r="R14" s="103">
        <v>0</v>
      </c>
      <c r="S14" s="104">
        <v>0</v>
      </c>
      <c r="AB14" s="64"/>
      <c r="AC14" s="12"/>
      <c r="AD14" s="97" t="s">
        <v>15</v>
      </c>
      <c r="AE14" s="98">
        <f>COUNTIF('[1]نتائج الفصل الاول '!$F$5:$F$59,"=10")</f>
        <v>0</v>
      </c>
      <c r="AF14" s="99">
        <f>COUNTIF('[1]نتائج الفصل الاول '!$F$5:$F$59,"&gt;=9")-AE14</f>
        <v>0</v>
      </c>
      <c r="AG14" s="100">
        <f>COUNTIF('[1]نتائج الفصل الاول '!$F$5:$F$59,"&gt;=8")-(AF14+AE14)</f>
        <v>7</v>
      </c>
      <c r="AH14" s="100">
        <f>COUNTIF('[1]نتائج الفصل الاول '!$F$5:$F$59,"&gt;=7")-(AG14+AF14+AE14)</f>
        <v>5</v>
      </c>
      <c r="AI14" s="100">
        <f>COUNTIF('[1]نتائج الفصل الاول '!$F$5:$F$59,"&gt;=6")-(AH14+AG14+AF14+AE14)</f>
        <v>3</v>
      </c>
      <c r="AJ14" s="100">
        <f>COUNTIF('[1]نتائج الفصل الاول '!$F$5:$F$59,"&gt;=5")-(AI14+AH14+AG14+AF14+AE14)</f>
        <v>2</v>
      </c>
      <c r="AK14" s="100">
        <f>COUNTIF('[1]نتائج الفصل الاول '!$F$5:$F$59,"&lt;5")-(AL14+AM14+AN14)</f>
        <v>2</v>
      </c>
      <c r="AL14" s="100">
        <f>COUNTIF('[1]نتائج الفصل الاول '!$F$5:$F$59,"&lt;4")-(AN14+AM14)</f>
        <v>2</v>
      </c>
      <c r="AM14" s="100">
        <f>COUNTIF('[1]نتائج الفصل الاول '!$F$5:$F$59,"&lt;3")-AN14</f>
        <v>1</v>
      </c>
      <c r="AN14" s="99">
        <f>COUNTIF('[1]نتائج الفصل الاول '!$F$5:$F$59,"&lt;2")</f>
        <v>1</v>
      </c>
      <c r="AP14" s="97" t="s">
        <v>15</v>
      </c>
      <c r="AQ14" s="98">
        <f>COUNTIF('[1]نتائج الفصل الثاني '!$F$5:$F$58,"=10")</f>
        <v>2</v>
      </c>
      <c r="AR14" s="99">
        <f>COUNTIF('[1]نتائج الفصل الثاني '!$F$5:$F$58,"&gt;=9")-AQ14</f>
        <v>1</v>
      </c>
      <c r="AS14" s="100">
        <f>COUNTIF('[1]نتائج الفصل الثاني '!$F$5:$F$58,"&gt;=8")-(AR14+AQ14)</f>
        <v>6</v>
      </c>
      <c r="AT14" s="100">
        <f>COUNTIF('[1]نتائج الفصل الثاني '!$F$5:$F$58,"&gt;=7")-(AS14+AR14+AQ14)</f>
        <v>1</v>
      </c>
      <c r="AU14" s="100">
        <f>COUNTIF('[1]نتائج الفصل الثاني '!$F$5:$F$58,"&gt;=6")-(AT14+AS14+AR14+AQ14)</f>
        <v>2</v>
      </c>
      <c r="AV14" s="100">
        <f>COUNTIF('[1]نتائج الفصل الثاني '!$F$5:$F$58,"&gt;=5")-(AU14+AT14+AS14+AR14+AQ14)</f>
        <v>4</v>
      </c>
      <c r="AW14" s="100">
        <f>COUNTIF('[1]نتائج الفصل الثاني '!$F$5:$F$58,"&lt;5")-(AX14+AY14+AZ14)</f>
        <v>5</v>
      </c>
      <c r="AX14" s="100">
        <f>COUNTIF('[1]نتائج الفصل الثاني '!$F$5:$F$58,"&lt;4")-(AZ14+AY14)</f>
        <v>2</v>
      </c>
      <c r="AY14" s="100">
        <f>COUNTIF('[1]نتائج الفصل الثاني '!$F$5:$F$58,"&lt;3")-AZ14</f>
        <v>0</v>
      </c>
      <c r="AZ14" s="99">
        <f>COUNTIF('[1]نتائج الفصل الثاني '!$F$5:$F$58,"&lt;2")</f>
        <v>0</v>
      </c>
      <c r="BB14" s="97" t="s">
        <v>15</v>
      </c>
      <c r="BC14" s="98">
        <f>COUNTIF('[1]نتائج الفصل الثالث'!$F$5:$F$59,"=10")</f>
        <v>0</v>
      </c>
      <c r="BD14" s="99">
        <f>COUNTIF('[1]نتائج الفصل الثالث'!$F$5:$F$59,"&gt;=9")-BC14</f>
        <v>0</v>
      </c>
      <c r="BE14" s="100">
        <f>COUNTIF('[1]نتائج الفصل الثالث'!$F$5:$F$59,"&gt;=8")-(BD14+BC14)</f>
        <v>0</v>
      </c>
      <c r="BF14" s="100">
        <f>COUNTIF('[1]نتائج الفصل الثالث'!$F$5:$F$59,"&gt;=7")-(BE14+BD14+BC14)</f>
        <v>0</v>
      </c>
      <c r="BG14" s="100">
        <f>COUNTIF('[1]نتائج الفصل الثالث'!$F$5:$F$59,"&gt;=6")-(BF14+BE14+BD14+BC14)</f>
        <v>0</v>
      </c>
      <c r="BH14" s="100">
        <f>COUNTIF('[1]نتائج الفصل الثالث'!$F$5:$F$59,"&gt;=5")-(BG14+BF14+BE14+BD14+BC14)</f>
        <v>0</v>
      </c>
      <c r="BI14" s="100">
        <f>COUNTIF('[1]نتائج الفصل الثالث'!$F$5:$F$59,"&lt;5")-(BJ14+BK14+BL14)</f>
        <v>0</v>
      </c>
      <c r="BJ14" s="100">
        <f>COUNTIF('[1]نتائج الفصل الثالث'!$F$5:$F$59,"&lt;4")-(BL14+BK14)</f>
        <v>0</v>
      </c>
      <c r="BK14" s="100">
        <f>COUNTIF('[1]نتائج الفصل الثالث'!$F$5:$F$59,"&lt;3")-BL14</f>
        <v>0</v>
      </c>
      <c r="BL14" s="99">
        <f>COUNTIF('[1]نتائج الفصل الثالث'!$F$5:$F$59,"&lt;2")</f>
        <v>0</v>
      </c>
    </row>
    <row r="15" spans="1:64" ht="18.75" thickBot="1" x14ac:dyDescent="0.3">
      <c r="A15" s="105" t="s">
        <v>22</v>
      </c>
      <c r="B15" s="134"/>
      <c r="C15" s="134"/>
      <c r="D15" s="134"/>
      <c r="E15" s="134"/>
      <c r="F15" s="106">
        <v>0</v>
      </c>
      <c r="G15" s="107">
        <v>0</v>
      </c>
      <c r="H15" s="90"/>
      <c r="I15" s="90"/>
      <c r="J15" s="90"/>
      <c r="K15" s="90"/>
      <c r="L15" s="90"/>
      <c r="M15" s="90"/>
      <c r="N15" s="90"/>
      <c r="O15" s="108">
        <v>0</v>
      </c>
      <c r="P15" s="107">
        <v>0</v>
      </c>
      <c r="Q15" s="90"/>
      <c r="R15" s="109">
        <v>0</v>
      </c>
      <c r="S15" s="110">
        <v>0</v>
      </c>
      <c r="AB15" s="12"/>
      <c r="AC15" s="12"/>
      <c r="AD15" s="97" t="s">
        <v>22</v>
      </c>
      <c r="AE15" s="98">
        <f>COUNTIF('[1]نتائج الفصل الاول '!$E$5:$E$59,"=10")</f>
        <v>2</v>
      </c>
      <c r="AF15" s="99">
        <f>COUNTIF('[1]نتائج الفصل الاول '!$E$5:$E$59,"&gt;=9")-AE15</f>
        <v>4</v>
      </c>
      <c r="AG15" s="100">
        <f>COUNTIF('[1]نتائج الفصل الاول '!$E$5:$E$59,"&gt;=8")-(AF15+AE15)</f>
        <v>3</v>
      </c>
      <c r="AH15" s="100">
        <f>COUNTIF('[1]نتائج الفصل الاول '!$E$5:$E$59,"&gt;=7")-(AG15+AF15+AE15)</f>
        <v>0</v>
      </c>
      <c r="AI15" s="100">
        <f>COUNTIF('[1]نتائج الفصل الاول '!$E$5:$E$59,"&gt;=6")-(AH15+AG15+AF15+AE15)</f>
        <v>3</v>
      </c>
      <c r="AJ15" s="100">
        <f>COUNTIF('[1]نتائج الفصل الاول '!$E$5:$E$59,"&gt;=5")-(AI15+AH15+AG15+AF15+AE15)</f>
        <v>3</v>
      </c>
      <c r="AK15" s="100">
        <f>COUNTIF('[1]نتائج الفصل الاول '!$E$5:$E$59,"&lt;5")-(AL15+AM15+AN15)</f>
        <v>3</v>
      </c>
      <c r="AL15" s="100">
        <f>COUNTIF('[1]نتائج الفصل الاول '!$E$5:$E$59,"&lt;4")-(AN15+AM15)</f>
        <v>2</v>
      </c>
      <c r="AM15" s="100">
        <f>COUNTIF('[1]نتائج الفصل الاول '!$E$5:$E$59,"&lt;3")-AN15</f>
        <v>3</v>
      </c>
      <c r="AN15" s="99">
        <f>COUNTIF('[1]نتائج الفصل الاول '!$E$5:$E$59,"&lt;2")</f>
        <v>0</v>
      </c>
      <c r="AP15" s="97" t="s">
        <v>22</v>
      </c>
      <c r="AQ15" s="98">
        <f>COUNTIF('[1]نتائج الفصل الثاني '!$E$5:$E$58,"=10")</f>
        <v>5</v>
      </c>
      <c r="AR15" s="99">
        <f>COUNTIF('[1]نتائج الفصل الثاني '!$E$5:$E$58,"&gt;=9")-AQ15</f>
        <v>6</v>
      </c>
      <c r="AS15" s="100">
        <f>COUNTIF('[1]نتائج الفصل الثاني '!$E$5:$E$58,"&gt;=8")-(AR15+AQ15)</f>
        <v>3</v>
      </c>
      <c r="AT15" s="100">
        <f>COUNTIF('[1]نتائج الفصل الثاني '!$E$5:$E$58,"&gt;=7")-(AS15+AR15+AQ15)</f>
        <v>2</v>
      </c>
      <c r="AU15" s="100">
        <f>COUNTIF('[1]نتائج الفصل الثاني '!$E$5:$E$58,"&gt;=6")-(AT15+AS15+AR15+AQ15)</f>
        <v>3</v>
      </c>
      <c r="AV15" s="100">
        <f>COUNTIF('[1]نتائج الفصل الثاني '!$E$5:$E$58,"&gt;=5")-(AU15+AT15+AS15+AR15+AQ15)</f>
        <v>1</v>
      </c>
      <c r="AW15" s="100">
        <f>COUNTIF('[1]نتائج الفصل الثاني '!$E$5:$E$58,"&lt;5")-(AX15+AY15+AZ15)</f>
        <v>1</v>
      </c>
      <c r="AX15" s="100">
        <f>COUNTIF('[1]نتائج الفصل الثاني '!$E$5:$E$58,"&lt;4")-(AZ15+AY15)</f>
        <v>1</v>
      </c>
      <c r="AY15" s="100">
        <f>COUNTIF('[1]نتائج الفصل الثاني '!$E$5:$E$58,"&lt;3")-AZ15</f>
        <v>0</v>
      </c>
      <c r="AZ15" s="99">
        <f>COUNTIF('[1]نتائج الفصل الثاني '!$E$5:$E$58,"&lt;2")</f>
        <v>1</v>
      </c>
      <c r="BB15" s="97" t="s">
        <v>22</v>
      </c>
      <c r="BC15" s="98">
        <f>COUNTIF('[1]نتائج الفصل الثالث'!$E$5:$E$59,"=10")</f>
        <v>0</v>
      </c>
      <c r="BD15" s="99">
        <f>COUNTIF('[1]نتائج الفصل الثالث'!$E$5:$E$59,"&gt;=9")-BC15</f>
        <v>0</v>
      </c>
      <c r="BE15" s="100">
        <f>COUNTIF('[1]نتائج الفصل الثالث'!$E$5:$E$59,"&gt;=8")-(BD15+BC15)</f>
        <v>0</v>
      </c>
      <c r="BF15" s="100">
        <f>COUNTIF('[1]نتائج الفصل الثالث'!$E$5:$E$59,"&gt;=7")-(BE15+BD15+BC15)</f>
        <v>0</v>
      </c>
      <c r="BG15" s="100">
        <f>COUNTIF('[1]نتائج الفصل الثالث'!$E$5:$E$59,"&gt;=6")-(BF15+BE15+BD15+BC15)</f>
        <v>0</v>
      </c>
      <c r="BH15" s="100">
        <f>COUNTIF('[1]نتائج الفصل الثالث'!$E$5:$E$59,"&gt;=5")-(BG15+BF15+BE15+BD15+BC15)</f>
        <v>0</v>
      </c>
      <c r="BI15" s="100">
        <f>COUNTIF('[1]نتائج الفصل الثالث'!$E$5:$E$59,"&lt;5")-(BJ15+BK15+BL15)</f>
        <v>0</v>
      </c>
      <c r="BJ15" s="100">
        <f>COUNTIF('[1]نتائج الفصل الثالث'!$E$5:$E$59,"&lt;4")-(BL15+BK15)</f>
        <v>0</v>
      </c>
      <c r="BK15" s="100">
        <f>COUNTIF('[1]نتائج الفصل الثالث'!$E$5:$E$59,"&lt;3")-BL15</f>
        <v>0</v>
      </c>
      <c r="BL15" s="99">
        <f>COUNTIF('[1]نتائج الفصل الثالث'!$E$5:$E$59,"&lt;2")</f>
        <v>0</v>
      </c>
    </row>
    <row r="16" spans="1:64" ht="18" x14ac:dyDescent="0.25">
      <c r="A16" s="111" t="s">
        <v>5</v>
      </c>
      <c r="B16" s="163"/>
      <c r="C16" s="163"/>
      <c r="D16" s="163"/>
      <c r="E16" s="163"/>
      <c r="F16" s="172">
        <v>0</v>
      </c>
      <c r="G16" s="160">
        <v>0</v>
      </c>
      <c r="H16" s="142"/>
      <c r="I16" s="142"/>
      <c r="J16" s="142"/>
      <c r="K16" s="142"/>
      <c r="L16" s="142"/>
      <c r="M16" s="142"/>
      <c r="N16" s="142"/>
      <c r="O16" s="145">
        <v>0</v>
      </c>
      <c r="P16" s="160">
        <v>0</v>
      </c>
      <c r="Q16" s="142"/>
      <c r="R16" s="154">
        <v>0</v>
      </c>
      <c r="S16" s="157">
        <v>0</v>
      </c>
      <c r="AB16" s="12"/>
      <c r="AC16" s="12"/>
      <c r="AD16" s="112" t="s">
        <v>23</v>
      </c>
      <c r="AE16" s="98">
        <f>COUNTIF('[1]نتائج الفصل الاول '!$P$5:$P$59,"=10")</f>
        <v>0</v>
      </c>
      <c r="AF16" s="99">
        <f>COUNTIF('[1]نتائج الفصل الاول '!$P$5:$P$59,"&gt;=9")-AE16</f>
        <v>0</v>
      </c>
      <c r="AG16" s="100">
        <f>COUNTIF('[1]نتائج الفصل الاول '!$P$5:$P$59,"&gt;=8")-(AF16+AE16)</f>
        <v>8</v>
      </c>
      <c r="AH16" s="100">
        <f>COUNTIF('[1]نتائج الفصل الاول '!$P$5:$P$59,"&gt;=7")-(AG16+AF16+AE16)</f>
        <v>3</v>
      </c>
      <c r="AI16" s="100">
        <f>COUNTIF('[1]نتائج الفصل الاول '!$P$5:$P$59,"&gt;=6")-(AH16+AG16+AF16+AE16)</f>
        <v>7</v>
      </c>
      <c r="AJ16" s="100">
        <f>COUNTIF('[1]نتائج الفصل الاول '!$P$5:$P$59,"&gt;=5")-(AI16+AH16+AG16+AF16+AE16)</f>
        <v>1</v>
      </c>
      <c r="AK16" s="100">
        <f>COUNTIF('[1]نتائج الفصل الاول '!$P$5:$P$59,"&lt;5")-(AL16+AM16+AN16)</f>
        <v>2</v>
      </c>
      <c r="AL16" s="100">
        <f>COUNTIF('[1]نتائج الفصل الاول '!$P$5:$P$59,"&lt;4")-(AN16+AM16)</f>
        <v>1</v>
      </c>
      <c r="AM16" s="100">
        <f>COUNTIF('[1]نتائج الفصل الاول '!$P$5:$P$59,"&lt;3")-AN16</f>
        <v>1</v>
      </c>
      <c r="AN16" s="99">
        <f>COUNTIF('[1]نتائج الفصل الاول '!$P$5:$P$59,"&lt;2")</f>
        <v>0</v>
      </c>
      <c r="AP16" s="112" t="s">
        <v>23</v>
      </c>
      <c r="AQ16" s="98">
        <f>COUNTIF('[1]نتائج الفصل الثاني '!$P$5:$P$58,"=10")</f>
        <v>0</v>
      </c>
      <c r="AR16" s="99">
        <f>COUNTIF('[1]نتائج الفصل الثاني '!$P$5:$P$58,"&gt;=9")-AQ16</f>
        <v>2</v>
      </c>
      <c r="AS16" s="100">
        <f>COUNTIF('[1]نتائج الفصل الثاني '!$P$5:$P$58,"&gt;=8")-(AR16+AQ16)</f>
        <v>5</v>
      </c>
      <c r="AT16" s="100">
        <f>COUNTIF('[1]نتائج الفصل الثاني '!$P$5:$P$58,"&gt;=7")-(AS16+AR16+AQ16)</f>
        <v>5</v>
      </c>
      <c r="AU16" s="100">
        <f>COUNTIF('[1]نتائج الفصل الثاني '!$P$5:$P$58,"&gt;=6")-(AT16+AS16+AR16+AQ16)</f>
        <v>6</v>
      </c>
      <c r="AV16" s="100">
        <f>COUNTIF('[1]نتائج الفصل الثاني '!$P$5:$P$58,"&gt;=5")-(AU16+AT16+AS16+AR16+AQ16)</f>
        <v>1</v>
      </c>
      <c r="AW16" s="100">
        <f>COUNTIF('[1]نتائج الفصل الثاني '!$P$5:$P$58,"&lt;5")-(AX16+AY16+AZ16)</f>
        <v>3</v>
      </c>
      <c r="AX16" s="100">
        <f>COUNTIF('[1]نتائج الفصل الثاني '!$P$5:$P$58,"&lt;4")-(AZ16+AY16)</f>
        <v>0</v>
      </c>
      <c r="AY16" s="100">
        <f>COUNTIF('[1]نتائج الفصل الثاني '!$P$5:$P$58,"&lt;3")-AZ16</f>
        <v>1</v>
      </c>
      <c r="AZ16" s="99">
        <f>COUNTIF('[1]نتائج الفصل الثاني '!$P$5:$P$58,"&lt;2")</f>
        <v>0</v>
      </c>
      <c r="BB16" s="112" t="s">
        <v>23</v>
      </c>
      <c r="BC16" s="98">
        <f>COUNTIF('[1]نتائج الفصل الثالث'!$P$5:$P$39,"=10")</f>
        <v>1</v>
      </c>
      <c r="BD16" s="99">
        <f>COUNTIF('[1]نتائج الفصل الثالث'!$P$5:$P$39,"&gt;=9")-BC16</f>
        <v>0</v>
      </c>
      <c r="BE16" s="100">
        <f>COUNTIF('[1]نتائج الفصل الثالث'!$P$5:$P$39,"&gt;=8")-(BD16+BC16)</f>
        <v>1</v>
      </c>
      <c r="BF16" s="100">
        <f>COUNTIF('[1]نتائج الفصل الثالث'!$P$5:$P$39,"&gt;=7")-(BE16+BD16+BC16)</f>
        <v>0</v>
      </c>
      <c r="BG16" s="100">
        <f>COUNTIF('[1]نتائج الفصل الثالث'!$P$5:$P$39,"&gt;=6")-(BF16+BE16+BD16+BC16)</f>
        <v>0</v>
      </c>
      <c r="BH16" s="100">
        <f>COUNTIF('[1]نتائج الفصل الثالث'!$P$5:$P$39,"&gt;=5")-(BG16+BF16+BE16+BD16+BC16)</f>
        <v>0</v>
      </c>
      <c r="BI16" s="100">
        <f>COUNTIF('[1]نتائج الفصل الثالث'!$P$5:$P$39,"&lt;5")-(BJ16+BK16+BL16)</f>
        <v>0</v>
      </c>
      <c r="BJ16" s="100">
        <f>COUNTIF('[1]نتائج الفصل الثالث'!$P$5:$P$39,"&lt;4")-(BL16+BK16)</f>
        <v>0</v>
      </c>
      <c r="BK16" s="100">
        <f>COUNTIF('[1]نتائج الفصل الثالث'!$P$5:$P$39,"&lt;3")-BL16</f>
        <v>0</v>
      </c>
      <c r="BL16" s="99">
        <f>COUNTIF('[1]نتائج الفصل الثالث'!$P$5:$P$39,"&lt;2")</f>
        <v>2</v>
      </c>
    </row>
    <row r="17" spans="1:55" ht="18" x14ac:dyDescent="0.25">
      <c r="A17" s="111" t="s">
        <v>57</v>
      </c>
      <c r="B17" s="164"/>
      <c r="C17" s="164"/>
      <c r="D17" s="164"/>
      <c r="E17" s="164"/>
      <c r="F17" s="173"/>
      <c r="G17" s="161"/>
      <c r="H17" s="143"/>
      <c r="I17" s="143"/>
      <c r="J17" s="143"/>
      <c r="K17" s="143"/>
      <c r="L17" s="143"/>
      <c r="M17" s="143"/>
      <c r="N17" s="143"/>
      <c r="O17" s="146"/>
      <c r="P17" s="161"/>
      <c r="Q17" s="143"/>
      <c r="R17" s="155"/>
      <c r="S17" s="158"/>
      <c r="AB17" s="113"/>
      <c r="AC17" s="113"/>
    </row>
    <row r="18" spans="1:55" ht="18.75" thickBot="1" x14ac:dyDescent="0.25">
      <c r="A18" s="114" t="s">
        <v>58</v>
      </c>
      <c r="B18" s="165"/>
      <c r="C18" s="165"/>
      <c r="D18" s="165"/>
      <c r="E18" s="165"/>
      <c r="F18" s="174"/>
      <c r="G18" s="162"/>
      <c r="H18" s="144"/>
      <c r="I18" s="144"/>
      <c r="J18" s="144"/>
      <c r="K18" s="144"/>
      <c r="L18" s="144"/>
      <c r="M18" s="144"/>
      <c r="N18" s="144"/>
      <c r="O18" s="147"/>
      <c r="P18" s="162"/>
      <c r="Q18" s="144"/>
      <c r="R18" s="156"/>
      <c r="S18" s="159"/>
      <c r="AB18" s="115"/>
      <c r="AC18" s="115"/>
      <c r="AD18" s="116" t="s">
        <v>59</v>
      </c>
      <c r="AP18" s="116" t="s">
        <v>59</v>
      </c>
      <c r="BB18" s="116" t="s">
        <v>59</v>
      </c>
    </row>
    <row r="19" spans="1:55" ht="18" x14ac:dyDescent="0.2">
      <c r="A19" s="116" t="s">
        <v>59</v>
      </c>
      <c r="B19" s="134"/>
      <c r="C19" s="134"/>
      <c r="D19" s="134"/>
      <c r="E19" s="134"/>
      <c r="F19" s="117">
        <v>0</v>
      </c>
      <c r="G19" s="92">
        <v>0</v>
      </c>
      <c r="H19" s="90"/>
      <c r="I19" s="90"/>
      <c r="J19" s="90"/>
      <c r="K19" s="90"/>
      <c r="L19" s="90"/>
      <c r="M19" s="90"/>
      <c r="N19" s="90"/>
      <c r="O19" s="93">
        <v>0</v>
      </c>
      <c r="P19" s="92">
        <v>0</v>
      </c>
      <c r="Q19" s="90"/>
      <c r="R19" s="117">
        <v>0</v>
      </c>
      <c r="S19" s="118">
        <v>0</v>
      </c>
      <c r="AB19" s="115"/>
      <c r="AC19" s="115"/>
      <c r="AD19" s="119" t="s">
        <v>60</v>
      </c>
      <c r="AP19" s="119" t="s">
        <v>60</v>
      </c>
      <c r="BB19" s="119" t="s">
        <v>60</v>
      </c>
    </row>
    <row r="20" spans="1:55" ht="18" x14ac:dyDescent="0.2">
      <c r="A20" s="119" t="s">
        <v>60</v>
      </c>
      <c r="B20" s="134"/>
      <c r="C20" s="134"/>
      <c r="D20" s="134"/>
      <c r="E20" s="134"/>
      <c r="F20" s="120">
        <v>0</v>
      </c>
      <c r="G20" s="92">
        <v>0</v>
      </c>
      <c r="H20" s="90"/>
      <c r="I20" s="90"/>
      <c r="J20" s="90"/>
      <c r="K20" s="90"/>
      <c r="L20" s="90"/>
      <c r="M20" s="90"/>
      <c r="N20" s="90"/>
      <c r="O20" s="93">
        <v>0</v>
      </c>
      <c r="P20" s="92">
        <v>0</v>
      </c>
      <c r="Q20" s="90"/>
      <c r="R20" s="120">
        <v>0</v>
      </c>
      <c r="S20" s="104">
        <v>0</v>
      </c>
      <c r="AB20" s="115"/>
      <c r="AC20" s="121"/>
      <c r="AD20" s="119" t="s">
        <v>61</v>
      </c>
      <c r="AP20" s="119" t="s">
        <v>61</v>
      </c>
      <c r="BB20" s="119" t="s">
        <v>61</v>
      </c>
    </row>
    <row r="21" spans="1:55" ht="18" x14ac:dyDescent="0.2">
      <c r="A21" s="119" t="s">
        <v>61</v>
      </c>
      <c r="B21" s="134"/>
      <c r="C21" s="134"/>
      <c r="D21" s="134"/>
      <c r="E21" s="134"/>
      <c r="F21" s="120">
        <v>0</v>
      </c>
      <c r="G21" s="92">
        <v>0</v>
      </c>
      <c r="H21" s="90"/>
      <c r="I21" s="90"/>
      <c r="J21" s="90"/>
      <c r="K21" s="90"/>
      <c r="L21" s="90"/>
      <c r="M21" s="90"/>
      <c r="N21" s="90"/>
      <c r="O21" s="93">
        <v>0</v>
      </c>
      <c r="P21" s="92">
        <v>0</v>
      </c>
      <c r="Q21" s="90"/>
      <c r="R21" s="120">
        <v>0</v>
      </c>
      <c r="S21" s="104">
        <v>0</v>
      </c>
      <c r="AB21" s="115"/>
      <c r="AC21" s="115"/>
      <c r="AD21" s="119" t="s">
        <v>62</v>
      </c>
      <c r="AP21" s="119" t="s">
        <v>62</v>
      </c>
      <c r="BB21" s="119" t="s">
        <v>62</v>
      </c>
    </row>
    <row r="22" spans="1:55" ht="18" x14ac:dyDescent="0.25">
      <c r="A22" s="119" t="s">
        <v>62</v>
      </c>
      <c r="B22" s="134"/>
      <c r="C22" s="134"/>
      <c r="D22" s="134"/>
      <c r="E22" s="134"/>
      <c r="F22" s="120">
        <v>0</v>
      </c>
      <c r="G22" s="92">
        <v>0</v>
      </c>
      <c r="H22" s="90"/>
      <c r="I22" s="90"/>
      <c r="J22" s="90"/>
      <c r="K22" s="90"/>
      <c r="L22" s="90"/>
      <c r="M22" s="90"/>
      <c r="N22" s="90"/>
      <c r="O22" s="93">
        <v>0</v>
      </c>
      <c r="P22" s="92">
        <v>0</v>
      </c>
      <c r="Q22" s="90"/>
      <c r="R22" s="120">
        <v>0</v>
      </c>
      <c r="S22" s="104">
        <v>0</v>
      </c>
      <c r="AB22" s="12"/>
      <c r="AC22" s="12"/>
      <c r="AD22" s="119" t="s">
        <v>63</v>
      </c>
      <c r="AP22" s="119" t="s">
        <v>63</v>
      </c>
      <c r="BB22" s="119" t="s">
        <v>63</v>
      </c>
    </row>
    <row r="23" spans="1:55" ht="18" x14ac:dyDescent="0.2">
      <c r="A23" s="119" t="s">
        <v>63</v>
      </c>
      <c r="B23" s="134"/>
      <c r="C23" s="134"/>
      <c r="D23" s="134"/>
      <c r="E23" s="134"/>
      <c r="F23" s="120">
        <v>0</v>
      </c>
      <c r="G23" s="92">
        <v>0</v>
      </c>
      <c r="H23" s="90"/>
      <c r="I23" s="90"/>
      <c r="J23" s="90"/>
      <c r="K23" s="90"/>
      <c r="L23" s="90"/>
      <c r="M23" s="90"/>
      <c r="N23" s="90"/>
      <c r="O23" s="93">
        <v>0</v>
      </c>
      <c r="P23" s="92">
        <v>0</v>
      </c>
      <c r="Q23" s="90"/>
      <c r="R23" s="120">
        <v>0</v>
      </c>
      <c r="S23" s="104">
        <v>0</v>
      </c>
      <c r="AB23" s="9"/>
      <c r="AC23" s="9"/>
      <c r="AD23" s="119" t="s">
        <v>64</v>
      </c>
      <c r="AP23" s="119" t="s">
        <v>64</v>
      </c>
      <c r="BB23" s="119" t="s">
        <v>64</v>
      </c>
      <c r="BC23" s="122"/>
    </row>
    <row r="24" spans="1:55" ht="18" x14ac:dyDescent="0.2">
      <c r="A24" s="119" t="s">
        <v>64</v>
      </c>
      <c r="B24" s="134"/>
      <c r="C24" s="134"/>
      <c r="D24" s="134"/>
      <c r="E24" s="134"/>
      <c r="F24" s="120">
        <v>0</v>
      </c>
      <c r="G24" s="92">
        <v>0</v>
      </c>
      <c r="H24" s="90"/>
      <c r="I24" s="90"/>
      <c r="J24" s="90"/>
      <c r="K24" s="90"/>
      <c r="L24" s="90"/>
      <c r="M24" s="90"/>
      <c r="N24" s="90"/>
      <c r="O24" s="93">
        <v>0</v>
      </c>
      <c r="P24" s="92">
        <v>0</v>
      </c>
      <c r="Q24" s="90"/>
      <c r="R24" s="120">
        <v>0</v>
      </c>
      <c r="S24" s="104">
        <v>0</v>
      </c>
      <c r="AD24" s="123" t="s">
        <v>65</v>
      </c>
      <c r="AP24" s="123" t="s">
        <v>65</v>
      </c>
      <c r="BB24" s="123" t="s">
        <v>65</v>
      </c>
    </row>
    <row r="25" spans="1:55" ht="18.75" thickBot="1" x14ac:dyDescent="0.25">
      <c r="A25" s="123" t="s">
        <v>65</v>
      </c>
      <c r="B25" s="134"/>
      <c r="C25" s="134"/>
      <c r="D25" s="134"/>
      <c r="E25" s="134"/>
      <c r="F25" s="124">
        <v>0</v>
      </c>
      <c r="G25" s="107">
        <v>0</v>
      </c>
      <c r="H25" s="90"/>
      <c r="I25" s="90"/>
      <c r="J25" s="90"/>
      <c r="K25" s="90"/>
      <c r="L25" s="90"/>
      <c r="M25" s="90"/>
      <c r="N25" s="90"/>
      <c r="O25" s="108">
        <v>0</v>
      </c>
      <c r="P25" s="107">
        <v>0</v>
      </c>
      <c r="Q25" s="90"/>
      <c r="R25" s="124">
        <v>0</v>
      </c>
      <c r="S25" s="110">
        <v>0</v>
      </c>
    </row>
    <row r="26" spans="1:55" ht="15.75" x14ac:dyDescent="0.2">
      <c r="A26" s="125" t="s">
        <v>5</v>
      </c>
      <c r="B26" s="163"/>
      <c r="C26" s="163"/>
      <c r="D26" s="163"/>
      <c r="E26" s="163"/>
      <c r="F26" s="145">
        <v>0</v>
      </c>
      <c r="G26" s="160">
        <v>0</v>
      </c>
      <c r="H26" s="142"/>
      <c r="I26" s="142"/>
      <c r="J26" s="142"/>
      <c r="K26" s="142"/>
      <c r="L26" s="142"/>
      <c r="M26" s="142"/>
      <c r="N26" s="142"/>
      <c r="O26" s="145">
        <v>0</v>
      </c>
      <c r="P26" s="148">
        <v>0</v>
      </c>
      <c r="Q26" s="151"/>
      <c r="R26" s="154">
        <v>0</v>
      </c>
      <c r="S26" s="157">
        <v>0</v>
      </c>
    </row>
    <row r="27" spans="1:55" ht="15.75" x14ac:dyDescent="0.2">
      <c r="A27" s="111" t="s">
        <v>66</v>
      </c>
      <c r="B27" s="164"/>
      <c r="C27" s="164"/>
      <c r="D27" s="164"/>
      <c r="E27" s="164"/>
      <c r="F27" s="146"/>
      <c r="G27" s="161"/>
      <c r="H27" s="143"/>
      <c r="I27" s="143"/>
      <c r="J27" s="143"/>
      <c r="K27" s="143"/>
      <c r="L27" s="143"/>
      <c r="M27" s="143"/>
      <c r="N27" s="143"/>
      <c r="O27" s="146"/>
      <c r="P27" s="149"/>
      <c r="Q27" s="152"/>
      <c r="R27" s="155"/>
      <c r="S27" s="158"/>
    </row>
    <row r="28" spans="1:55" ht="16.5" thickBot="1" x14ac:dyDescent="0.25">
      <c r="A28" s="114" t="s">
        <v>67</v>
      </c>
      <c r="B28" s="165"/>
      <c r="C28" s="165"/>
      <c r="D28" s="165"/>
      <c r="E28" s="165"/>
      <c r="F28" s="147"/>
      <c r="G28" s="162"/>
      <c r="H28" s="144"/>
      <c r="I28" s="144"/>
      <c r="J28" s="144"/>
      <c r="K28" s="144"/>
      <c r="L28" s="144"/>
      <c r="M28" s="144"/>
      <c r="N28" s="144"/>
      <c r="O28" s="147"/>
      <c r="P28" s="150"/>
      <c r="Q28" s="153"/>
      <c r="R28" s="156"/>
      <c r="S28" s="159"/>
    </row>
    <row r="29" spans="1:55" ht="15" x14ac:dyDescent="0.2">
      <c r="A29" s="126" t="s">
        <v>68</v>
      </c>
      <c r="B29" s="32"/>
      <c r="C29" s="32"/>
      <c r="D29" s="32"/>
      <c r="E29" s="32"/>
      <c r="F29" s="32"/>
      <c r="G29" s="32"/>
      <c r="H29" s="32"/>
      <c r="I29" s="32"/>
      <c r="J29" s="32"/>
      <c r="K29" s="32"/>
      <c r="L29" s="32"/>
      <c r="M29" s="32"/>
      <c r="N29" s="32"/>
      <c r="O29" s="32"/>
      <c r="P29" s="32"/>
      <c r="Q29" s="32"/>
      <c r="R29" s="24"/>
      <c r="S29" s="24"/>
    </row>
    <row r="30" spans="1:55" ht="15" x14ac:dyDescent="0.2">
      <c r="A30" s="127"/>
      <c r="B30" s="127"/>
      <c r="C30" s="32"/>
      <c r="D30" s="32"/>
      <c r="E30" s="32"/>
      <c r="F30" s="32"/>
      <c r="G30" s="32"/>
      <c r="H30" s="32"/>
      <c r="I30" s="32"/>
      <c r="J30" s="32"/>
      <c r="K30" s="32"/>
      <c r="L30" s="32"/>
      <c r="M30" s="136" t="s">
        <v>69</v>
      </c>
      <c r="N30" s="137"/>
      <c r="O30" s="137"/>
      <c r="P30" s="138"/>
      <c r="Q30" s="128" t="s">
        <v>70</v>
      </c>
      <c r="R30" s="139">
        <v>43449</v>
      </c>
      <c r="S30" s="140"/>
      <c r="T30" s="140"/>
    </row>
    <row r="31" spans="1:55" ht="20.25" x14ac:dyDescent="0.3">
      <c r="A31" s="32"/>
      <c r="B31" s="32"/>
      <c r="C31" s="32"/>
      <c r="D31" s="32"/>
      <c r="E31" s="32"/>
      <c r="F31" s="32"/>
      <c r="G31" s="32"/>
      <c r="H31" s="32"/>
      <c r="I31" s="32"/>
      <c r="J31" s="32"/>
      <c r="K31" s="32"/>
      <c r="L31" s="32"/>
      <c r="M31" s="32"/>
      <c r="N31" s="32"/>
      <c r="O31" s="129"/>
      <c r="P31" s="129" t="s">
        <v>71</v>
      </c>
      <c r="Q31" s="129"/>
      <c r="R31" s="130"/>
      <c r="S31" s="131"/>
    </row>
    <row r="32" spans="1:55" ht="18" x14ac:dyDescent="0.25">
      <c r="A32" s="1"/>
    </row>
    <row r="33" spans="1:31" ht="18" x14ac:dyDescent="0.25">
      <c r="A33" s="1"/>
    </row>
    <row r="34" spans="1:31" ht="18" x14ac:dyDescent="0.25">
      <c r="A34" s="1"/>
      <c r="L34" t="s">
        <v>0</v>
      </c>
    </row>
    <row r="35" spans="1:31" ht="18" x14ac:dyDescent="0.25">
      <c r="A35" s="1"/>
      <c r="L35" s="132"/>
    </row>
    <row r="36" spans="1:31" ht="18" x14ac:dyDescent="0.25">
      <c r="A36" s="1"/>
    </row>
    <row r="37" spans="1:31" ht="18" x14ac:dyDescent="0.25">
      <c r="A37" s="1"/>
    </row>
    <row r="38" spans="1:31" ht="18" x14ac:dyDescent="0.25">
      <c r="A38" s="1"/>
    </row>
    <row r="39" spans="1:31" ht="18" x14ac:dyDescent="0.25">
      <c r="A39" s="1"/>
    </row>
    <row r="40" spans="1:31" ht="18" x14ac:dyDescent="0.25">
      <c r="A40" s="1"/>
    </row>
    <row r="41" spans="1:31" ht="18" x14ac:dyDescent="0.25">
      <c r="A41" s="1"/>
    </row>
    <row r="42" spans="1:31" ht="18" x14ac:dyDescent="0.25">
      <c r="A42" s="1"/>
      <c r="W42" t="s">
        <v>72</v>
      </c>
    </row>
    <row r="43" spans="1:31" ht="18" x14ac:dyDescent="0.25">
      <c r="A43" s="1"/>
      <c r="S43" s="133" t="s">
        <v>72</v>
      </c>
      <c r="AE43">
        <f ca="1">OFFSET(W42,3,5)</f>
        <v>7.5</v>
      </c>
    </row>
    <row r="44" spans="1:31" ht="18" x14ac:dyDescent="0.25">
      <c r="A44" s="1"/>
    </row>
    <row r="45" spans="1:31" ht="18" x14ac:dyDescent="0.25">
      <c r="A45" s="1"/>
      <c r="S45" s="133"/>
      <c r="AB45">
        <v>7.5</v>
      </c>
    </row>
    <row r="46" spans="1:31" ht="18" x14ac:dyDescent="0.25">
      <c r="A46" s="1"/>
      <c r="AB46">
        <v>20</v>
      </c>
    </row>
    <row r="47" spans="1:31" ht="18" x14ac:dyDescent="0.25">
      <c r="A47" s="1"/>
      <c r="S47" s="133"/>
    </row>
    <row r="48" spans="1:31" ht="18" x14ac:dyDescent="0.25">
      <c r="A48" s="1"/>
    </row>
    <row r="49" spans="1:1" ht="18" x14ac:dyDescent="0.25">
      <c r="A49" s="1"/>
    </row>
    <row r="50" spans="1:1" ht="18" x14ac:dyDescent="0.25">
      <c r="A50" s="1"/>
    </row>
    <row r="51" spans="1:1" ht="18" x14ac:dyDescent="0.25">
      <c r="A51" s="1"/>
    </row>
    <row r="52" spans="1:1" ht="18" x14ac:dyDescent="0.25">
      <c r="A52" s="1"/>
    </row>
    <row r="53" spans="1:1" ht="18" x14ac:dyDescent="0.25">
      <c r="A53" s="1"/>
    </row>
    <row r="54" spans="1:1" ht="18" x14ac:dyDescent="0.25">
      <c r="A54" s="1"/>
    </row>
    <row r="55" spans="1:1" ht="18" x14ac:dyDescent="0.25">
      <c r="A55" s="1"/>
    </row>
    <row r="56" spans="1:1" ht="18" x14ac:dyDescent="0.25">
      <c r="A56" s="1"/>
    </row>
    <row r="57" spans="1:1" ht="18" x14ac:dyDescent="0.25">
      <c r="A57" s="1"/>
    </row>
    <row r="58" spans="1:1" ht="18" x14ac:dyDescent="0.25">
      <c r="A58" s="1"/>
    </row>
    <row r="59" spans="1:1" ht="18" x14ac:dyDescent="0.25">
      <c r="A59" s="1"/>
    </row>
    <row r="60" spans="1:1" ht="18" x14ac:dyDescent="0.25">
      <c r="A60" s="1"/>
    </row>
    <row r="61" spans="1:1" ht="18" x14ac:dyDescent="0.25">
      <c r="A61" s="1"/>
    </row>
    <row r="62" spans="1:1" ht="18" x14ac:dyDescent="0.25">
      <c r="A62" s="1"/>
    </row>
    <row r="63" spans="1:1" ht="18" x14ac:dyDescent="0.25">
      <c r="A63" s="1"/>
    </row>
    <row r="64" spans="1:1" ht="18" x14ac:dyDescent="0.25">
      <c r="A64" s="1"/>
    </row>
    <row r="65" spans="1:1" ht="18" x14ac:dyDescent="0.25">
      <c r="A65" s="1"/>
    </row>
    <row r="66" spans="1:1" ht="18" x14ac:dyDescent="0.25">
      <c r="A66" s="1"/>
    </row>
    <row r="67" spans="1:1" ht="18" x14ac:dyDescent="0.25">
      <c r="A67" s="1"/>
    </row>
    <row r="68" spans="1:1" ht="18" x14ac:dyDescent="0.25">
      <c r="A68" s="1"/>
    </row>
    <row r="69" spans="1:1" ht="18" x14ac:dyDescent="0.25">
      <c r="A69" s="1"/>
    </row>
    <row r="70" spans="1:1" ht="18" x14ac:dyDescent="0.25">
      <c r="A70" s="1"/>
    </row>
    <row r="71" spans="1:1" ht="18" x14ac:dyDescent="0.25">
      <c r="A71" s="1"/>
    </row>
    <row r="72" spans="1:1" ht="18" x14ac:dyDescent="0.25">
      <c r="A72" s="1"/>
    </row>
    <row r="73" spans="1:1" ht="18" x14ac:dyDescent="0.25">
      <c r="A73" s="1"/>
    </row>
    <row r="74" spans="1:1" ht="18" x14ac:dyDescent="0.25">
      <c r="A74" s="1"/>
    </row>
    <row r="75" spans="1:1" ht="18" x14ac:dyDescent="0.25">
      <c r="A75" s="1"/>
    </row>
    <row r="76" spans="1:1" ht="18" x14ac:dyDescent="0.25">
      <c r="A76" s="1"/>
    </row>
    <row r="77" spans="1:1" ht="18" x14ac:dyDescent="0.25">
      <c r="A77" s="1"/>
    </row>
    <row r="78" spans="1:1" ht="18" x14ac:dyDescent="0.25">
      <c r="A78" s="1"/>
    </row>
    <row r="79" spans="1:1" ht="18" x14ac:dyDescent="0.25">
      <c r="A79" s="1"/>
    </row>
    <row r="80" spans="1:1" ht="18" x14ac:dyDescent="0.25">
      <c r="A80" s="1"/>
    </row>
    <row r="81" spans="1:1" ht="18" x14ac:dyDescent="0.25">
      <c r="A81" s="1"/>
    </row>
    <row r="82" spans="1:1" ht="18" x14ac:dyDescent="0.25">
      <c r="A82" s="1"/>
    </row>
    <row r="83" spans="1:1" ht="18" x14ac:dyDescent="0.25">
      <c r="A83" s="1"/>
    </row>
    <row r="84" spans="1:1" ht="18" x14ac:dyDescent="0.25">
      <c r="A84" s="1"/>
    </row>
    <row r="85" spans="1:1" ht="18" x14ac:dyDescent="0.25">
      <c r="A85" s="1"/>
    </row>
    <row r="86" spans="1:1" ht="18" x14ac:dyDescent="0.25">
      <c r="A86" s="1"/>
    </row>
    <row r="87" spans="1:1" ht="18" x14ac:dyDescent="0.25">
      <c r="A87" s="1"/>
    </row>
    <row r="88" spans="1:1" ht="18" x14ac:dyDescent="0.25">
      <c r="A88" s="1"/>
    </row>
    <row r="89" spans="1:1" ht="18" x14ac:dyDescent="0.25">
      <c r="A89" s="1"/>
    </row>
    <row r="90" spans="1:1" ht="18" x14ac:dyDescent="0.25">
      <c r="A90" s="1"/>
    </row>
    <row r="91" spans="1:1" ht="18" x14ac:dyDescent="0.25">
      <c r="A91" s="1"/>
    </row>
    <row r="92" spans="1:1" ht="18" x14ac:dyDescent="0.25">
      <c r="A92" s="1"/>
    </row>
    <row r="93" spans="1:1" ht="18" x14ac:dyDescent="0.25">
      <c r="A93" s="1"/>
    </row>
    <row r="94" spans="1:1" ht="18" x14ac:dyDescent="0.25">
      <c r="A94" s="1"/>
    </row>
    <row r="95" spans="1:1" ht="18" x14ac:dyDescent="0.25">
      <c r="A95" s="1"/>
    </row>
    <row r="96" spans="1:1" ht="18" x14ac:dyDescent="0.25">
      <c r="A96" s="1"/>
    </row>
    <row r="97" spans="1:1" ht="18" x14ac:dyDescent="0.25">
      <c r="A97" s="1"/>
    </row>
    <row r="98" spans="1:1" ht="18" x14ac:dyDescent="0.25">
      <c r="A98" s="1"/>
    </row>
    <row r="99" spans="1:1" ht="18" x14ac:dyDescent="0.25">
      <c r="A99" s="1"/>
    </row>
    <row r="100" spans="1:1" ht="18" x14ac:dyDescent="0.25">
      <c r="A100" s="1"/>
    </row>
    <row r="101" spans="1:1" ht="18" x14ac:dyDescent="0.25">
      <c r="A101" s="1"/>
    </row>
    <row r="102" spans="1:1" ht="18" x14ac:dyDescent="0.25">
      <c r="A102" s="1"/>
    </row>
    <row r="103" spans="1:1" ht="18" x14ac:dyDescent="0.25">
      <c r="A103" s="1"/>
    </row>
    <row r="104" spans="1:1" ht="18" x14ac:dyDescent="0.25">
      <c r="A104" s="1"/>
    </row>
    <row r="105" spans="1:1" ht="18" x14ac:dyDescent="0.25">
      <c r="A105" s="1"/>
    </row>
    <row r="106" spans="1:1" ht="18" x14ac:dyDescent="0.25">
      <c r="A106" s="1"/>
    </row>
    <row r="107" spans="1:1" ht="18" x14ac:dyDescent="0.25">
      <c r="A107" s="1"/>
    </row>
    <row r="108" spans="1:1" ht="18" x14ac:dyDescent="0.25">
      <c r="A108" s="1"/>
    </row>
    <row r="109" spans="1:1" ht="18" x14ac:dyDescent="0.25">
      <c r="A109" s="1"/>
    </row>
    <row r="110" spans="1:1" ht="18" x14ac:dyDescent="0.25">
      <c r="A110" s="1"/>
    </row>
    <row r="111" spans="1:1" ht="18" x14ac:dyDescent="0.25">
      <c r="A111" s="1"/>
    </row>
    <row r="112" spans="1:1" ht="18" x14ac:dyDescent="0.25">
      <c r="A112" s="1"/>
    </row>
    <row r="113" spans="1:1" ht="18" x14ac:dyDescent="0.25">
      <c r="A113" s="1"/>
    </row>
    <row r="114" spans="1:1" ht="18" x14ac:dyDescent="0.25">
      <c r="A114" s="1"/>
    </row>
    <row r="115" spans="1:1" ht="18" x14ac:dyDescent="0.25">
      <c r="A115" s="1"/>
    </row>
    <row r="116" spans="1:1" ht="18" x14ac:dyDescent="0.25">
      <c r="A116" s="1"/>
    </row>
    <row r="117" spans="1:1" ht="18" x14ac:dyDescent="0.25">
      <c r="A117" s="1"/>
    </row>
    <row r="118" spans="1:1" ht="18" x14ac:dyDescent="0.25">
      <c r="A118" s="1"/>
    </row>
    <row r="119" spans="1:1" ht="18" x14ac:dyDescent="0.25">
      <c r="A119" s="1"/>
    </row>
    <row r="120" spans="1:1" ht="18" x14ac:dyDescent="0.25">
      <c r="A120" s="1"/>
    </row>
    <row r="121" spans="1:1" ht="18" x14ac:dyDescent="0.25">
      <c r="A121" s="1"/>
    </row>
    <row r="122" spans="1:1" ht="18" x14ac:dyDescent="0.25">
      <c r="A122" s="1"/>
    </row>
  </sheetData>
  <mergeCells count="48">
    <mergeCell ref="I10:J10"/>
    <mergeCell ref="L10:P10"/>
    <mergeCell ref="P6:R6"/>
    <mergeCell ref="A7:C7"/>
    <mergeCell ref="A8:C8"/>
    <mergeCell ref="D8:E8"/>
    <mergeCell ref="N8:P8"/>
    <mergeCell ref="F11:H11"/>
    <mergeCell ref="O11:Q11"/>
    <mergeCell ref="B16:B18"/>
    <mergeCell ref="C16:C18"/>
    <mergeCell ref="D16:D18"/>
    <mergeCell ref="E16:E18"/>
    <mergeCell ref="F16:F18"/>
    <mergeCell ref="G16:G18"/>
    <mergeCell ref="H16:H18"/>
    <mergeCell ref="I16:I18"/>
    <mergeCell ref="Q16:Q18"/>
    <mergeCell ref="R16:R18"/>
    <mergeCell ref="S16:S18"/>
    <mergeCell ref="B26:B28"/>
    <mergeCell ref="C26:C28"/>
    <mergeCell ref="D26:D28"/>
    <mergeCell ref="E26:E28"/>
    <mergeCell ref="F26:F28"/>
    <mergeCell ref="G26:G28"/>
    <mergeCell ref="J16:J18"/>
    <mergeCell ref="K16:K18"/>
    <mergeCell ref="L16:L18"/>
    <mergeCell ref="M16:M18"/>
    <mergeCell ref="N16:N18"/>
    <mergeCell ref="O16:O18"/>
    <mergeCell ref="M30:P30"/>
    <mergeCell ref="R30:T30"/>
    <mergeCell ref="A1:T5"/>
    <mergeCell ref="N26:N28"/>
    <mergeCell ref="O26:O28"/>
    <mergeCell ref="P26:P28"/>
    <mergeCell ref="Q26:Q28"/>
    <mergeCell ref="R26:R28"/>
    <mergeCell ref="S26:S28"/>
    <mergeCell ref="H26:H28"/>
    <mergeCell ref="I26:I28"/>
    <mergeCell ref="J26:J28"/>
    <mergeCell ref="K26:K28"/>
    <mergeCell ref="L26:L28"/>
    <mergeCell ref="M26:M28"/>
    <mergeCell ref="P16:P18"/>
  </mergeCells>
  <conditionalFormatting sqref="S13:S16 S19:S26">
    <cfRule type="cellIs" dxfId="50" priority="51" operator="equal">
      <formula>0</formula>
    </cfRule>
  </conditionalFormatting>
  <conditionalFormatting sqref="R13 R20:R24 F13 O13:P13 F16:G16 F20:F24 O26:P26 O16:P16 O20:P24 F26:G26">
    <cfRule type="cellIs" dxfId="49" priority="48" operator="lessThan">
      <formula>1</formula>
    </cfRule>
    <cfRule type="cellIs" dxfId="48" priority="49" operator="lessThan">
      <formula>0</formula>
    </cfRule>
    <cfRule type="cellIs" dxfId="47" priority="50" operator="lessThan">
      <formula>0</formula>
    </cfRule>
  </conditionalFormatting>
  <conditionalFormatting sqref="R13 R20:R24 F13 O13:P13 F16:G16 F20:F24 O26:P26 O16:P16 O20:P24 F26:G26">
    <cfRule type="cellIs" dxfId="46" priority="47" operator="lessThan">
      <formula>1</formula>
    </cfRule>
  </conditionalFormatting>
  <conditionalFormatting sqref="O13:P13 O20:P24 F20:F24 F13 O16:P16 F26:G26 R13 O26:P26 F16:G16 R20:R24">
    <cfRule type="cellIs" dxfId="45" priority="46" operator="lessThan">
      <formula>1</formula>
    </cfRule>
  </conditionalFormatting>
  <conditionalFormatting sqref="R13 R20:R24 F13 O13:P13 F16:G16 F20:F24 O26:P26 O16:P16 O20:P24 F26:G26">
    <cfRule type="cellIs" dxfId="44" priority="44" operator="lessThan">
      <formula>1</formula>
    </cfRule>
    <cfRule type="cellIs" dxfId="43" priority="45" operator="lessThan">
      <formula>1</formula>
    </cfRule>
  </conditionalFormatting>
  <conditionalFormatting sqref="R13 R20:R24 F13 O13:P13 F16:G16 F20:F24 O26:P26 O16:P16 O20:P24 F26:G26">
    <cfRule type="cellIs" dxfId="42" priority="43" operator="lessThan">
      <formula>1</formula>
    </cfRule>
  </conditionalFormatting>
  <conditionalFormatting sqref="S13:S16 S19:S26">
    <cfRule type="cellIs" dxfId="41" priority="39" operator="lessThan">
      <formula>0</formula>
    </cfRule>
    <cfRule type="cellIs" dxfId="40" priority="40" operator="lessThan">
      <formula>0</formula>
    </cfRule>
    <cfRule type="cellIs" dxfId="39" priority="41" operator="lessThan">
      <formula>0</formula>
    </cfRule>
    <cfRule type="cellIs" dxfId="38" priority="42" operator="greaterThan">
      <formula>0</formula>
    </cfRule>
  </conditionalFormatting>
  <conditionalFormatting sqref="F8 H8 K8 M8 S8 E10 G10 K10">
    <cfRule type="cellIs" dxfId="37" priority="37" operator="greaterThan">
      <formula>0</formula>
    </cfRule>
    <cfRule type="cellIs" dxfId="36" priority="38" operator="lessThan">
      <formula>1</formula>
    </cfRule>
  </conditionalFormatting>
  <conditionalFormatting sqref="F8 H8 K8 M8 S8 E10 G10 K10">
    <cfRule type="cellIs" dxfId="35" priority="36" operator="lessThan">
      <formula>1</formula>
    </cfRule>
  </conditionalFormatting>
  <conditionalFormatting sqref="F8 H8 K8 M8 S8 E10 G10 K10">
    <cfRule type="cellIs" dxfId="34" priority="33" operator="greaterThan">
      <formula>0</formula>
    </cfRule>
    <cfRule type="cellIs" dxfId="33" priority="34" operator="greaterThan">
      <formula>0</formula>
    </cfRule>
    <cfRule type="cellIs" dxfId="32" priority="35" operator="lessThan">
      <formula>1</formula>
    </cfRule>
  </conditionalFormatting>
  <conditionalFormatting sqref="F8">
    <cfRule type="cellIs" dxfId="31" priority="32" operator="lessThan">
      <formula>1</formula>
    </cfRule>
  </conditionalFormatting>
  <conditionalFormatting sqref="H8">
    <cfRule type="cellIs" dxfId="30" priority="31" operator="lessThan">
      <formula>1</formula>
    </cfRule>
  </conditionalFormatting>
  <conditionalFormatting sqref="K8">
    <cfRule type="cellIs" dxfId="29" priority="30" operator="lessThan">
      <formula>1</formula>
    </cfRule>
  </conditionalFormatting>
  <conditionalFormatting sqref="M8">
    <cfRule type="cellIs" dxfId="28" priority="29" operator="lessThan">
      <formula>1</formula>
    </cfRule>
  </conditionalFormatting>
  <conditionalFormatting sqref="S8">
    <cfRule type="cellIs" dxfId="27" priority="28" operator="lessThan">
      <formula>1</formula>
    </cfRule>
  </conditionalFormatting>
  <conditionalFormatting sqref="K10">
    <cfRule type="cellIs" dxfId="26" priority="27" operator="lessThan">
      <formula>1</formula>
    </cfRule>
  </conditionalFormatting>
  <conditionalFormatting sqref="G10">
    <cfRule type="cellIs" dxfId="25" priority="26" operator="lessThan">
      <formula>1</formula>
    </cfRule>
  </conditionalFormatting>
  <conditionalFormatting sqref="E10">
    <cfRule type="cellIs" dxfId="24" priority="25" operator="lessThan">
      <formula>1</formula>
    </cfRule>
  </conditionalFormatting>
  <conditionalFormatting sqref="H8">
    <cfRule type="cellIs" dxfId="23" priority="24" operator="lessThan">
      <formula>1</formula>
    </cfRule>
  </conditionalFormatting>
  <conditionalFormatting sqref="K8">
    <cfRule type="cellIs" dxfId="22" priority="23" operator="lessThan">
      <formula>1</formula>
    </cfRule>
  </conditionalFormatting>
  <conditionalFormatting sqref="M8">
    <cfRule type="cellIs" dxfId="21" priority="22" operator="lessThan">
      <formula>1</formula>
    </cfRule>
  </conditionalFormatting>
  <conditionalFormatting sqref="S8">
    <cfRule type="cellIs" dxfId="20" priority="21" operator="lessThan">
      <formula>1</formula>
    </cfRule>
  </conditionalFormatting>
  <conditionalFormatting sqref="E10">
    <cfRule type="cellIs" dxfId="19" priority="20" operator="lessThan">
      <formula>1</formula>
    </cfRule>
  </conditionalFormatting>
  <conditionalFormatting sqref="G10">
    <cfRule type="cellIs" dxfId="18" priority="19" operator="lessThan">
      <formula>1</formula>
    </cfRule>
  </conditionalFormatting>
  <conditionalFormatting sqref="K10">
    <cfRule type="cellIs" dxfId="17" priority="18" operator="lessThan">
      <formula>1</formula>
    </cfRule>
  </conditionalFormatting>
  <conditionalFormatting sqref="Q26">
    <cfRule type="cellIs" dxfId="16" priority="17" operator="lessThan">
      <formula>0</formula>
    </cfRule>
  </conditionalFormatting>
  <conditionalFormatting sqref="Q26">
    <cfRule type="cellIs" dxfId="15" priority="16" operator="lessThan">
      <formula>1</formula>
    </cfRule>
  </conditionalFormatting>
  <conditionalFormatting sqref="H26:H28">
    <cfRule type="cellIs" dxfId="14" priority="15" operator="lessThan">
      <formula>1</formula>
    </cfRule>
  </conditionalFormatting>
  <conditionalFormatting sqref="B26:E28">
    <cfRule type="cellIs" dxfId="13" priority="14" operator="lessThan">
      <formula>1</formula>
    </cfRule>
  </conditionalFormatting>
  <conditionalFormatting sqref="I26:N28">
    <cfRule type="cellIs" dxfId="12" priority="13" operator="lessThan">
      <formula>1</formula>
    </cfRule>
  </conditionalFormatting>
  <conditionalFormatting sqref="B16:E18">
    <cfRule type="cellIs" dxfId="11" priority="12" operator="lessThan">
      <formula>1</formula>
    </cfRule>
  </conditionalFormatting>
  <conditionalFormatting sqref="H16:N18">
    <cfRule type="cellIs" dxfId="10" priority="11" operator="lessThan">
      <formula>1</formula>
    </cfRule>
  </conditionalFormatting>
  <conditionalFormatting sqref="Q16:Q18">
    <cfRule type="cellIs" dxfId="9" priority="10" operator="lessThan">
      <formula>1</formula>
    </cfRule>
  </conditionalFormatting>
  <conditionalFormatting sqref="H19:I25">
    <cfRule type="cellIs" dxfId="8" priority="9" operator="lessThan">
      <formula>1</formula>
    </cfRule>
  </conditionalFormatting>
  <conditionalFormatting sqref="H19:H21">
    <cfRule type="cellIs" dxfId="7" priority="8" operator="lessThan">
      <formula>1</formula>
    </cfRule>
  </conditionalFormatting>
  <conditionalFormatting sqref="J19:J25">
    <cfRule type="cellIs" dxfId="6" priority="7" operator="lessThan">
      <formula>1</formula>
    </cfRule>
  </conditionalFormatting>
  <conditionalFormatting sqref="K19:N25">
    <cfRule type="cellIs" dxfId="5" priority="6" operator="lessThan">
      <formula>1</formula>
    </cfRule>
  </conditionalFormatting>
  <conditionalFormatting sqref="B19:E25">
    <cfRule type="cellIs" dxfId="4" priority="5" operator="lessThan">
      <formula>1</formula>
    </cfRule>
  </conditionalFormatting>
  <conditionalFormatting sqref="B13:E15">
    <cfRule type="cellIs" dxfId="3" priority="4" operator="lessThan">
      <formula>1</formula>
    </cfRule>
  </conditionalFormatting>
  <conditionalFormatting sqref="H13:N15">
    <cfRule type="cellIs" dxfId="2" priority="3" operator="lessThan">
      <formula>1</formula>
    </cfRule>
  </conditionalFormatting>
  <conditionalFormatting sqref="Q13:Q15">
    <cfRule type="cellIs" dxfId="1" priority="2" operator="lessThan">
      <formula>1</formula>
    </cfRule>
  </conditionalFormatting>
  <conditionalFormatting sqref="Q19:Q25">
    <cfRule type="cellIs" dxfId="0" priority="1" operator="lessThan">
      <formula>1</formula>
    </cfRule>
  </conditionalFormatting>
  <dataValidations count="1">
    <dataValidation type="list" allowBlank="1" showInputMessage="1" showErrorMessage="1" sqref="W6" xr:uid="{00000000-0002-0000-0000-000000000000}">
      <formula1>$AC$7:$AC$9</formula1>
    </dataValidation>
  </dataValidation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توزيع التلاميذ حسب معدلات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Windows</dc:creator>
  <cp:lastModifiedBy>Utilisateur Windows</cp:lastModifiedBy>
  <dcterms:created xsi:type="dcterms:W3CDTF">2019-03-09T17:06:06Z</dcterms:created>
  <dcterms:modified xsi:type="dcterms:W3CDTF">2019-03-09T20:45:38Z</dcterms:modified>
</cp:coreProperties>
</file>