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60" windowWidth="19320" windowHeight="7950" tabRatio="642"/>
  </bookViews>
  <sheets>
    <sheet name="SYMPHONY S" sheetId="17" r:id="rId1"/>
    <sheet name="Feuil4" sheetId="4" r:id="rId2"/>
    <sheet name="Feuil20" sheetId="29" r:id="rId3"/>
  </sheets>
  <definedNames>
    <definedName name="_xlnm._FilterDatabase" localSheetId="0" hidden="1">'SYMPHONY S'!$C$7:$J$9</definedName>
  </definedNames>
  <calcPr calcId="124519"/>
</workbook>
</file>

<file path=xl/calcChain.xml><?xml version="1.0" encoding="utf-8"?>
<calcChain xmlns="http://schemas.openxmlformats.org/spreadsheetml/2006/main">
  <c r="F10" i="17"/>
  <c r="J10" s="1"/>
  <c r="F11"/>
  <c r="F12"/>
  <c r="F13"/>
  <c r="F14"/>
  <c r="J14" s="1"/>
  <c r="F15"/>
  <c r="F16"/>
  <c r="F17"/>
  <c r="F18"/>
  <c r="J18" s="1"/>
  <c r="F19"/>
  <c r="F20"/>
  <c r="F21"/>
  <c r="F22"/>
  <c r="F23"/>
  <c r="F24"/>
  <c r="F25"/>
  <c r="F26"/>
  <c r="J26" s="1"/>
  <c r="F27"/>
  <c r="F28"/>
  <c r="F29"/>
  <c r="F30"/>
  <c r="J30" s="1"/>
  <c r="F31"/>
  <c r="F32"/>
  <c r="F33"/>
  <c r="F34"/>
  <c r="J34" s="1"/>
  <c r="F35"/>
  <c r="F36"/>
  <c r="F37"/>
  <c r="F38"/>
  <c r="F39"/>
  <c r="F40"/>
  <c r="F41"/>
  <c r="F42"/>
  <c r="J42" s="1"/>
  <c r="F43"/>
  <c r="F44"/>
  <c r="F45"/>
  <c r="F46"/>
  <c r="J46" s="1"/>
  <c r="F47"/>
  <c r="F48"/>
  <c r="F49"/>
  <c r="F50"/>
  <c r="J50" s="1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9"/>
  <c r="J9" s="1"/>
  <c r="J22"/>
  <c r="J38"/>
  <c r="J54"/>
  <c r="J11"/>
  <c r="J12"/>
  <c r="J13"/>
  <c r="J15"/>
  <c r="J16"/>
  <c r="J17"/>
  <c r="J19"/>
  <c r="J20"/>
  <c r="J21"/>
  <c r="J23"/>
  <c r="J24"/>
  <c r="J25"/>
  <c r="J27"/>
  <c r="J28"/>
  <c r="J29"/>
  <c r="J31"/>
  <c r="J32"/>
  <c r="J33"/>
  <c r="J35"/>
  <c r="J36"/>
  <c r="J37"/>
  <c r="J39"/>
  <c r="J40"/>
  <c r="J41"/>
  <c r="J43"/>
  <c r="J44"/>
  <c r="J45"/>
  <c r="J47"/>
  <c r="J48"/>
  <c r="J49"/>
  <c r="J51"/>
  <c r="J52"/>
  <c r="J53"/>
  <c r="J55"/>
  <c r="J57"/>
  <c r="J58"/>
  <c r="J59"/>
  <c r="J60"/>
  <c r="J61"/>
  <c r="J62"/>
  <c r="J63"/>
  <c r="J64"/>
  <c r="J65"/>
  <c r="J66"/>
  <c r="J67"/>
  <c r="J68"/>
  <c r="J69"/>
  <c r="F8"/>
  <c r="J56"/>
  <c r="H10" l="1"/>
  <c r="H13"/>
  <c r="H14"/>
  <c r="H17"/>
  <c r="H21"/>
  <c r="H26"/>
  <c r="H29"/>
  <c r="H30"/>
  <c r="H33"/>
  <c r="H37"/>
  <c r="H42"/>
  <c r="H45"/>
  <c r="H46"/>
  <c r="H49"/>
  <c r="H53"/>
  <c r="H58"/>
  <c r="H61"/>
  <c r="H62"/>
  <c r="H65"/>
  <c r="H66"/>
  <c r="H69"/>
  <c r="H67"/>
  <c r="H64"/>
  <c r="H63"/>
  <c r="H59"/>
  <c r="H55"/>
  <c r="H51"/>
  <c r="H47"/>
  <c r="H43"/>
  <c r="H39"/>
  <c r="H35"/>
  <c r="H31"/>
  <c r="H27"/>
  <c r="H23"/>
  <c r="H19"/>
  <c r="H15"/>
  <c r="H11"/>
  <c r="E70"/>
  <c r="E2" s="1"/>
  <c r="D70"/>
  <c r="G69"/>
  <c r="G68"/>
  <c r="H68"/>
  <c r="G67"/>
  <c r="G66"/>
  <c r="G65"/>
  <c r="G64"/>
  <c r="G63"/>
  <c r="G62"/>
  <c r="G61"/>
  <c r="G60"/>
  <c r="H60"/>
  <c r="G59"/>
  <c r="G58"/>
  <c r="G57"/>
  <c r="H57"/>
  <c r="G56"/>
  <c r="H56"/>
  <c r="G55"/>
  <c r="G54"/>
  <c r="H54"/>
  <c r="G53"/>
  <c r="G52"/>
  <c r="H52"/>
  <c r="G51"/>
  <c r="G50"/>
  <c r="H50"/>
  <c r="G49"/>
  <c r="G48"/>
  <c r="H48"/>
  <c r="G47"/>
  <c r="G46"/>
  <c r="G45"/>
  <c r="G44"/>
  <c r="H44"/>
  <c r="G43"/>
  <c r="G42"/>
  <c r="G41"/>
  <c r="H41"/>
  <c r="G40"/>
  <c r="H40"/>
  <c r="G39"/>
  <c r="G38"/>
  <c r="H38"/>
  <c r="G37"/>
  <c r="G36"/>
  <c r="H36"/>
  <c r="G35"/>
  <c r="G34"/>
  <c r="H34"/>
  <c r="G33"/>
  <c r="G32"/>
  <c r="H32"/>
  <c r="G31"/>
  <c r="G30"/>
  <c r="G29"/>
  <c r="G28"/>
  <c r="H28"/>
  <c r="G27"/>
  <c r="G26"/>
  <c r="G25"/>
  <c r="H25"/>
  <c r="G24"/>
  <c r="H24"/>
  <c r="G23"/>
  <c r="G22"/>
  <c r="H22"/>
  <c r="G21"/>
  <c r="G20"/>
  <c r="H20"/>
  <c r="G19"/>
  <c r="G18"/>
  <c r="H18"/>
  <c r="G17"/>
  <c r="G16"/>
  <c r="H16"/>
  <c r="G15"/>
  <c r="G14"/>
  <c r="G13"/>
  <c r="G12"/>
  <c r="H12"/>
  <c r="G11"/>
  <c r="G10"/>
  <c r="G9"/>
  <c r="H9"/>
  <c r="G8"/>
  <c r="C70" l="1"/>
  <c r="F3"/>
  <c r="F2" s="1"/>
  <c r="D2"/>
  <c r="H8"/>
  <c r="J8" s="1"/>
  <c r="J70" s="1"/>
  <c r="J2" s="1"/>
</calcChain>
</file>

<file path=xl/sharedStrings.xml><?xml version="1.0" encoding="utf-8"?>
<sst xmlns="http://schemas.openxmlformats.org/spreadsheetml/2006/main" count="117" uniqueCount="23">
  <si>
    <t>CHEQUE</t>
  </si>
  <si>
    <t>Observation</t>
  </si>
  <si>
    <t>BANQUE ASALAM</t>
  </si>
  <si>
    <t>Mode-PAIMENT</t>
  </si>
  <si>
    <t>Qty-Int</t>
  </si>
  <si>
    <t>Qty-Reg</t>
  </si>
  <si>
    <t>Timber</t>
  </si>
  <si>
    <t>Total</t>
  </si>
  <si>
    <t>Pour</t>
  </si>
  <si>
    <t>T-Comission</t>
  </si>
  <si>
    <t>Date</t>
  </si>
  <si>
    <t>QTE INT</t>
  </si>
  <si>
    <t>QTE REG</t>
  </si>
  <si>
    <t>RESTE</t>
  </si>
  <si>
    <t>Prix.TTC</t>
  </si>
  <si>
    <t>B/L N°</t>
  </si>
  <si>
    <t>CPA</t>
  </si>
  <si>
    <t>AGB</t>
  </si>
  <si>
    <t>ESPECE</t>
  </si>
  <si>
    <t>TOTAL comissions</t>
  </si>
  <si>
    <t>ESS</t>
  </si>
  <si>
    <t>SYMPHONY S</t>
  </si>
  <si>
    <t>………..……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</si>
</sst>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5" borderId="4" xfId="0" applyFill="1" applyBorder="1"/>
    <xf numFmtId="0" fontId="0" fillId="5" borderId="5" xfId="0" applyFill="1" applyBorder="1" applyAlignment="1">
      <alignment horizontal="left"/>
    </xf>
    <xf numFmtId="0" fontId="6" fillId="5" borderId="5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/>
    <xf numFmtId="2" fontId="4" fillId="5" borderId="5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5" borderId="5" xfId="0" applyFill="1" applyBorder="1"/>
    <xf numFmtId="0" fontId="7" fillId="0" borderId="0" xfId="0" applyFont="1"/>
    <xf numFmtId="0" fontId="1" fillId="6" borderId="1" xfId="0" applyFont="1" applyFill="1" applyBorder="1" applyAlignment="1">
      <alignment horizontal="center" vertical="center"/>
    </xf>
    <xf numFmtId="0" fontId="4" fillId="7" borderId="1" xfId="0" applyFont="1" applyFill="1" applyBorder="1"/>
    <xf numFmtId="0" fontId="8" fillId="8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/>
    <xf numFmtId="2" fontId="5" fillId="0" borderId="0" xfId="0" applyNumberFormat="1" applyFont="1" applyAlignment="1"/>
    <xf numFmtId="0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6" borderId="8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3"/>
  <dimension ref="A1:K70"/>
  <sheetViews>
    <sheetView tabSelected="1" workbookViewId="0">
      <pane ySplit="7" topLeftCell="A9" activePane="bottomLeft" state="frozen"/>
      <selection pane="bottomLeft" activeCell="F9" sqref="F9:F69"/>
    </sheetView>
  </sheetViews>
  <sheetFormatPr baseColWidth="10" defaultRowHeight="15"/>
  <cols>
    <col min="1" max="2" width="11.42578125" customWidth="1"/>
    <col min="3" max="3" width="19.85546875" style="17" customWidth="1"/>
    <col min="4" max="4" width="17.140625" style="1" customWidth="1"/>
    <col min="5" max="5" width="13.5703125" customWidth="1"/>
    <col min="6" max="7" width="14.42578125" style="1" customWidth="1"/>
    <col min="8" max="9" width="12.140625" style="1" customWidth="1"/>
    <col min="10" max="10" width="16.85546875" style="1" customWidth="1"/>
    <col min="11" max="11" width="21.28515625" style="7" customWidth="1"/>
  </cols>
  <sheetData>
    <row r="1" spans="1:11" ht="15.75" thickBot="1">
      <c r="D1" s="32" t="s">
        <v>11</v>
      </c>
      <c r="E1" s="14" t="s">
        <v>12</v>
      </c>
      <c r="J1" s="38" t="s">
        <v>19</v>
      </c>
    </row>
    <row r="2" spans="1:11" ht="21.75" thickBot="1">
      <c r="A2" s="15" t="s">
        <v>2</v>
      </c>
      <c r="C2" s="31" t="s">
        <v>7</v>
      </c>
      <c r="D2" s="37">
        <f>D70</f>
        <v>6</v>
      </c>
      <c r="E2" s="36">
        <f>E70</f>
        <v>58</v>
      </c>
      <c r="F2" s="43" t="str">
        <f>IF(F3&lt;=0,"Dossier Terminer ","Les Dossier No Terminer")</f>
        <v xml:space="preserve">Dossier Terminer </v>
      </c>
      <c r="G2" s="44"/>
      <c r="H2" s="44"/>
      <c r="I2" s="28"/>
      <c r="J2" s="29">
        <f>J70</f>
        <v>1285795.5454545454</v>
      </c>
      <c r="K2" s="30"/>
    </row>
    <row r="3" spans="1:11">
      <c r="A3" s="15" t="s">
        <v>16</v>
      </c>
      <c r="F3" s="45">
        <f>D70-E70</f>
        <v>-52</v>
      </c>
      <c r="G3" s="45"/>
      <c r="H3" s="45"/>
    </row>
    <row r="4" spans="1:11" ht="26.25" customHeight="1">
      <c r="A4" s="15" t="s">
        <v>17</v>
      </c>
      <c r="E4" s="35" t="s">
        <v>13</v>
      </c>
      <c r="F4" s="46"/>
      <c r="G4" s="46"/>
      <c r="H4" s="46"/>
      <c r="I4" s="34"/>
      <c r="J4" s="15" t="s">
        <v>18</v>
      </c>
      <c r="K4" s="15" t="s">
        <v>0</v>
      </c>
    </row>
    <row r="5" spans="1:11" ht="24" customHeight="1">
      <c r="A5" s="47" t="s">
        <v>21</v>
      </c>
      <c r="B5" s="47"/>
      <c r="C5" s="40">
        <v>244900</v>
      </c>
      <c r="D5" s="39" t="s">
        <v>20</v>
      </c>
      <c r="E5" s="39"/>
      <c r="F5" s="39"/>
      <c r="K5" s="15" t="s">
        <v>0</v>
      </c>
    </row>
    <row r="7" spans="1:11" ht="18.75">
      <c r="A7" s="5" t="s">
        <v>10</v>
      </c>
      <c r="B7" s="5" t="s">
        <v>15</v>
      </c>
      <c r="C7" s="18" t="s">
        <v>3</v>
      </c>
      <c r="D7" s="4" t="s">
        <v>4</v>
      </c>
      <c r="E7" s="4" t="s">
        <v>5</v>
      </c>
      <c r="F7" s="4" t="s">
        <v>14</v>
      </c>
      <c r="G7" s="4" t="s">
        <v>6</v>
      </c>
      <c r="H7" s="4" t="s">
        <v>7</v>
      </c>
      <c r="I7" s="4" t="s">
        <v>8</v>
      </c>
      <c r="J7" s="6" t="s">
        <v>9</v>
      </c>
      <c r="K7" s="11" t="s">
        <v>1</v>
      </c>
    </row>
    <row r="8" spans="1:11">
      <c r="A8" s="42" t="s">
        <v>22</v>
      </c>
      <c r="B8" s="41"/>
      <c r="C8" s="19" t="s">
        <v>18</v>
      </c>
      <c r="D8" s="2"/>
      <c r="E8" s="2"/>
      <c r="F8" s="9" t="str">
        <f>IF(C8="ESPECE","244900,00","242451,00")</f>
        <v>244900,00</v>
      </c>
      <c r="G8" s="9">
        <f>IF($C$5&lt;250000,$C$5*0.01,2500)</f>
        <v>2449</v>
      </c>
      <c r="H8" s="10">
        <f t="shared" ref="H8:H39" si="0">E8*F8</f>
        <v>0</v>
      </c>
      <c r="I8" s="12">
        <v>0.1</v>
      </c>
      <c r="J8" s="9">
        <f>H8*I8</f>
        <v>0</v>
      </c>
      <c r="K8" s="3"/>
    </row>
    <row r="9" spans="1:11">
      <c r="A9" s="42"/>
      <c r="B9" s="41"/>
      <c r="C9" s="19" t="s">
        <v>18</v>
      </c>
      <c r="D9" s="2"/>
      <c r="E9" s="2">
        <v>1</v>
      </c>
      <c r="F9" s="9" t="str">
        <f>IF(C9="ESPECE","244900.00","242451.00")</f>
        <v>244900.00</v>
      </c>
      <c r="G9" s="9">
        <f t="shared" ref="G9:G69" si="1">IF($C$5&lt;250000,$C$5*0.01,2500)</f>
        <v>2449</v>
      </c>
      <c r="H9" s="10">
        <f t="shared" si="0"/>
        <v>244900</v>
      </c>
      <c r="I9" s="12">
        <v>0.1</v>
      </c>
      <c r="J9" s="9">
        <f t="shared" ref="J9:J55" si="2">(F9-1000)*E9*I9/(1+I9)</f>
        <v>22172.727272727272</v>
      </c>
      <c r="K9" s="3"/>
    </row>
    <row r="10" spans="1:11">
      <c r="A10" s="42" t="s">
        <v>22</v>
      </c>
      <c r="B10" s="41"/>
      <c r="C10" s="19" t="s">
        <v>0</v>
      </c>
      <c r="D10" s="2"/>
      <c r="E10" s="2">
        <v>1</v>
      </c>
      <c r="F10" s="9" t="str">
        <f t="shared" ref="F10:F69" si="3">IF(C10="ESPECE","244900.00","242451.00")</f>
        <v>242451.00</v>
      </c>
      <c r="G10" s="9">
        <f t="shared" si="1"/>
        <v>2449</v>
      </c>
      <c r="H10" s="10">
        <f t="shared" si="0"/>
        <v>242451</v>
      </c>
      <c r="I10" s="12">
        <v>0.1</v>
      </c>
      <c r="J10" s="9">
        <f t="shared" si="2"/>
        <v>21950.090909090908</v>
      </c>
      <c r="K10" s="3"/>
    </row>
    <row r="11" spans="1:11">
      <c r="A11" s="42"/>
      <c r="B11" s="41"/>
      <c r="C11" s="19" t="s">
        <v>18</v>
      </c>
      <c r="D11" s="13"/>
      <c r="E11" s="13"/>
      <c r="F11" s="9" t="str">
        <f t="shared" si="3"/>
        <v>244900.00</v>
      </c>
      <c r="G11" s="9">
        <f t="shared" si="1"/>
        <v>2449</v>
      </c>
      <c r="H11" s="10">
        <f t="shared" si="0"/>
        <v>0</v>
      </c>
      <c r="I11" s="8">
        <v>0.1</v>
      </c>
      <c r="J11" s="9">
        <f t="shared" si="2"/>
        <v>0</v>
      </c>
      <c r="K11" s="3"/>
    </row>
    <row r="12" spans="1:11">
      <c r="A12" s="42" t="s">
        <v>22</v>
      </c>
      <c r="B12" s="41"/>
      <c r="C12" s="19" t="s">
        <v>18</v>
      </c>
      <c r="D12" s="2"/>
      <c r="E12" s="2">
        <v>5</v>
      </c>
      <c r="F12" s="9" t="str">
        <f t="shared" si="3"/>
        <v>244900.00</v>
      </c>
      <c r="G12" s="9">
        <f t="shared" si="1"/>
        <v>2449</v>
      </c>
      <c r="H12" s="10">
        <f t="shared" si="0"/>
        <v>1224500</v>
      </c>
      <c r="I12" s="8">
        <v>0.1</v>
      </c>
      <c r="J12" s="9">
        <f t="shared" si="2"/>
        <v>110863.63636363635</v>
      </c>
      <c r="K12" s="3"/>
    </row>
    <row r="13" spans="1:11">
      <c r="A13" s="42"/>
      <c r="B13" s="41"/>
      <c r="C13" s="19" t="s">
        <v>18</v>
      </c>
      <c r="D13" s="2"/>
      <c r="E13" s="2"/>
      <c r="F13" s="9" t="str">
        <f t="shared" si="3"/>
        <v>244900.00</v>
      </c>
      <c r="G13" s="9">
        <f t="shared" si="1"/>
        <v>2449</v>
      </c>
      <c r="H13" s="10">
        <f t="shared" si="0"/>
        <v>0</v>
      </c>
      <c r="I13" s="8">
        <v>0.1</v>
      </c>
      <c r="J13" s="9">
        <f t="shared" si="2"/>
        <v>0</v>
      </c>
      <c r="K13" s="3"/>
    </row>
    <row r="14" spans="1:11">
      <c r="A14" s="42" t="s">
        <v>22</v>
      </c>
      <c r="B14" s="41"/>
      <c r="C14" s="19" t="s">
        <v>18</v>
      </c>
      <c r="D14" s="2">
        <v>6</v>
      </c>
      <c r="E14" s="2"/>
      <c r="F14" s="9" t="str">
        <f t="shared" si="3"/>
        <v>244900.00</v>
      </c>
      <c r="G14" s="9">
        <f t="shared" si="1"/>
        <v>2449</v>
      </c>
      <c r="H14" s="10">
        <f t="shared" si="0"/>
        <v>0</v>
      </c>
      <c r="I14" s="8">
        <v>0.1</v>
      </c>
      <c r="J14" s="9">
        <f t="shared" si="2"/>
        <v>0</v>
      </c>
      <c r="K14" s="3"/>
    </row>
    <row r="15" spans="1:11">
      <c r="A15" s="42"/>
      <c r="B15" s="41"/>
      <c r="C15" s="19" t="s">
        <v>18</v>
      </c>
      <c r="D15" s="2"/>
      <c r="E15" s="2"/>
      <c r="F15" s="9" t="str">
        <f t="shared" si="3"/>
        <v>244900.00</v>
      </c>
      <c r="G15" s="9">
        <f t="shared" si="1"/>
        <v>2449</v>
      </c>
      <c r="H15" s="10">
        <f t="shared" si="0"/>
        <v>0</v>
      </c>
      <c r="I15" s="8">
        <v>0.1</v>
      </c>
      <c r="J15" s="9">
        <f t="shared" si="2"/>
        <v>0</v>
      </c>
      <c r="K15" s="3"/>
    </row>
    <row r="16" spans="1:11">
      <c r="A16" s="42" t="s">
        <v>22</v>
      </c>
      <c r="B16" s="41"/>
      <c r="C16" s="19" t="s">
        <v>18</v>
      </c>
      <c r="D16" s="2"/>
      <c r="E16" s="2">
        <v>50</v>
      </c>
      <c r="F16" s="9" t="str">
        <f t="shared" si="3"/>
        <v>244900.00</v>
      </c>
      <c r="G16" s="9">
        <f t="shared" si="1"/>
        <v>2449</v>
      </c>
      <c r="H16" s="10">
        <f t="shared" si="0"/>
        <v>12245000</v>
      </c>
      <c r="I16" s="8">
        <v>0.1</v>
      </c>
      <c r="J16" s="9">
        <f t="shared" si="2"/>
        <v>1108636.3636363635</v>
      </c>
      <c r="K16" s="3"/>
    </row>
    <row r="17" spans="1:11">
      <c r="A17" s="42"/>
      <c r="B17" s="41"/>
      <c r="C17" s="19" t="s">
        <v>18</v>
      </c>
      <c r="D17" s="2"/>
      <c r="E17" s="2"/>
      <c r="F17" s="9" t="str">
        <f t="shared" si="3"/>
        <v>244900.00</v>
      </c>
      <c r="G17" s="9">
        <f t="shared" si="1"/>
        <v>2449</v>
      </c>
      <c r="H17" s="10">
        <f t="shared" si="0"/>
        <v>0</v>
      </c>
      <c r="I17" s="8">
        <v>0.1</v>
      </c>
      <c r="J17" s="9">
        <f t="shared" si="2"/>
        <v>0</v>
      </c>
      <c r="K17" s="3"/>
    </row>
    <row r="18" spans="1:11">
      <c r="A18" s="42" t="s">
        <v>22</v>
      </c>
      <c r="B18" s="41"/>
      <c r="C18" s="19" t="s">
        <v>18</v>
      </c>
      <c r="D18" s="2"/>
      <c r="E18" s="2"/>
      <c r="F18" s="9" t="str">
        <f t="shared" si="3"/>
        <v>244900.00</v>
      </c>
      <c r="G18" s="9">
        <f t="shared" si="1"/>
        <v>2449</v>
      </c>
      <c r="H18" s="10">
        <f t="shared" si="0"/>
        <v>0</v>
      </c>
      <c r="I18" s="8">
        <v>0.1</v>
      </c>
      <c r="J18" s="9">
        <f t="shared" si="2"/>
        <v>0</v>
      </c>
      <c r="K18" s="3"/>
    </row>
    <row r="19" spans="1:11">
      <c r="A19" s="42"/>
      <c r="B19" s="41"/>
      <c r="C19" s="19" t="s">
        <v>18</v>
      </c>
      <c r="D19" s="2"/>
      <c r="E19" s="2"/>
      <c r="F19" s="9" t="str">
        <f t="shared" si="3"/>
        <v>244900.00</v>
      </c>
      <c r="G19" s="9">
        <f t="shared" si="1"/>
        <v>2449</v>
      </c>
      <c r="H19" s="10">
        <f t="shared" si="0"/>
        <v>0</v>
      </c>
      <c r="I19" s="8">
        <v>0.1</v>
      </c>
      <c r="J19" s="9">
        <f t="shared" si="2"/>
        <v>0</v>
      </c>
      <c r="K19" s="3"/>
    </row>
    <row r="20" spans="1:11">
      <c r="A20" s="42" t="s">
        <v>22</v>
      </c>
      <c r="B20" s="41"/>
      <c r="C20" s="19" t="s">
        <v>18</v>
      </c>
      <c r="D20" s="16"/>
      <c r="E20" s="2"/>
      <c r="F20" s="9" t="str">
        <f t="shared" si="3"/>
        <v>244900.00</v>
      </c>
      <c r="G20" s="9">
        <f t="shared" si="1"/>
        <v>2449</v>
      </c>
      <c r="H20" s="10">
        <f t="shared" si="0"/>
        <v>0</v>
      </c>
      <c r="I20" s="8">
        <v>0.1</v>
      </c>
      <c r="J20" s="9">
        <f t="shared" si="2"/>
        <v>0</v>
      </c>
      <c r="K20" s="3"/>
    </row>
    <row r="21" spans="1:11">
      <c r="A21" s="42"/>
      <c r="B21" s="41"/>
      <c r="C21" s="19" t="s">
        <v>18</v>
      </c>
      <c r="D21" s="16"/>
      <c r="E21" s="2"/>
      <c r="F21" s="9" t="str">
        <f t="shared" si="3"/>
        <v>244900.00</v>
      </c>
      <c r="G21" s="9">
        <f t="shared" si="1"/>
        <v>2449</v>
      </c>
      <c r="H21" s="10">
        <f t="shared" si="0"/>
        <v>0</v>
      </c>
      <c r="I21" s="8">
        <v>0.1</v>
      </c>
      <c r="J21" s="9">
        <f t="shared" si="2"/>
        <v>0</v>
      </c>
      <c r="K21" s="3"/>
    </row>
    <row r="22" spans="1:11">
      <c r="A22" s="42" t="s">
        <v>22</v>
      </c>
      <c r="B22" s="41"/>
      <c r="C22" s="19" t="s">
        <v>18</v>
      </c>
      <c r="D22" s="16"/>
      <c r="E22" s="2"/>
      <c r="F22" s="9" t="str">
        <f t="shared" si="3"/>
        <v>244900.00</v>
      </c>
      <c r="G22" s="9">
        <f t="shared" si="1"/>
        <v>2449</v>
      </c>
      <c r="H22" s="10">
        <f t="shared" si="0"/>
        <v>0</v>
      </c>
      <c r="I22" s="12">
        <v>0.1</v>
      </c>
      <c r="J22" s="9">
        <f t="shared" si="2"/>
        <v>0</v>
      </c>
      <c r="K22" s="3"/>
    </row>
    <row r="23" spans="1:11">
      <c r="A23" s="42"/>
      <c r="B23" s="41"/>
      <c r="C23" s="19" t="s">
        <v>18</v>
      </c>
      <c r="D23" s="20"/>
      <c r="E23" s="13"/>
      <c r="F23" s="9" t="str">
        <f t="shared" si="3"/>
        <v>244900.00</v>
      </c>
      <c r="G23" s="9">
        <f t="shared" si="1"/>
        <v>2449</v>
      </c>
      <c r="H23" s="10">
        <f t="shared" si="0"/>
        <v>0</v>
      </c>
      <c r="I23" s="8">
        <v>0.1</v>
      </c>
      <c r="J23" s="9">
        <f t="shared" si="2"/>
        <v>0</v>
      </c>
      <c r="K23" s="3"/>
    </row>
    <row r="24" spans="1:11">
      <c r="A24" s="42" t="s">
        <v>22</v>
      </c>
      <c r="B24" s="41"/>
      <c r="C24" s="19" t="s">
        <v>18</v>
      </c>
      <c r="D24" s="2"/>
      <c r="E24" s="2"/>
      <c r="F24" s="9" t="str">
        <f t="shared" si="3"/>
        <v>244900.00</v>
      </c>
      <c r="G24" s="9">
        <f t="shared" si="1"/>
        <v>2449</v>
      </c>
      <c r="H24" s="10">
        <f t="shared" si="0"/>
        <v>0</v>
      </c>
      <c r="I24" s="12">
        <v>0.1</v>
      </c>
      <c r="J24" s="9">
        <f t="shared" si="2"/>
        <v>0</v>
      </c>
      <c r="K24" s="3"/>
    </row>
    <row r="25" spans="1:11">
      <c r="A25" s="42"/>
      <c r="B25" s="41"/>
      <c r="C25" s="19" t="s">
        <v>18</v>
      </c>
      <c r="D25" s="2"/>
      <c r="E25" s="2"/>
      <c r="F25" s="9" t="str">
        <f t="shared" si="3"/>
        <v>244900.00</v>
      </c>
      <c r="G25" s="9">
        <f t="shared" si="1"/>
        <v>2449</v>
      </c>
      <c r="H25" s="10">
        <f t="shared" si="0"/>
        <v>0</v>
      </c>
      <c r="I25" s="12">
        <v>0.1</v>
      </c>
      <c r="J25" s="9">
        <f t="shared" si="2"/>
        <v>0</v>
      </c>
      <c r="K25" s="3"/>
    </row>
    <row r="26" spans="1:11">
      <c r="A26" s="42" t="s">
        <v>22</v>
      </c>
      <c r="B26" s="41"/>
      <c r="C26" s="19" t="s">
        <v>18</v>
      </c>
      <c r="D26" s="2"/>
      <c r="E26" s="2"/>
      <c r="F26" s="9" t="str">
        <f t="shared" si="3"/>
        <v>244900.00</v>
      </c>
      <c r="G26" s="9">
        <f t="shared" si="1"/>
        <v>2449</v>
      </c>
      <c r="H26" s="10">
        <f t="shared" si="0"/>
        <v>0</v>
      </c>
      <c r="I26" s="12">
        <v>0.1</v>
      </c>
      <c r="J26" s="9">
        <f t="shared" si="2"/>
        <v>0</v>
      </c>
      <c r="K26" s="3"/>
    </row>
    <row r="27" spans="1:11">
      <c r="A27" s="42"/>
      <c r="B27" s="41"/>
      <c r="C27" s="19" t="s">
        <v>18</v>
      </c>
      <c r="D27" s="13"/>
      <c r="E27" s="13"/>
      <c r="F27" s="9" t="str">
        <f t="shared" si="3"/>
        <v>244900.00</v>
      </c>
      <c r="G27" s="9">
        <f t="shared" si="1"/>
        <v>2449</v>
      </c>
      <c r="H27" s="10">
        <f t="shared" si="0"/>
        <v>0</v>
      </c>
      <c r="I27" s="8">
        <v>0.1</v>
      </c>
      <c r="J27" s="9">
        <f t="shared" si="2"/>
        <v>0</v>
      </c>
      <c r="K27" s="3"/>
    </row>
    <row r="28" spans="1:11">
      <c r="A28" s="42" t="s">
        <v>22</v>
      </c>
      <c r="B28" s="41"/>
      <c r="C28" s="19" t="s">
        <v>18</v>
      </c>
      <c r="D28" s="2"/>
      <c r="E28" s="2"/>
      <c r="F28" s="9" t="str">
        <f t="shared" si="3"/>
        <v>244900.00</v>
      </c>
      <c r="G28" s="9">
        <f t="shared" si="1"/>
        <v>2449</v>
      </c>
      <c r="H28" s="10">
        <f t="shared" si="0"/>
        <v>0</v>
      </c>
      <c r="I28" s="8">
        <v>0.1</v>
      </c>
      <c r="J28" s="9">
        <f t="shared" si="2"/>
        <v>0</v>
      </c>
      <c r="K28" s="3"/>
    </row>
    <row r="29" spans="1:11">
      <c r="A29" s="42"/>
      <c r="B29" s="41"/>
      <c r="C29" s="19" t="s">
        <v>18</v>
      </c>
      <c r="D29" s="2"/>
      <c r="E29" s="2"/>
      <c r="F29" s="9" t="str">
        <f t="shared" si="3"/>
        <v>244900.00</v>
      </c>
      <c r="G29" s="9">
        <f t="shared" si="1"/>
        <v>2449</v>
      </c>
      <c r="H29" s="10">
        <f t="shared" si="0"/>
        <v>0</v>
      </c>
      <c r="I29" s="8">
        <v>0.1</v>
      </c>
      <c r="J29" s="9">
        <f t="shared" si="2"/>
        <v>0</v>
      </c>
      <c r="K29" s="3"/>
    </row>
    <row r="30" spans="1:11">
      <c r="A30" s="42" t="s">
        <v>22</v>
      </c>
      <c r="B30" s="41"/>
      <c r="C30" s="19" t="s">
        <v>18</v>
      </c>
      <c r="D30" s="2"/>
      <c r="E30" s="2"/>
      <c r="F30" s="9" t="str">
        <f t="shared" si="3"/>
        <v>244900.00</v>
      </c>
      <c r="G30" s="9">
        <f t="shared" si="1"/>
        <v>2449</v>
      </c>
      <c r="H30" s="10">
        <f t="shared" si="0"/>
        <v>0</v>
      </c>
      <c r="I30" s="8">
        <v>0.1</v>
      </c>
      <c r="J30" s="9">
        <f t="shared" si="2"/>
        <v>0</v>
      </c>
      <c r="K30" s="3"/>
    </row>
    <row r="31" spans="1:11">
      <c r="A31" s="42"/>
      <c r="B31" s="41"/>
      <c r="C31" s="19" t="s">
        <v>18</v>
      </c>
      <c r="D31" s="2"/>
      <c r="E31" s="2"/>
      <c r="F31" s="9" t="str">
        <f t="shared" si="3"/>
        <v>244900.00</v>
      </c>
      <c r="G31" s="9">
        <f t="shared" si="1"/>
        <v>2449</v>
      </c>
      <c r="H31" s="10">
        <f t="shared" si="0"/>
        <v>0</v>
      </c>
      <c r="I31" s="8">
        <v>0.1</v>
      </c>
      <c r="J31" s="9">
        <f t="shared" si="2"/>
        <v>0</v>
      </c>
      <c r="K31" s="3"/>
    </row>
    <row r="32" spans="1:11">
      <c r="A32" s="42" t="s">
        <v>22</v>
      </c>
      <c r="B32" s="41"/>
      <c r="C32" s="19" t="s">
        <v>18</v>
      </c>
      <c r="D32" s="2"/>
      <c r="E32" s="2"/>
      <c r="F32" s="9" t="str">
        <f t="shared" si="3"/>
        <v>244900.00</v>
      </c>
      <c r="G32" s="9">
        <f t="shared" si="1"/>
        <v>2449</v>
      </c>
      <c r="H32" s="10">
        <f t="shared" si="0"/>
        <v>0</v>
      </c>
      <c r="I32" s="8">
        <v>0.1</v>
      </c>
      <c r="J32" s="9">
        <f t="shared" si="2"/>
        <v>0</v>
      </c>
      <c r="K32" s="3"/>
    </row>
    <row r="33" spans="1:11">
      <c r="A33" s="42"/>
      <c r="B33" s="41"/>
      <c r="C33" s="19" t="s">
        <v>18</v>
      </c>
      <c r="D33" s="2"/>
      <c r="E33" s="2"/>
      <c r="F33" s="9" t="str">
        <f t="shared" si="3"/>
        <v>244900.00</v>
      </c>
      <c r="G33" s="9">
        <f t="shared" si="1"/>
        <v>2449</v>
      </c>
      <c r="H33" s="10">
        <f t="shared" si="0"/>
        <v>0</v>
      </c>
      <c r="I33" s="8">
        <v>0.1</v>
      </c>
      <c r="J33" s="9">
        <f t="shared" si="2"/>
        <v>0</v>
      </c>
      <c r="K33" s="3"/>
    </row>
    <row r="34" spans="1:11">
      <c r="A34" s="42" t="s">
        <v>22</v>
      </c>
      <c r="B34" s="41"/>
      <c r="C34" s="19" t="s">
        <v>18</v>
      </c>
      <c r="D34" s="2"/>
      <c r="E34" s="2"/>
      <c r="F34" s="9" t="str">
        <f t="shared" si="3"/>
        <v>244900.00</v>
      </c>
      <c r="G34" s="9">
        <f t="shared" si="1"/>
        <v>2449</v>
      </c>
      <c r="H34" s="10">
        <f t="shared" si="0"/>
        <v>0</v>
      </c>
      <c r="I34" s="8">
        <v>0.1</v>
      </c>
      <c r="J34" s="9">
        <f t="shared" si="2"/>
        <v>0</v>
      </c>
      <c r="K34" s="3"/>
    </row>
    <row r="35" spans="1:11">
      <c r="A35" s="42"/>
      <c r="B35" s="41"/>
      <c r="C35" s="19" t="s">
        <v>18</v>
      </c>
      <c r="D35" s="2"/>
      <c r="E35" s="2"/>
      <c r="F35" s="9" t="str">
        <f t="shared" si="3"/>
        <v>244900.00</v>
      </c>
      <c r="G35" s="9">
        <f t="shared" si="1"/>
        <v>2449</v>
      </c>
      <c r="H35" s="10">
        <f t="shared" si="0"/>
        <v>0</v>
      </c>
      <c r="I35" s="8">
        <v>0.1</v>
      </c>
      <c r="J35" s="9">
        <f t="shared" si="2"/>
        <v>0</v>
      </c>
      <c r="K35" s="3"/>
    </row>
    <row r="36" spans="1:11">
      <c r="A36" s="42" t="s">
        <v>22</v>
      </c>
      <c r="B36" s="41"/>
      <c r="C36" s="19" t="s">
        <v>18</v>
      </c>
      <c r="D36" s="16"/>
      <c r="E36" s="2"/>
      <c r="F36" s="9" t="str">
        <f t="shared" si="3"/>
        <v>244900.00</v>
      </c>
      <c r="G36" s="9">
        <f t="shared" si="1"/>
        <v>2449</v>
      </c>
      <c r="H36" s="10">
        <f t="shared" si="0"/>
        <v>0</v>
      </c>
      <c r="I36" s="8">
        <v>0.1</v>
      </c>
      <c r="J36" s="9">
        <f t="shared" si="2"/>
        <v>0</v>
      </c>
      <c r="K36" s="3"/>
    </row>
    <row r="37" spans="1:11">
      <c r="A37" s="42"/>
      <c r="B37" s="41"/>
      <c r="C37" s="19" t="s">
        <v>18</v>
      </c>
      <c r="D37" s="16"/>
      <c r="E37" s="2"/>
      <c r="F37" s="9" t="str">
        <f t="shared" si="3"/>
        <v>244900.00</v>
      </c>
      <c r="G37" s="9">
        <f t="shared" si="1"/>
        <v>2449</v>
      </c>
      <c r="H37" s="10">
        <f t="shared" si="0"/>
        <v>0</v>
      </c>
      <c r="I37" s="8">
        <v>0.1</v>
      </c>
      <c r="J37" s="9">
        <f t="shared" si="2"/>
        <v>0</v>
      </c>
      <c r="K37" s="3"/>
    </row>
    <row r="38" spans="1:11">
      <c r="A38" s="42" t="s">
        <v>22</v>
      </c>
      <c r="B38" s="41"/>
      <c r="C38" s="19" t="s">
        <v>18</v>
      </c>
      <c r="D38" s="16"/>
      <c r="E38" s="2"/>
      <c r="F38" s="9" t="str">
        <f t="shared" si="3"/>
        <v>244900.00</v>
      </c>
      <c r="G38" s="9">
        <f t="shared" si="1"/>
        <v>2449</v>
      </c>
      <c r="H38" s="10">
        <f t="shared" si="0"/>
        <v>0</v>
      </c>
      <c r="I38" s="12">
        <v>0.1</v>
      </c>
      <c r="J38" s="9">
        <f t="shared" si="2"/>
        <v>0</v>
      </c>
      <c r="K38" s="3"/>
    </row>
    <row r="39" spans="1:11">
      <c r="A39" s="42"/>
      <c r="B39" s="41"/>
      <c r="C39" s="19" t="s">
        <v>18</v>
      </c>
      <c r="D39" s="20"/>
      <c r="E39" s="13"/>
      <c r="F39" s="9" t="str">
        <f t="shared" si="3"/>
        <v>244900.00</v>
      </c>
      <c r="G39" s="9">
        <f t="shared" si="1"/>
        <v>2449</v>
      </c>
      <c r="H39" s="10">
        <f t="shared" si="0"/>
        <v>0</v>
      </c>
      <c r="I39" s="8">
        <v>0.1</v>
      </c>
      <c r="J39" s="9">
        <f t="shared" si="2"/>
        <v>0</v>
      </c>
      <c r="K39" s="3"/>
    </row>
    <row r="40" spans="1:11">
      <c r="A40" s="42" t="s">
        <v>22</v>
      </c>
      <c r="B40" s="41"/>
      <c r="C40" s="19" t="s">
        <v>18</v>
      </c>
      <c r="D40" s="2"/>
      <c r="E40" s="2"/>
      <c r="F40" s="9" t="str">
        <f t="shared" si="3"/>
        <v>244900.00</v>
      </c>
      <c r="G40" s="9">
        <f t="shared" si="1"/>
        <v>2449</v>
      </c>
      <c r="H40" s="10">
        <f t="shared" ref="H40:H69" si="4">E40*F40</f>
        <v>0</v>
      </c>
      <c r="I40" s="12">
        <v>0.1</v>
      </c>
      <c r="J40" s="9">
        <f t="shared" si="2"/>
        <v>0</v>
      </c>
      <c r="K40" s="3"/>
    </row>
    <row r="41" spans="1:11">
      <c r="A41" s="42"/>
      <c r="B41" s="41"/>
      <c r="C41" s="19" t="s">
        <v>18</v>
      </c>
      <c r="D41" s="2"/>
      <c r="E41" s="2"/>
      <c r="F41" s="9" t="str">
        <f t="shared" si="3"/>
        <v>244900.00</v>
      </c>
      <c r="G41" s="9">
        <f t="shared" si="1"/>
        <v>2449</v>
      </c>
      <c r="H41" s="10">
        <f t="shared" si="4"/>
        <v>0</v>
      </c>
      <c r="I41" s="12">
        <v>0.1</v>
      </c>
      <c r="J41" s="9">
        <f t="shared" si="2"/>
        <v>0</v>
      </c>
      <c r="K41" s="3"/>
    </row>
    <row r="42" spans="1:11">
      <c r="A42" s="42" t="s">
        <v>22</v>
      </c>
      <c r="B42" s="41"/>
      <c r="C42" s="19" t="s">
        <v>18</v>
      </c>
      <c r="D42" s="2"/>
      <c r="E42" s="2"/>
      <c r="F42" s="9" t="str">
        <f t="shared" si="3"/>
        <v>244900.00</v>
      </c>
      <c r="G42" s="9">
        <f t="shared" si="1"/>
        <v>2449</v>
      </c>
      <c r="H42" s="10">
        <f t="shared" si="4"/>
        <v>0</v>
      </c>
      <c r="I42" s="12">
        <v>0.1</v>
      </c>
      <c r="J42" s="9">
        <f t="shared" si="2"/>
        <v>0</v>
      </c>
      <c r="K42" s="3"/>
    </row>
    <row r="43" spans="1:11">
      <c r="A43" s="42"/>
      <c r="B43" s="41"/>
      <c r="C43" s="19" t="s">
        <v>18</v>
      </c>
      <c r="D43" s="13"/>
      <c r="E43" s="13"/>
      <c r="F43" s="9" t="str">
        <f t="shared" si="3"/>
        <v>244900.00</v>
      </c>
      <c r="G43" s="9">
        <f t="shared" si="1"/>
        <v>2449</v>
      </c>
      <c r="H43" s="10">
        <f t="shared" si="4"/>
        <v>0</v>
      </c>
      <c r="I43" s="8">
        <v>0.1</v>
      </c>
      <c r="J43" s="9">
        <f t="shared" si="2"/>
        <v>0</v>
      </c>
      <c r="K43" s="3"/>
    </row>
    <row r="44" spans="1:11">
      <c r="A44" s="42" t="s">
        <v>22</v>
      </c>
      <c r="B44" s="41"/>
      <c r="C44" s="19" t="s">
        <v>18</v>
      </c>
      <c r="D44" s="2"/>
      <c r="E44" s="2"/>
      <c r="F44" s="9" t="str">
        <f t="shared" si="3"/>
        <v>244900.00</v>
      </c>
      <c r="G44" s="9">
        <f t="shared" si="1"/>
        <v>2449</v>
      </c>
      <c r="H44" s="10">
        <f t="shared" si="4"/>
        <v>0</v>
      </c>
      <c r="I44" s="8">
        <v>0.1</v>
      </c>
      <c r="J44" s="9">
        <f t="shared" si="2"/>
        <v>0</v>
      </c>
      <c r="K44" s="3"/>
    </row>
    <row r="45" spans="1:11">
      <c r="A45" s="42"/>
      <c r="B45" s="41"/>
      <c r="C45" s="19" t="s">
        <v>18</v>
      </c>
      <c r="D45" s="2"/>
      <c r="E45" s="2"/>
      <c r="F45" s="9" t="str">
        <f t="shared" si="3"/>
        <v>244900.00</v>
      </c>
      <c r="G45" s="9">
        <f t="shared" si="1"/>
        <v>2449</v>
      </c>
      <c r="H45" s="10">
        <f t="shared" si="4"/>
        <v>0</v>
      </c>
      <c r="I45" s="8">
        <v>0.1</v>
      </c>
      <c r="J45" s="9">
        <f t="shared" si="2"/>
        <v>0</v>
      </c>
      <c r="K45" s="3"/>
    </row>
    <row r="46" spans="1:11">
      <c r="A46" s="42" t="s">
        <v>22</v>
      </c>
      <c r="B46" s="41"/>
      <c r="C46" s="19" t="s">
        <v>18</v>
      </c>
      <c r="D46" s="2"/>
      <c r="E46" s="2"/>
      <c r="F46" s="9" t="str">
        <f t="shared" si="3"/>
        <v>244900.00</v>
      </c>
      <c r="G46" s="9">
        <f t="shared" si="1"/>
        <v>2449</v>
      </c>
      <c r="H46" s="10">
        <f t="shared" si="4"/>
        <v>0</v>
      </c>
      <c r="I46" s="8">
        <v>0.1</v>
      </c>
      <c r="J46" s="9">
        <f t="shared" si="2"/>
        <v>0</v>
      </c>
      <c r="K46" s="3"/>
    </row>
    <row r="47" spans="1:11">
      <c r="A47" s="42"/>
      <c r="B47" s="41"/>
      <c r="C47" s="19" t="s">
        <v>18</v>
      </c>
      <c r="D47" s="2"/>
      <c r="E47" s="2"/>
      <c r="F47" s="9" t="str">
        <f t="shared" si="3"/>
        <v>244900.00</v>
      </c>
      <c r="G47" s="9">
        <f t="shared" si="1"/>
        <v>2449</v>
      </c>
      <c r="H47" s="10">
        <f t="shared" si="4"/>
        <v>0</v>
      </c>
      <c r="I47" s="8">
        <v>0.1</v>
      </c>
      <c r="J47" s="9">
        <f t="shared" si="2"/>
        <v>0</v>
      </c>
      <c r="K47" s="3"/>
    </row>
    <row r="48" spans="1:11">
      <c r="A48" s="42" t="s">
        <v>22</v>
      </c>
      <c r="B48" s="41"/>
      <c r="C48" s="19" t="s">
        <v>18</v>
      </c>
      <c r="D48" s="2"/>
      <c r="E48" s="2"/>
      <c r="F48" s="9" t="str">
        <f t="shared" si="3"/>
        <v>244900.00</v>
      </c>
      <c r="G48" s="9">
        <f t="shared" si="1"/>
        <v>2449</v>
      </c>
      <c r="H48" s="10">
        <f t="shared" si="4"/>
        <v>0</v>
      </c>
      <c r="I48" s="8">
        <v>0.1</v>
      </c>
      <c r="J48" s="9">
        <f t="shared" si="2"/>
        <v>0</v>
      </c>
      <c r="K48" s="3"/>
    </row>
    <row r="49" spans="1:11">
      <c r="A49" s="42"/>
      <c r="B49" s="41"/>
      <c r="C49" s="19" t="s">
        <v>18</v>
      </c>
      <c r="D49" s="2"/>
      <c r="E49" s="2"/>
      <c r="F49" s="9" t="str">
        <f t="shared" si="3"/>
        <v>244900.00</v>
      </c>
      <c r="G49" s="9">
        <f t="shared" si="1"/>
        <v>2449</v>
      </c>
      <c r="H49" s="10">
        <f t="shared" si="4"/>
        <v>0</v>
      </c>
      <c r="I49" s="8">
        <v>0.1</v>
      </c>
      <c r="J49" s="9">
        <f t="shared" si="2"/>
        <v>0</v>
      </c>
      <c r="K49" s="3"/>
    </row>
    <row r="50" spans="1:11">
      <c r="A50" s="42" t="s">
        <v>22</v>
      </c>
      <c r="B50" s="41"/>
      <c r="C50" s="19" t="s">
        <v>18</v>
      </c>
      <c r="D50" s="2"/>
      <c r="E50" s="2"/>
      <c r="F50" s="9" t="str">
        <f t="shared" si="3"/>
        <v>244900.00</v>
      </c>
      <c r="G50" s="9">
        <f t="shared" si="1"/>
        <v>2449</v>
      </c>
      <c r="H50" s="10">
        <f t="shared" si="4"/>
        <v>0</v>
      </c>
      <c r="I50" s="8">
        <v>0.1</v>
      </c>
      <c r="J50" s="9">
        <f t="shared" si="2"/>
        <v>0</v>
      </c>
      <c r="K50" s="3"/>
    </row>
    <row r="51" spans="1:11">
      <c r="A51" s="42"/>
      <c r="B51" s="41"/>
      <c r="C51" s="19" t="s">
        <v>18</v>
      </c>
      <c r="D51" s="2"/>
      <c r="E51" s="2"/>
      <c r="F51" s="9" t="str">
        <f t="shared" si="3"/>
        <v>244900.00</v>
      </c>
      <c r="G51" s="9">
        <f t="shared" si="1"/>
        <v>2449</v>
      </c>
      <c r="H51" s="10">
        <f t="shared" si="4"/>
        <v>0</v>
      </c>
      <c r="I51" s="8">
        <v>0.1</v>
      </c>
      <c r="J51" s="9">
        <f t="shared" si="2"/>
        <v>0</v>
      </c>
      <c r="K51" s="3"/>
    </row>
    <row r="52" spans="1:11">
      <c r="A52" s="42" t="s">
        <v>22</v>
      </c>
      <c r="B52" s="41"/>
      <c r="C52" s="19" t="s">
        <v>18</v>
      </c>
      <c r="D52" s="16"/>
      <c r="E52" s="2"/>
      <c r="F52" s="9" t="str">
        <f t="shared" si="3"/>
        <v>244900.00</v>
      </c>
      <c r="G52" s="9">
        <f t="shared" si="1"/>
        <v>2449</v>
      </c>
      <c r="H52" s="10">
        <f t="shared" si="4"/>
        <v>0</v>
      </c>
      <c r="I52" s="8">
        <v>0.1</v>
      </c>
      <c r="J52" s="9">
        <f t="shared" si="2"/>
        <v>0</v>
      </c>
      <c r="K52" s="3"/>
    </row>
    <row r="53" spans="1:11">
      <c r="A53" s="42"/>
      <c r="B53" s="41"/>
      <c r="C53" s="19" t="s">
        <v>18</v>
      </c>
      <c r="D53" s="16"/>
      <c r="E53" s="2"/>
      <c r="F53" s="9" t="str">
        <f t="shared" si="3"/>
        <v>244900.00</v>
      </c>
      <c r="G53" s="9">
        <f t="shared" si="1"/>
        <v>2449</v>
      </c>
      <c r="H53" s="10">
        <f t="shared" si="4"/>
        <v>0</v>
      </c>
      <c r="I53" s="8">
        <v>0.1</v>
      </c>
      <c r="J53" s="9">
        <f t="shared" si="2"/>
        <v>0</v>
      </c>
      <c r="K53" s="3"/>
    </row>
    <row r="54" spans="1:11">
      <c r="A54" s="42" t="s">
        <v>22</v>
      </c>
      <c r="B54" s="41"/>
      <c r="C54" s="19" t="s">
        <v>18</v>
      </c>
      <c r="D54" s="16"/>
      <c r="E54" s="2"/>
      <c r="F54" s="9" t="str">
        <f t="shared" si="3"/>
        <v>244900.00</v>
      </c>
      <c r="G54" s="9">
        <f t="shared" si="1"/>
        <v>2449</v>
      </c>
      <c r="H54" s="10">
        <f t="shared" si="4"/>
        <v>0</v>
      </c>
      <c r="I54" s="12">
        <v>0.1</v>
      </c>
      <c r="J54" s="9">
        <f t="shared" si="2"/>
        <v>0</v>
      </c>
      <c r="K54" s="3"/>
    </row>
    <row r="55" spans="1:11">
      <c r="A55" s="42"/>
      <c r="B55" s="41"/>
      <c r="C55" s="19" t="s">
        <v>18</v>
      </c>
      <c r="D55" s="20"/>
      <c r="E55" s="13"/>
      <c r="F55" s="9" t="str">
        <f t="shared" si="3"/>
        <v>244900.00</v>
      </c>
      <c r="G55" s="9">
        <f t="shared" si="1"/>
        <v>2449</v>
      </c>
      <c r="H55" s="10">
        <f t="shared" si="4"/>
        <v>0</v>
      </c>
      <c r="I55" s="8">
        <v>0.1</v>
      </c>
      <c r="J55" s="9">
        <f t="shared" si="2"/>
        <v>0</v>
      </c>
      <c r="K55" s="3"/>
    </row>
    <row r="56" spans="1:11">
      <c r="A56" s="42" t="s">
        <v>22</v>
      </c>
      <c r="B56" s="41"/>
      <c r="C56" s="19" t="s">
        <v>18</v>
      </c>
      <c r="D56" s="2"/>
      <c r="E56" s="2">
        <v>1</v>
      </c>
      <c r="F56" s="9" t="str">
        <f t="shared" si="3"/>
        <v>244900.00</v>
      </c>
      <c r="G56" s="9">
        <f t="shared" si="1"/>
        <v>2449</v>
      </c>
      <c r="H56" s="10">
        <f t="shared" si="4"/>
        <v>244900</v>
      </c>
      <c r="I56" s="12">
        <v>0.1</v>
      </c>
      <c r="J56" s="9">
        <f>(F56-1000)*E56*I56/(1+I56)</f>
        <v>22172.727272727272</v>
      </c>
      <c r="K56" s="3"/>
    </row>
    <row r="57" spans="1:11">
      <c r="A57" s="42"/>
      <c r="B57" s="41"/>
      <c r="C57" s="19" t="s">
        <v>18</v>
      </c>
      <c r="D57" s="2"/>
      <c r="E57" s="2"/>
      <c r="F57" s="9" t="str">
        <f t="shared" si="3"/>
        <v>244900.00</v>
      </c>
      <c r="G57" s="9">
        <f t="shared" si="1"/>
        <v>2449</v>
      </c>
      <c r="H57" s="10">
        <f t="shared" si="4"/>
        <v>0</v>
      </c>
      <c r="I57" s="12">
        <v>0.1</v>
      </c>
      <c r="J57" s="9">
        <f t="shared" ref="J57:J69" si="5">(F57-1000)*E57*I57/(1+I57)</f>
        <v>0</v>
      </c>
      <c r="K57" s="3"/>
    </row>
    <row r="58" spans="1:11">
      <c r="A58" s="42" t="s">
        <v>22</v>
      </c>
      <c r="B58" s="41"/>
      <c r="C58" s="19" t="s">
        <v>18</v>
      </c>
      <c r="D58" s="2"/>
      <c r="E58" s="2"/>
      <c r="F58" s="9" t="str">
        <f t="shared" si="3"/>
        <v>244900.00</v>
      </c>
      <c r="G58" s="9">
        <f t="shared" si="1"/>
        <v>2449</v>
      </c>
      <c r="H58" s="10">
        <f t="shared" si="4"/>
        <v>0</v>
      </c>
      <c r="I58" s="12">
        <v>0.1</v>
      </c>
      <c r="J58" s="9">
        <f t="shared" si="5"/>
        <v>0</v>
      </c>
      <c r="K58" s="3"/>
    </row>
    <row r="59" spans="1:11">
      <c r="A59" s="42"/>
      <c r="B59" s="41"/>
      <c r="C59" s="19" t="s">
        <v>18</v>
      </c>
      <c r="D59" s="13"/>
      <c r="E59" s="13"/>
      <c r="F59" s="9" t="str">
        <f t="shared" si="3"/>
        <v>244900.00</v>
      </c>
      <c r="G59" s="9">
        <f t="shared" si="1"/>
        <v>2449</v>
      </c>
      <c r="H59" s="10">
        <f t="shared" si="4"/>
        <v>0</v>
      </c>
      <c r="I59" s="8">
        <v>0.1</v>
      </c>
      <c r="J59" s="9">
        <f t="shared" si="5"/>
        <v>0</v>
      </c>
      <c r="K59" s="3"/>
    </row>
    <row r="60" spans="1:11">
      <c r="A60" s="42" t="s">
        <v>22</v>
      </c>
      <c r="B60" s="41"/>
      <c r="C60" s="19" t="s">
        <v>18</v>
      </c>
      <c r="D60" s="2"/>
      <c r="E60" s="2"/>
      <c r="F60" s="9" t="str">
        <f t="shared" si="3"/>
        <v>244900.00</v>
      </c>
      <c r="G60" s="9">
        <f t="shared" si="1"/>
        <v>2449</v>
      </c>
      <c r="H60" s="10">
        <f t="shared" si="4"/>
        <v>0</v>
      </c>
      <c r="I60" s="8">
        <v>0.1</v>
      </c>
      <c r="J60" s="9">
        <f t="shared" si="5"/>
        <v>0</v>
      </c>
      <c r="K60" s="3"/>
    </row>
    <row r="61" spans="1:11">
      <c r="A61" s="42"/>
      <c r="B61" s="41"/>
      <c r="C61" s="19" t="s">
        <v>18</v>
      </c>
      <c r="D61" s="2"/>
      <c r="E61" s="2"/>
      <c r="F61" s="9" t="str">
        <f t="shared" si="3"/>
        <v>244900.00</v>
      </c>
      <c r="G61" s="9">
        <f t="shared" si="1"/>
        <v>2449</v>
      </c>
      <c r="H61" s="10">
        <f t="shared" si="4"/>
        <v>0</v>
      </c>
      <c r="I61" s="8">
        <v>0.1</v>
      </c>
      <c r="J61" s="9">
        <f t="shared" si="5"/>
        <v>0</v>
      </c>
      <c r="K61" s="3"/>
    </row>
    <row r="62" spans="1:11">
      <c r="A62" s="42" t="s">
        <v>22</v>
      </c>
      <c r="B62" s="41"/>
      <c r="C62" s="19" t="s">
        <v>18</v>
      </c>
      <c r="D62" s="2"/>
      <c r="E62" s="2"/>
      <c r="F62" s="9" t="str">
        <f t="shared" si="3"/>
        <v>244900.00</v>
      </c>
      <c r="G62" s="9">
        <f t="shared" si="1"/>
        <v>2449</v>
      </c>
      <c r="H62" s="10">
        <f t="shared" si="4"/>
        <v>0</v>
      </c>
      <c r="I62" s="8">
        <v>0.1</v>
      </c>
      <c r="J62" s="9">
        <f t="shared" si="5"/>
        <v>0</v>
      </c>
      <c r="K62" s="3"/>
    </row>
    <row r="63" spans="1:11">
      <c r="A63" s="42"/>
      <c r="B63" s="41"/>
      <c r="C63" s="19" t="s">
        <v>18</v>
      </c>
      <c r="D63" s="2"/>
      <c r="E63" s="2"/>
      <c r="F63" s="9" t="str">
        <f t="shared" si="3"/>
        <v>244900.00</v>
      </c>
      <c r="G63" s="9">
        <f t="shared" si="1"/>
        <v>2449</v>
      </c>
      <c r="H63" s="10">
        <f t="shared" si="4"/>
        <v>0</v>
      </c>
      <c r="I63" s="8">
        <v>0.1</v>
      </c>
      <c r="J63" s="9">
        <f t="shared" si="5"/>
        <v>0</v>
      </c>
      <c r="K63" s="3"/>
    </row>
    <row r="64" spans="1:11">
      <c r="A64" s="42" t="s">
        <v>22</v>
      </c>
      <c r="B64" s="41"/>
      <c r="C64" s="19" t="s">
        <v>18</v>
      </c>
      <c r="D64" s="2"/>
      <c r="E64" s="2"/>
      <c r="F64" s="9" t="str">
        <f t="shared" si="3"/>
        <v>244900.00</v>
      </c>
      <c r="G64" s="9">
        <f t="shared" si="1"/>
        <v>2449</v>
      </c>
      <c r="H64" s="10">
        <f t="shared" si="4"/>
        <v>0</v>
      </c>
      <c r="I64" s="8">
        <v>0.1</v>
      </c>
      <c r="J64" s="9">
        <f t="shared" si="5"/>
        <v>0</v>
      </c>
      <c r="K64" s="3"/>
    </row>
    <row r="65" spans="1:11">
      <c r="A65" s="42"/>
      <c r="B65" s="41"/>
      <c r="C65" s="19" t="s">
        <v>18</v>
      </c>
      <c r="D65" s="2"/>
      <c r="E65" s="2"/>
      <c r="F65" s="9" t="str">
        <f t="shared" si="3"/>
        <v>244900.00</v>
      </c>
      <c r="G65" s="9">
        <f t="shared" si="1"/>
        <v>2449</v>
      </c>
      <c r="H65" s="10">
        <f t="shared" si="4"/>
        <v>0</v>
      </c>
      <c r="I65" s="8">
        <v>0.1</v>
      </c>
      <c r="J65" s="9">
        <f t="shared" si="5"/>
        <v>0</v>
      </c>
      <c r="K65" s="3"/>
    </row>
    <row r="66" spans="1:11">
      <c r="A66" s="42" t="s">
        <v>22</v>
      </c>
      <c r="B66" s="41"/>
      <c r="C66" s="19" t="s">
        <v>18</v>
      </c>
      <c r="D66" s="2"/>
      <c r="E66" s="2"/>
      <c r="F66" s="9" t="str">
        <f t="shared" si="3"/>
        <v>244900.00</v>
      </c>
      <c r="G66" s="9">
        <f t="shared" si="1"/>
        <v>2449</v>
      </c>
      <c r="H66" s="10">
        <f t="shared" si="4"/>
        <v>0</v>
      </c>
      <c r="I66" s="8">
        <v>0.1</v>
      </c>
      <c r="J66" s="9">
        <f t="shared" si="5"/>
        <v>0</v>
      </c>
      <c r="K66" s="3"/>
    </row>
    <row r="67" spans="1:11">
      <c r="A67" s="42"/>
      <c r="B67" s="41"/>
      <c r="C67" s="19" t="s">
        <v>18</v>
      </c>
      <c r="D67" s="2"/>
      <c r="E67" s="2"/>
      <c r="F67" s="9" t="str">
        <f t="shared" si="3"/>
        <v>244900.00</v>
      </c>
      <c r="G67" s="9">
        <f t="shared" si="1"/>
        <v>2449</v>
      </c>
      <c r="H67" s="10">
        <f t="shared" si="4"/>
        <v>0</v>
      </c>
      <c r="I67" s="8">
        <v>0.1</v>
      </c>
      <c r="J67" s="9">
        <f t="shared" si="5"/>
        <v>0</v>
      </c>
      <c r="K67" s="3"/>
    </row>
    <row r="68" spans="1:11">
      <c r="A68" s="42" t="s">
        <v>22</v>
      </c>
      <c r="B68" s="41"/>
      <c r="C68" s="19" t="s">
        <v>18</v>
      </c>
      <c r="D68" s="2"/>
      <c r="E68" s="2"/>
      <c r="F68" s="9" t="str">
        <f t="shared" si="3"/>
        <v>244900.00</v>
      </c>
      <c r="G68" s="9">
        <f t="shared" si="1"/>
        <v>2449</v>
      </c>
      <c r="H68" s="10">
        <f t="shared" si="4"/>
        <v>0</v>
      </c>
      <c r="I68" s="8">
        <v>0.1</v>
      </c>
      <c r="J68" s="9">
        <f t="shared" si="5"/>
        <v>0</v>
      </c>
      <c r="K68" s="3"/>
    </row>
    <row r="69" spans="1:11" ht="15.75" thickBot="1">
      <c r="A69" s="42"/>
      <c r="B69" s="41"/>
      <c r="C69" s="19" t="s">
        <v>18</v>
      </c>
      <c r="D69" s="2"/>
      <c r="E69" s="2"/>
      <c r="F69" s="9" t="str">
        <f t="shared" si="3"/>
        <v>244900.00</v>
      </c>
      <c r="G69" s="9">
        <f t="shared" si="1"/>
        <v>2449</v>
      </c>
      <c r="H69" s="10">
        <f t="shared" si="4"/>
        <v>0</v>
      </c>
      <c r="I69" s="8">
        <v>0.1</v>
      </c>
      <c r="J69" s="9">
        <f t="shared" si="5"/>
        <v>0</v>
      </c>
      <c r="K69" s="3"/>
    </row>
    <row r="70" spans="1:11" ht="21.75" thickBot="1">
      <c r="A70" s="21"/>
      <c r="B70" s="33"/>
      <c r="C70" s="22">
        <f>D70-E70</f>
        <v>-52</v>
      </c>
      <c r="D70" s="25">
        <f>SUM(D8:D69)</f>
        <v>6</v>
      </c>
      <c r="E70" s="26">
        <f>SUM(E8:E69)</f>
        <v>58</v>
      </c>
      <c r="F70" s="23"/>
      <c r="G70" s="23"/>
      <c r="H70" s="23"/>
      <c r="I70" s="23"/>
      <c r="J70" s="27">
        <f>SUM(J8:J63)</f>
        <v>1285795.5454545454</v>
      </c>
      <c r="K70" s="24"/>
    </row>
  </sheetData>
  <mergeCells count="34">
    <mergeCell ref="A62:A63"/>
    <mergeCell ref="A64:A65"/>
    <mergeCell ref="A66:A67"/>
    <mergeCell ref="A68:A69"/>
    <mergeCell ref="A50:A51"/>
    <mergeCell ref="A52:A53"/>
    <mergeCell ref="A54:A55"/>
    <mergeCell ref="A56:A57"/>
    <mergeCell ref="A58:A59"/>
    <mergeCell ref="A60:A61"/>
    <mergeCell ref="A48:A49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24:A25"/>
    <mergeCell ref="F2:H2"/>
    <mergeCell ref="F3:H4"/>
    <mergeCell ref="A5:B5"/>
    <mergeCell ref="A8:A9"/>
    <mergeCell ref="A10:A11"/>
    <mergeCell ref="A12:A13"/>
    <mergeCell ref="A14:A15"/>
    <mergeCell ref="A16:A17"/>
    <mergeCell ref="A18:A19"/>
    <mergeCell ref="A20:A21"/>
    <mergeCell ref="A22:A23"/>
  </mergeCells>
  <dataValidations disablePrompts="1" count="3">
    <dataValidation type="list" allowBlank="1" showInputMessage="1" showErrorMessage="1" sqref="K8">
      <formula1>$A$1:$A$4</formula1>
    </dataValidation>
    <dataValidation type="list" allowBlank="1" showInputMessage="1" showErrorMessage="1" sqref="C8:C69">
      <formula1>$J$4:$K$4</formula1>
    </dataValidation>
    <dataValidation type="list" allowBlank="1" showInputMessage="1" showErrorMessage="1" prompt="0" sqref="K9:K69">
      <formula1>$A$1:$A$4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10"/>
  <dimension ref="A1"/>
  <sheetViews>
    <sheetView workbookViewId="0">
      <selection activeCell="A2" sqref="A2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18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SYMPHONY S</vt:lpstr>
      <vt:lpstr>Feuil4</vt:lpstr>
      <vt:lpstr>Feuil20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salim</cp:lastModifiedBy>
  <dcterms:created xsi:type="dcterms:W3CDTF">2019-02-03T10:55:08Z</dcterms:created>
  <dcterms:modified xsi:type="dcterms:W3CDTF">2019-03-10T09:02:28Z</dcterms:modified>
</cp:coreProperties>
</file>