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6410" windowHeight="7560" activeTab="5"/>
  </bookViews>
  <sheets>
    <sheet name="Feuil1" sheetId="1" r:id="rId1"/>
    <sheet name="قائمة التلاميذ " sheetId="2" r:id="rId2"/>
    <sheet name="نتائج الفصل الاول " sheetId="4" r:id="rId3"/>
    <sheet name="نتائج الفصل الثاني  " sheetId="6" r:id="rId4"/>
    <sheet name="نتائج الفصل الثالث " sheetId="5" r:id="rId5"/>
    <sheet name="Salim" sheetId="7" r:id="rId6"/>
  </sheet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O26" i="7" l="1"/>
  <c r="R26" i="7" s="1"/>
  <c r="S26" i="7" s="1"/>
  <c r="F26" i="7"/>
  <c r="G26" i="7" s="1"/>
  <c r="O25" i="7"/>
  <c r="R25" i="7" s="1"/>
  <c r="S25" i="7" s="1"/>
  <c r="F25" i="7"/>
  <c r="G25" i="7" s="1"/>
  <c r="O24" i="7"/>
  <c r="R24" i="7" s="1"/>
  <c r="S24" i="7" s="1"/>
  <c r="F24" i="7"/>
  <c r="G24" i="7" s="1"/>
  <c r="O23" i="7"/>
  <c r="R23" i="7" s="1"/>
  <c r="S23" i="7" s="1"/>
  <c r="F23" i="7"/>
  <c r="G23" i="7" s="1"/>
  <c r="O22" i="7"/>
  <c r="R22" i="7" s="1"/>
  <c r="S22" i="7" s="1"/>
  <c r="F22" i="7"/>
  <c r="G22" i="7" s="1"/>
  <c r="O21" i="7"/>
  <c r="R21" i="7" s="1"/>
  <c r="S21" i="7" s="1"/>
  <c r="F21" i="7"/>
  <c r="G21" i="7" s="1"/>
  <c r="O20" i="7"/>
  <c r="R20" i="7" s="1"/>
  <c r="S20" i="7" s="1"/>
  <c r="F20" i="7"/>
  <c r="G20" i="7" s="1"/>
  <c r="O19" i="7"/>
  <c r="R19" i="7" s="1"/>
  <c r="S19" i="7" s="1"/>
  <c r="F19" i="7"/>
  <c r="G19" i="7" s="1"/>
  <c r="O18" i="7"/>
  <c r="R18" i="7" s="1"/>
  <c r="S18" i="7" s="1"/>
  <c r="F18" i="7"/>
  <c r="G18" i="7" s="1"/>
  <c r="O17" i="7"/>
  <c r="R17" i="7" s="1"/>
  <c r="S17" i="7" s="1"/>
  <c r="F17" i="7"/>
  <c r="G17" i="7" s="1"/>
  <c r="O16" i="7"/>
  <c r="R16" i="7" s="1"/>
  <c r="S16" i="7" s="1"/>
  <c r="F16" i="7"/>
  <c r="G16" i="7" s="1"/>
  <c r="O15" i="7"/>
  <c r="R15" i="7" s="1"/>
  <c r="S15" i="7" s="1"/>
  <c r="F15" i="7"/>
  <c r="G15" i="7" s="1"/>
  <c r="E10" i="7"/>
  <c r="H8" i="7"/>
  <c r="F8" i="7"/>
  <c r="K6" i="7"/>
  <c r="P15" i="7" l="1"/>
  <c r="P16" i="7"/>
  <c r="P17" i="7"/>
  <c r="P18" i="7"/>
  <c r="P19" i="7"/>
  <c r="P20" i="7"/>
  <c r="P21" i="7"/>
  <c r="P22" i="7"/>
  <c r="P23" i="7"/>
  <c r="P24" i="7"/>
  <c r="P25" i="7"/>
  <c r="P26" i="7"/>
  <c r="P27" i="6"/>
  <c r="O27" i="6"/>
  <c r="C27" i="6"/>
  <c r="B27" i="6"/>
  <c r="P26" i="6"/>
  <c r="O26" i="6"/>
  <c r="C26" i="6"/>
  <c r="B26" i="6"/>
  <c r="P25" i="6"/>
  <c r="O25" i="6"/>
  <c r="C25" i="6"/>
  <c r="B25" i="6"/>
  <c r="P24" i="6"/>
  <c r="O24" i="6"/>
  <c r="C24" i="6"/>
  <c r="B24" i="6"/>
  <c r="P23" i="6"/>
  <c r="O23" i="6"/>
  <c r="C23" i="6"/>
  <c r="B23" i="6"/>
  <c r="P22" i="6"/>
  <c r="O22" i="6"/>
  <c r="C22" i="6"/>
  <c r="B22" i="6"/>
  <c r="P21" i="6"/>
  <c r="O21" i="6"/>
  <c r="C21" i="6"/>
  <c r="B21" i="6"/>
  <c r="P20" i="6"/>
  <c r="O20" i="6"/>
  <c r="C20" i="6"/>
  <c r="B20" i="6"/>
  <c r="P19" i="6"/>
  <c r="O19" i="6"/>
  <c r="C19" i="6"/>
  <c r="B19" i="6"/>
  <c r="P18" i="6"/>
  <c r="O18" i="6"/>
  <c r="C18" i="6"/>
  <c r="B18" i="6"/>
  <c r="P17" i="6"/>
  <c r="O17" i="6"/>
  <c r="C17" i="6"/>
  <c r="B17" i="6"/>
  <c r="P16" i="6"/>
  <c r="O16" i="6"/>
  <c r="C16" i="6"/>
  <c r="B16" i="6"/>
  <c r="P15" i="6"/>
  <c r="O15" i="6"/>
  <c r="C15" i="6"/>
  <c r="B15" i="6"/>
  <c r="P14" i="6"/>
  <c r="O14" i="6"/>
  <c r="C14" i="6"/>
  <c r="B14" i="6"/>
  <c r="P13" i="6"/>
  <c r="O13" i="6"/>
  <c r="C13" i="6"/>
  <c r="B13" i="6"/>
  <c r="P12" i="6"/>
  <c r="O12" i="6"/>
  <c r="C12" i="6"/>
  <c r="B12" i="6"/>
  <c r="P11" i="6"/>
  <c r="O11" i="6"/>
  <c r="C11" i="6"/>
  <c r="B11" i="6"/>
  <c r="P10" i="6"/>
  <c r="O10" i="6"/>
  <c r="C10" i="6"/>
  <c r="B10" i="6"/>
  <c r="P9" i="6"/>
  <c r="O9" i="6"/>
  <c r="C9" i="6"/>
  <c r="B9" i="6"/>
  <c r="P8" i="6"/>
  <c r="O8" i="6"/>
  <c r="C8" i="6"/>
  <c r="B8" i="6"/>
  <c r="P7" i="6"/>
  <c r="O7" i="6"/>
  <c r="C7" i="6"/>
  <c r="B7" i="6"/>
  <c r="P6" i="6"/>
  <c r="O6" i="6"/>
  <c r="C6" i="6"/>
  <c r="B6" i="6"/>
  <c r="P5" i="6"/>
  <c r="O5" i="6"/>
  <c r="C5" i="6"/>
  <c r="B5" i="6"/>
  <c r="B6" i="5"/>
  <c r="C6" i="5"/>
  <c r="B7" i="5"/>
  <c r="C7" i="5"/>
  <c r="B8" i="5"/>
  <c r="C8" i="5"/>
  <c r="B9" i="5"/>
  <c r="C9" i="5"/>
  <c r="B10" i="5"/>
  <c r="C10" i="5"/>
  <c r="B11" i="5"/>
  <c r="C11" i="5"/>
  <c r="B12" i="5"/>
  <c r="C12" i="5"/>
  <c r="B13" i="5"/>
  <c r="C13" i="5"/>
  <c r="B14" i="5"/>
  <c r="C14" i="5"/>
  <c r="B15" i="5"/>
  <c r="C15" i="5"/>
  <c r="B16" i="5"/>
  <c r="C16" i="5"/>
  <c r="B17" i="5"/>
  <c r="C17" i="5"/>
  <c r="B18" i="5"/>
  <c r="C18" i="5"/>
  <c r="B19" i="5"/>
  <c r="C19" i="5"/>
  <c r="B20" i="5"/>
  <c r="C20" i="5"/>
  <c r="B21" i="5"/>
  <c r="C21" i="5"/>
  <c r="B22" i="5"/>
  <c r="C22" i="5"/>
  <c r="B23" i="5"/>
  <c r="C23" i="5"/>
  <c r="B24" i="5"/>
  <c r="C24" i="5"/>
  <c r="B25" i="5"/>
  <c r="C25" i="5"/>
  <c r="B26" i="5"/>
  <c r="C26" i="5"/>
  <c r="B27" i="5"/>
  <c r="C27" i="5"/>
  <c r="C5" i="5"/>
  <c r="B5" i="5"/>
  <c r="P27" i="5"/>
  <c r="O27" i="5"/>
  <c r="P26" i="5"/>
  <c r="O26" i="5"/>
  <c r="P25" i="5"/>
  <c r="O25" i="5"/>
  <c r="P24" i="5"/>
  <c r="O24" i="5"/>
  <c r="P23" i="5"/>
  <c r="O23" i="5"/>
  <c r="P22" i="5"/>
  <c r="O22" i="5"/>
  <c r="P21" i="5"/>
  <c r="O21" i="5"/>
  <c r="P20" i="5"/>
  <c r="O20" i="5"/>
  <c r="P19" i="5"/>
  <c r="O19" i="5"/>
  <c r="P18" i="5"/>
  <c r="O18" i="5"/>
  <c r="P17" i="5"/>
  <c r="O17" i="5"/>
  <c r="P16" i="5"/>
  <c r="O16" i="5"/>
  <c r="P15" i="5"/>
  <c r="O15" i="5"/>
  <c r="P14" i="5"/>
  <c r="O14" i="5"/>
  <c r="P13" i="5"/>
  <c r="O13" i="5"/>
  <c r="P12" i="5"/>
  <c r="O12" i="5"/>
  <c r="P11" i="5"/>
  <c r="O11" i="5"/>
  <c r="P10" i="5"/>
  <c r="O10" i="5"/>
  <c r="P9" i="5"/>
  <c r="O9" i="5"/>
  <c r="P8" i="5"/>
  <c r="O8" i="5"/>
  <c r="P7" i="5"/>
  <c r="O7" i="5"/>
  <c r="P6" i="5"/>
  <c r="O6" i="5"/>
  <c r="P5" i="5"/>
  <c r="O5" i="5"/>
  <c r="B6" i="4"/>
  <c r="C6" i="4"/>
  <c r="B7" i="4"/>
  <c r="C7" i="4"/>
  <c r="B8" i="4"/>
  <c r="C8" i="4"/>
  <c r="B9" i="4"/>
  <c r="C9" i="4"/>
  <c r="B10" i="4"/>
  <c r="C10" i="4"/>
  <c r="B11" i="4"/>
  <c r="C11" i="4"/>
  <c r="B12" i="4"/>
  <c r="C12" i="4"/>
  <c r="B13" i="4"/>
  <c r="C13" i="4"/>
  <c r="B14" i="4"/>
  <c r="C14" i="4"/>
  <c r="B15" i="4"/>
  <c r="C15" i="4"/>
  <c r="B16" i="4"/>
  <c r="C16" i="4"/>
  <c r="B17" i="4"/>
  <c r="C17" i="4"/>
  <c r="B18" i="4"/>
  <c r="C18" i="4"/>
  <c r="B19" i="4"/>
  <c r="C19" i="4"/>
  <c r="B20" i="4"/>
  <c r="C20" i="4"/>
  <c r="B21" i="4"/>
  <c r="C21" i="4"/>
  <c r="B22" i="4"/>
  <c r="C22" i="4"/>
  <c r="B23" i="4"/>
  <c r="C23" i="4"/>
  <c r="B24" i="4"/>
  <c r="C24" i="4"/>
  <c r="B25" i="4"/>
  <c r="C25" i="4"/>
  <c r="B26" i="4"/>
  <c r="C26" i="4"/>
  <c r="B27" i="4"/>
  <c r="C27" i="4"/>
  <c r="C5" i="4"/>
  <c r="B5" i="4"/>
  <c r="P27" i="4"/>
  <c r="O27" i="4"/>
  <c r="P26" i="4"/>
  <c r="O26" i="4"/>
  <c r="P25" i="4"/>
  <c r="O25" i="4"/>
  <c r="P24" i="4"/>
  <c r="O24" i="4"/>
  <c r="P23" i="4"/>
  <c r="O23" i="4"/>
  <c r="P22" i="4"/>
  <c r="O22" i="4"/>
  <c r="P21" i="4"/>
  <c r="O21" i="4"/>
  <c r="P20" i="4"/>
  <c r="O20" i="4"/>
  <c r="P19" i="4"/>
  <c r="O19" i="4"/>
  <c r="P18" i="4"/>
  <c r="O18" i="4"/>
  <c r="P17" i="4"/>
  <c r="O17" i="4"/>
  <c r="P16" i="4"/>
  <c r="O16" i="4"/>
  <c r="P15" i="4"/>
  <c r="O15" i="4"/>
  <c r="P14" i="4"/>
  <c r="O14" i="4"/>
  <c r="P13" i="4"/>
  <c r="O13" i="4"/>
  <c r="P12" i="4"/>
  <c r="O12" i="4"/>
  <c r="P11" i="4"/>
  <c r="O11" i="4"/>
  <c r="P10" i="4"/>
  <c r="O10" i="4"/>
  <c r="P9" i="4"/>
  <c r="O9" i="4"/>
  <c r="P8" i="4"/>
  <c r="O8" i="4"/>
  <c r="P7" i="4"/>
  <c r="O7" i="4"/>
  <c r="P6" i="4"/>
  <c r="O6" i="4"/>
  <c r="P5" i="4"/>
  <c r="O5" i="4"/>
  <c r="A29" i="2"/>
  <c r="A28" i="2"/>
  <c r="A27" i="2"/>
  <c r="A26" i="2"/>
  <c r="A25" i="2"/>
  <c r="A24" i="2"/>
  <c r="A23" i="2"/>
  <c r="A22" i="2"/>
  <c r="A21" i="2"/>
  <c r="A20" i="2"/>
  <c r="A19" i="2"/>
  <c r="A18" i="2"/>
  <c r="A17" i="2"/>
  <c r="A16" i="2"/>
  <c r="A15" i="2"/>
  <c r="A14" i="2"/>
  <c r="A13" i="2"/>
  <c r="A12" i="2"/>
  <c r="A11" i="2"/>
  <c r="A10" i="2"/>
  <c r="A9" i="2"/>
  <c r="A8" i="2"/>
  <c r="A7" i="2"/>
  <c r="E10" i="1"/>
  <c r="H8" i="1"/>
  <c r="F8" i="1"/>
  <c r="K6" i="1"/>
  <c r="F16" i="1" l="1"/>
  <c r="G16" i="1" s="1"/>
  <c r="F20" i="1"/>
  <c r="G20" i="1" s="1"/>
  <c r="F22" i="1"/>
  <c r="G22" i="1" s="1"/>
  <c r="F24" i="1"/>
  <c r="G24" i="1" s="1"/>
  <c r="F26" i="1"/>
  <c r="G26" i="1" s="1"/>
  <c r="F13" i="1"/>
  <c r="G13" i="1" s="1"/>
  <c r="O13" i="1"/>
  <c r="P13" i="1" s="1"/>
  <c r="F14" i="1"/>
  <c r="G14" i="1" s="1"/>
  <c r="O15" i="1"/>
  <c r="O19" i="1"/>
  <c r="P19" i="1" s="1"/>
  <c r="O21" i="1"/>
  <c r="P21" i="1" s="1"/>
  <c r="O23" i="1"/>
  <c r="P23" i="1" s="1"/>
  <c r="O25" i="1"/>
  <c r="P25" i="1" s="1"/>
  <c r="O24" i="1"/>
  <c r="P24" i="1" s="1"/>
  <c r="F25" i="1"/>
  <c r="G25" i="1" s="1"/>
  <c r="O26" i="1"/>
  <c r="R26" i="1" s="1"/>
  <c r="S26" i="1" s="1"/>
  <c r="O14" i="1"/>
  <c r="P14" i="1" s="1"/>
  <c r="F15" i="1"/>
  <c r="G15" i="1" s="1"/>
  <c r="O16" i="1"/>
  <c r="P16" i="1" s="1"/>
  <c r="F19" i="1"/>
  <c r="G19" i="1" s="1"/>
  <c r="O20" i="1"/>
  <c r="P20" i="1" s="1"/>
  <c r="F21" i="1"/>
  <c r="G21" i="1" s="1"/>
  <c r="O22" i="1"/>
  <c r="P22" i="1" s="1"/>
  <c r="F23" i="1"/>
  <c r="G23" i="1" s="1"/>
  <c r="R22" i="1"/>
  <c r="S22" i="1" s="1"/>
  <c r="R21" i="1" l="1"/>
  <c r="S21" i="1" s="1"/>
  <c r="P26" i="1"/>
  <c r="R24" i="1"/>
  <c r="S24" i="1" s="1"/>
  <c r="R15" i="1"/>
  <c r="S15" i="1" s="1"/>
  <c r="R14" i="1"/>
  <c r="S14" i="1" s="1"/>
  <c r="P15" i="1"/>
  <c r="R20" i="1"/>
  <c r="S20" i="1" s="1"/>
  <c r="R25" i="1"/>
  <c r="S25" i="1" s="1"/>
  <c r="R16" i="1"/>
  <c r="S16" i="1" s="1"/>
  <c r="R19" i="1"/>
  <c r="S19" i="1" s="1"/>
  <c r="R23" i="1"/>
  <c r="S23" i="1" s="1"/>
  <c r="R13" i="1"/>
  <c r="S13" i="1" s="1"/>
</calcChain>
</file>

<file path=xl/sharedStrings.xml><?xml version="1.0" encoding="utf-8"?>
<sst xmlns="http://schemas.openxmlformats.org/spreadsheetml/2006/main" count="251" uniqueCount="133">
  <si>
    <t>توزيع التلاميذ حسب  معدلات</t>
  </si>
  <si>
    <t>السنة الدراسية :</t>
  </si>
  <si>
    <t>الفصل الثاني</t>
  </si>
  <si>
    <t>المستوى الدراسي:</t>
  </si>
  <si>
    <t xml:space="preserve"> عدد المسجلين :</t>
  </si>
  <si>
    <t>منهم أناث</t>
  </si>
  <si>
    <t>الحاضرون</t>
  </si>
  <si>
    <t>الحاصلون على المعدل الفصلي</t>
  </si>
  <si>
    <t>عدد المعيدين</t>
  </si>
  <si>
    <t>المعيدين الحاصلين على المعدل:</t>
  </si>
  <si>
    <t>الحاصلون على المعدل في المواد الأساسية</t>
  </si>
  <si>
    <t>الراسبون</t>
  </si>
  <si>
    <t>الناجحون</t>
  </si>
  <si>
    <t>عدد</t>
  </si>
  <si>
    <t>خلايا</t>
  </si>
  <si>
    <t xml:space="preserve">توزيع  المعدلات </t>
  </si>
  <si>
    <t>من0 إلى 1,99</t>
  </si>
  <si>
    <t>من2 إلى 2,99</t>
  </si>
  <si>
    <t>من3 إلى 3,99</t>
  </si>
  <si>
    <t>من4 إلى 4,99</t>
  </si>
  <si>
    <t xml:space="preserve"> أقل من5 </t>
  </si>
  <si>
    <t>النسبة%</t>
  </si>
  <si>
    <t>منهم معيدين</t>
  </si>
  <si>
    <t>من5 إلى 5,99</t>
  </si>
  <si>
    <t>من6 إلى 6,99</t>
  </si>
  <si>
    <t>من7 إلى 7,99</t>
  </si>
  <si>
    <t>من8 إلى 8,99</t>
  </si>
  <si>
    <t>من9 إلى 9,99</t>
  </si>
  <si>
    <t>معدل=10</t>
  </si>
  <si>
    <t>5=&lt;معدل</t>
  </si>
  <si>
    <t>التلاميذ</t>
  </si>
  <si>
    <t>للمراقبة</t>
  </si>
  <si>
    <t>لغة عربية</t>
  </si>
  <si>
    <t>رياضيات</t>
  </si>
  <si>
    <t>لغة فرنسية</t>
  </si>
  <si>
    <t>عدد التلاميذ حسب معدل المواد الأساسية</t>
  </si>
  <si>
    <t>تربية إسلامية</t>
  </si>
  <si>
    <t>تربية مدنية</t>
  </si>
  <si>
    <t>التاريخ</t>
  </si>
  <si>
    <t>تربية علمية</t>
  </si>
  <si>
    <t>تربية تشكيلية</t>
  </si>
  <si>
    <t>تربية موسيقية</t>
  </si>
  <si>
    <t>تربية بدنية</t>
  </si>
  <si>
    <t>عدد التلاميذ حسب المعدل الفصلي</t>
  </si>
  <si>
    <t>ملاحظة:</t>
  </si>
  <si>
    <t xml:space="preserve"> في : </t>
  </si>
  <si>
    <t>مدير المؤسسة</t>
  </si>
  <si>
    <t>الرقم</t>
  </si>
  <si>
    <t>اللقب</t>
  </si>
  <si>
    <t>الاسم</t>
  </si>
  <si>
    <t>تاريخ ومكان الازدياد</t>
  </si>
  <si>
    <t>الجنس</t>
  </si>
  <si>
    <t xml:space="preserve">رقم التسجيل </t>
  </si>
  <si>
    <t>أنثى</t>
  </si>
  <si>
    <t>ذكر</t>
  </si>
  <si>
    <t xml:space="preserve">هل أعاد السنة </t>
  </si>
  <si>
    <t>لا</t>
  </si>
  <si>
    <t>نعم</t>
  </si>
  <si>
    <t>a1</t>
  </si>
  <si>
    <t>a2</t>
  </si>
  <si>
    <t>a3</t>
  </si>
  <si>
    <t>a4</t>
  </si>
  <si>
    <t>a5</t>
  </si>
  <si>
    <t>a6</t>
  </si>
  <si>
    <t>a7</t>
  </si>
  <si>
    <t>a8</t>
  </si>
  <si>
    <t>a9</t>
  </si>
  <si>
    <t>a10</t>
  </si>
  <si>
    <t>a11</t>
  </si>
  <si>
    <t>a12</t>
  </si>
  <si>
    <t>a13</t>
  </si>
  <si>
    <t>a14</t>
  </si>
  <si>
    <t>a15</t>
  </si>
  <si>
    <t>a16</t>
  </si>
  <si>
    <t>a17</t>
  </si>
  <si>
    <t>a18</t>
  </si>
  <si>
    <t>a19</t>
  </si>
  <si>
    <t>a20</t>
  </si>
  <si>
    <t>a21</t>
  </si>
  <si>
    <t>a22</t>
  </si>
  <si>
    <t>a23</t>
  </si>
  <si>
    <t>bb2</t>
  </si>
  <si>
    <t>bb3</t>
  </si>
  <si>
    <t>bb4</t>
  </si>
  <si>
    <t>bb5</t>
  </si>
  <si>
    <t>bb6</t>
  </si>
  <si>
    <t>bb7</t>
  </si>
  <si>
    <t>bb8</t>
  </si>
  <si>
    <t>bb9</t>
  </si>
  <si>
    <t>bb10</t>
  </si>
  <si>
    <t>bb11</t>
  </si>
  <si>
    <t>bb12</t>
  </si>
  <si>
    <t>bb13</t>
  </si>
  <si>
    <t>bb14</t>
  </si>
  <si>
    <t>bb15</t>
  </si>
  <si>
    <t>bb16</t>
  </si>
  <si>
    <t>bb17</t>
  </si>
  <si>
    <t>bb18</t>
  </si>
  <si>
    <t>bb19</t>
  </si>
  <si>
    <t>bb20</t>
  </si>
  <si>
    <t>bb21</t>
  </si>
  <si>
    <t>bb22</t>
  </si>
  <si>
    <t>bb23</t>
  </si>
  <si>
    <t>bb24</t>
  </si>
  <si>
    <t>الاسم واللقب</t>
  </si>
  <si>
    <t>اللغة العربية</t>
  </si>
  <si>
    <t xml:space="preserve"> الفرنسية </t>
  </si>
  <si>
    <t>الرياضيات</t>
  </si>
  <si>
    <t>ت الاسلامية</t>
  </si>
  <si>
    <t>ت علمية</t>
  </si>
  <si>
    <t>ت,مدنية</t>
  </si>
  <si>
    <t>جغرافيا</t>
  </si>
  <si>
    <t>ت,موسيقية</t>
  </si>
  <si>
    <t>ت,تشكيلية</t>
  </si>
  <si>
    <t>ت,بدنية</t>
  </si>
  <si>
    <t>المجموع</t>
  </si>
  <si>
    <t>المعدل</t>
  </si>
  <si>
    <t xml:space="preserve">نتائج الفصل الأول </t>
  </si>
  <si>
    <t>اللغة
 العربية</t>
  </si>
  <si>
    <t>الفرنسية</t>
  </si>
  <si>
    <t>تربية الاسلامية</t>
  </si>
  <si>
    <t>تربية 
علمية</t>
  </si>
  <si>
    <t>تربية 
مدنية</t>
  </si>
  <si>
    <t>تربية 
تشكلية</t>
  </si>
  <si>
    <t>تربية 
بدنية</t>
  </si>
  <si>
    <t>2018/2019</t>
  </si>
  <si>
    <t>الثالثة ابتدائي (أ)</t>
  </si>
  <si>
    <t>عدد التلاميذ حسب
 المعدل الفصلي</t>
  </si>
  <si>
    <t>عدد التلاميذ حسب معدل
 المواد الأساسية</t>
  </si>
  <si>
    <t>عدد التلاميذ</t>
  </si>
  <si>
    <t>المعيدين الحاصلين
 على المعدل:</t>
  </si>
  <si>
    <t>الحاصلون على المعدل
 في المواد الأساسية</t>
  </si>
  <si>
    <t>خلايا
 للمراقبة</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</si>
</sst>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 _€_-;\-* #,##0.00\ _€_-;_-* &quot;-&quot;??\ _€_-;_-@_-"/>
    <numFmt numFmtId="165" formatCode="[$-1010000]yyyy/mm/dd;@"/>
  </numFmts>
  <fonts count="40">
    <font>
      <sz val="11"/>
      <color theme="1"/>
      <name val="Arial"/>
      <family val="2"/>
    </font>
    <font>
      <sz val="16"/>
      <color theme="1"/>
      <name val="Calibri"/>
      <family val="2"/>
      <scheme val="minor"/>
    </font>
    <font>
      <sz val="11"/>
      <color theme="1"/>
      <name val="Arial"/>
      <family val="2"/>
    </font>
    <font>
      <sz val="14"/>
      <color theme="1"/>
      <name val="Calibri"/>
      <family val="2"/>
      <scheme val="minor"/>
    </font>
    <font>
      <b/>
      <sz val="14"/>
      <color theme="1"/>
      <name val="Calibri"/>
      <family val="2"/>
      <scheme val="minor"/>
    </font>
    <font>
      <b/>
      <sz val="20"/>
      <color theme="1"/>
      <name val="Calibri"/>
      <family val="2"/>
      <scheme val="minor"/>
    </font>
    <font>
      <b/>
      <sz val="18"/>
      <color theme="1"/>
      <name val="Calibri"/>
      <family val="2"/>
      <scheme val="minor"/>
    </font>
    <font>
      <b/>
      <sz val="12"/>
      <color theme="1"/>
      <name val="Calibri"/>
      <family val="2"/>
      <scheme val="minor"/>
    </font>
    <font>
      <sz val="12"/>
      <color theme="1"/>
      <name val="Calibri"/>
      <family val="2"/>
      <scheme val="minor"/>
    </font>
    <font>
      <b/>
      <sz val="14"/>
      <name val="Andalus"/>
      <family val="1"/>
    </font>
    <font>
      <b/>
      <sz val="16"/>
      <color theme="1"/>
      <name val="Calibri"/>
      <family val="2"/>
      <scheme val="minor"/>
    </font>
    <font>
      <b/>
      <sz val="16"/>
      <color indexed="8"/>
      <name val="Calibri"/>
      <family val="2"/>
      <scheme val="minor"/>
    </font>
    <font>
      <b/>
      <sz val="12"/>
      <color indexed="8"/>
      <name val="Calibri"/>
      <family val="2"/>
      <scheme val="minor"/>
    </font>
    <font>
      <b/>
      <sz val="13"/>
      <color theme="1"/>
      <name val="Calibri"/>
      <family val="2"/>
      <scheme val="minor"/>
    </font>
    <font>
      <b/>
      <sz val="14"/>
      <color indexed="8"/>
      <name val="Calibri"/>
      <family val="2"/>
      <scheme val="minor"/>
    </font>
    <font>
      <b/>
      <sz val="12"/>
      <name val="Arial"/>
      <family val="2"/>
    </font>
    <font>
      <b/>
      <sz val="9"/>
      <name val="Arial"/>
      <family val="2"/>
    </font>
    <font>
      <b/>
      <sz val="11"/>
      <name val="Arial"/>
      <family val="2"/>
    </font>
    <font>
      <b/>
      <sz val="14"/>
      <color theme="9"/>
      <name val="Calibri"/>
      <family val="2"/>
      <scheme val="minor"/>
    </font>
    <font>
      <b/>
      <sz val="10"/>
      <name val="Arial"/>
      <family val="2"/>
    </font>
    <font>
      <b/>
      <sz val="14"/>
      <name val="Arial"/>
      <family val="2"/>
    </font>
    <font>
      <u/>
      <sz val="12"/>
      <color theme="1"/>
      <name val="Calibri"/>
      <family val="2"/>
      <scheme val="minor"/>
    </font>
    <font>
      <b/>
      <sz val="11"/>
      <color theme="1"/>
      <name val="Calibri"/>
      <family val="2"/>
      <scheme val="minor"/>
    </font>
    <font>
      <b/>
      <sz val="12"/>
      <color theme="1"/>
      <name val="Aljazeera"/>
    </font>
    <font>
      <sz val="14"/>
      <color theme="1"/>
      <name val="الشهيد محمد الدره"/>
      <charset val="178"/>
    </font>
    <font>
      <sz val="16"/>
      <color theme="1"/>
      <name val="الشهيد محمد الدره"/>
      <charset val="178"/>
    </font>
    <font>
      <b/>
      <sz val="14"/>
      <name val="Calibri"/>
      <family val="2"/>
      <scheme val="minor"/>
    </font>
    <font>
      <sz val="14"/>
      <name val="Calibri"/>
      <family val="2"/>
      <scheme val="minor"/>
    </font>
    <font>
      <b/>
      <sz val="16"/>
      <color theme="1"/>
      <name val="Arial Narrow"/>
      <family val="2"/>
    </font>
    <font>
      <sz val="9"/>
      <color theme="1"/>
      <name val="ManaraDocs Amatti Font"/>
      <charset val="178"/>
    </font>
    <font>
      <sz val="16"/>
      <color theme="1"/>
      <name val="Arial Narrow"/>
      <family val="2"/>
    </font>
    <font>
      <b/>
      <sz val="10"/>
      <color theme="1"/>
      <name val="ManaraDocs Amatti Font"/>
      <charset val="178"/>
    </font>
    <font>
      <b/>
      <sz val="14"/>
      <color theme="1"/>
      <name val="ManaraDocs Amatti Font"/>
      <charset val="178"/>
    </font>
    <font>
      <b/>
      <sz val="8"/>
      <color theme="1"/>
      <name val="ManaraDocs Amatti Font"/>
      <charset val="178"/>
    </font>
    <font>
      <sz val="14"/>
      <color theme="1"/>
      <name val="ManaraDocs Amatti Font"/>
      <charset val="178"/>
    </font>
    <font>
      <b/>
      <sz val="18"/>
      <color theme="1"/>
      <name val="Arial Narrow"/>
      <family val="2"/>
    </font>
    <font>
      <b/>
      <sz val="16"/>
      <name val="Arial"/>
      <family val="2"/>
    </font>
    <font>
      <b/>
      <sz val="16"/>
      <color theme="9"/>
      <name val="Calibri"/>
      <family val="2"/>
      <scheme val="minor"/>
    </font>
    <font>
      <u/>
      <sz val="16"/>
      <color theme="1"/>
      <name val="Calibri"/>
      <family val="2"/>
      <scheme val="minor"/>
    </font>
    <font>
      <sz val="16"/>
      <color theme="1"/>
      <name val="Arial"/>
      <family val="2"/>
    </font>
  </fonts>
  <fills count="13">
    <fill>
      <patternFill patternType="none"/>
    </fill>
    <fill>
      <patternFill patternType="gray125"/>
    </fill>
    <fill>
      <patternFill patternType="solid">
        <fgColor rgb="FFFFFFCC"/>
        <bgColor indexed="64"/>
      </patternFill>
    </fill>
    <fill>
      <patternFill patternType="solid">
        <fgColor rgb="FF92D050"/>
        <bgColor indexed="64"/>
      </patternFill>
    </fill>
    <fill>
      <patternFill patternType="solid">
        <fgColor rgb="FFFFFF66"/>
        <bgColor indexed="64"/>
      </patternFill>
    </fill>
    <fill>
      <patternFill patternType="solid">
        <fgColor rgb="FFFFFF00"/>
        <bgColor indexed="64"/>
      </patternFill>
    </fill>
    <fill>
      <patternFill patternType="solid">
        <fgColor theme="9" tint="0.39997558519241921"/>
        <bgColor indexed="64"/>
      </patternFill>
    </fill>
    <fill>
      <patternFill patternType="solid">
        <fgColor rgb="FF66FF99"/>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5" tint="-0.249977111117893"/>
        <bgColor indexed="64"/>
      </patternFill>
    </fill>
  </fills>
  <borders count="75">
    <border>
      <left/>
      <right/>
      <top/>
      <bottom/>
      <diagonal/>
    </border>
    <border>
      <left/>
      <right style="double">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style="dashed">
        <color auto="1"/>
      </left>
      <right/>
      <top style="dashed">
        <color auto="1"/>
      </top>
      <bottom style="dashed">
        <color auto="1"/>
      </bottom>
      <diagonal/>
    </border>
    <border>
      <left/>
      <right/>
      <top style="dashed">
        <color auto="1"/>
      </top>
      <bottom style="dashed">
        <color auto="1"/>
      </bottom>
      <diagonal/>
    </border>
    <border>
      <left/>
      <right style="dashed">
        <color auto="1"/>
      </right>
      <top style="dashed">
        <color auto="1"/>
      </top>
      <bottom style="dashed">
        <color auto="1"/>
      </bottom>
      <diagonal/>
    </border>
    <border>
      <left/>
      <right/>
      <top/>
      <bottom style="dotted">
        <color indexed="64"/>
      </bottom>
      <diagonal/>
    </border>
    <border>
      <left/>
      <right/>
      <top style="double">
        <color indexed="64"/>
      </top>
      <bottom/>
      <diagonal/>
    </border>
    <border>
      <left style="dashed">
        <color auto="1"/>
      </left>
      <right/>
      <top/>
      <bottom/>
      <diagonal/>
    </border>
    <border>
      <left/>
      <right style="dotted">
        <color indexed="64"/>
      </right>
      <top/>
      <bottom/>
      <diagonal/>
    </border>
    <border>
      <left style="dotted">
        <color indexed="64"/>
      </left>
      <right style="dotted">
        <color indexed="64"/>
      </right>
      <top style="dotted">
        <color indexed="64"/>
      </top>
      <bottom style="dotted">
        <color indexed="64"/>
      </bottom>
      <diagonal/>
    </border>
    <border>
      <left style="dotted">
        <color indexed="64"/>
      </left>
      <right/>
      <top/>
      <bottom/>
      <diagonal/>
    </border>
    <border>
      <left style="dashed">
        <color indexed="64"/>
      </left>
      <right/>
      <top style="dashed">
        <color indexed="64"/>
      </top>
      <bottom style="medium">
        <color indexed="64"/>
      </bottom>
      <diagonal/>
    </border>
    <border>
      <left/>
      <right/>
      <top style="dashed">
        <color indexed="64"/>
      </top>
      <bottom style="medium">
        <color indexed="64"/>
      </bottom>
      <diagonal/>
    </border>
    <border>
      <left/>
      <right style="dashed">
        <color indexed="64"/>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bottom style="thin">
        <color indexed="64"/>
      </bottom>
      <diagonal/>
    </border>
    <border>
      <left style="double">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double">
        <color indexed="64"/>
      </left>
      <right style="thin">
        <color indexed="64"/>
      </right>
      <top/>
      <bottom/>
      <diagonal/>
    </border>
    <border>
      <left style="medium">
        <color indexed="64"/>
      </left>
      <right style="medium">
        <color indexed="64"/>
      </right>
      <top style="thin">
        <color indexed="64"/>
      </top>
      <bottom/>
      <diagonal/>
    </border>
    <border>
      <left style="medium">
        <color indexed="64"/>
      </left>
      <right style="double">
        <color indexed="64"/>
      </right>
      <top style="medium">
        <color indexed="64"/>
      </top>
      <bottom/>
      <diagonal/>
    </border>
    <border>
      <left style="double">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double">
        <color indexed="64"/>
      </right>
      <top style="medium">
        <color indexed="64"/>
      </top>
      <bottom/>
      <diagonal/>
    </border>
    <border>
      <left style="double">
        <color indexed="64"/>
      </left>
      <right style="double">
        <color indexed="64"/>
      </right>
      <top style="medium">
        <color indexed="64"/>
      </top>
      <bottom/>
      <diagonal/>
    </border>
    <border>
      <left style="double">
        <color indexed="64"/>
      </left>
      <right style="medium">
        <color indexed="64"/>
      </right>
      <top style="medium">
        <color indexed="64"/>
      </top>
      <bottom/>
      <diagonal/>
    </border>
    <border>
      <left style="medium">
        <color indexed="64"/>
      </left>
      <right style="double">
        <color indexed="64"/>
      </right>
      <top/>
      <bottom/>
      <diagonal/>
    </border>
    <border>
      <left style="thin">
        <color indexed="64"/>
      </left>
      <right style="double">
        <color indexed="64"/>
      </right>
      <top/>
      <bottom/>
      <diagonal/>
    </border>
    <border>
      <left style="double">
        <color indexed="64"/>
      </left>
      <right style="double">
        <color indexed="64"/>
      </right>
      <top/>
      <bottom/>
      <diagonal/>
    </border>
    <border>
      <left style="double">
        <color indexed="64"/>
      </left>
      <right style="medium">
        <color indexed="64"/>
      </right>
      <top/>
      <bottom/>
      <diagonal/>
    </border>
    <border>
      <left style="medium">
        <color indexed="64"/>
      </left>
      <right style="double">
        <color indexed="64"/>
      </right>
      <top/>
      <bottom style="medium">
        <color indexed="64"/>
      </bottom>
      <diagonal/>
    </border>
    <border>
      <left style="double">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double">
        <color indexed="64"/>
      </right>
      <top/>
      <bottom style="medium">
        <color indexed="64"/>
      </bottom>
      <diagonal/>
    </border>
    <border>
      <left style="double">
        <color indexed="64"/>
      </left>
      <right style="double">
        <color indexed="64"/>
      </right>
      <top/>
      <bottom style="medium">
        <color indexed="64"/>
      </bottom>
      <diagonal/>
    </border>
    <border>
      <left style="double">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double">
        <color indexed="64"/>
      </left>
      <right style="medium">
        <color indexed="64"/>
      </right>
      <top style="thin">
        <color indexed="64"/>
      </top>
      <bottom/>
      <diagonal/>
    </border>
  </borders>
  <cellStyleXfs count="3">
    <xf numFmtId="0" fontId="0" fillId="0" borderId="0"/>
    <xf numFmtId="164" fontId="2" fillId="0" borderId="0" applyFont="0" applyFill="0" applyBorder="0" applyAlignment="0" applyProtection="0"/>
    <xf numFmtId="9" fontId="2" fillId="0" borderId="0" applyFont="0" applyFill="0" applyBorder="0" applyAlignment="0" applyProtection="0"/>
  </cellStyleXfs>
  <cellXfs count="215">
    <xf numFmtId="0" fontId="0" fillId="0" borderId="0" xfId="0"/>
    <xf numFmtId="0" fontId="3" fillId="0" borderId="0" xfId="0" applyFont="1" applyAlignment="1" applyProtection="1">
      <alignment horizontal="center" readingOrder="1"/>
      <protection locked="0"/>
    </xf>
    <xf numFmtId="0" fontId="3" fillId="0" borderId="0" xfId="0" applyFont="1" applyProtection="1">
      <protection locked="0"/>
    </xf>
    <xf numFmtId="0" fontId="0" fillId="0" borderId="0" xfId="0" applyBorder="1" applyProtection="1">
      <protection locked="0"/>
    </xf>
    <xf numFmtId="0" fontId="4" fillId="0" borderId="0" xfId="0" applyFont="1" applyBorder="1" applyAlignment="1" applyProtection="1">
      <alignment horizontal="left" vertical="center" readingOrder="2"/>
      <protection hidden="1"/>
    </xf>
    <xf numFmtId="0" fontId="0" fillId="0" borderId="0" xfId="0" applyBorder="1"/>
    <xf numFmtId="0" fontId="5" fillId="0" borderId="1" xfId="0" applyFont="1" applyBorder="1" applyAlignment="1" applyProtection="1">
      <alignment vertical="center"/>
      <protection hidden="1"/>
    </xf>
    <xf numFmtId="0" fontId="0" fillId="0" borderId="5" xfId="0" applyBorder="1" applyProtection="1">
      <protection locked="0"/>
    </xf>
    <xf numFmtId="0" fontId="7" fillId="0" borderId="0" xfId="0" applyFont="1" applyAlignment="1" applyProtection="1">
      <alignment vertical="center"/>
      <protection locked="0"/>
    </xf>
    <xf numFmtId="0" fontId="8" fillId="0" borderId="0" xfId="0" applyFont="1" applyProtection="1">
      <protection locked="0"/>
    </xf>
    <xf numFmtId="0" fontId="0" fillId="0" borderId="0" xfId="0" applyProtection="1">
      <protection locked="0"/>
    </xf>
    <xf numFmtId="0" fontId="10" fillId="3" borderId="0" xfId="0" applyFont="1" applyFill="1" applyAlignment="1">
      <alignment horizontal="center" vertical="center"/>
    </xf>
    <xf numFmtId="0" fontId="8" fillId="0" borderId="0" xfId="0" applyFont="1" applyBorder="1" applyProtection="1">
      <protection locked="0"/>
    </xf>
    <xf numFmtId="0" fontId="8" fillId="0" borderId="9" xfId="0" applyFont="1" applyBorder="1" applyProtection="1">
      <protection locked="0"/>
    </xf>
    <xf numFmtId="0" fontId="8" fillId="0" borderId="0" xfId="0" applyFont="1" applyAlignment="1" applyProtection="1">
      <alignment horizontal="center"/>
      <protection locked="0"/>
    </xf>
    <xf numFmtId="0" fontId="8" fillId="0" borderId="10" xfId="0" applyFont="1" applyBorder="1" applyAlignment="1" applyProtection="1">
      <alignment horizontal="center"/>
      <protection locked="0"/>
    </xf>
    <xf numFmtId="0" fontId="12" fillId="4" borderId="13" xfId="0" applyFont="1" applyFill="1" applyBorder="1" applyAlignment="1" applyProtection="1">
      <alignment horizontal="center" vertical="center"/>
      <protection locked="0"/>
    </xf>
    <xf numFmtId="0" fontId="7" fillId="0" borderId="14" xfId="0" applyFont="1" applyBorder="1" applyProtection="1">
      <protection locked="0"/>
    </xf>
    <xf numFmtId="0" fontId="7" fillId="0" borderId="12" xfId="0" applyFont="1" applyBorder="1" applyAlignment="1" applyProtection="1">
      <alignment horizontal="left"/>
      <protection locked="0"/>
    </xf>
    <xf numFmtId="0" fontId="7" fillId="0" borderId="0" xfId="0" applyFont="1" applyAlignment="1" applyProtection="1">
      <alignment horizontal="left"/>
      <protection locked="0"/>
    </xf>
    <xf numFmtId="0" fontId="7" fillId="0" borderId="0" xfId="0" applyFont="1" applyAlignment="1" applyProtection="1">
      <alignment horizontal="center" vertical="center"/>
      <protection locked="0"/>
    </xf>
    <xf numFmtId="0" fontId="11" fillId="5" borderId="13" xfId="0" applyFont="1" applyFill="1" applyBorder="1" applyAlignment="1" applyProtection="1">
      <alignment horizontal="center" vertical="center"/>
      <protection hidden="1"/>
    </xf>
    <xf numFmtId="0" fontId="13" fillId="0" borderId="0" xfId="0" applyFont="1" applyAlignment="1" applyProtection="1">
      <alignment horizontal="center"/>
      <protection locked="0"/>
    </xf>
    <xf numFmtId="0" fontId="14" fillId="4" borderId="13" xfId="0" applyFont="1" applyFill="1" applyBorder="1" applyAlignment="1" applyProtection="1">
      <alignment horizontal="center" vertical="center"/>
      <protection locked="0"/>
    </xf>
    <xf numFmtId="0" fontId="4" fillId="0" borderId="0" xfId="0" applyFont="1" applyAlignment="1" applyProtection="1">
      <alignment horizontal="left"/>
      <protection locked="0"/>
    </xf>
    <xf numFmtId="0" fontId="7" fillId="0" borderId="0" xfId="0" applyFont="1" applyAlignment="1" applyProtection="1">
      <alignment horizontal="center"/>
      <protection locked="0"/>
    </xf>
    <xf numFmtId="0" fontId="7" fillId="0" borderId="0" xfId="0" applyFont="1" applyAlignment="1" applyProtection="1">
      <alignment horizontal="center"/>
      <protection locked="0"/>
    </xf>
    <xf numFmtId="0" fontId="7" fillId="0" borderId="12" xfId="0" applyFont="1" applyBorder="1" applyAlignment="1" applyProtection="1">
      <alignment horizontal="center"/>
      <protection locked="0"/>
    </xf>
    <xf numFmtId="0" fontId="4" fillId="0" borderId="0" xfId="0" applyFont="1" applyAlignment="1" applyProtection="1">
      <alignment horizontal="left" vertical="center"/>
      <protection locked="0"/>
    </xf>
    <xf numFmtId="0" fontId="4" fillId="0" borderId="12" xfId="0" applyFont="1" applyBorder="1" applyAlignment="1" applyProtection="1">
      <alignment horizontal="left" vertical="center"/>
      <protection locked="0"/>
    </xf>
    <xf numFmtId="0" fontId="5" fillId="6" borderId="15" xfId="0" applyFont="1" applyFill="1" applyBorder="1" applyAlignment="1" applyProtection="1">
      <alignment horizontal="center" vertical="center"/>
      <protection locked="0"/>
    </xf>
    <xf numFmtId="0" fontId="5" fillId="7" borderId="15" xfId="0" applyFont="1" applyFill="1" applyBorder="1" applyAlignment="1" applyProtection="1">
      <alignment horizontal="center" vertical="center"/>
      <protection locked="0"/>
    </xf>
    <xf numFmtId="0" fontId="10" fillId="8" borderId="19" xfId="0" applyFont="1" applyFill="1" applyBorder="1" applyAlignment="1" applyProtection="1">
      <alignment horizontal="center" vertical="center"/>
      <protection locked="0" hidden="1"/>
    </xf>
    <xf numFmtId="0" fontId="4" fillId="8" borderId="19" xfId="0" applyFont="1" applyFill="1" applyBorder="1" applyAlignment="1" applyProtection="1">
      <alignment horizontal="center" vertical="center"/>
      <protection locked="0" hidden="1"/>
    </xf>
    <xf numFmtId="0" fontId="15" fillId="8" borderId="20" xfId="0" applyFont="1" applyFill="1" applyBorder="1" applyAlignment="1" applyProtection="1">
      <alignment horizontal="center" vertical="center"/>
      <protection hidden="1"/>
    </xf>
    <xf numFmtId="0" fontId="16" fillId="8" borderId="21" xfId="0" applyFont="1" applyFill="1" applyBorder="1" applyAlignment="1" applyProtection="1">
      <alignment horizontal="center" vertical="center" textRotation="90"/>
      <protection hidden="1"/>
    </xf>
    <xf numFmtId="0" fontId="15" fillId="8" borderId="22" xfId="0" applyFont="1" applyFill="1" applyBorder="1" applyAlignment="1" applyProtection="1">
      <alignment horizontal="center" vertical="center" textRotation="90"/>
      <protection hidden="1"/>
    </xf>
    <xf numFmtId="0" fontId="17" fillId="8" borderId="23" xfId="0" applyFont="1" applyFill="1" applyBorder="1" applyAlignment="1" applyProtection="1">
      <alignment horizontal="center" vertical="center" textRotation="90"/>
      <protection hidden="1"/>
    </xf>
    <xf numFmtId="0" fontId="17" fillId="8" borderId="24" xfId="0" applyFont="1" applyFill="1" applyBorder="1" applyAlignment="1" applyProtection="1">
      <alignment horizontal="center" vertical="center" textRotation="90"/>
      <protection hidden="1"/>
    </xf>
    <xf numFmtId="0" fontId="16" fillId="8" borderId="25" xfId="0" applyFont="1" applyFill="1" applyBorder="1" applyAlignment="1" applyProtection="1">
      <alignment horizontal="center" vertical="center" textRotation="90"/>
      <protection hidden="1"/>
    </xf>
    <xf numFmtId="0" fontId="17" fillId="8" borderId="21" xfId="0" applyFont="1" applyFill="1" applyBorder="1" applyAlignment="1" applyProtection="1">
      <alignment horizontal="center" vertical="center" textRotation="90"/>
      <protection hidden="1"/>
    </xf>
    <xf numFmtId="0" fontId="10" fillId="8" borderId="26" xfId="0" applyFont="1" applyFill="1" applyBorder="1" applyAlignment="1" applyProtection="1">
      <alignment horizontal="center" vertical="center"/>
      <protection hidden="1"/>
    </xf>
    <xf numFmtId="0" fontId="7" fillId="8" borderId="27" xfId="0" applyFont="1" applyFill="1" applyBorder="1" applyAlignment="1" applyProtection="1">
      <alignment horizontal="center" vertical="center"/>
      <protection hidden="1"/>
    </xf>
    <xf numFmtId="0" fontId="15" fillId="8" borderId="28" xfId="0" applyFont="1" applyFill="1" applyBorder="1" applyAlignment="1" applyProtection="1">
      <alignment horizontal="center" vertical="center"/>
      <protection hidden="1"/>
    </xf>
    <xf numFmtId="0" fontId="18" fillId="0" borderId="29" xfId="0" applyFont="1" applyBorder="1" applyAlignment="1" applyProtection="1">
      <alignment horizontal="center" vertical="center"/>
      <protection locked="0"/>
    </xf>
    <xf numFmtId="0" fontId="17" fillId="9" borderId="30" xfId="0" applyFont="1" applyFill="1" applyBorder="1" applyAlignment="1" applyProtection="1">
      <alignment horizontal="center" vertical="center"/>
      <protection hidden="1"/>
    </xf>
    <xf numFmtId="10" fontId="16" fillId="9" borderId="31" xfId="2" applyNumberFormat="1" applyFont="1" applyFill="1" applyBorder="1" applyAlignment="1" applyProtection="1">
      <alignment horizontal="center" vertical="center"/>
      <protection hidden="1"/>
    </xf>
    <xf numFmtId="0" fontId="4" fillId="0" borderId="29" xfId="0" applyFont="1" applyBorder="1" applyAlignment="1" applyProtection="1">
      <alignment horizontal="center" vertical="center"/>
      <protection locked="0"/>
    </xf>
    <xf numFmtId="0" fontId="19" fillId="9" borderId="32" xfId="0" applyFont="1" applyFill="1" applyBorder="1" applyAlignment="1" applyProtection="1">
      <alignment horizontal="center" vertical="center"/>
      <protection hidden="1"/>
    </xf>
    <xf numFmtId="0" fontId="17" fillId="9" borderId="33" xfId="0" applyFont="1" applyFill="1" applyBorder="1" applyAlignment="1" applyProtection="1">
      <alignment horizontal="center" vertical="center"/>
      <protection hidden="1"/>
    </xf>
    <xf numFmtId="0" fontId="17" fillId="8" borderId="34" xfId="0" applyFont="1" applyFill="1" applyBorder="1" applyAlignment="1" applyProtection="1">
      <alignment horizontal="center" vertical="center"/>
      <protection hidden="1"/>
    </xf>
    <xf numFmtId="0" fontId="15" fillId="8" borderId="35" xfId="0" applyFont="1" applyFill="1" applyBorder="1" applyAlignment="1" applyProtection="1">
      <alignment horizontal="center" vertical="center"/>
      <protection hidden="1"/>
    </xf>
    <xf numFmtId="0" fontId="17" fillId="9" borderId="36" xfId="0" applyFont="1" applyFill="1" applyBorder="1" applyAlignment="1" applyProtection="1">
      <alignment horizontal="center" vertical="center"/>
      <protection hidden="1"/>
    </xf>
    <xf numFmtId="0" fontId="17" fillId="8" borderId="37" xfId="0" applyFont="1" applyFill="1" applyBorder="1" applyAlignment="1" applyProtection="1">
      <alignment horizontal="center" vertical="center"/>
      <protection hidden="1"/>
    </xf>
    <xf numFmtId="0" fontId="15" fillId="8" borderId="38" xfId="0" applyFont="1" applyFill="1" applyBorder="1" applyAlignment="1" applyProtection="1">
      <alignment horizontal="center" vertical="center"/>
      <protection hidden="1"/>
    </xf>
    <xf numFmtId="0" fontId="18" fillId="0" borderId="39" xfId="0" applyFont="1" applyBorder="1" applyAlignment="1" applyProtection="1">
      <alignment horizontal="center" vertical="center"/>
      <protection locked="0"/>
    </xf>
    <xf numFmtId="0" fontId="17" fillId="9" borderId="40" xfId="0" applyFont="1" applyFill="1" applyBorder="1" applyAlignment="1" applyProtection="1">
      <alignment horizontal="center" vertical="center"/>
      <protection hidden="1"/>
    </xf>
    <xf numFmtId="10" fontId="16" fillId="9" borderId="41" xfId="2" applyNumberFormat="1" applyFont="1" applyFill="1" applyBorder="1" applyAlignment="1" applyProtection="1">
      <alignment horizontal="center" vertical="center"/>
      <protection hidden="1"/>
    </xf>
    <xf numFmtId="0" fontId="4" fillId="0" borderId="39" xfId="0" applyFont="1" applyBorder="1" applyAlignment="1" applyProtection="1">
      <alignment horizontal="center" vertical="center"/>
      <protection locked="0"/>
    </xf>
    <xf numFmtId="0" fontId="19" fillId="9" borderId="42" xfId="0" applyFont="1" applyFill="1" applyBorder="1" applyAlignment="1" applyProtection="1">
      <alignment horizontal="center" vertical="center"/>
      <protection hidden="1"/>
    </xf>
    <xf numFmtId="0" fontId="17" fillId="8" borderId="43" xfId="0" applyFont="1" applyFill="1" applyBorder="1" applyAlignment="1" applyProtection="1">
      <alignment horizontal="center" vertical="center"/>
      <protection hidden="1"/>
    </xf>
    <xf numFmtId="0" fontId="15" fillId="9" borderId="60" xfId="0" applyFont="1" applyFill="1" applyBorder="1" applyAlignment="1" applyProtection="1">
      <alignment horizontal="center" vertical="center"/>
      <protection hidden="1"/>
    </xf>
    <xf numFmtId="0" fontId="18" fillId="0" borderId="31" xfId="0" applyFont="1" applyBorder="1" applyAlignment="1" applyProtection="1">
      <alignment horizontal="center" vertical="center"/>
      <protection locked="0"/>
    </xf>
    <xf numFmtId="0" fontId="4" fillId="0" borderId="31" xfId="0" applyFont="1" applyBorder="1" applyAlignment="1" applyProtection="1">
      <alignment horizontal="center" vertical="center"/>
      <protection locked="0"/>
    </xf>
    <xf numFmtId="0" fontId="17" fillId="9" borderId="32" xfId="0" applyFont="1" applyFill="1" applyBorder="1" applyAlignment="1" applyProtection="1">
      <alignment horizontal="center" vertical="center"/>
      <protection hidden="1"/>
    </xf>
    <xf numFmtId="0" fontId="17" fillId="8" borderId="61" xfId="0" applyFont="1" applyFill="1" applyBorder="1" applyAlignment="1" applyProtection="1">
      <alignment horizontal="center" vertical="center"/>
      <protection hidden="1"/>
    </xf>
    <xf numFmtId="0" fontId="15" fillId="9" borderId="35" xfId="0" applyFont="1" applyFill="1" applyBorder="1" applyAlignment="1" applyProtection="1">
      <alignment horizontal="center" vertical="center"/>
      <protection hidden="1"/>
    </xf>
    <xf numFmtId="0" fontId="15" fillId="9" borderId="38" xfId="0" applyFont="1" applyFill="1" applyBorder="1" applyAlignment="1" applyProtection="1">
      <alignment horizontal="center" vertical="center"/>
      <protection hidden="1"/>
    </xf>
    <xf numFmtId="0" fontId="21" fillId="0" borderId="0" xfId="0" applyFont="1" applyProtection="1">
      <protection locked="0"/>
    </xf>
    <xf numFmtId="0" fontId="8" fillId="0" borderId="0" xfId="0" applyFont="1" applyAlignment="1" applyProtection="1">
      <alignment vertical="center"/>
      <protection locked="0"/>
    </xf>
    <xf numFmtId="0" fontId="8" fillId="2" borderId="65" xfId="0" applyFont="1" applyFill="1" applyBorder="1" applyAlignment="1" applyProtection="1">
      <alignment horizontal="center" vertical="center"/>
      <protection hidden="1"/>
    </xf>
    <xf numFmtId="0" fontId="10" fillId="0" borderId="0" xfId="0" applyFont="1" applyProtection="1">
      <protection locked="0"/>
    </xf>
    <xf numFmtId="0" fontId="22" fillId="0" borderId="0" xfId="0" applyFont="1" applyProtection="1">
      <protection locked="0"/>
    </xf>
    <xf numFmtId="0" fontId="23" fillId="10" borderId="29" xfId="0" applyFont="1" applyFill="1" applyBorder="1" applyAlignment="1" applyProtection="1">
      <alignment horizontal="center" vertical="center"/>
    </xf>
    <xf numFmtId="0" fontId="4" fillId="0" borderId="29" xfId="0" applyFont="1" applyBorder="1" applyAlignment="1" applyProtection="1">
      <alignment horizontal="center" vertical="center"/>
      <protection hidden="1"/>
    </xf>
    <xf numFmtId="0" fontId="25" fillId="0" borderId="29" xfId="0" applyFont="1" applyBorder="1" applyAlignment="1" applyProtection="1">
      <alignment horizontal="center" vertical="center"/>
      <protection locked="0" hidden="1"/>
    </xf>
    <xf numFmtId="0" fontId="7" fillId="10" borderId="29" xfId="0" applyFont="1" applyFill="1" applyBorder="1" applyAlignment="1" applyProtection="1">
      <alignment horizontal="center" vertical="center"/>
    </xf>
    <xf numFmtId="0" fontId="7" fillId="10" borderId="68" xfId="0" applyFont="1" applyFill="1" applyBorder="1" applyAlignment="1" applyProtection="1">
      <alignment horizontal="center" vertical="center"/>
    </xf>
    <xf numFmtId="0" fontId="26" fillId="11" borderId="67" xfId="0" applyFont="1" applyFill="1" applyBorder="1" applyAlignment="1" applyProtection="1">
      <alignment horizontal="center" vertical="center" wrapText="1" readingOrder="2"/>
      <protection locked="0" hidden="1"/>
    </xf>
    <xf numFmtId="0" fontId="26" fillId="11" borderId="68" xfId="0" applyFont="1" applyFill="1" applyBorder="1" applyAlignment="1" applyProtection="1">
      <alignment horizontal="center" vertical="center" wrapText="1" readingOrder="2"/>
      <protection locked="0" hidden="1"/>
    </xf>
    <xf numFmtId="0" fontId="3" fillId="0" borderId="31" xfId="0" applyFont="1" applyBorder="1" applyAlignment="1" applyProtection="1">
      <alignment horizontal="center" vertical="center"/>
      <protection locked="0" hidden="1"/>
    </xf>
    <xf numFmtId="0" fontId="3" fillId="0" borderId="29" xfId="0" applyFont="1" applyBorder="1" applyAlignment="1" applyProtection="1">
      <alignment horizontal="center" vertical="center"/>
      <protection locked="0" hidden="1"/>
    </xf>
    <xf numFmtId="0" fontId="24" fillId="0" borderId="69" xfId="0" applyFont="1" applyFill="1" applyBorder="1" applyAlignment="1" applyProtection="1">
      <alignment horizontal="center" vertical="center"/>
      <protection hidden="1"/>
    </xf>
    <xf numFmtId="0" fontId="28" fillId="0" borderId="69" xfId="0" applyFont="1" applyFill="1" applyBorder="1" applyAlignment="1" applyProtection="1">
      <alignment horizontal="center" vertical="center"/>
      <protection locked="0"/>
    </xf>
    <xf numFmtId="0" fontId="29" fillId="0" borderId="69" xfId="0" applyFont="1" applyFill="1" applyBorder="1" applyAlignment="1" applyProtection="1">
      <alignment horizontal="center" vertical="center"/>
      <protection hidden="1"/>
    </xf>
    <xf numFmtId="0" fontId="30" fillId="0" borderId="69" xfId="0" applyFont="1" applyFill="1" applyBorder="1" applyAlignment="1" applyProtection="1">
      <alignment horizontal="center" vertical="center"/>
      <protection locked="0"/>
    </xf>
    <xf numFmtId="0" fontId="30" fillId="0" borderId="69" xfId="0" applyNumberFormat="1" applyFont="1" applyFill="1" applyBorder="1" applyAlignment="1" applyProtection="1">
      <alignment horizontal="center" vertical="center"/>
      <protection locked="0"/>
    </xf>
    <xf numFmtId="0" fontId="30" fillId="0" borderId="69" xfId="0" applyFont="1" applyFill="1" applyBorder="1" applyAlignment="1" applyProtection="1">
      <alignment horizontal="center" vertical="center"/>
      <protection hidden="1"/>
    </xf>
    <xf numFmtId="0" fontId="30" fillId="0" borderId="69" xfId="1" applyNumberFormat="1" applyFont="1" applyFill="1" applyBorder="1" applyAlignment="1" applyProtection="1">
      <alignment horizontal="center" vertical="center"/>
      <protection hidden="1"/>
    </xf>
    <xf numFmtId="0" fontId="35" fillId="0" borderId="69" xfId="0" applyFont="1" applyFill="1" applyBorder="1" applyAlignment="1" applyProtection="1">
      <alignment horizontal="center" vertical="center"/>
      <protection hidden="1"/>
    </xf>
    <xf numFmtId="0" fontId="31" fillId="0" borderId="69" xfId="0" applyFont="1" applyFill="1" applyBorder="1" applyAlignment="1" applyProtection="1">
      <alignment horizontal="center" vertical="center"/>
      <protection hidden="1"/>
    </xf>
    <xf numFmtId="0" fontId="33" fillId="0" borderId="69" xfId="0" applyFont="1" applyFill="1" applyBorder="1" applyAlignment="1" applyProtection="1">
      <alignment horizontal="center" vertical="center" wrapText="1"/>
      <protection hidden="1"/>
    </xf>
    <xf numFmtId="0" fontId="33" fillId="0" borderId="69" xfId="0" applyFont="1" applyFill="1" applyBorder="1" applyAlignment="1" applyProtection="1">
      <alignment horizontal="center" vertical="center"/>
      <protection hidden="1"/>
    </xf>
    <xf numFmtId="0" fontId="34" fillId="0" borderId="69" xfId="0" applyFont="1" applyFill="1" applyBorder="1" applyAlignment="1" applyProtection="1">
      <alignment horizontal="center" vertical="center"/>
      <protection hidden="1"/>
    </xf>
    <xf numFmtId="0" fontId="28" fillId="0" borderId="69" xfId="0" applyFont="1" applyFill="1" applyBorder="1" applyAlignment="1" applyProtection="1">
      <alignment horizontal="center" vertical="center" readingOrder="2"/>
      <protection locked="0"/>
    </xf>
    <xf numFmtId="0" fontId="4" fillId="5" borderId="29" xfId="0" applyFont="1" applyFill="1" applyBorder="1" applyAlignment="1" applyProtection="1">
      <alignment horizontal="center" vertical="center"/>
      <protection locked="0"/>
    </xf>
    <xf numFmtId="0" fontId="4" fillId="5" borderId="39" xfId="0" applyFont="1" applyFill="1" applyBorder="1" applyAlignment="1" applyProtection="1">
      <alignment horizontal="center" vertical="center"/>
      <protection locked="0"/>
    </xf>
    <xf numFmtId="0" fontId="4" fillId="5" borderId="31" xfId="0" applyFont="1" applyFill="1" applyBorder="1" applyAlignment="1" applyProtection="1">
      <alignment horizontal="center" vertical="center"/>
      <protection locked="0"/>
    </xf>
    <xf numFmtId="0" fontId="4" fillId="12" borderId="29" xfId="0" applyFont="1" applyFill="1" applyBorder="1" applyAlignment="1" applyProtection="1">
      <alignment horizontal="center" vertical="center"/>
      <protection locked="0"/>
    </xf>
    <xf numFmtId="0" fontId="7" fillId="0" borderId="0" xfId="0" applyFont="1" applyBorder="1" applyAlignment="1" applyProtection="1">
      <alignment horizontal="center"/>
      <protection locked="0"/>
    </xf>
    <xf numFmtId="0" fontId="4" fillId="0" borderId="0" xfId="0" applyFont="1" applyBorder="1" applyAlignment="1" applyProtection="1">
      <alignment horizontal="left" vertical="center"/>
      <protection locked="0"/>
    </xf>
    <xf numFmtId="0" fontId="7" fillId="0" borderId="0" xfId="0" applyFont="1" applyAlignment="1" applyProtection="1">
      <alignment horizontal="center" vertical="center" wrapText="1"/>
      <protection locked="0"/>
    </xf>
    <xf numFmtId="0" fontId="4" fillId="0" borderId="14" xfId="0" applyFont="1" applyBorder="1" applyAlignment="1" applyProtection="1">
      <alignment horizontal="center" vertical="center" wrapText="1"/>
      <protection locked="0"/>
    </xf>
    <xf numFmtId="0" fontId="36" fillId="8" borderId="71" xfId="0" applyFont="1" applyFill="1" applyBorder="1" applyAlignment="1" applyProtection="1">
      <alignment horizontal="center" vertical="center"/>
      <protection hidden="1"/>
    </xf>
    <xf numFmtId="0" fontId="36" fillId="8" borderId="21" xfId="0" applyFont="1" applyFill="1" applyBorder="1" applyAlignment="1" applyProtection="1">
      <alignment horizontal="center" vertical="center" textRotation="90"/>
      <protection hidden="1"/>
    </xf>
    <xf numFmtId="0" fontId="36" fillId="8" borderId="22" xfId="0" applyFont="1" applyFill="1" applyBorder="1" applyAlignment="1" applyProtection="1">
      <alignment horizontal="center" vertical="center" textRotation="90"/>
      <protection hidden="1"/>
    </xf>
    <xf numFmtId="0" fontId="36" fillId="8" borderId="23" xfId="0" applyFont="1" applyFill="1" applyBorder="1" applyAlignment="1" applyProtection="1">
      <alignment horizontal="center" vertical="center" textRotation="90"/>
      <protection hidden="1"/>
    </xf>
    <xf numFmtId="0" fontId="36" fillId="8" borderId="22" xfId="0" applyFont="1" applyFill="1" applyBorder="1" applyAlignment="1" applyProtection="1">
      <alignment horizontal="center" vertical="center" textRotation="90" wrapText="1"/>
      <protection hidden="1"/>
    </xf>
    <xf numFmtId="0" fontId="36" fillId="8" borderId="29" xfId="0" applyFont="1" applyFill="1" applyBorder="1" applyAlignment="1" applyProtection="1">
      <alignment horizontal="center" vertical="center"/>
      <protection hidden="1"/>
    </xf>
    <xf numFmtId="0" fontId="37" fillId="0" borderId="29" xfId="0" applyFont="1" applyBorder="1" applyAlignment="1" applyProtection="1">
      <alignment horizontal="center" vertical="center"/>
      <protection locked="0"/>
    </xf>
    <xf numFmtId="0" fontId="36" fillId="9" borderId="30" xfId="0" applyFont="1" applyFill="1" applyBorder="1" applyAlignment="1" applyProtection="1">
      <alignment horizontal="center" vertical="center"/>
      <protection hidden="1"/>
    </xf>
    <xf numFmtId="10" fontId="36" fillId="9" borderId="31" xfId="2" applyNumberFormat="1" applyFont="1" applyFill="1" applyBorder="1" applyAlignment="1" applyProtection="1">
      <alignment horizontal="center" vertical="center"/>
      <protection hidden="1"/>
    </xf>
    <xf numFmtId="0" fontId="10" fillId="12" borderId="29" xfId="0" applyFont="1" applyFill="1" applyBorder="1" applyAlignment="1" applyProtection="1">
      <alignment horizontal="center" vertical="center"/>
      <protection locked="0"/>
    </xf>
    <xf numFmtId="0" fontId="36" fillId="9" borderId="32" xfId="0" applyFont="1" applyFill="1" applyBorder="1" applyAlignment="1" applyProtection="1">
      <alignment horizontal="center" vertical="center"/>
      <protection hidden="1"/>
    </xf>
    <xf numFmtId="0" fontId="10" fillId="0" borderId="29" xfId="0" applyFont="1" applyBorder="1" applyAlignment="1" applyProtection="1">
      <alignment horizontal="center" vertical="center"/>
      <protection locked="0"/>
    </xf>
    <xf numFmtId="0" fontId="36" fillId="9" borderId="33" xfId="0" applyFont="1" applyFill="1" applyBorder="1" applyAlignment="1" applyProtection="1">
      <alignment horizontal="center" vertical="center"/>
      <protection hidden="1"/>
    </xf>
    <xf numFmtId="0" fontId="36" fillId="8" borderId="34" xfId="0" applyFont="1" applyFill="1" applyBorder="1" applyAlignment="1" applyProtection="1">
      <alignment horizontal="center" vertical="center"/>
      <protection hidden="1"/>
    </xf>
    <xf numFmtId="0" fontId="10" fillId="5" borderId="29" xfId="0" applyFont="1" applyFill="1" applyBorder="1" applyAlignment="1" applyProtection="1">
      <alignment horizontal="center" vertical="center"/>
      <protection locked="0"/>
    </xf>
    <xf numFmtId="0" fontId="36" fillId="9" borderId="36" xfId="0" applyFont="1" applyFill="1" applyBorder="1" applyAlignment="1" applyProtection="1">
      <alignment horizontal="center" vertical="center"/>
      <protection hidden="1"/>
    </xf>
    <xf numFmtId="0" fontId="36" fillId="8" borderId="37" xfId="0" applyFont="1" applyFill="1" applyBorder="1" applyAlignment="1" applyProtection="1">
      <alignment horizontal="center" vertical="center"/>
      <protection hidden="1"/>
    </xf>
    <xf numFmtId="0" fontId="37" fillId="0" borderId="70" xfId="0" applyFont="1" applyBorder="1" applyAlignment="1" applyProtection="1">
      <alignment horizontal="center" vertical="center"/>
      <protection locked="0"/>
    </xf>
    <xf numFmtId="0" fontId="37" fillId="0" borderId="39" xfId="0" applyFont="1" applyBorder="1" applyAlignment="1" applyProtection="1">
      <alignment horizontal="center" vertical="center"/>
      <protection locked="0"/>
    </xf>
    <xf numFmtId="0" fontId="36" fillId="9" borderId="40" xfId="0" applyFont="1" applyFill="1" applyBorder="1" applyAlignment="1" applyProtection="1">
      <alignment horizontal="center" vertical="center"/>
      <protection hidden="1"/>
    </xf>
    <xf numFmtId="10" fontId="36" fillId="9" borderId="41" xfId="2" applyNumberFormat="1" applyFont="1" applyFill="1" applyBorder="1" applyAlignment="1" applyProtection="1">
      <alignment horizontal="center" vertical="center"/>
      <protection hidden="1"/>
    </xf>
    <xf numFmtId="0" fontId="10" fillId="5" borderId="39" xfId="0" applyFont="1" applyFill="1" applyBorder="1" applyAlignment="1" applyProtection="1">
      <alignment horizontal="center" vertical="center"/>
      <protection locked="0"/>
    </xf>
    <xf numFmtId="0" fontId="36" fillId="9" borderId="42" xfId="0" applyFont="1" applyFill="1" applyBorder="1" applyAlignment="1" applyProtection="1">
      <alignment horizontal="center" vertical="center"/>
      <protection hidden="1"/>
    </xf>
    <xf numFmtId="0" fontId="10" fillId="0" borderId="39" xfId="0" applyFont="1" applyBorder="1" applyAlignment="1" applyProtection="1">
      <alignment horizontal="center" vertical="center"/>
      <protection locked="0"/>
    </xf>
    <xf numFmtId="0" fontId="36" fillId="9" borderId="74" xfId="0" applyFont="1" applyFill="1" applyBorder="1" applyAlignment="1" applyProtection="1">
      <alignment horizontal="center" vertical="center"/>
      <protection hidden="1"/>
    </xf>
    <xf numFmtId="0" fontId="36" fillId="8" borderId="43" xfId="0" applyFont="1" applyFill="1" applyBorder="1" applyAlignment="1" applyProtection="1">
      <alignment horizontal="center" vertical="center"/>
      <protection hidden="1"/>
    </xf>
    <xf numFmtId="0" fontId="36" fillId="8" borderId="29" xfId="0" applyFont="1" applyFill="1" applyBorder="1" applyAlignment="1" applyProtection="1">
      <alignment horizontal="center" vertical="center" wrapText="1"/>
      <protection hidden="1"/>
    </xf>
    <xf numFmtId="0" fontId="36" fillId="9" borderId="29" xfId="0" applyFont="1" applyFill="1" applyBorder="1" applyAlignment="1" applyProtection="1">
      <alignment horizontal="center" vertical="center"/>
      <protection hidden="1"/>
    </xf>
    <xf numFmtId="10" fontId="36" fillId="9" borderId="29" xfId="2" applyNumberFormat="1" applyFont="1" applyFill="1" applyBorder="1" applyAlignment="1" applyProtection="1">
      <alignment horizontal="center" vertical="center"/>
      <protection hidden="1"/>
    </xf>
    <xf numFmtId="0" fontId="36" fillId="8" borderId="72" xfId="0" applyFont="1" applyFill="1" applyBorder="1" applyAlignment="1" applyProtection="1">
      <alignment horizontal="center" vertical="center"/>
      <protection hidden="1"/>
    </xf>
    <xf numFmtId="0" fontId="36" fillId="8" borderId="73" xfId="0" applyFont="1" applyFill="1" applyBorder="1" applyAlignment="1" applyProtection="1">
      <alignment horizontal="center" vertical="center"/>
      <protection hidden="1"/>
    </xf>
    <xf numFmtId="0" fontId="1" fillId="0" borderId="0" xfId="0" applyFont="1" applyProtection="1">
      <protection locked="0"/>
    </xf>
    <xf numFmtId="0" fontId="38" fillId="0" borderId="0" xfId="0" applyFont="1" applyProtection="1">
      <protection locked="0"/>
    </xf>
    <xf numFmtId="0" fontId="39" fillId="0" borderId="0" xfId="0" applyFont="1" applyProtection="1">
      <protection locked="0"/>
    </xf>
    <xf numFmtId="0" fontId="10" fillId="0" borderId="68" xfId="0" applyFont="1" applyBorder="1" applyAlignment="1" applyProtection="1">
      <alignment horizontal="center" vertical="center"/>
      <protection locked="0"/>
    </xf>
    <xf numFmtId="0" fontId="6" fillId="0" borderId="2" xfId="0" applyFont="1" applyBorder="1" applyAlignment="1" applyProtection="1">
      <alignment horizontal="left" vertical="center"/>
      <protection hidden="1"/>
    </xf>
    <xf numFmtId="0" fontId="4" fillId="0" borderId="3" xfId="0" applyFont="1" applyBorder="1" applyAlignment="1" applyProtection="1">
      <alignment horizontal="left" vertical="center"/>
      <protection hidden="1"/>
    </xf>
    <xf numFmtId="0" fontId="5" fillId="0" borderId="3" xfId="0" applyFont="1" applyBorder="1" applyAlignment="1" applyProtection="1">
      <alignment horizontal="right" vertical="center"/>
      <protection hidden="1"/>
    </xf>
    <xf numFmtId="0" fontId="5" fillId="0" borderId="4" xfId="0" applyFont="1" applyBorder="1" applyAlignment="1" applyProtection="1">
      <alignment horizontal="right" vertical="center"/>
      <protection hidden="1"/>
    </xf>
    <xf numFmtId="0" fontId="9" fillId="2" borderId="6" xfId="0" applyFont="1" applyFill="1" applyBorder="1" applyAlignment="1" applyProtection="1">
      <alignment horizontal="center" vertical="center"/>
      <protection hidden="1"/>
    </xf>
    <xf numFmtId="0" fontId="9" fillId="2" borderId="7" xfId="0" applyFont="1" applyFill="1" applyBorder="1" applyAlignment="1" applyProtection="1">
      <alignment horizontal="center" vertical="center"/>
      <protection hidden="1"/>
    </xf>
    <xf numFmtId="0" fontId="9" fillId="2" borderId="8" xfId="0" applyFont="1" applyFill="1" applyBorder="1" applyAlignment="1" applyProtection="1">
      <alignment horizontal="center" vertical="center"/>
      <protection hidden="1"/>
    </xf>
    <xf numFmtId="0" fontId="11" fillId="0" borderId="0" xfId="0" applyFont="1" applyAlignment="1" applyProtection="1">
      <alignment horizontal="center"/>
      <protection locked="0"/>
    </xf>
    <xf numFmtId="0" fontId="10" fillId="2" borderId="6" xfId="0" applyFont="1" applyFill="1" applyBorder="1" applyAlignment="1" applyProtection="1">
      <alignment horizontal="center" vertical="center"/>
      <protection locked="0"/>
    </xf>
    <xf numFmtId="0" fontId="10" fillId="2" borderId="7" xfId="0" applyFont="1" applyFill="1" applyBorder="1" applyAlignment="1" applyProtection="1">
      <alignment horizontal="center" vertical="center"/>
      <protection locked="0"/>
    </xf>
    <xf numFmtId="0" fontId="10" fillId="2" borderId="8" xfId="0" applyFont="1" applyFill="1" applyBorder="1" applyAlignment="1" applyProtection="1">
      <alignment horizontal="center" vertical="center"/>
      <protection locked="0"/>
    </xf>
    <xf numFmtId="0" fontId="4" fillId="0" borderId="11" xfId="0" applyFont="1" applyBorder="1" applyAlignment="1" applyProtection="1">
      <alignment horizontal="center"/>
      <protection locked="0"/>
    </xf>
    <xf numFmtId="0" fontId="4" fillId="0" borderId="12" xfId="0" applyFont="1" applyBorder="1" applyAlignment="1" applyProtection="1">
      <alignment horizontal="center"/>
      <protection locked="0"/>
    </xf>
    <xf numFmtId="0" fontId="7" fillId="0" borderId="14" xfId="0" applyFont="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7" fillId="0" borderId="12" xfId="0" applyFont="1" applyBorder="1" applyAlignment="1" applyProtection="1">
      <alignment horizontal="center" vertical="center"/>
      <protection locked="0"/>
    </xf>
    <xf numFmtId="0" fontId="15" fillId="8" borderId="44" xfId="0" applyFont="1" applyFill="1" applyBorder="1" applyAlignment="1" applyProtection="1">
      <alignment horizontal="center" vertical="center" wrapText="1"/>
      <protection hidden="1"/>
    </xf>
    <xf numFmtId="0" fontId="15" fillId="8" borderId="50" xfId="0" applyFont="1" applyFill="1" applyBorder="1" applyAlignment="1" applyProtection="1">
      <alignment horizontal="center" vertical="center" wrapText="1"/>
      <protection hidden="1"/>
    </xf>
    <xf numFmtId="0" fontId="15" fillId="8" borderId="54" xfId="0" applyFont="1" applyFill="1" applyBorder="1" applyAlignment="1" applyProtection="1">
      <alignment horizontal="center" vertical="center" wrapText="1"/>
      <protection hidden="1"/>
    </xf>
    <xf numFmtId="0" fontId="18" fillId="0" borderId="45" xfId="0" applyFont="1" applyBorder="1" applyAlignment="1" applyProtection="1">
      <alignment horizontal="center" vertical="center"/>
      <protection locked="0"/>
    </xf>
    <xf numFmtId="0" fontId="18" fillId="0" borderId="42" xfId="0" applyFont="1" applyBorder="1" applyAlignment="1" applyProtection="1">
      <alignment horizontal="center" vertical="center"/>
      <protection locked="0"/>
    </xf>
    <xf numFmtId="0" fontId="18" fillId="0" borderId="55" xfId="0" applyFont="1" applyBorder="1" applyAlignment="1" applyProtection="1">
      <alignment horizontal="center" vertical="center"/>
      <protection locked="0"/>
    </xf>
    <xf numFmtId="0" fontId="18" fillId="0" borderId="46" xfId="0" applyFont="1" applyBorder="1" applyAlignment="1" applyProtection="1">
      <alignment horizontal="center" vertical="center"/>
      <protection locked="0"/>
    </xf>
    <xf numFmtId="0" fontId="18" fillId="0" borderId="41" xfId="0" applyFont="1" applyBorder="1" applyAlignment="1" applyProtection="1">
      <alignment horizontal="center" vertical="center"/>
      <protection locked="0"/>
    </xf>
    <xf numFmtId="0" fontId="18" fillId="0" borderId="56" xfId="0" applyFont="1" applyBorder="1" applyAlignment="1" applyProtection="1">
      <alignment horizontal="center" vertical="center"/>
      <protection locked="0"/>
    </xf>
    <xf numFmtId="0" fontId="18" fillId="0" borderId="47" xfId="0" applyFont="1" applyBorder="1" applyAlignment="1" applyProtection="1">
      <alignment horizontal="center" vertical="center"/>
      <protection locked="0"/>
    </xf>
    <xf numFmtId="0" fontId="18" fillId="0" borderId="51" xfId="0" applyFont="1" applyBorder="1" applyAlignment="1" applyProtection="1">
      <alignment horizontal="center" vertical="center"/>
      <protection locked="0"/>
    </xf>
    <xf numFmtId="0" fontId="18" fillId="0" borderId="57" xfId="0" applyFont="1" applyBorder="1" applyAlignment="1" applyProtection="1">
      <alignment horizontal="center" vertical="center"/>
      <protection locked="0"/>
    </xf>
    <xf numFmtId="0" fontId="7" fillId="0" borderId="0" xfId="0" applyFont="1" applyAlignment="1" applyProtection="1">
      <alignment horizontal="center"/>
      <protection locked="0"/>
    </xf>
    <xf numFmtId="0" fontId="7" fillId="0" borderId="12" xfId="0" applyFont="1" applyBorder="1" applyAlignment="1" applyProtection="1">
      <alignment horizontal="center"/>
      <protection locked="0"/>
    </xf>
    <xf numFmtId="0" fontId="4" fillId="0" borderId="14" xfId="0" applyFont="1" applyBorder="1" applyAlignment="1" applyProtection="1">
      <alignment horizontal="left" vertical="center"/>
      <protection locked="0"/>
    </xf>
    <xf numFmtId="0" fontId="4" fillId="0" borderId="0" xfId="0" applyFont="1" applyAlignment="1" applyProtection="1">
      <alignment horizontal="left" vertical="center"/>
      <protection locked="0"/>
    </xf>
    <xf numFmtId="0" fontId="4" fillId="0" borderId="12" xfId="0" applyFont="1" applyBorder="1" applyAlignment="1" applyProtection="1">
      <alignment horizontal="left" vertical="center"/>
      <protection locked="0"/>
    </xf>
    <xf numFmtId="0" fontId="5" fillId="6" borderId="15" xfId="0" applyFont="1" applyFill="1" applyBorder="1" applyAlignment="1" applyProtection="1">
      <alignment horizontal="center" vertical="center"/>
      <protection locked="0"/>
    </xf>
    <xf numFmtId="0" fontId="5" fillId="6" borderId="16" xfId="0" applyFont="1" applyFill="1" applyBorder="1" applyAlignment="1" applyProtection="1">
      <alignment horizontal="center" vertical="center"/>
      <protection locked="0"/>
    </xf>
    <xf numFmtId="0" fontId="5" fillId="6" borderId="17" xfId="0" applyFont="1" applyFill="1" applyBorder="1" applyAlignment="1" applyProtection="1">
      <alignment horizontal="center" vertical="center"/>
      <protection locked="0"/>
    </xf>
    <xf numFmtId="0" fontId="5" fillId="7" borderId="15" xfId="0" applyFont="1" applyFill="1" applyBorder="1" applyAlignment="1" applyProtection="1">
      <alignment horizontal="center" vertical="center"/>
      <protection locked="0"/>
    </xf>
    <xf numFmtId="0" fontId="5" fillId="7" borderId="16" xfId="0" applyFont="1" applyFill="1" applyBorder="1" applyAlignment="1" applyProtection="1">
      <alignment horizontal="center" vertical="center"/>
      <protection locked="0"/>
    </xf>
    <xf numFmtId="0" fontId="5" fillId="7" borderId="18" xfId="0" applyFont="1" applyFill="1" applyBorder="1" applyAlignment="1" applyProtection="1">
      <alignment horizontal="center" vertical="center"/>
      <protection locked="0"/>
    </xf>
    <xf numFmtId="0" fontId="17" fillId="9" borderId="45" xfId="0" applyFont="1" applyFill="1" applyBorder="1" applyAlignment="1" applyProtection="1">
      <alignment horizontal="center" vertical="center"/>
      <protection hidden="1"/>
    </xf>
    <xf numFmtId="0" fontId="17" fillId="9" borderId="42" xfId="0" applyFont="1" applyFill="1" applyBorder="1" applyAlignment="1" applyProtection="1">
      <alignment horizontal="center" vertical="center"/>
      <protection hidden="1"/>
    </xf>
    <xf numFmtId="0" fontId="17" fillId="9" borderId="55" xfId="0" applyFont="1" applyFill="1" applyBorder="1" applyAlignment="1" applyProtection="1">
      <alignment horizontal="center" vertical="center"/>
      <protection hidden="1"/>
    </xf>
    <xf numFmtId="10" fontId="16" fillId="9" borderId="47" xfId="2" applyNumberFormat="1" applyFont="1" applyFill="1" applyBorder="1" applyAlignment="1" applyProtection="1">
      <alignment horizontal="center" vertical="center"/>
      <protection hidden="1"/>
    </xf>
    <xf numFmtId="10" fontId="16" fillId="9" borderId="51" xfId="2" applyNumberFormat="1" applyFont="1" applyFill="1" applyBorder="1" applyAlignment="1" applyProtection="1">
      <alignment horizontal="center" vertical="center"/>
      <protection hidden="1"/>
    </xf>
    <xf numFmtId="10" fontId="16" fillId="9" borderId="57" xfId="2" applyNumberFormat="1" applyFont="1" applyFill="1" applyBorder="1" applyAlignment="1" applyProtection="1">
      <alignment horizontal="center" vertical="center"/>
      <protection hidden="1"/>
    </xf>
    <xf numFmtId="0" fontId="4" fillId="5" borderId="48" xfId="0" applyFont="1" applyFill="1" applyBorder="1" applyAlignment="1" applyProtection="1">
      <alignment horizontal="center" vertical="center"/>
      <protection locked="0"/>
    </xf>
    <xf numFmtId="0" fontId="4" fillId="5" borderId="52" xfId="0" applyFont="1" applyFill="1" applyBorder="1" applyAlignment="1" applyProtection="1">
      <alignment horizontal="center" vertical="center"/>
      <protection locked="0"/>
    </xf>
    <xf numFmtId="0" fontId="4" fillId="5" borderId="58" xfId="0" applyFont="1" applyFill="1" applyBorder="1" applyAlignment="1" applyProtection="1">
      <alignment horizontal="center" vertical="center"/>
      <protection locked="0"/>
    </xf>
    <xf numFmtId="0" fontId="17" fillId="8" borderId="19" xfId="0" applyFont="1" applyFill="1" applyBorder="1" applyAlignment="1" applyProtection="1">
      <alignment horizontal="center" vertical="center"/>
      <protection hidden="1"/>
    </xf>
    <xf numFmtId="0" fontId="17" fillId="8" borderId="27" xfId="0" applyFont="1" applyFill="1" applyBorder="1" applyAlignment="1" applyProtection="1">
      <alignment horizontal="center" vertical="center"/>
      <protection hidden="1"/>
    </xf>
    <xf numFmtId="0" fontId="17" fillId="8" borderId="26" xfId="0" applyFont="1" applyFill="1" applyBorder="1" applyAlignment="1" applyProtection="1">
      <alignment horizontal="center" vertical="center"/>
      <protection hidden="1"/>
    </xf>
    <xf numFmtId="0" fontId="20" fillId="9" borderId="45" xfId="0" applyFont="1" applyFill="1" applyBorder="1" applyAlignment="1" applyProtection="1">
      <alignment horizontal="center" vertical="center"/>
      <protection hidden="1"/>
    </xf>
    <xf numFmtId="0" fontId="20" fillId="9" borderId="42" xfId="0" applyFont="1" applyFill="1" applyBorder="1" applyAlignment="1" applyProtection="1">
      <alignment horizontal="center" vertical="center"/>
      <protection hidden="1"/>
    </xf>
    <xf numFmtId="0" fontId="20" fillId="9" borderId="55" xfId="0" applyFont="1" applyFill="1" applyBorder="1" applyAlignment="1" applyProtection="1">
      <alignment horizontal="center" vertical="center"/>
      <protection hidden="1"/>
    </xf>
    <xf numFmtId="0" fontId="4" fillId="0" borderId="48" xfId="0" applyFont="1" applyBorder="1" applyAlignment="1" applyProtection="1">
      <alignment horizontal="center" vertical="center"/>
      <protection locked="0"/>
    </xf>
    <xf numFmtId="0" fontId="4" fillId="0" borderId="52" xfId="0" applyFont="1" applyBorder="1" applyAlignment="1" applyProtection="1">
      <alignment horizontal="center" vertical="center"/>
      <protection locked="0"/>
    </xf>
    <xf numFmtId="0" fontId="4" fillId="0" borderId="58" xfId="0" applyFont="1" applyBorder="1" applyAlignment="1" applyProtection="1">
      <alignment horizontal="center" vertical="center"/>
      <protection locked="0"/>
    </xf>
    <xf numFmtId="0" fontId="17" fillId="9" borderId="49" xfId="0" applyFont="1" applyFill="1" applyBorder="1" applyAlignment="1" applyProtection="1">
      <alignment horizontal="center" vertical="center"/>
      <protection hidden="1"/>
    </xf>
    <xf numFmtId="0" fontId="17" fillId="9" borderId="53" xfId="0" applyFont="1" applyFill="1" applyBorder="1" applyAlignment="1" applyProtection="1">
      <alignment horizontal="center" vertical="center"/>
      <protection hidden="1"/>
    </xf>
    <xf numFmtId="0" fontId="17" fillId="9" borderId="59" xfId="0" applyFont="1" applyFill="1" applyBorder="1" applyAlignment="1" applyProtection="1">
      <alignment horizontal="center" vertical="center"/>
      <protection hidden="1"/>
    </xf>
    <xf numFmtId="10" fontId="16" fillId="9" borderId="46" xfId="2" applyNumberFormat="1" applyFont="1" applyFill="1" applyBorder="1" applyAlignment="1" applyProtection="1">
      <alignment horizontal="center" vertical="center"/>
      <protection hidden="1"/>
    </xf>
    <xf numFmtId="10" fontId="16" fillId="9" borderId="41" xfId="2" applyNumberFormat="1" applyFont="1" applyFill="1" applyBorder="1" applyAlignment="1" applyProtection="1">
      <alignment horizontal="center" vertical="center"/>
      <protection hidden="1"/>
    </xf>
    <xf numFmtId="10" fontId="16" fillId="9" borderId="56" xfId="2" applyNumberFormat="1" applyFont="1" applyFill="1" applyBorder="1" applyAlignment="1" applyProtection="1">
      <alignment horizontal="center" vertical="center"/>
      <protection hidden="1"/>
    </xf>
    <xf numFmtId="0" fontId="4" fillId="0" borderId="47" xfId="0" applyFont="1" applyBorder="1" applyAlignment="1" applyProtection="1">
      <alignment horizontal="center" vertical="center"/>
      <protection locked="0"/>
    </xf>
    <xf numFmtId="0" fontId="4" fillId="0" borderId="51" xfId="0" applyFont="1" applyBorder="1" applyAlignment="1" applyProtection="1">
      <alignment horizontal="center" vertical="center"/>
      <protection locked="0"/>
    </xf>
    <xf numFmtId="0" fontId="4" fillId="0" borderId="57" xfId="0" applyFont="1" applyBorder="1" applyAlignment="1" applyProtection="1">
      <alignment horizontal="center" vertical="center"/>
      <protection locked="0"/>
    </xf>
    <xf numFmtId="0" fontId="8" fillId="2" borderId="62" xfId="0" applyFont="1" applyFill="1" applyBorder="1" applyAlignment="1" applyProtection="1">
      <alignment horizontal="center" vertical="center"/>
      <protection hidden="1"/>
    </xf>
    <xf numFmtId="0" fontId="8" fillId="2" borderId="63" xfId="0" applyFont="1" applyFill="1" applyBorder="1" applyAlignment="1" applyProtection="1">
      <alignment horizontal="center" vertical="center"/>
      <protection hidden="1"/>
    </xf>
    <xf numFmtId="0" fontId="8" fillId="2" borderId="64" xfId="0" applyFont="1" applyFill="1" applyBorder="1" applyAlignment="1" applyProtection="1">
      <alignment horizontal="center" vertical="center"/>
      <protection hidden="1"/>
    </xf>
    <xf numFmtId="165" fontId="8" fillId="2" borderId="66" xfId="0" applyNumberFormat="1" applyFont="1" applyFill="1" applyBorder="1" applyAlignment="1" applyProtection="1">
      <alignment horizontal="center" vertical="center"/>
      <protection hidden="1"/>
    </xf>
    <xf numFmtId="165" fontId="8" fillId="2" borderId="0" xfId="0" applyNumberFormat="1" applyFont="1" applyFill="1" applyAlignment="1" applyProtection="1">
      <alignment horizontal="center" vertical="center"/>
      <protection hidden="1"/>
    </xf>
    <xf numFmtId="14" fontId="27" fillId="11" borderId="67" xfId="0" applyNumberFormat="1" applyFont="1" applyFill="1" applyBorder="1" applyAlignment="1" applyProtection="1">
      <alignment horizontal="center" vertical="center" wrapText="1" readingOrder="2"/>
      <protection locked="0" hidden="1"/>
    </xf>
    <xf numFmtId="14" fontId="27" fillId="11" borderId="68" xfId="0" applyNumberFormat="1" applyFont="1" applyFill="1" applyBorder="1" applyAlignment="1" applyProtection="1">
      <alignment horizontal="center" vertical="center" wrapText="1" readingOrder="2"/>
      <protection locked="0" hidden="1"/>
    </xf>
    <xf numFmtId="0" fontId="7" fillId="10" borderId="67" xfId="0" applyFont="1" applyFill="1" applyBorder="1" applyAlignment="1" applyProtection="1">
      <alignment horizontal="center" vertical="center"/>
    </xf>
    <xf numFmtId="0" fontId="7" fillId="10" borderId="68" xfId="0" applyFont="1" applyFill="1" applyBorder="1" applyAlignment="1" applyProtection="1">
      <alignment horizontal="center" vertical="center"/>
    </xf>
    <xf numFmtId="0" fontId="29" fillId="0" borderId="69" xfId="0" applyFont="1" applyFill="1" applyBorder="1" applyAlignment="1" applyProtection="1">
      <alignment horizontal="center" vertical="center"/>
      <protection hidden="1"/>
    </xf>
    <xf numFmtId="0" fontId="32" fillId="0" borderId="69" xfId="0" applyFont="1" applyFill="1" applyBorder="1" applyAlignment="1" applyProtection="1">
      <alignment horizontal="center" vertical="center"/>
      <protection hidden="1"/>
    </xf>
  </cellXfs>
  <cellStyles count="3">
    <cellStyle name="Comma" xfId="1" builtinId="3"/>
    <cellStyle name="Normal" xfId="0" builtinId="0"/>
    <cellStyle name="Percent" xfId="2" builtinId="5"/>
  </cellStyles>
  <dxfs count="149">
    <dxf>
      <fill>
        <patternFill>
          <bgColor rgb="FFFEECDE"/>
        </patternFill>
      </fill>
    </dxf>
    <dxf>
      <fill>
        <patternFill>
          <bgColor rgb="FFFEECDE"/>
        </patternFill>
      </fill>
    </dxf>
    <dxf>
      <fill>
        <patternFill>
          <bgColor rgb="FFFEECDE"/>
        </patternFill>
      </fill>
    </dxf>
    <dxf>
      <fill>
        <gradientFill type="path">
          <stop position="0">
            <color theme="8" tint="0.80001220740379042"/>
          </stop>
          <stop position="1">
            <color rgb="FFFFFF99"/>
          </stop>
        </gradientFill>
      </fill>
    </dxf>
    <dxf>
      <fill>
        <gradientFill type="path">
          <stop position="0">
            <color theme="8" tint="0.80001220740379042"/>
          </stop>
          <stop position="1">
            <color theme="0"/>
          </stop>
        </gradientFill>
      </fill>
    </dxf>
    <dxf>
      <fill>
        <gradientFill type="path" left="0.5" right="0.5" top="0.5" bottom="0.5">
          <stop position="0">
            <color theme="0" tint="-0.1490218817712943"/>
          </stop>
          <stop position="1">
            <color theme="0"/>
          </stop>
        </gradientFill>
      </fill>
    </dxf>
    <dxf>
      <fill>
        <gradientFill type="path">
          <stop position="0">
            <color theme="8" tint="0.80001220740379042"/>
          </stop>
          <stop position="1">
            <color theme="0"/>
          </stop>
        </gradientFill>
      </fill>
    </dxf>
    <dxf>
      <fill>
        <gradientFill>
          <stop position="0">
            <color theme="0" tint="-0.1490218817712943"/>
          </stop>
          <stop position="1">
            <color theme="0" tint="-5.0965910824915313E-2"/>
          </stop>
        </gradientFill>
      </fill>
    </dxf>
    <dxf>
      <fill>
        <patternFill>
          <bgColor theme="0" tint="-4.9989318521683403E-2"/>
        </patternFill>
      </fill>
    </dxf>
    <dxf>
      <fill>
        <patternFill>
          <bgColor theme="8" tint="0.79998168889431442"/>
        </patternFill>
      </fill>
    </dxf>
    <dxf>
      <fill>
        <patternFill>
          <bgColor theme="0" tint="-0.14996795556505021"/>
        </patternFill>
      </fill>
    </dxf>
    <dxf>
      <fill>
        <gradientFill type="path">
          <stop position="0">
            <color theme="8" tint="0.80001220740379042"/>
          </stop>
          <stop position="1">
            <color rgb="FFFFFF99"/>
          </stop>
        </gradientFill>
      </fill>
    </dxf>
    <dxf>
      <fill>
        <gradientFill type="path">
          <stop position="0">
            <color theme="8" tint="0.80001220740379042"/>
          </stop>
          <stop position="1">
            <color theme="0"/>
          </stop>
        </gradientFill>
      </fill>
    </dxf>
    <dxf>
      <fill>
        <gradientFill type="path" left="0.5" right="0.5" top="0.5" bottom="0.5">
          <stop position="0">
            <color theme="0" tint="-0.1490218817712943"/>
          </stop>
          <stop position="1">
            <color theme="0"/>
          </stop>
        </gradientFill>
      </fill>
    </dxf>
    <dxf>
      <fill>
        <gradientFill type="path">
          <stop position="0">
            <color theme="8" tint="0.80001220740379042"/>
          </stop>
          <stop position="1">
            <color theme="0"/>
          </stop>
        </gradientFill>
      </fill>
    </dxf>
    <dxf>
      <fill>
        <gradientFill>
          <stop position="0">
            <color theme="0" tint="-0.1490218817712943"/>
          </stop>
          <stop position="1">
            <color theme="0" tint="-5.0965910824915313E-2"/>
          </stop>
        </gradientFill>
      </fill>
    </dxf>
    <dxf>
      <fill>
        <patternFill>
          <bgColor theme="0" tint="-4.9989318521683403E-2"/>
        </patternFill>
      </fill>
    </dxf>
    <dxf>
      <fill>
        <patternFill>
          <bgColor theme="8" tint="0.79998168889431442"/>
        </patternFill>
      </fill>
    </dxf>
    <dxf>
      <fill>
        <patternFill>
          <bgColor theme="0" tint="-0.14996795556505021"/>
        </patternFill>
      </fill>
    </dxf>
    <dxf>
      <fill>
        <gradientFill type="path">
          <stop position="0">
            <color theme="8" tint="0.80001220740379042"/>
          </stop>
          <stop position="1">
            <color rgb="FFFFFF99"/>
          </stop>
        </gradientFill>
      </fill>
    </dxf>
    <dxf>
      <fill>
        <gradientFill type="path">
          <stop position="0">
            <color theme="8" tint="0.80001220740379042"/>
          </stop>
          <stop position="1">
            <color theme="0"/>
          </stop>
        </gradientFill>
      </fill>
    </dxf>
    <dxf>
      <fill>
        <gradientFill type="path" left="0.5" right="0.5" top="0.5" bottom="0.5">
          <stop position="0">
            <color theme="0" tint="-0.1490218817712943"/>
          </stop>
          <stop position="1">
            <color theme="0"/>
          </stop>
        </gradientFill>
      </fill>
    </dxf>
    <dxf>
      <fill>
        <gradientFill type="path">
          <stop position="0">
            <color theme="8" tint="0.80001220740379042"/>
          </stop>
          <stop position="1">
            <color theme="0"/>
          </stop>
        </gradientFill>
      </fill>
    </dxf>
    <dxf>
      <fill>
        <gradientFill>
          <stop position="0">
            <color theme="0" tint="-0.1490218817712943"/>
          </stop>
          <stop position="1">
            <color theme="0" tint="-5.0965910824915313E-2"/>
          </stop>
        </gradientFill>
      </fill>
    </dxf>
    <dxf>
      <fill>
        <patternFill>
          <bgColor theme="0" tint="-4.9989318521683403E-2"/>
        </patternFill>
      </fill>
    </dxf>
    <dxf>
      <fill>
        <patternFill>
          <bgColor theme="8" tint="0.79998168889431442"/>
        </patternFill>
      </fill>
    </dxf>
    <dxf>
      <fill>
        <patternFill>
          <bgColor theme="0" tint="-0.14996795556505021"/>
        </patternFill>
      </fill>
    </dxf>
    <dxf>
      <fill>
        <patternFill>
          <bgColor rgb="FFFEECDE"/>
        </patternFill>
      </fill>
    </dxf>
    <dxf>
      <fill>
        <patternFill>
          <bgColor rgb="FFFEECDE"/>
        </patternFill>
      </fill>
    </dxf>
    <dxf>
      <fill>
        <patternFill>
          <bgColor rgb="FFFEECDE"/>
        </patternFill>
      </fill>
    </dxf>
    <dxf>
      <fill>
        <patternFill>
          <bgColor rgb="FFFEECDE"/>
        </patternFill>
      </fill>
    </dxf>
    <dxf>
      <fill>
        <patternFill>
          <bgColor rgb="FFFEECDE"/>
        </patternFill>
      </fill>
    </dxf>
    <dxf>
      <fill>
        <patternFill>
          <bgColor rgb="FFFEECDE"/>
        </patternFill>
      </fill>
    </dxf>
    <dxf>
      <fill>
        <patternFill>
          <bgColor rgb="FFFEECDE"/>
        </patternFill>
      </fill>
    </dxf>
    <dxf>
      <fill>
        <patternFill>
          <bgColor rgb="FFFEECDE"/>
        </patternFill>
      </fill>
    </dxf>
    <dxf>
      <fill>
        <patternFill>
          <bgColor rgb="FFFEECDE"/>
        </patternFill>
      </fill>
    </dxf>
    <dxf>
      <fill>
        <patternFill>
          <bgColor rgb="FFFEECDE"/>
        </patternFill>
      </fill>
    </dxf>
    <dxf>
      <fill>
        <patternFill>
          <bgColor rgb="FFFFE4C9"/>
        </patternFill>
      </fill>
    </dxf>
    <dxf>
      <fill>
        <patternFill>
          <bgColor rgb="FFFFEECD"/>
        </patternFill>
      </fill>
    </dxf>
    <dxf>
      <fill>
        <patternFill>
          <bgColor rgb="FFFDE4CF"/>
        </patternFill>
      </fill>
    </dxf>
    <dxf>
      <fill>
        <patternFill>
          <bgColor rgb="FFFDE4CF"/>
        </patternFill>
      </fill>
    </dxf>
    <dxf>
      <fill>
        <patternFill>
          <bgColor rgb="FFFDE4CF"/>
        </patternFill>
      </fill>
    </dxf>
    <dxf>
      <fill>
        <patternFill>
          <bgColor rgb="FFFDE4CF"/>
        </patternFill>
      </fill>
    </dxf>
    <dxf>
      <fill>
        <patternFill>
          <bgColor rgb="FFFDE4CF"/>
        </patternFill>
      </fill>
    </dxf>
    <dxf>
      <fill>
        <patternFill>
          <bgColor rgb="FFFDE4CF"/>
        </patternFill>
      </fill>
    </dxf>
    <dxf>
      <fill>
        <patternFill>
          <bgColor rgb="FFFDE4CF"/>
        </patternFill>
      </fill>
    </dxf>
    <dxf>
      <fill>
        <patternFill>
          <bgColor rgb="FFFDE4CF"/>
        </patternFill>
      </fill>
    </dxf>
    <dxf>
      <fill>
        <patternFill>
          <bgColor rgb="FFFDE4CF"/>
        </patternFill>
      </fill>
    </dxf>
    <dxf>
      <fill>
        <patternFill>
          <bgColor rgb="FFFDE4CF"/>
        </patternFill>
      </fill>
    </dxf>
    <dxf>
      <fill>
        <patternFill>
          <bgColor rgb="FFFDE4CF"/>
        </patternFill>
      </fill>
    </dxf>
    <dxf>
      <fill>
        <patternFill>
          <bgColor rgb="FFFDE4CF"/>
        </patternFill>
      </fill>
    </dxf>
    <dxf>
      <fill>
        <patternFill>
          <bgColor rgb="FFFDE4CF"/>
        </patternFill>
      </fill>
    </dxf>
    <dxf>
      <fill>
        <patternFill>
          <bgColor rgb="FFFDE4CF"/>
        </patternFill>
      </fill>
    </dxf>
    <dxf>
      <fill>
        <patternFill>
          <bgColor rgb="FFFDE4CF"/>
        </patternFill>
      </fill>
    </dxf>
    <dxf>
      <fill>
        <patternFill>
          <bgColor theme="9"/>
        </patternFill>
      </fill>
    </dxf>
    <dxf>
      <fill>
        <patternFill>
          <bgColor theme="0" tint="-4.9989318521683403E-2"/>
        </patternFill>
      </fill>
    </dxf>
    <dxf>
      <fill>
        <patternFill>
          <bgColor rgb="FFFFFF99"/>
        </patternFill>
      </fill>
    </dxf>
    <dxf>
      <fill>
        <patternFill>
          <bgColor theme="9"/>
        </patternFill>
      </fill>
    </dxf>
    <dxf>
      <fill>
        <patternFill>
          <bgColor theme="9"/>
        </patternFill>
      </fill>
    </dxf>
    <dxf>
      <fill>
        <patternFill>
          <bgColor theme="0" tint="-4.9989318521683403E-2"/>
        </patternFill>
      </fill>
    </dxf>
    <dxf>
      <fill>
        <patternFill>
          <bgColor rgb="FFAFDC7E"/>
        </patternFill>
      </fill>
    </dxf>
    <dxf>
      <font>
        <condense val="0"/>
        <extend val="0"/>
        <color rgb="FF9C0006"/>
      </font>
      <fill>
        <patternFill>
          <bgColor rgb="FFFFC7CE"/>
        </patternFill>
      </fill>
    </dxf>
    <dxf>
      <fill>
        <patternFill>
          <bgColor rgb="FFFF6600"/>
        </patternFill>
      </fill>
    </dxf>
    <dxf>
      <fill>
        <patternFill>
          <bgColor rgb="FFF68222"/>
        </patternFill>
      </fill>
    </dxf>
    <dxf>
      <fill>
        <gradientFill type="path">
          <stop position="0">
            <color theme="8" tint="0.80001220740379042"/>
          </stop>
          <stop position="1">
            <color rgb="FFFFFF99"/>
          </stop>
        </gradientFill>
      </fill>
    </dxf>
    <dxf>
      <fill>
        <gradientFill type="path">
          <stop position="0">
            <color theme="8" tint="0.80001220740379042"/>
          </stop>
          <stop position="1">
            <color theme="0"/>
          </stop>
        </gradientFill>
      </fill>
    </dxf>
    <dxf>
      <fill>
        <gradientFill type="path" left="0.5" right="0.5" top="0.5" bottom="0.5">
          <stop position="0">
            <color theme="0" tint="-0.1490218817712943"/>
          </stop>
          <stop position="1">
            <color theme="0"/>
          </stop>
        </gradientFill>
      </fill>
    </dxf>
    <dxf>
      <fill>
        <gradientFill type="path">
          <stop position="0">
            <color theme="8" tint="0.80001220740379042"/>
          </stop>
          <stop position="1">
            <color theme="0"/>
          </stop>
        </gradientFill>
      </fill>
    </dxf>
    <dxf>
      <fill>
        <gradientFill>
          <stop position="0">
            <color theme="0" tint="-0.1490218817712943"/>
          </stop>
          <stop position="1">
            <color theme="0" tint="-5.0965910824915313E-2"/>
          </stop>
        </gradientFill>
      </fill>
    </dxf>
    <dxf>
      <fill>
        <patternFill>
          <bgColor theme="0" tint="-4.9989318521683403E-2"/>
        </patternFill>
      </fill>
    </dxf>
    <dxf>
      <fill>
        <patternFill>
          <bgColor theme="8" tint="0.79998168889431442"/>
        </patternFill>
      </fill>
    </dxf>
    <dxf>
      <fill>
        <patternFill>
          <bgColor theme="0" tint="-0.14996795556505021"/>
        </patternFill>
      </fill>
    </dxf>
    <dxf>
      <fill>
        <patternFill>
          <bgColor theme="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EECDE"/>
        </patternFill>
      </fill>
    </dxf>
    <dxf>
      <fill>
        <patternFill>
          <bgColor rgb="FFFEECDE"/>
        </patternFill>
      </fill>
    </dxf>
    <dxf>
      <fill>
        <patternFill>
          <bgColor rgb="FFFEECDE"/>
        </patternFill>
      </fill>
    </dxf>
    <dxf>
      <fill>
        <gradientFill type="path">
          <stop position="0">
            <color theme="8" tint="0.80001220740379042"/>
          </stop>
          <stop position="1">
            <color rgb="FFFFFF99"/>
          </stop>
        </gradientFill>
      </fill>
    </dxf>
    <dxf>
      <fill>
        <gradientFill type="path">
          <stop position="0">
            <color theme="8" tint="0.80001220740379042"/>
          </stop>
          <stop position="1">
            <color theme="0"/>
          </stop>
        </gradientFill>
      </fill>
    </dxf>
    <dxf>
      <fill>
        <gradientFill type="path" left="0.5" right="0.5" top="0.5" bottom="0.5">
          <stop position="0">
            <color theme="0" tint="-0.1490218817712943"/>
          </stop>
          <stop position="1">
            <color theme="0"/>
          </stop>
        </gradientFill>
      </fill>
    </dxf>
    <dxf>
      <fill>
        <gradientFill type="path">
          <stop position="0">
            <color theme="8" tint="0.80001220740379042"/>
          </stop>
          <stop position="1">
            <color theme="0"/>
          </stop>
        </gradientFill>
      </fill>
    </dxf>
    <dxf>
      <fill>
        <gradientFill>
          <stop position="0">
            <color theme="0" tint="-0.1490218817712943"/>
          </stop>
          <stop position="1">
            <color theme="0" tint="-5.0965910824915313E-2"/>
          </stop>
        </gradientFill>
      </fill>
    </dxf>
    <dxf>
      <fill>
        <patternFill>
          <bgColor theme="0" tint="-4.9989318521683403E-2"/>
        </patternFill>
      </fill>
    </dxf>
    <dxf>
      <fill>
        <patternFill>
          <bgColor theme="8" tint="0.79998168889431442"/>
        </patternFill>
      </fill>
    </dxf>
    <dxf>
      <fill>
        <patternFill>
          <bgColor theme="0" tint="-0.14996795556505021"/>
        </patternFill>
      </fill>
    </dxf>
    <dxf>
      <fill>
        <gradientFill type="path">
          <stop position="0">
            <color theme="8" tint="0.80001220740379042"/>
          </stop>
          <stop position="1">
            <color rgb="FFFFFF99"/>
          </stop>
        </gradientFill>
      </fill>
    </dxf>
    <dxf>
      <fill>
        <gradientFill type="path">
          <stop position="0">
            <color theme="8" tint="0.80001220740379042"/>
          </stop>
          <stop position="1">
            <color theme="0"/>
          </stop>
        </gradientFill>
      </fill>
    </dxf>
    <dxf>
      <fill>
        <gradientFill type="path" left="0.5" right="0.5" top="0.5" bottom="0.5">
          <stop position="0">
            <color theme="0" tint="-0.1490218817712943"/>
          </stop>
          <stop position="1">
            <color theme="0"/>
          </stop>
        </gradientFill>
      </fill>
    </dxf>
    <dxf>
      <fill>
        <gradientFill type="path">
          <stop position="0">
            <color theme="8" tint="0.80001220740379042"/>
          </stop>
          <stop position="1">
            <color theme="0"/>
          </stop>
        </gradientFill>
      </fill>
    </dxf>
    <dxf>
      <fill>
        <gradientFill>
          <stop position="0">
            <color theme="0" tint="-0.1490218817712943"/>
          </stop>
          <stop position="1">
            <color theme="0" tint="-5.0965910824915313E-2"/>
          </stop>
        </gradientFill>
      </fill>
    </dxf>
    <dxf>
      <fill>
        <patternFill>
          <bgColor theme="0" tint="-4.9989318521683403E-2"/>
        </patternFill>
      </fill>
    </dxf>
    <dxf>
      <fill>
        <patternFill>
          <bgColor theme="8" tint="0.79998168889431442"/>
        </patternFill>
      </fill>
    </dxf>
    <dxf>
      <fill>
        <patternFill>
          <bgColor theme="0" tint="-0.14996795556505021"/>
        </patternFill>
      </fill>
    </dxf>
    <dxf>
      <fill>
        <gradientFill type="path">
          <stop position="0">
            <color theme="8" tint="0.80001220740379042"/>
          </stop>
          <stop position="1">
            <color rgb="FFFFFF99"/>
          </stop>
        </gradientFill>
      </fill>
    </dxf>
    <dxf>
      <fill>
        <gradientFill type="path">
          <stop position="0">
            <color theme="8" tint="0.80001220740379042"/>
          </stop>
          <stop position="1">
            <color theme="0"/>
          </stop>
        </gradientFill>
      </fill>
    </dxf>
    <dxf>
      <fill>
        <gradientFill type="path" left="0.5" right="0.5" top="0.5" bottom="0.5">
          <stop position="0">
            <color theme="0" tint="-0.1490218817712943"/>
          </stop>
          <stop position="1">
            <color theme="0"/>
          </stop>
        </gradientFill>
      </fill>
    </dxf>
    <dxf>
      <fill>
        <gradientFill type="path">
          <stop position="0">
            <color theme="8" tint="0.80001220740379042"/>
          </stop>
          <stop position="1">
            <color theme="0"/>
          </stop>
        </gradientFill>
      </fill>
    </dxf>
    <dxf>
      <fill>
        <gradientFill>
          <stop position="0">
            <color theme="0" tint="-0.1490218817712943"/>
          </stop>
          <stop position="1">
            <color theme="0" tint="-5.0965910824915313E-2"/>
          </stop>
        </gradientFill>
      </fill>
    </dxf>
    <dxf>
      <fill>
        <patternFill>
          <bgColor theme="0" tint="-4.9989318521683403E-2"/>
        </patternFill>
      </fill>
    </dxf>
    <dxf>
      <fill>
        <patternFill>
          <bgColor theme="8" tint="0.79998168889431442"/>
        </patternFill>
      </fill>
    </dxf>
    <dxf>
      <fill>
        <patternFill>
          <bgColor theme="0" tint="-0.14996795556505021"/>
        </patternFill>
      </fill>
    </dxf>
    <dxf>
      <fill>
        <patternFill>
          <bgColor rgb="FFFEECDE"/>
        </patternFill>
      </fill>
    </dxf>
    <dxf>
      <fill>
        <patternFill>
          <bgColor rgb="FFFEECDE"/>
        </patternFill>
      </fill>
    </dxf>
    <dxf>
      <fill>
        <patternFill>
          <bgColor rgb="FFFEECDE"/>
        </patternFill>
      </fill>
    </dxf>
    <dxf>
      <fill>
        <patternFill>
          <bgColor rgb="FFFEECDE"/>
        </patternFill>
      </fill>
    </dxf>
    <dxf>
      <fill>
        <patternFill>
          <bgColor rgb="FFFEECDE"/>
        </patternFill>
      </fill>
    </dxf>
    <dxf>
      <fill>
        <patternFill>
          <bgColor rgb="FFFEECDE"/>
        </patternFill>
      </fill>
    </dxf>
    <dxf>
      <fill>
        <patternFill>
          <bgColor rgb="FFFEECDE"/>
        </patternFill>
      </fill>
    </dxf>
    <dxf>
      <fill>
        <patternFill>
          <bgColor rgb="FFFEECDE"/>
        </patternFill>
      </fill>
    </dxf>
    <dxf>
      <fill>
        <patternFill>
          <bgColor rgb="FFFEECDE"/>
        </patternFill>
      </fill>
    </dxf>
    <dxf>
      <fill>
        <patternFill>
          <bgColor rgb="FFFEECDE"/>
        </patternFill>
      </fill>
    </dxf>
    <dxf>
      <fill>
        <patternFill>
          <bgColor rgb="FFFFE4C9"/>
        </patternFill>
      </fill>
    </dxf>
    <dxf>
      <fill>
        <patternFill>
          <bgColor rgb="FFFFEECD"/>
        </patternFill>
      </fill>
    </dxf>
    <dxf>
      <fill>
        <patternFill>
          <bgColor rgb="FFFDE4CF"/>
        </patternFill>
      </fill>
    </dxf>
    <dxf>
      <fill>
        <patternFill>
          <bgColor rgb="FFFDE4CF"/>
        </patternFill>
      </fill>
    </dxf>
    <dxf>
      <fill>
        <patternFill>
          <bgColor rgb="FFFDE4CF"/>
        </patternFill>
      </fill>
    </dxf>
    <dxf>
      <fill>
        <patternFill>
          <bgColor rgb="FFFDE4CF"/>
        </patternFill>
      </fill>
    </dxf>
    <dxf>
      <fill>
        <patternFill>
          <bgColor rgb="FFFDE4CF"/>
        </patternFill>
      </fill>
    </dxf>
    <dxf>
      <fill>
        <patternFill>
          <bgColor rgb="FFFDE4CF"/>
        </patternFill>
      </fill>
    </dxf>
    <dxf>
      <fill>
        <patternFill>
          <bgColor rgb="FFFDE4CF"/>
        </patternFill>
      </fill>
    </dxf>
    <dxf>
      <fill>
        <patternFill>
          <bgColor rgb="FFFDE4CF"/>
        </patternFill>
      </fill>
    </dxf>
    <dxf>
      <fill>
        <patternFill>
          <bgColor rgb="FFFDE4CF"/>
        </patternFill>
      </fill>
    </dxf>
    <dxf>
      <fill>
        <patternFill>
          <bgColor rgb="FFFDE4CF"/>
        </patternFill>
      </fill>
    </dxf>
    <dxf>
      <fill>
        <patternFill>
          <bgColor rgb="FFFDE4CF"/>
        </patternFill>
      </fill>
    </dxf>
    <dxf>
      <fill>
        <patternFill>
          <bgColor rgb="FFFDE4CF"/>
        </patternFill>
      </fill>
    </dxf>
    <dxf>
      <fill>
        <patternFill>
          <bgColor rgb="FFFDE4CF"/>
        </patternFill>
      </fill>
    </dxf>
    <dxf>
      <fill>
        <patternFill>
          <bgColor rgb="FFFDE4CF"/>
        </patternFill>
      </fill>
    </dxf>
    <dxf>
      <fill>
        <patternFill>
          <bgColor rgb="FFFDE4CF"/>
        </patternFill>
      </fill>
    </dxf>
    <dxf>
      <fill>
        <patternFill>
          <bgColor theme="9"/>
        </patternFill>
      </fill>
    </dxf>
    <dxf>
      <fill>
        <patternFill>
          <bgColor theme="0" tint="-4.9989318521683403E-2"/>
        </patternFill>
      </fill>
    </dxf>
    <dxf>
      <fill>
        <patternFill>
          <bgColor rgb="FFFFFF99"/>
        </patternFill>
      </fill>
    </dxf>
    <dxf>
      <fill>
        <patternFill>
          <bgColor theme="9"/>
        </patternFill>
      </fill>
    </dxf>
    <dxf>
      <fill>
        <patternFill>
          <bgColor theme="9"/>
        </patternFill>
      </fill>
    </dxf>
    <dxf>
      <fill>
        <patternFill>
          <bgColor theme="0" tint="-4.9989318521683403E-2"/>
        </patternFill>
      </fill>
    </dxf>
    <dxf>
      <fill>
        <patternFill>
          <bgColor rgb="FFAFDC7E"/>
        </patternFill>
      </fill>
    </dxf>
    <dxf>
      <font>
        <condense val="0"/>
        <extend val="0"/>
        <color rgb="FF9C0006"/>
      </font>
      <fill>
        <patternFill>
          <bgColor rgb="FFFFC7CE"/>
        </patternFill>
      </fill>
    </dxf>
    <dxf>
      <fill>
        <patternFill>
          <bgColor rgb="FFFF6600"/>
        </patternFill>
      </fill>
    </dxf>
    <dxf>
      <fill>
        <patternFill>
          <bgColor rgb="FFF68222"/>
        </patternFill>
      </fill>
    </dxf>
    <dxf>
      <fill>
        <gradientFill type="path">
          <stop position="0">
            <color theme="8" tint="0.80001220740379042"/>
          </stop>
          <stop position="1">
            <color rgb="FFFFFF99"/>
          </stop>
        </gradientFill>
      </fill>
    </dxf>
    <dxf>
      <fill>
        <gradientFill type="path">
          <stop position="0">
            <color theme="8" tint="0.80001220740379042"/>
          </stop>
          <stop position="1">
            <color theme="0"/>
          </stop>
        </gradientFill>
      </fill>
    </dxf>
    <dxf>
      <fill>
        <gradientFill type="path" left="0.5" right="0.5" top="0.5" bottom="0.5">
          <stop position="0">
            <color theme="0" tint="-0.1490218817712943"/>
          </stop>
          <stop position="1">
            <color theme="0"/>
          </stop>
        </gradientFill>
      </fill>
    </dxf>
    <dxf>
      <fill>
        <gradientFill type="path">
          <stop position="0">
            <color theme="8" tint="0.80001220740379042"/>
          </stop>
          <stop position="1">
            <color theme="0"/>
          </stop>
        </gradientFill>
      </fill>
    </dxf>
    <dxf>
      <fill>
        <gradientFill>
          <stop position="0">
            <color theme="0" tint="-0.1490218817712943"/>
          </stop>
          <stop position="1">
            <color theme="0" tint="-5.0965910824915313E-2"/>
          </stop>
        </gradientFill>
      </fill>
    </dxf>
    <dxf>
      <fill>
        <patternFill>
          <bgColor theme="0" tint="-4.9989318521683403E-2"/>
        </patternFill>
      </fill>
    </dxf>
    <dxf>
      <fill>
        <patternFill>
          <bgColor theme="8" tint="0.79998168889431442"/>
        </patternFill>
      </fill>
    </dxf>
    <dxf>
      <fill>
        <patternFill>
          <bgColor theme="0" tint="-0.14996795556505021"/>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104775</xdr:colOff>
      <xdr:row>12</xdr:row>
      <xdr:rowOff>152399</xdr:rowOff>
    </xdr:from>
    <xdr:to>
      <xdr:col>16</xdr:col>
      <xdr:colOff>123825</xdr:colOff>
      <xdr:row>33</xdr:row>
      <xdr:rowOff>19050</xdr:rowOff>
    </xdr:to>
    <xdr:sp macro="" textlink="">
      <xdr:nvSpPr>
        <xdr:cNvPr id="3" name="Phylactère : pensées 2">
          <a:extLst>
            <a:ext uri="{FF2B5EF4-FFF2-40B4-BE49-F238E27FC236}">
              <a16:creationId xmlns="" xmlns:a16="http://schemas.microsoft.com/office/drawing/2014/main" id="{F9956048-79FF-4BFF-AA23-C2A80E909155}"/>
            </a:ext>
          </a:extLst>
        </xdr:cNvPr>
        <xdr:cNvSpPr/>
      </xdr:nvSpPr>
      <xdr:spPr>
        <a:xfrm>
          <a:off x="13716923925" y="3400424"/>
          <a:ext cx="3790950" cy="4276726"/>
        </a:xfrm>
        <a:prstGeom prst="cloudCallout">
          <a:avLst>
            <a:gd name="adj1" fmla="val 60025"/>
            <a:gd name="adj2" fmla="val -47960"/>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1" anchor="ctr"/>
        <a:lstStyle/>
        <a:p>
          <a:pPr algn="ctr" rtl="1"/>
          <a:r>
            <a:rPr lang="ar-DZ" sz="1400" b="1"/>
            <a:t>ما</a:t>
          </a:r>
          <a:r>
            <a:rPr lang="ar-DZ" sz="1400" b="1" baseline="0"/>
            <a:t> هي المعادلة التي تساعدني في ملء نطاق </a:t>
          </a:r>
          <a:r>
            <a:rPr lang="fr-FR" sz="1400" b="1" baseline="0"/>
            <a:t>H13</a:t>
          </a:r>
          <a:r>
            <a:rPr lang="ar-DZ" sz="1400" b="1" baseline="0"/>
            <a:t>:</a:t>
          </a:r>
          <a:r>
            <a:rPr lang="fr-FR" sz="1400" b="1" baseline="0"/>
            <a:t>H26</a:t>
          </a:r>
          <a:r>
            <a:rPr lang="ar-DZ" sz="1400" b="1" baseline="0"/>
            <a:t>   ونطاق </a:t>
          </a:r>
          <a:r>
            <a:rPr lang="fr-FR" sz="1400" b="1" baseline="0"/>
            <a:t>Q13</a:t>
          </a:r>
          <a:r>
            <a:rPr lang="ar-DZ" sz="1400" b="1" baseline="0"/>
            <a:t>:</a:t>
          </a:r>
          <a:r>
            <a:rPr lang="fr-FR" sz="1400" b="1" baseline="0"/>
            <a:t>Q26 </a:t>
          </a:r>
          <a:r>
            <a:rPr lang="ar-DZ" sz="1400" b="1" baseline="0"/>
            <a:t> وفق شروط التالية : </a:t>
          </a:r>
        </a:p>
        <a:p>
          <a:pPr algn="ctr" rtl="1"/>
          <a:r>
            <a:rPr lang="ar-DZ" sz="1400" b="1" baseline="0"/>
            <a:t>اريد جلب عدد التلاميذ الذين لم يتحصلوا على المعدل من ورقات حسب كل فصل كل ما اطلب فصل يظهر حسب الطلب فصل الاول  او ثاني او ثالث وفي نفس الوقت المادة التي لم يحصل فيها على المعدل  وهل هو ذكر ام انثى وهل هو من التلاميذ الذين اعادو السنة ام لا </a:t>
          </a:r>
        </a:p>
        <a:p>
          <a:pPr algn="ctr" rtl="1"/>
          <a:r>
            <a:rPr lang="ar-DZ" sz="1400" b="1" baseline="0"/>
            <a:t>ونفس الطريقة في نطاق </a:t>
          </a:r>
          <a:r>
            <a:rPr lang="fr-FR" sz="1100" b="1" baseline="0">
              <a:solidFill>
                <a:schemeClr val="dk1"/>
              </a:solidFill>
              <a:effectLst/>
              <a:latin typeface="+mn-lt"/>
              <a:ea typeface="+mn-ea"/>
              <a:cs typeface="+mn-cs"/>
            </a:rPr>
            <a:t>Q13</a:t>
          </a:r>
          <a:r>
            <a:rPr lang="ar-DZ" sz="1100" b="1" baseline="0">
              <a:solidFill>
                <a:schemeClr val="dk1"/>
              </a:solidFill>
              <a:effectLst/>
              <a:latin typeface="+mn-lt"/>
              <a:ea typeface="+mn-ea"/>
              <a:cs typeface="+mn-cs"/>
            </a:rPr>
            <a:t>:</a:t>
          </a:r>
          <a:r>
            <a:rPr lang="fr-FR" sz="1100" b="1" baseline="0">
              <a:solidFill>
                <a:schemeClr val="dk1"/>
              </a:solidFill>
              <a:effectLst/>
              <a:latin typeface="+mn-lt"/>
              <a:ea typeface="+mn-ea"/>
              <a:cs typeface="+mn-cs"/>
            </a:rPr>
            <a:t>Q26 </a:t>
          </a:r>
          <a:r>
            <a:rPr lang="ar-DZ" sz="1100" b="1" baseline="0">
              <a:solidFill>
                <a:schemeClr val="dk1"/>
              </a:solidFill>
              <a:effectLst/>
              <a:latin typeface="+mn-lt"/>
              <a:ea typeface="+mn-ea"/>
              <a:cs typeface="+mn-cs"/>
            </a:rPr>
            <a:t>  </a:t>
          </a:r>
          <a:r>
            <a:rPr lang="ar-DZ" sz="1400" b="1" baseline="0"/>
            <a:t>مع التلاميذ الذين تحصلوا على المعدل وفي كل مادة لوحدها </a:t>
          </a:r>
        </a:p>
        <a:p>
          <a:pPr algn="ctr" rtl="1"/>
          <a:r>
            <a:rPr lang="ar-DZ" sz="1400" b="1" baseline="0"/>
            <a:t>جزاكم الله خيرا </a:t>
          </a:r>
          <a:endParaRPr lang="ar-DZ" sz="1400" b="1"/>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W31"/>
  <sheetViews>
    <sheetView rightToLeft="1" topLeftCell="A4" workbookViewId="0">
      <selection activeCell="G33" sqref="G33"/>
    </sheetView>
  </sheetViews>
  <sheetFormatPr defaultColWidth="10.6640625" defaultRowHeight="14"/>
  <cols>
    <col min="1" max="1" width="11.08203125" customWidth="1"/>
    <col min="2" max="3" width="6.33203125" bestFit="1" customWidth="1"/>
    <col min="4" max="4" width="9.25" customWidth="1"/>
    <col min="5" max="5" width="6.33203125" bestFit="1" customWidth="1"/>
    <col min="6" max="7" width="7.33203125" bestFit="1" customWidth="1"/>
    <col min="8" max="8" width="9" customWidth="1"/>
    <col min="9" max="9" width="6.33203125" bestFit="1" customWidth="1"/>
    <col min="10" max="10" width="8" bestFit="1" customWidth="1"/>
    <col min="11" max="11" width="6.33203125" bestFit="1" customWidth="1"/>
    <col min="12" max="12" width="4.08203125" customWidth="1"/>
    <col min="13" max="13" width="5.58203125" customWidth="1"/>
    <col min="14" max="14" width="5.83203125" customWidth="1"/>
    <col min="15" max="15" width="6.33203125" bestFit="1" customWidth="1"/>
    <col min="16" max="16" width="6.75" customWidth="1"/>
    <col min="17" max="17" width="8.83203125" customWidth="1"/>
    <col min="18" max="18" width="8" bestFit="1" customWidth="1"/>
    <col min="19" max="19" width="6.33203125" bestFit="1" customWidth="1"/>
    <col min="20" max="20" width="5.33203125" customWidth="1"/>
    <col min="21" max="21" width="2.08203125" customWidth="1"/>
    <col min="22" max="22" width="11" hidden="1" customWidth="1"/>
    <col min="23" max="23" width="12" bestFit="1" customWidth="1"/>
  </cols>
  <sheetData>
    <row r="5" spans="1:23" ht="14.5" thickBot="1"/>
    <row r="6" spans="1:23" ht="27" thickTop="1" thickBot="1">
      <c r="A6" s="1"/>
      <c r="B6" s="2"/>
      <c r="C6" s="3"/>
      <c r="D6" s="4"/>
      <c r="E6" s="5"/>
      <c r="F6" s="6"/>
      <c r="G6" s="138" t="s">
        <v>0</v>
      </c>
      <c r="H6" s="139"/>
      <c r="I6" s="139"/>
      <c r="J6" s="139"/>
      <c r="K6" s="140" t="str">
        <f>W6</f>
        <v>الفصل الثاني</v>
      </c>
      <c r="L6" s="141"/>
      <c r="M6" s="7"/>
      <c r="N6" s="8" t="s">
        <v>1</v>
      </c>
      <c r="O6" s="9"/>
      <c r="P6" s="142" t="s">
        <v>125</v>
      </c>
      <c r="Q6" s="143"/>
      <c r="R6" s="144"/>
      <c r="S6" s="10"/>
      <c r="W6" s="11" t="s">
        <v>2</v>
      </c>
    </row>
    <row r="7" spans="1:23" ht="21.5" thickTop="1">
      <c r="A7" s="145" t="s">
        <v>3</v>
      </c>
      <c r="B7" s="145"/>
      <c r="C7" s="145"/>
      <c r="D7" s="12"/>
      <c r="E7" s="12"/>
      <c r="F7" s="13"/>
      <c r="G7" s="9"/>
      <c r="H7" s="13"/>
      <c r="I7" s="14"/>
      <c r="J7" s="15"/>
      <c r="K7" s="14"/>
      <c r="L7" s="15"/>
      <c r="M7" s="14"/>
      <c r="N7" s="14"/>
      <c r="O7" s="9"/>
      <c r="P7" s="9"/>
      <c r="Q7" s="10"/>
      <c r="R7" s="10"/>
      <c r="S7" s="10"/>
    </row>
    <row r="8" spans="1:23" ht="21">
      <c r="A8" s="146" t="s">
        <v>126</v>
      </c>
      <c r="B8" s="147"/>
      <c r="C8" s="148"/>
      <c r="D8" s="149" t="s">
        <v>4</v>
      </c>
      <c r="E8" s="150"/>
      <c r="F8" s="16">
        <f>$AE$6</f>
        <v>0</v>
      </c>
      <c r="G8" s="17" t="s">
        <v>5</v>
      </c>
      <c r="H8" s="16">
        <f>BO70</f>
        <v>0</v>
      </c>
      <c r="I8" s="9"/>
      <c r="J8" s="18" t="s">
        <v>6</v>
      </c>
      <c r="K8" s="16">
        <v>23</v>
      </c>
      <c r="L8" s="19" t="s">
        <v>5</v>
      </c>
      <c r="M8" s="16">
        <v>13</v>
      </c>
      <c r="N8" s="151" t="s">
        <v>7</v>
      </c>
      <c r="O8" s="152"/>
      <c r="P8" s="153"/>
      <c r="Q8" s="21">
        <v>20</v>
      </c>
      <c r="R8" s="22" t="s">
        <v>5</v>
      </c>
      <c r="S8" s="23">
        <v>12</v>
      </c>
    </row>
    <row r="9" spans="1:23">
      <c r="A9" s="10"/>
      <c r="B9" s="10"/>
      <c r="C9" s="10"/>
      <c r="D9" s="10"/>
      <c r="E9" s="10"/>
      <c r="F9" s="10"/>
      <c r="G9" s="10"/>
      <c r="H9" s="10"/>
      <c r="I9" s="10"/>
      <c r="J9" s="10"/>
      <c r="K9" s="10"/>
      <c r="L9" s="10"/>
      <c r="M9" s="10"/>
      <c r="N9" s="10"/>
      <c r="O9" s="10"/>
      <c r="P9" s="10"/>
      <c r="Q9" s="10"/>
      <c r="R9" s="10"/>
      <c r="S9" s="10"/>
    </row>
    <row r="10" spans="1:23" ht="21.5" thickBot="1">
      <c r="A10" s="10"/>
      <c r="B10" s="10"/>
      <c r="C10" s="10"/>
      <c r="D10" s="24" t="s">
        <v>8</v>
      </c>
      <c r="E10" s="23">
        <f>BQ70</f>
        <v>0</v>
      </c>
      <c r="F10" s="25" t="s">
        <v>5</v>
      </c>
      <c r="G10" s="23">
        <v>1</v>
      </c>
      <c r="H10" s="10"/>
      <c r="I10" s="166" t="s">
        <v>9</v>
      </c>
      <c r="J10" s="167"/>
      <c r="K10" s="23">
        <v>1</v>
      </c>
      <c r="L10" s="168" t="s">
        <v>10</v>
      </c>
      <c r="M10" s="169"/>
      <c r="N10" s="169"/>
      <c r="O10" s="169"/>
      <c r="P10" s="170"/>
      <c r="Q10" s="21">
        <v>18</v>
      </c>
      <c r="R10" s="10"/>
      <c r="S10" s="10"/>
    </row>
    <row r="11" spans="1:23" ht="26.5" thickBot="1">
      <c r="A11" s="10"/>
      <c r="B11" s="10"/>
      <c r="C11" s="10"/>
      <c r="D11" s="10"/>
      <c r="E11" s="10"/>
      <c r="F11" s="171" t="s">
        <v>11</v>
      </c>
      <c r="G11" s="172"/>
      <c r="H11" s="173"/>
      <c r="I11" s="10"/>
      <c r="J11" s="10"/>
      <c r="K11" s="10"/>
      <c r="L11" s="10"/>
      <c r="M11" s="10"/>
      <c r="N11" s="10"/>
      <c r="O11" s="174" t="s">
        <v>12</v>
      </c>
      <c r="P11" s="175"/>
      <c r="Q11" s="176"/>
      <c r="R11" s="32" t="s">
        <v>13</v>
      </c>
      <c r="S11" s="33" t="s">
        <v>14</v>
      </c>
    </row>
    <row r="12" spans="1:23" ht="50" thickBot="1">
      <c r="A12" s="34" t="s">
        <v>15</v>
      </c>
      <c r="B12" s="35" t="s">
        <v>16</v>
      </c>
      <c r="C12" s="35" t="s">
        <v>17</v>
      </c>
      <c r="D12" s="35" t="s">
        <v>18</v>
      </c>
      <c r="E12" s="35" t="s">
        <v>19</v>
      </c>
      <c r="F12" s="36" t="s">
        <v>20</v>
      </c>
      <c r="G12" s="37" t="s">
        <v>21</v>
      </c>
      <c r="H12" s="38" t="s">
        <v>22</v>
      </c>
      <c r="I12" s="39" t="s">
        <v>23</v>
      </c>
      <c r="J12" s="35" t="s">
        <v>24</v>
      </c>
      <c r="K12" s="35" t="s">
        <v>25</v>
      </c>
      <c r="L12" s="35" t="s">
        <v>26</v>
      </c>
      <c r="M12" s="35" t="s">
        <v>27</v>
      </c>
      <c r="N12" s="35" t="s">
        <v>28</v>
      </c>
      <c r="O12" s="36" t="s">
        <v>29</v>
      </c>
      <c r="P12" s="37" t="s">
        <v>21</v>
      </c>
      <c r="Q12" s="40" t="s">
        <v>22</v>
      </c>
      <c r="R12" s="41" t="s">
        <v>30</v>
      </c>
      <c r="S12" s="42" t="s">
        <v>31</v>
      </c>
    </row>
    <row r="13" spans="1:23" ht="18.5">
      <c r="A13" s="43" t="s">
        <v>32</v>
      </c>
      <c r="B13" s="44">
        <v>1</v>
      </c>
      <c r="C13" s="44">
        <v>1</v>
      </c>
      <c r="D13" s="44">
        <v>1</v>
      </c>
      <c r="E13" s="44">
        <v>1</v>
      </c>
      <c r="F13" s="45">
        <f>IF($K$8="",0,E13+D13+C13+B13)</f>
        <v>4</v>
      </c>
      <c r="G13" s="46">
        <f>IF($F$13=0,0,$F$13/$K$8)</f>
        <v>0.17391304347826086</v>
      </c>
      <c r="H13" s="98"/>
      <c r="I13" s="44"/>
      <c r="J13" s="44"/>
      <c r="K13" s="44"/>
      <c r="L13" s="44"/>
      <c r="M13" s="44"/>
      <c r="N13" s="44"/>
      <c r="O13" s="48">
        <f>IF($K$8="",0,N13+M13+L13+K13+J13+I13)</f>
        <v>0</v>
      </c>
      <c r="P13" s="46">
        <f>IF($O$13=0,0,$O$13/$K$8)</f>
        <v>0</v>
      </c>
      <c r="Q13" s="47"/>
      <c r="R13" s="49">
        <f>IF($K$8="",0,O13+F13)</f>
        <v>4</v>
      </c>
      <c r="S13" s="50">
        <f>IF($K$8="",0,(R13)-$K$8)</f>
        <v>-19</v>
      </c>
    </row>
    <row r="14" spans="1:23" ht="18.5">
      <c r="A14" s="51" t="s">
        <v>33</v>
      </c>
      <c r="B14" s="44">
        <v>2</v>
      </c>
      <c r="C14" s="44">
        <v>3</v>
      </c>
      <c r="D14" s="44">
        <v>1</v>
      </c>
      <c r="E14" s="44">
        <v>3</v>
      </c>
      <c r="F14" s="45">
        <f>IF($K$8="",0,E14+D14+C14+B14)</f>
        <v>9</v>
      </c>
      <c r="G14" s="46">
        <f>IF($F$14=0,0,$F$14/$K$8)</f>
        <v>0.39130434782608697</v>
      </c>
      <c r="H14" s="95"/>
      <c r="I14" s="44"/>
      <c r="J14" s="44"/>
      <c r="K14" s="44"/>
      <c r="L14" s="44"/>
      <c r="M14" s="44"/>
      <c r="N14" s="44"/>
      <c r="O14" s="48">
        <f>IF($K$8="",0,N14+M14+L14+K14+J14+I14)</f>
        <v>0</v>
      </c>
      <c r="P14" s="46">
        <f>IF($O$14=0,0,$O$14/$K$8)</f>
        <v>0</v>
      </c>
      <c r="Q14" s="47"/>
      <c r="R14" s="52">
        <f>IF($K$8="",0,O14+F14)</f>
        <v>9</v>
      </c>
      <c r="S14" s="53">
        <f>IF($K$8="",0,(R14)-$K$8)</f>
        <v>-14</v>
      </c>
    </row>
    <row r="15" spans="1:23" ht="19" thickBot="1">
      <c r="A15" s="54" t="s">
        <v>34</v>
      </c>
      <c r="B15" s="55"/>
      <c r="C15" s="55"/>
      <c r="D15" s="55"/>
      <c r="E15" s="55"/>
      <c r="F15" s="56">
        <f>IF($K$8="",0,E15+D15+C15+B15)</f>
        <v>0</v>
      </c>
      <c r="G15" s="57">
        <f>IF($F$15=0,0,$F$15/$K$8)</f>
        <v>0</v>
      </c>
      <c r="H15" s="96"/>
      <c r="I15" s="55"/>
      <c r="J15" s="55"/>
      <c r="K15" s="55"/>
      <c r="L15" s="55"/>
      <c r="M15" s="55"/>
      <c r="N15" s="55"/>
      <c r="O15" s="59">
        <f>IF($K$8="",0,N15+M15+L15+K15+J15+I15)</f>
        <v>0</v>
      </c>
      <c r="P15" s="57">
        <f>IF($O$15=0,0,$O$15/$K$8)</f>
        <v>0</v>
      </c>
      <c r="Q15" s="58"/>
      <c r="R15" s="52">
        <f>IF($K$8="",0,O15+F15)</f>
        <v>0</v>
      </c>
      <c r="S15" s="60">
        <f>IF($K$8="",0,(R15)-$K$8)</f>
        <v>-23</v>
      </c>
    </row>
    <row r="16" spans="1:23">
      <c r="A16" s="154" t="s">
        <v>35</v>
      </c>
      <c r="B16" s="157"/>
      <c r="C16" s="160"/>
      <c r="D16" s="160"/>
      <c r="E16" s="163"/>
      <c r="F16" s="177">
        <f>IF($K$8="",0,E16+D16+C16+B16)</f>
        <v>0</v>
      </c>
      <c r="G16" s="180">
        <f>IF($F$16=0,0,$F$16/$K$8)</f>
        <v>0</v>
      </c>
      <c r="H16" s="183"/>
      <c r="I16" s="157"/>
      <c r="J16" s="160"/>
      <c r="K16" s="160"/>
      <c r="L16" s="160"/>
      <c r="M16" s="160"/>
      <c r="N16" s="163"/>
      <c r="O16" s="189">
        <f>IF($K$8="",0,N16+M16+L16+K16+J16+I16)</f>
        <v>0</v>
      </c>
      <c r="P16" s="180">
        <f>IF($O$16=0,0,$O$16/$K$8)</f>
        <v>0</v>
      </c>
      <c r="Q16" s="192"/>
      <c r="R16" s="195">
        <f>IF($K$8="",0,O16+F16)</f>
        <v>0</v>
      </c>
      <c r="S16" s="186">
        <f>IF($K$8="",0,(R16)-$K$8)</f>
        <v>-23</v>
      </c>
    </row>
    <row r="17" spans="1:20">
      <c r="A17" s="155"/>
      <c r="B17" s="158"/>
      <c r="C17" s="161"/>
      <c r="D17" s="161"/>
      <c r="E17" s="164"/>
      <c r="F17" s="178"/>
      <c r="G17" s="181"/>
      <c r="H17" s="184"/>
      <c r="I17" s="158"/>
      <c r="J17" s="161"/>
      <c r="K17" s="161"/>
      <c r="L17" s="161"/>
      <c r="M17" s="161"/>
      <c r="N17" s="164"/>
      <c r="O17" s="190"/>
      <c r="P17" s="181"/>
      <c r="Q17" s="193"/>
      <c r="R17" s="196"/>
      <c r="S17" s="187"/>
    </row>
    <row r="18" spans="1:20" ht="14.5" thickBot="1">
      <c r="A18" s="156"/>
      <c r="B18" s="159"/>
      <c r="C18" s="162"/>
      <c r="D18" s="162"/>
      <c r="E18" s="165"/>
      <c r="F18" s="179"/>
      <c r="G18" s="182"/>
      <c r="H18" s="185"/>
      <c r="I18" s="159"/>
      <c r="J18" s="162"/>
      <c r="K18" s="162"/>
      <c r="L18" s="162"/>
      <c r="M18" s="162"/>
      <c r="N18" s="165"/>
      <c r="O18" s="191"/>
      <c r="P18" s="182"/>
      <c r="Q18" s="194"/>
      <c r="R18" s="197"/>
      <c r="S18" s="188"/>
    </row>
    <row r="19" spans="1:20" ht="18.5">
      <c r="A19" s="61" t="s">
        <v>36</v>
      </c>
      <c r="B19" s="62"/>
      <c r="C19" s="62"/>
      <c r="D19" s="62"/>
      <c r="E19" s="62"/>
      <c r="F19" s="45">
        <f>IF($K$8="",0,E19+D19+C19+B19)</f>
        <v>0</v>
      </c>
      <c r="G19" s="46">
        <f>IF($F$19=0,0,$F$19/$K$8)</f>
        <v>0</v>
      </c>
      <c r="H19" s="97"/>
      <c r="I19" s="62"/>
      <c r="J19" s="62"/>
      <c r="K19" s="62"/>
      <c r="L19" s="62"/>
      <c r="M19" s="62"/>
      <c r="N19" s="62"/>
      <c r="O19" s="48">
        <f>IF($K$8="",0,N19+M19+L19+K19+J19+I19)</f>
        <v>0</v>
      </c>
      <c r="P19" s="46">
        <f>IF($O$19=0,0,$O$19/$K$8)</f>
        <v>0</v>
      </c>
      <c r="Q19" s="63"/>
      <c r="R19" s="64">
        <f>IF($K$8="",0,O19+F19)</f>
        <v>0</v>
      </c>
      <c r="S19" s="65">
        <f>IF($K$8="",0,(R19)-$K$8)</f>
        <v>-23</v>
      </c>
    </row>
    <row r="20" spans="1:20" ht="18.5">
      <c r="A20" s="66" t="s">
        <v>37</v>
      </c>
      <c r="B20" s="44"/>
      <c r="C20" s="44"/>
      <c r="D20" s="44"/>
      <c r="E20" s="44"/>
      <c r="F20" s="45">
        <f t="shared" ref="F20:F25" si="0">IF($K$8="",0,E20+D20+C20+B20)</f>
        <v>0</v>
      </c>
      <c r="G20" s="46">
        <f>IF($F$20=0,0,$F$20/$K$8)</f>
        <v>0</v>
      </c>
      <c r="H20" s="95"/>
      <c r="I20" s="44"/>
      <c r="J20" s="44"/>
      <c r="K20" s="44"/>
      <c r="L20" s="44"/>
      <c r="M20" s="44"/>
      <c r="N20" s="44"/>
      <c r="O20" s="48">
        <f>IF($K$8="",0,N20+M20+L20+K20+J20+I20)</f>
        <v>0</v>
      </c>
      <c r="P20" s="46">
        <f>IF($O$20=0,0,$O$20/$K$8)</f>
        <v>0</v>
      </c>
      <c r="Q20" s="47"/>
      <c r="R20" s="64">
        <f t="shared" ref="R20:R25" si="1">IF($K$8="",0,O20+F20)</f>
        <v>0</v>
      </c>
      <c r="S20" s="65">
        <f t="shared" ref="S20:S25" si="2">IF($K$8="",0,(R20)-$K$8)</f>
        <v>-23</v>
      </c>
    </row>
    <row r="21" spans="1:20" ht="18.5">
      <c r="A21" s="66" t="s">
        <v>38</v>
      </c>
      <c r="B21" s="44"/>
      <c r="C21" s="44"/>
      <c r="D21" s="44"/>
      <c r="E21" s="44"/>
      <c r="F21" s="45">
        <f t="shared" si="0"/>
        <v>0</v>
      </c>
      <c r="G21" s="46">
        <f>IF($F$21=0,0,$F$21/$K$8)</f>
        <v>0</v>
      </c>
      <c r="H21" s="95"/>
      <c r="I21" s="44"/>
      <c r="J21" s="44"/>
      <c r="K21" s="44"/>
      <c r="L21" s="44"/>
      <c r="M21" s="44"/>
      <c r="N21" s="44"/>
      <c r="O21" s="48">
        <f t="shared" ref="O21:O25" si="3">IF($K$8="",0,N21+M21+L21+K21+J21+I21)</f>
        <v>0</v>
      </c>
      <c r="P21" s="46">
        <f>IF($O$21=0,0,$O$21/$K$8)</f>
        <v>0</v>
      </c>
      <c r="Q21" s="47"/>
      <c r="R21" s="64">
        <f t="shared" si="1"/>
        <v>0</v>
      </c>
      <c r="S21" s="65">
        <f t="shared" si="2"/>
        <v>-23</v>
      </c>
    </row>
    <row r="22" spans="1:20" ht="18.5">
      <c r="A22" s="66" t="s">
        <v>39</v>
      </c>
      <c r="B22" s="44"/>
      <c r="C22" s="44"/>
      <c r="D22" s="44"/>
      <c r="E22" s="44"/>
      <c r="F22" s="45">
        <f t="shared" si="0"/>
        <v>0</v>
      </c>
      <c r="G22" s="46">
        <f>IF($F$22=0,0,$F$22/$K$8)</f>
        <v>0</v>
      </c>
      <c r="H22" s="95"/>
      <c r="I22" s="44"/>
      <c r="J22" s="44"/>
      <c r="K22" s="44"/>
      <c r="L22" s="44"/>
      <c r="M22" s="44"/>
      <c r="N22" s="44"/>
      <c r="O22" s="48">
        <f t="shared" si="3"/>
        <v>0</v>
      </c>
      <c r="P22" s="46">
        <f>IF($O$22=0,0,$O$22/$K$8)</f>
        <v>0</v>
      </c>
      <c r="Q22" s="47"/>
      <c r="R22" s="64">
        <f t="shared" si="1"/>
        <v>0</v>
      </c>
      <c r="S22" s="65">
        <f t="shared" si="2"/>
        <v>-23</v>
      </c>
    </row>
    <row r="23" spans="1:20" ht="18.5">
      <c r="A23" s="66" t="s">
        <v>40</v>
      </c>
      <c r="B23" s="44"/>
      <c r="C23" s="44"/>
      <c r="D23" s="44"/>
      <c r="E23" s="44"/>
      <c r="F23" s="45">
        <f t="shared" si="0"/>
        <v>0</v>
      </c>
      <c r="G23" s="46">
        <f>IF($F$23=0,0,$F$23/$K$8)</f>
        <v>0</v>
      </c>
      <c r="H23" s="95"/>
      <c r="I23" s="44"/>
      <c r="J23" s="44"/>
      <c r="K23" s="44"/>
      <c r="L23" s="44"/>
      <c r="M23" s="44"/>
      <c r="N23" s="44"/>
      <c r="O23" s="48">
        <f t="shared" si="3"/>
        <v>0</v>
      </c>
      <c r="P23" s="46">
        <f>IF($O$23=0,0,$O$23/$K$8)</f>
        <v>0</v>
      </c>
      <c r="Q23" s="47"/>
      <c r="R23" s="64">
        <f t="shared" si="1"/>
        <v>0</v>
      </c>
      <c r="S23" s="65">
        <f t="shared" si="2"/>
        <v>-23</v>
      </c>
    </row>
    <row r="24" spans="1:20" ht="18.5">
      <c r="A24" s="66" t="s">
        <v>41</v>
      </c>
      <c r="B24" s="44"/>
      <c r="C24" s="44"/>
      <c r="D24" s="44"/>
      <c r="E24" s="44"/>
      <c r="F24" s="45">
        <f t="shared" si="0"/>
        <v>0</v>
      </c>
      <c r="G24" s="46">
        <f>IF($F$24=0,0,$F$24/$K$8)</f>
        <v>0</v>
      </c>
      <c r="H24" s="95"/>
      <c r="I24" s="44"/>
      <c r="J24" s="44"/>
      <c r="K24" s="44"/>
      <c r="L24" s="44"/>
      <c r="M24" s="44"/>
      <c r="N24" s="44"/>
      <c r="O24" s="48">
        <f t="shared" si="3"/>
        <v>0</v>
      </c>
      <c r="P24" s="46">
        <f>IF($O$24=0,0,$O$24/$K$8)</f>
        <v>0</v>
      </c>
      <c r="Q24" s="47"/>
      <c r="R24" s="64">
        <f t="shared" si="1"/>
        <v>0</v>
      </c>
      <c r="S24" s="65">
        <f t="shared" si="2"/>
        <v>-23</v>
      </c>
    </row>
    <row r="25" spans="1:20" ht="19" thickBot="1">
      <c r="A25" s="67" t="s">
        <v>42</v>
      </c>
      <c r="B25" s="55"/>
      <c r="C25" s="55"/>
      <c r="D25" s="55"/>
      <c r="E25" s="55"/>
      <c r="F25" s="45">
        <f t="shared" si="0"/>
        <v>0</v>
      </c>
      <c r="G25" s="46">
        <f>IF($F$25=0,0,$F$25/$K$8)</f>
        <v>0</v>
      </c>
      <c r="H25" s="96"/>
      <c r="I25" s="55"/>
      <c r="J25" s="55"/>
      <c r="K25" s="55"/>
      <c r="L25" s="55"/>
      <c r="M25" s="55"/>
      <c r="N25" s="55"/>
      <c r="O25" s="48">
        <f t="shared" si="3"/>
        <v>0</v>
      </c>
      <c r="P25" s="46">
        <f>IF($O$25=0,0,$O$25/$K$8)</f>
        <v>0</v>
      </c>
      <c r="Q25" s="58"/>
      <c r="R25" s="64">
        <f t="shared" si="1"/>
        <v>0</v>
      </c>
      <c r="S25" s="65">
        <f t="shared" si="2"/>
        <v>-23</v>
      </c>
    </row>
    <row r="26" spans="1:20">
      <c r="A26" s="154" t="s">
        <v>43</v>
      </c>
      <c r="B26" s="157"/>
      <c r="C26" s="160"/>
      <c r="D26" s="160"/>
      <c r="E26" s="163"/>
      <c r="F26" s="177">
        <f>IF($K$8="",0,E26+D26+C26+B26)</f>
        <v>0</v>
      </c>
      <c r="G26" s="180">
        <f>IF($F$26=0,0,$F$26/$K$8)</f>
        <v>0</v>
      </c>
      <c r="H26" s="183"/>
      <c r="I26" s="157"/>
      <c r="J26" s="160"/>
      <c r="K26" s="160"/>
      <c r="L26" s="160"/>
      <c r="M26" s="160"/>
      <c r="N26" s="163"/>
      <c r="O26" s="189">
        <f>IF($K$8="",0,N26+M26+L26+K26+J26+I26)</f>
        <v>0</v>
      </c>
      <c r="P26" s="198">
        <f>IF($O$26=0,0,$O$26/$K$8)</f>
        <v>0</v>
      </c>
      <c r="Q26" s="201"/>
      <c r="R26" s="195">
        <f>IF($K$8="",0,O26+F26)</f>
        <v>0</v>
      </c>
      <c r="S26" s="186">
        <f>IF($K$8="",0,(R26)-$K$8)</f>
        <v>-23</v>
      </c>
    </row>
    <row r="27" spans="1:20">
      <c r="A27" s="155"/>
      <c r="B27" s="158"/>
      <c r="C27" s="161"/>
      <c r="D27" s="161"/>
      <c r="E27" s="164"/>
      <c r="F27" s="178">
        <v>0</v>
      </c>
      <c r="G27" s="181">
        <v>0</v>
      </c>
      <c r="H27" s="184"/>
      <c r="I27" s="158"/>
      <c r="J27" s="161"/>
      <c r="K27" s="161"/>
      <c r="L27" s="161"/>
      <c r="M27" s="161"/>
      <c r="N27" s="164"/>
      <c r="O27" s="190"/>
      <c r="P27" s="199"/>
      <c r="Q27" s="202"/>
      <c r="R27" s="196"/>
      <c r="S27" s="187"/>
    </row>
    <row r="28" spans="1:20" ht="14.5" thickBot="1">
      <c r="A28" s="156"/>
      <c r="B28" s="159"/>
      <c r="C28" s="162"/>
      <c r="D28" s="162"/>
      <c r="E28" s="165"/>
      <c r="F28" s="179">
        <v>0</v>
      </c>
      <c r="G28" s="182">
        <v>0</v>
      </c>
      <c r="H28" s="185"/>
      <c r="I28" s="159"/>
      <c r="J28" s="162"/>
      <c r="K28" s="162"/>
      <c r="L28" s="162"/>
      <c r="M28" s="162"/>
      <c r="N28" s="165"/>
      <c r="O28" s="191"/>
      <c r="P28" s="200"/>
      <c r="Q28" s="203"/>
      <c r="R28" s="197"/>
      <c r="S28" s="188"/>
    </row>
    <row r="29" spans="1:20" ht="15.5">
      <c r="A29" s="68" t="s">
        <v>44</v>
      </c>
      <c r="B29" s="9"/>
      <c r="C29" s="9"/>
      <c r="D29" s="9"/>
      <c r="E29" s="9"/>
      <c r="F29" s="9"/>
      <c r="G29" s="9"/>
      <c r="H29" s="9"/>
      <c r="I29" s="9"/>
      <c r="J29" s="9"/>
      <c r="K29" s="9"/>
      <c r="L29" s="9"/>
      <c r="M29" s="9"/>
      <c r="N29" s="9"/>
      <c r="O29" s="9"/>
      <c r="P29" s="9"/>
      <c r="Q29" s="9"/>
      <c r="R29" s="10"/>
      <c r="S29" s="10"/>
    </row>
    <row r="30" spans="1:20" ht="15.5">
      <c r="A30" s="69"/>
      <c r="B30" s="69"/>
      <c r="C30" s="9"/>
      <c r="D30" s="9"/>
      <c r="E30" s="9"/>
      <c r="F30" s="9"/>
      <c r="G30" s="9"/>
      <c r="H30" s="9"/>
      <c r="I30" s="9"/>
      <c r="J30" s="9"/>
      <c r="K30" s="9"/>
      <c r="L30" s="9"/>
      <c r="M30" s="204"/>
      <c r="N30" s="205"/>
      <c r="O30" s="205"/>
      <c r="P30" s="206"/>
      <c r="Q30" s="70" t="s">
        <v>45</v>
      </c>
      <c r="R30" s="207">
        <v>43538.74941585648</v>
      </c>
      <c r="S30" s="208"/>
      <c r="T30" s="208"/>
    </row>
    <row r="31" spans="1:20" ht="21">
      <c r="A31" s="9"/>
      <c r="B31" s="9"/>
      <c r="C31" s="9"/>
      <c r="D31" s="9"/>
      <c r="E31" s="9"/>
      <c r="F31" s="9"/>
      <c r="G31" s="9"/>
      <c r="H31" s="9"/>
      <c r="I31" s="9"/>
      <c r="J31" s="9"/>
      <c r="K31" s="9"/>
      <c r="L31" s="9"/>
      <c r="M31" s="9"/>
      <c r="N31" s="9"/>
      <c r="O31" s="9"/>
      <c r="P31" s="9" t="s">
        <v>46</v>
      </c>
      <c r="Q31" s="9"/>
      <c r="R31" s="71"/>
      <c r="S31" s="72"/>
    </row>
  </sheetData>
  <mergeCells count="51">
    <mergeCell ref="P26:P28"/>
    <mergeCell ref="Q26:Q28"/>
    <mergeCell ref="R26:R28"/>
    <mergeCell ref="S26:S28"/>
    <mergeCell ref="M30:P30"/>
    <mergeCell ref="R30:T30"/>
    <mergeCell ref="O26:O28"/>
    <mergeCell ref="J26:J28"/>
    <mergeCell ref="K26:K28"/>
    <mergeCell ref="L26:L28"/>
    <mergeCell ref="M26:M28"/>
    <mergeCell ref="N26:N28"/>
    <mergeCell ref="S16:S18"/>
    <mergeCell ref="A26:A28"/>
    <mergeCell ref="B26:B28"/>
    <mergeCell ref="C26:C28"/>
    <mergeCell ref="D26:D28"/>
    <mergeCell ref="E26:E28"/>
    <mergeCell ref="F26:F28"/>
    <mergeCell ref="G26:G28"/>
    <mergeCell ref="H26:H28"/>
    <mergeCell ref="I26:I28"/>
    <mergeCell ref="M16:M18"/>
    <mergeCell ref="N16:N18"/>
    <mergeCell ref="O16:O18"/>
    <mergeCell ref="P16:P18"/>
    <mergeCell ref="Q16:Q18"/>
    <mergeCell ref="R16:R18"/>
    <mergeCell ref="L16:L18"/>
    <mergeCell ref="I10:J10"/>
    <mergeCell ref="L10:P10"/>
    <mergeCell ref="F11:H11"/>
    <mergeCell ref="O11:Q11"/>
    <mergeCell ref="F16:F18"/>
    <mergeCell ref="G16:G18"/>
    <mergeCell ref="H16:H18"/>
    <mergeCell ref="I16:I18"/>
    <mergeCell ref="J16:J18"/>
    <mergeCell ref="K16:K18"/>
    <mergeCell ref="A16:A18"/>
    <mergeCell ref="B16:B18"/>
    <mergeCell ref="C16:C18"/>
    <mergeCell ref="D16:D18"/>
    <mergeCell ref="E16:E18"/>
    <mergeCell ref="G6:J6"/>
    <mergeCell ref="K6:L6"/>
    <mergeCell ref="P6:R6"/>
    <mergeCell ref="A7:C7"/>
    <mergeCell ref="A8:C8"/>
    <mergeCell ref="D8:E8"/>
    <mergeCell ref="N8:P8"/>
  </mergeCells>
  <conditionalFormatting sqref="S13:S16 S19:S26">
    <cfRule type="cellIs" dxfId="148" priority="73" operator="equal">
      <formula>0</formula>
    </cfRule>
  </conditionalFormatting>
  <conditionalFormatting sqref="R13 O13:P13 F16:G16 O26:P26 O16:P16 F13:F15 O14:O15 P20:P25">
    <cfRule type="cellIs" dxfId="147" priority="70" operator="lessThan">
      <formula>1</formula>
    </cfRule>
    <cfRule type="cellIs" dxfId="146" priority="71" operator="lessThan">
      <formula>0</formula>
    </cfRule>
    <cfRule type="cellIs" dxfId="145" priority="72" operator="lessThan">
      <formula>0</formula>
    </cfRule>
  </conditionalFormatting>
  <conditionalFormatting sqref="R13 O13:P13 F16:G16 O26:P26 O16:P16 F13:F15 O14:O15 P20:P25">
    <cfRule type="cellIs" dxfId="144" priority="69" operator="lessThan">
      <formula>1</formula>
    </cfRule>
  </conditionalFormatting>
  <conditionalFormatting sqref="O13:P13 O16:P16 R13 O26:P26 F16:G16 F13:F15 O14:O15 P20:P25">
    <cfRule type="cellIs" dxfId="143" priority="68" operator="lessThan">
      <formula>1</formula>
    </cfRule>
  </conditionalFormatting>
  <conditionalFormatting sqref="R13 O13:P13 F16:G16 O26:P26 O16:P16 F13:F15 O14:O15 P20:P25">
    <cfRule type="cellIs" dxfId="142" priority="66" operator="lessThan">
      <formula>1</formula>
    </cfRule>
    <cfRule type="cellIs" dxfId="141" priority="67" operator="lessThan">
      <formula>1</formula>
    </cfRule>
  </conditionalFormatting>
  <conditionalFormatting sqref="R13 O13:P13 F16:G16 O26:P26 O16:P16 F13:F15 O14:O15 P20:P25">
    <cfRule type="cellIs" dxfId="140" priority="65" operator="lessThan">
      <formula>1</formula>
    </cfRule>
  </conditionalFormatting>
  <conditionalFormatting sqref="S13:S16 S19:S26">
    <cfRule type="cellIs" dxfId="139" priority="61" operator="lessThan">
      <formula>0</formula>
    </cfRule>
    <cfRule type="cellIs" dxfId="138" priority="62" operator="lessThan">
      <formula>0</formula>
    </cfRule>
    <cfRule type="cellIs" dxfId="137" priority="63" operator="lessThan">
      <formula>0</formula>
    </cfRule>
    <cfRule type="cellIs" dxfId="136" priority="64" operator="greaterThan">
      <formula>0</formula>
    </cfRule>
  </conditionalFormatting>
  <conditionalFormatting sqref="F8 H8 K8 M8 S8 E10 G10 K10">
    <cfRule type="cellIs" dxfId="135" priority="59" operator="greaterThan">
      <formula>0</formula>
    </cfRule>
    <cfRule type="cellIs" dxfId="134" priority="60" operator="lessThan">
      <formula>1</formula>
    </cfRule>
  </conditionalFormatting>
  <conditionalFormatting sqref="F8 H8 K8 M8 S8 E10 G10 K10">
    <cfRule type="cellIs" dxfId="133" priority="58" operator="lessThan">
      <formula>1</formula>
    </cfRule>
  </conditionalFormatting>
  <conditionalFormatting sqref="F8 H8 K8 M8 S8 E10 G10 K10">
    <cfRule type="cellIs" dxfId="132" priority="55" operator="greaterThan">
      <formula>0</formula>
    </cfRule>
    <cfRule type="cellIs" dxfId="131" priority="56" operator="greaterThan">
      <formula>0</formula>
    </cfRule>
    <cfRule type="cellIs" dxfId="130" priority="57" operator="lessThan">
      <formula>1</formula>
    </cfRule>
  </conditionalFormatting>
  <conditionalFormatting sqref="F8">
    <cfRule type="cellIs" dxfId="129" priority="54" operator="lessThan">
      <formula>1</formula>
    </cfRule>
  </conditionalFormatting>
  <conditionalFormatting sqref="H8">
    <cfRule type="cellIs" dxfId="128" priority="53" operator="lessThan">
      <formula>1</formula>
    </cfRule>
  </conditionalFormatting>
  <conditionalFormatting sqref="K8">
    <cfRule type="cellIs" dxfId="127" priority="52" operator="lessThan">
      <formula>1</formula>
    </cfRule>
  </conditionalFormatting>
  <conditionalFormatting sqref="M8">
    <cfRule type="cellIs" dxfId="126" priority="51" operator="lessThan">
      <formula>1</formula>
    </cfRule>
  </conditionalFormatting>
  <conditionalFormatting sqref="S8">
    <cfRule type="cellIs" dxfId="125" priority="50" operator="lessThan">
      <formula>1</formula>
    </cfRule>
  </conditionalFormatting>
  <conditionalFormatting sqref="K10">
    <cfRule type="cellIs" dxfId="124" priority="49" operator="lessThan">
      <formula>1</formula>
    </cfRule>
  </conditionalFormatting>
  <conditionalFormatting sqref="G10">
    <cfRule type="cellIs" dxfId="123" priority="48" operator="lessThan">
      <formula>1</formula>
    </cfRule>
  </conditionalFormatting>
  <conditionalFormatting sqref="E10">
    <cfRule type="cellIs" dxfId="122" priority="47" operator="lessThan">
      <formula>1</formula>
    </cfRule>
  </conditionalFormatting>
  <conditionalFormatting sqref="H8">
    <cfRule type="cellIs" dxfId="121" priority="46" operator="lessThan">
      <formula>1</formula>
    </cfRule>
  </conditionalFormatting>
  <conditionalFormatting sqref="K8">
    <cfRule type="cellIs" dxfId="120" priority="45" operator="lessThan">
      <formula>1</formula>
    </cfRule>
  </conditionalFormatting>
  <conditionalFormatting sqref="M8">
    <cfRule type="cellIs" dxfId="119" priority="44" operator="lessThan">
      <formula>1</formula>
    </cfRule>
  </conditionalFormatting>
  <conditionalFormatting sqref="S8">
    <cfRule type="cellIs" dxfId="118" priority="43" operator="lessThan">
      <formula>1</formula>
    </cfRule>
  </conditionalFormatting>
  <conditionalFormatting sqref="E10">
    <cfRule type="cellIs" dxfId="117" priority="42" operator="lessThan">
      <formula>1</formula>
    </cfRule>
  </conditionalFormatting>
  <conditionalFormatting sqref="G10">
    <cfRule type="cellIs" dxfId="116" priority="41" operator="lessThan">
      <formula>1</formula>
    </cfRule>
  </conditionalFormatting>
  <conditionalFormatting sqref="K10">
    <cfRule type="cellIs" dxfId="115" priority="40" operator="lessThan">
      <formula>1</formula>
    </cfRule>
  </conditionalFormatting>
  <conditionalFormatting sqref="Q26">
    <cfRule type="cellIs" dxfId="114" priority="39" operator="lessThan">
      <formula>0</formula>
    </cfRule>
  </conditionalFormatting>
  <conditionalFormatting sqref="Q26">
    <cfRule type="cellIs" dxfId="113" priority="38" operator="lessThan">
      <formula>1</formula>
    </cfRule>
  </conditionalFormatting>
  <conditionalFormatting sqref="H16:H18">
    <cfRule type="cellIs" dxfId="112" priority="37" operator="lessThan">
      <formula>1</formula>
    </cfRule>
  </conditionalFormatting>
  <conditionalFormatting sqref="Q16:Q18">
    <cfRule type="cellIs" dxfId="111" priority="36" operator="lessThan">
      <formula>1</formula>
    </cfRule>
  </conditionalFormatting>
  <conditionalFormatting sqref="B13:E16">
    <cfRule type="cellIs" dxfId="110" priority="35" operator="lessThan">
      <formula>1</formula>
    </cfRule>
  </conditionalFormatting>
  <conditionalFormatting sqref="H13:H15">
    <cfRule type="cellIs" dxfId="109" priority="34" operator="lessThan">
      <formula>1</formula>
    </cfRule>
  </conditionalFormatting>
  <conditionalFormatting sqref="Q13:Q15">
    <cfRule type="cellIs" dxfId="108" priority="33" operator="lessThan">
      <formula>1</formula>
    </cfRule>
  </conditionalFormatting>
  <conditionalFormatting sqref="Q19:Q25">
    <cfRule type="cellIs" dxfId="107" priority="32" operator="lessThan">
      <formula>1</formula>
    </cfRule>
  </conditionalFormatting>
  <conditionalFormatting sqref="I13:N16">
    <cfRule type="cellIs" dxfId="106" priority="31" operator="lessThan">
      <formula>1</formula>
    </cfRule>
  </conditionalFormatting>
  <conditionalFormatting sqref="B19:E25">
    <cfRule type="cellIs" dxfId="105" priority="30" operator="lessThan">
      <formula>1</formula>
    </cfRule>
  </conditionalFormatting>
  <conditionalFormatting sqref="H19:H25">
    <cfRule type="cellIs" dxfId="104" priority="29" operator="lessThan">
      <formula>1</formula>
    </cfRule>
  </conditionalFormatting>
  <conditionalFormatting sqref="I19:N25">
    <cfRule type="cellIs" dxfId="103" priority="28" operator="lessThan">
      <formula>1</formula>
    </cfRule>
  </conditionalFormatting>
  <conditionalFormatting sqref="F19:F25">
    <cfRule type="cellIs" dxfId="102" priority="25" operator="lessThan">
      <formula>1</formula>
    </cfRule>
    <cfRule type="cellIs" dxfId="101" priority="26" operator="lessThan">
      <formula>0</formula>
    </cfRule>
    <cfRule type="cellIs" dxfId="100" priority="27" operator="lessThan">
      <formula>0</formula>
    </cfRule>
  </conditionalFormatting>
  <conditionalFormatting sqref="F19:F25">
    <cfRule type="cellIs" dxfId="99" priority="24" operator="lessThan">
      <formula>1</formula>
    </cfRule>
  </conditionalFormatting>
  <conditionalFormatting sqref="F19:F25">
    <cfRule type="cellIs" dxfId="98" priority="23" operator="lessThan">
      <formula>1</formula>
    </cfRule>
  </conditionalFormatting>
  <conditionalFormatting sqref="F19:F25">
    <cfRule type="cellIs" dxfId="97" priority="21" operator="lessThan">
      <formula>1</formula>
    </cfRule>
    <cfRule type="cellIs" dxfId="96" priority="22" operator="lessThan">
      <formula>1</formula>
    </cfRule>
  </conditionalFormatting>
  <conditionalFormatting sqref="F19:F25">
    <cfRule type="cellIs" dxfId="95" priority="20" operator="lessThan">
      <formula>1</formula>
    </cfRule>
  </conditionalFormatting>
  <conditionalFormatting sqref="O19:O25">
    <cfRule type="cellIs" dxfId="94" priority="17" operator="lessThan">
      <formula>1</formula>
    </cfRule>
    <cfRule type="cellIs" dxfId="93" priority="18" operator="lessThan">
      <formula>0</formula>
    </cfRule>
    <cfRule type="cellIs" dxfId="92" priority="19" operator="lessThan">
      <formula>0</formula>
    </cfRule>
  </conditionalFormatting>
  <conditionalFormatting sqref="O19:O25">
    <cfRule type="cellIs" dxfId="91" priority="16" operator="lessThan">
      <formula>1</formula>
    </cfRule>
  </conditionalFormatting>
  <conditionalFormatting sqref="O19:O25">
    <cfRule type="cellIs" dxfId="90" priority="15" operator="lessThan">
      <formula>1</formula>
    </cfRule>
  </conditionalFormatting>
  <conditionalFormatting sqref="O19:O25">
    <cfRule type="cellIs" dxfId="89" priority="13" operator="lessThan">
      <formula>1</formula>
    </cfRule>
    <cfRule type="cellIs" dxfId="88" priority="14" operator="lessThan">
      <formula>1</formula>
    </cfRule>
  </conditionalFormatting>
  <conditionalFormatting sqref="O19:O25">
    <cfRule type="cellIs" dxfId="87" priority="12" operator="lessThan">
      <formula>1</formula>
    </cfRule>
  </conditionalFormatting>
  <conditionalFormatting sqref="F26:G26">
    <cfRule type="cellIs" dxfId="86" priority="9" operator="lessThan">
      <formula>1</formula>
    </cfRule>
    <cfRule type="cellIs" dxfId="85" priority="10" operator="lessThan">
      <formula>0</formula>
    </cfRule>
    <cfRule type="cellIs" dxfId="84" priority="11" operator="lessThan">
      <formula>0</formula>
    </cfRule>
  </conditionalFormatting>
  <conditionalFormatting sqref="F26:G26">
    <cfRule type="cellIs" dxfId="83" priority="8" operator="lessThan">
      <formula>1</formula>
    </cfRule>
  </conditionalFormatting>
  <conditionalFormatting sqref="F26:G26">
    <cfRule type="cellIs" dxfId="82" priority="7" operator="lessThan">
      <formula>1</formula>
    </cfRule>
  </conditionalFormatting>
  <conditionalFormatting sqref="F26:G26">
    <cfRule type="cellIs" dxfId="81" priority="5" operator="lessThan">
      <formula>1</formula>
    </cfRule>
    <cfRule type="cellIs" dxfId="80" priority="6" operator="lessThan">
      <formula>1</formula>
    </cfRule>
  </conditionalFormatting>
  <conditionalFormatting sqref="F26:G26">
    <cfRule type="cellIs" dxfId="79" priority="4" operator="lessThan">
      <formula>1</formula>
    </cfRule>
  </conditionalFormatting>
  <conditionalFormatting sqref="H26:H28">
    <cfRule type="cellIs" dxfId="78" priority="3" operator="lessThan">
      <formula>1</formula>
    </cfRule>
  </conditionalFormatting>
  <conditionalFormatting sqref="B26:E26">
    <cfRule type="cellIs" dxfId="77" priority="2" operator="lessThan">
      <formula>1</formula>
    </cfRule>
  </conditionalFormatting>
  <conditionalFormatting sqref="I26:N26">
    <cfRule type="cellIs" dxfId="76" priority="1" operator="lessThan">
      <formula>1</formula>
    </cfRule>
  </conditionalFormatting>
  <dataValidations count="1">
    <dataValidation type="list" allowBlank="1" showInputMessage="1" showErrorMessage="1" sqref="W6">
      <formula1>$AC$7:$AC$9</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H29"/>
  <sheetViews>
    <sheetView rightToLeft="1" workbookViewId="0">
      <selection activeCell="J17" sqref="J17"/>
    </sheetView>
  </sheetViews>
  <sheetFormatPr defaultColWidth="10.6640625" defaultRowHeight="14"/>
  <cols>
    <col min="1" max="1" width="8.5" customWidth="1"/>
    <col min="3" max="3" width="16.58203125" customWidth="1"/>
  </cols>
  <sheetData>
    <row r="6" spans="1:8" ht="15.5">
      <c r="A6" s="76" t="s">
        <v>47</v>
      </c>
      <c r="B6" s="76" t="s">
        <v>48</v>
      </c>
      <c r="C6" s="76" t="s">
        <v>49</v>
      </c>
      <c r="D6" s="211" t="s">
        <v>50</v>
      </c>
      <c r="E6" s="212"/>
      <c r="F6" s="76" t="s">
        <v>51</v>
      </c>
      <c r="G6" s="77" t="s">
        <v>52</v>
      </c>
      <c r="H6" s="73" t="s">
        <v>55</v>
      </c>
    </row>
    <row r="7" spans="1:8" ht="20">
      <c r="A7" s="74">
        <f>IF(ISBLANK(B7),"",ROW()-6)</f>
        <v>1</v>
      </c>
      <c r="B7" s="78" t="s">
        <v>58</v>
      </c>
      <c r="C7" s="79" t="s">
        <v>81</v>
      </c>
      <c r="D7" s="209"/>
      <c r="E7" s="210"/>
      <c r="F7" s="80" t="s">
        <v>53</v>
      </c>
      <c r="G7" s="81">
        <v>1801</v>
      </c>
      <c r="H7" s="75" t="s">
        <v>56</v>
      </c>
    </row>
    <row r="8" spans="1:8" ht="20">
      <c r="A8" s="74">
        <f t="shared" ref="A8:A29" si="0">IF(ISBLANK(B8),"",ROW()-6)</f>
        <v>2</v>
      </c>
      <c r="B8" s="78" t="s">
        <v>59</v>
      </c>
      <c r="C8" s="79" t="s">
        <v>82</v>
      </c>
      <c r="D8" s="209"/>
      <c r="E8" s="210"/>
      <c r="F8" s="80" t="s">
        <v>54</v>
      </c>
      <c r="G8" s="81">
        <v>1711</v>
      </c>
      <c r="H8" s="75" t="s">
        <v>56</v>
      </c>
    </row>
    <row r="9" spans="1:8" ht="20">
      <c r="A9" s="74">
        <f t="shared" si="0"/>
        <v>3</v>
      </c>
      <c r="B9" s="78" t="s">
        <v>60</v>
      </c>
      <c r="C9" s="79" t="s">
        <v>83</v>
      </c>
      <c r="D9" s="209"/>
      <c r="E9" s="210"/>
      <c r="F9" s="80" t="s">
        <v>54</v>
      </c>
      <c r="G9" s="81">
        <v>1803</v>
      </c>
      <c r="H9" s="75" t="s">
        <v>56</v>
      </c>
    </row>
    <row r="10" spans="1:8" ht="20">
      <c r="A10" s="74">
        <f t="shared" si="0"/>
        <v>4</v>
      </c>
      <c r="B10" s="78" t="s">
        <v>61</v>
      </c>
      <c r="C10" s="79" t="s">
        <v>84</v>
      </c>
      <c r="D10" s="209"/>
      <c r="E10" s="210"/>
      <c r="F10" s="80" t="s">
        <v>54</v>
      </c>
      <c r="G10" s="81">
        <v>1804</v>
      </c>
      <c r="H10" s="75" t="s">
        <v>56</v>
      </c>
    </row>
    <row r="11" spans="1:8" ht="20">
      <c r="A11" s="74">
        <f t="shared" si="0"/>
        <v>5</v>
      </c>
      <c r="B11" s="78" t="s">
        <v>62</v>
      </c>
      <c r="C11" s="79" t="s">
        <v>85</v>
      </c>
      <c r="D11" s="209"/>
      <c r="E11" s="210"/>
      <c r="F11" s="80" t="s">
        <v>54</v>
      </c>
      <c r="G11" s="81">
        <v>1805</v>
      </c>
      <c r="H11" s="75" t="s">
        <v>56</v>
      </c>
    </row>
    <row r="12" spans="1:8" ht="20">
      <c r="A12" s="74">
        <f t="shared" si="0"/>
        <v>6</v>
      </c>
      <c r="B12" s="78" t="s">
        <v>63</v>
      </c>
      <c r="C12" s="79" t="s">
        <v>86</v>
      </c>
      <c r="D12" s="209"/>
      <c r="E12" s="210"/>
      <c r="F12" s="80" t="s">
        <v>53</v>
      </c>
      <c r="G12" s="81">
        <v>1806</v>
      </c>
      <c r="H12" s="75" t="s">
        <v>56</v>
      </c>
    </row>
    <row r="13" spans="1:8" ht="20">
      <c r="A13" s="74">
        <f t="shared" si="0"/>
        <v>7</v>
      </c>
      <c r="B13" s="78" t="s">
        <v>64</v>
      </c>
      <c r="C13" s="79" t="s">
        <v>87</v>
      </c>
      <c r="D13" s="209"/>
      <c r="E13" s="210"/>
      <c r="F13" s="80" t="s">
        <v>53</v>
      </c>
      <c r="G13" s="81">
        <v>1696</v>
      </c>
      <c r="H13" s="75" t="s">
        <v>56</v>
      </c>
    </row>
    <row r="14" spans="1:8" ht="20">
      <c r="A14" s="74">
        <f t="shared" si="0"/>
        <v>8</v>
      </c>
      <c r="B14" s="78" t="s">
        <v>65</v>
      </c>
      <c r="C14" s="79" t="s">
        <v>88</v>
      </c>
      <c r="D14" s="209"/>
      <c r="E14" s="210"/>
      <c r="F14" s="80" t="s">
        <v>54</v>
      </c>
      <c r="G14" s="81">
        <v>1729</v>
      </c>
      <c r="H14" s="75" t="s">
        <v>56</v>
      </c>
    </row>
    <row r="15" spans="1:8" ht="20">
      <c r="A15" s="74">
        <f t="shared" si="0"/>
        <v>9</v>
      </c>
      <c r="B15" s="78" t="s">
        <v>66</v>
      </c>
      <c r="C15" s="79" t="s">
        <v>89</v>
      </c>
      <c r="D15" s="209"/>
      <c r="E15" s="210"/>
      <c r="F15" s="80" t="s">
        <v>53</v>
      </c>
      <c r="G15" s="81">
        <v>1729</v>
      </c>
      <c r="H15" s="75" t="s">
        <v>56</v>
      </c>
    </row>
    <row r="16" spans="1:8" ht="20">
      <c r="A16" s="74">
        <f t="shared" si="0"/>
        <v>10</v>
      </c>
      <c r="B16" s="78" t="s">
        <v>67</v>
      </c>
      <c r="C16" s="79" t="s">
        <v>90</v>
      </c>
      <c r="D16" s="209"/>
      <c r="E16" s="210"/>
      <c r="F16" s="80" t="s">
        <v>53</v>
      </c>
      <c r="G16" s="81">
        <v>1808</v>
      </c>
      <c r="H16" s="75" t="s">
        <v>56</v>
      </c>
    </row>
    <row r="17" spans="1:8" ht="20">
      <c r="A17" s="74">
        <f t="shared" si="0"/>
        <v>11</v>
      </c>
      <c r="B17" s="78" t="s">
        <v>68</v>
      </c>
      <c r="C17" s="79" t="s">
        <v>91</v>
      </c>
      <c r="D17" s="209"/>
      <c r="E17" s="210"/>
      <c r="F17" s="80" t="s">
        <v>53</v>
      </c>
      <c r="G17" s="81">
        <v>1809</v>
      </c>
      <c r="H17" s="75" t="s">
        <v>56</v>
      </c>
    </row>
    <row r="18" spans="1:8" ht="20">
      <c r="A18" s="74">
        <f t="shared" si="0"/>
        <v>12</v>
      </c>
      <c r="B18" s="78" t="s">
        <v>69</v>
      </c>
      <c r="C18" s="79" t="s">
        <v>92</v>
      </c>
      <c r="D18" s="209"/>
      <c r="E18" s="210"/>
      <c r="F18" s="80" t="s">
        <v>54</v>
      </c>
      <c r="G18" s="81">
        <v>1810</v>
      </c>
      <c r="H18" s="75" t="s">
        <v>56</v>
      </c>
    </row>
    <row r="19" spans="1:8" ht="20">
      <c r="A19" s="74">
        <f t="shared" si="0"/>
        <v>13</v>
      </c>
      <c r="B19" s="78" t="s">
        <v>70</v>
      </c>
      <c r="C19" s="79" t="s">
        <v>93</v>
      </c>
      <c r="D19" s="209"/>
      <c r="E19" s="210"/>
      <c r="F19" s="80" t="s">
        <v>53</v>
      </c>
      <c r="G19" s="81">
        <v>1811</v>
      </c>
      <c r="H19" s="75" t="s">
        <v>56</v>
      </c>
    </row>
    <row r="20" spans="1:8" ht="20">
      <c r="A20" s="74">
        <f t="shared" si="0"/>
        <v>14</v>
      </c>
      <c r="B20" s="78" t="s">
        <v>71</v>
      </c>
      <c r="C20" s="79" t="s">
        <v>94</v>
      </c>
      <c r="D20" s="209"/>
      <c r="E20" s="210"/>
      <c r="F20" s="80" t="s">
        <v>54</v>
      </c>
      <c r="G20" s="81">
        <v>1812</v>
      </c>
      <c r="H20" s="75" t="s">
        <v>56</v>
      </c>
    </row>
    <row r="21" spans="1:8" ht="20">
      <c r="A21" s="74">
        <f t="shared" si="0"/>
        <v>15</v>
      </c>
      <c r="B21" s="78" t="s">
        <v>72</v>
      </c>
      <c r="C21" s="79" t="s">
        <v>95</v>
      </c>
      <c r="D21" s="209"/>
      <c r="E21" s="210"/>
      <c r="F21" s="80" t="s">
        <v>53</v>
      </c>
      <c r="G21" s="81">
        <v>1813</v>
      </c>
      <c r="H21" s="75" t="s">
        <v>56</v>
      </c>
    </row>
    <row r="22" spans="1:8" ht="20">
      <c r="A22" s="74">
        <f t="shared" si="0"/>
        <v>16</v>
      </c>
      <c r="B22" s="78" t="s">
        <v>73</v>
      </c>
      <c r="C22" s="79" t="s">
        <v>96</v>
      </c>
      <c r="D22" s="209"/>
      <c r="E22" s="210"/>
      <c r="F22" s="80" t="s">
        <v>53</v>
      </c>
      <c r="G22" s="81">
        <v>1693</v>
      </c>
      <c r="H22" s="75" t="s">
        <v>57</v>
      </c>
    </row>
    <row r="23" spans="1:8" ht="20">
      <c r="A23" s="74">
        <f t="shared" si="0"/>
        <v>17</v>
      </c>
      <c r="B23" s="78" t="s">
        <v>74</v>
      </c>
      <c r="C23" s="79" t="s">
        <v>97</v>
      </c>
      <c r="D23" s="209"/>
      <c r="E23" s="210"/>
      <c r="F23" s="80" t="s">
        <v>53</v>
      </c>
      <c r="G23" s="81">
        <v>1814</v>
      </c>
      <c r="H23" s="75" t="s">
        <v>56</v>
      </c>
    </row>
    <row r="24" spans="1:8" ht="20">
      <c r="A24" s="74">
        <f t="shared" si="0"/>
        <v>18</v>
      </c>
      <c r="B24" s="78" t="s">
        <v>75</v>
      </c>
      <c r="C24" s="79" t="s">
        <v>98</v>
      </c>
      <c r="D24" s="209"/>
      <c r="E24" s="210"/>
      <c r="F24" s="80" t="s">
        <v>54</v>
      </c>
      <c r="G24" s="81">
        <v>1815</v>
      </c>
      <c r="H24" s="75" t="s">
        <v>56</v>
      </c>
    </row>
    <row r="25" spans="1:8" ht="20">
      <c r="A25" s="74">
        <f t="shared" si="0"/>
        <v>19</v>
      </c>
      <c r="B25" s="78" t="s">
        <v>76</v>
      </c>
      <c r="C25" s="79" t="s">
        <v>99</v>
      </c>
      <c r="D25" s="209"/>
      <c r="E25" s="210"/>
      <c r="F25" s="80" t="s">
        <v>53</v>
      </c>
      <c r="G25" s="81">
        <v>1716</v>
      </c>
      <c r="H25" s="75" t="s">
        <v>56</v>
      </c>
    </row>
    <row r="26" spans="1:8" ht="20">
      <c r="A26" s="74">
        <f t="shared" si="0"/>
        <v>20</v>
      </c>
      <c r="B26" s="78" t="s">
        <v>77</v>
      </c>
      <c r="C26" s="79" t="s">
        <v>100</v>
      </c>
      <c r="D26" s="209"/>
      <c r="E26" s="210"/>
      <c r="F26" s="80" t="s">
        <v>54</v>
      </c>
      <c r="G26" s="81">
        <v>1720</v>
      </c>
      <c r="H26" s="75" t="s">
        <v>56</v>
      </c>
    </row>
    <row r="27" spans="1:8" ht="20">
      <c r="A27" s="74">
        <f t="shared" si="0"/>
        <v>21</v>
      </c>
      <c r="B27" s="78" t="s">
        <v>78</v>
      </c>
      <c r="C27" s="79" t="s">
        <v>101</v>
      </c>
      <c r="D27" s="209"/>
      <c r="E27" s="210"/>
      <c r="F27" s="80" t="s">
        <v>53</v>
      </c>
      <c r="G27" s="81">
        <v>1736</v>
      </c>
      <c r="H27" s="75" t="s">
        <v>56</v>
      </c>
    </row>
    <row r="28" spans="1:8" ht="20">
      <c r="A28" s="74">
        <f t="shared" si="0"/>
        <v>22</v>
      </c>
      <c r="B28" s="78" t="s">
        <v>79</v>
      </c>
      <c r="C28" s="79" t="s">
        <v>102</v>
      </c>
      <c r="D28" s="209"/>
      <c r="E28" s="210"/>
      <c r="F28" s="80" t="s">
        <v>53</v>
      </c>
      <c r="G28" s="81">
        <v>1712</v>
      </c>
      <c r="H28" s="75" t="s">
        <v>56</v>
      </c>
    </row>
    <row r="29" spans="1:8" ht="20">
      <c r="A29" s="74">
        <f t="shared" si="0"/>
        <v>23</v>
      </c>
      <c r="B29" s="78" t="s">
        <v>80</v>
      </c>
      <c r="C29" s="79" t="s">
        <v>103</v>
      </c>
      <c r="D29" s="209"/>
      <c r="E29" s="210"/>
      <c r="F29" s="80" t="s">
        <v>54</v>
      </c>
      <c r="G29" s="81">
        <v>1692</v>
      </c>
      <c r="H29" s="75" t="s">
        <v>56</v>
      </c>
    </row>
  </sheetData>
  <mergeCells count="24">
    <mergeCell ref="D29:E29"/>
    <mergeCell ref="D18:E18"/>
    <mergeCell ref="D19:E19"/>
    <mergeCell ref="D20:E20"/>
    <mergeCell ref="D21:E21"/>
    <mergeCell ref="D22:E22"/>
    <mergeCell ref="D23:E23"/>
    <mergeCell ref="D24:E24"/>
    <mergeCell ref="D25:E25"/>
    <mergeCell ref="D26:E26"/>
    <mergeCell ref="D27:E27"/>
    <mergeCell ref="D28:E28"/>
    <mergeCell ref="D17:E17"/>
    <mergeCell ref="D6:E6"/>
    <mergeCell ref="D7:E7"/>
    <mergeCell ref="D8:E8"/>
    <mergeCell ref="D9:E9"/>
    <mergeCell ref="D10:E10"/>
    <mergeCell ref="D11:E11"/>
    <mergeCell ref="D12:E12"/>
    <mergeCell ref="D13:E13"/>
    <mergeCell ref="D14:E14"/>
    <mergeCell ref="D15:E15"/>
    <mergeCell ref="D16:E16"/>
  </mergeCells>
  <dataValidations count="2">
    <dataValidation type="list" allowBlank="1" showInputMessage="1" showErrorMessage="1" sqref="F7:F29">
      <formula1>$K$4:$K$5</formula1>
    </dataValidation>
    <dataValidation type="list" allowBlank="1" showInputMessage="1" showErrorMessage="1" sqref="H7:H29">
      <formula1>$L$1:$L$2</formula1>
    </dataValidation>
  </dataValidation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P28"/>
  <sheetViews>
    <sheetView rightToLeft="1" workbookViewId="0">
      <selection activeCell="T9" sqref="T9"/>
    </sheetView>
  </sheetViews>
  <sheetFormatPr defaultColWidth="6.08203125" defaultRowHeight="14"/>
  <cols>
    <col min="2" max="2" width="10.33203125" customWidth="1"/>
    <col min="3" max="3" width="11.75" customWidth="1"/>
  </cols>
  <sheetData>
    <row r="2" spans="1:16">
      <c r="E2" t="s">
        <v>117</v>
      </c>
    </row>
    <row r="3" spans="1:16" ht="14.5" thickBot="1"/>
    <row r="4" spans="1:16" ht="15" thickTop="1" thickBot="1">
      <c r="A4" s="84" t="s">
        <v>47</v>
      </c>
      <c r="B4" s="213" t="s">
        <v>104</v>
      </c>
      <c r="C4" s="213"/>
      <c r="D4" s="84" t="s">
        <v>105</v>
      </c>
      <c r="E4" s="84" t="s">
        <v>106</v>
      </c>
      <c r="F4" s="84" t="s">
        <v>107</v>
      </c>
      <c r="G4" s="84" t="s">
        <v>108</v>
      </c>
      <c r="H4" s="84" t="s">
        <v>109</v>
      </c>
      <c r="I4" s="84" t="s">
        <v>110</v>
      </c>
      <c r="J4" s="84" t="s">
        <v>38</v>
      </c>
      <c r="K4" s="84" t="s">
        <v>111</v>
      </c>
      <c r="L4" s="84" t="s">
        <v>112</v>
      </c>
      <c r="M4" s="84" t="s">
        <v>113</v>
      </c>
      <c r="N4" s="84" t="s">
        <v>114</v>
      </c>
      <c r="O4" s="84" t="s">
        <v>115</v>
      </c>
      <c r="P4" s="84" t="s">
        <v>116</v>
      </c>
    </row>
    <row r="5" spans="1:16" ht="21" thickTop="1" thickBot="1">
      <c r="A5" s="82">
        <v>1</v>
      </c>
      <c r="B5" s="82" t="str">
        <f>'قائمة التلاميذ '!B7</f>
        <v>a1</v>
      </c>
      <c r="C5" s="82" t="str">
        <f>'قائمة التلاميذ '!C7</f>
        <v>bb2</v>
      </c>
      <c r="D5" s="85">
        <v>5.5</v>
      </c>
      <c r="E5" s="85">
        <v>3.5</v>
      </c>
      <c r="F5" s="85">
        <v>3.75</v>
      </c>
      <c r="G5" s="85">
        <v>3.5</v>
      </c>
      <c r="H5" s="86">
        <v>6.75</v>
      </c>
      <c r="I5" s="85">
        <v>4</v>
      </c>
      <c r="J5" s="85">
        <v>5.5</v>
      </c>
      <c r="K5" s="85">
        <v>4</v>
      </c>
      <c r="L5" s="85">
        <v>3.5</v>
      </c>
      <c r="M5" s="85">
        <v>6</v>
      </c>
      <c r="N5" s="85">
        <v>6</v>
      </c>
      <c r="O5" s="87">
        <f>SUM(D5:N5)</f>
        <v>52</v>
      </c>
      <c r="P5" s="88">
        <f>IFERROR(ROUNDDOWN(AVERAGE(D5:N5),2)," ")</f>
        <v>4.72</v>
      </c>
    </row>
    <row r="6" spans="1:16" ht="21" thickTop="1" thickBot="1">
      <c r="A6" s="82">
        <v>2</v>
      </c>
      <c r="B6" s="82" t="str">
        <f>'قائمة التلاميذ '!B8</f>
        <v>a2</v>
      </c>
      <c r="C6" s="82" t="str">
        <f>'قائمة التلاميذ '!C8</f>
        <v>bb3</v>
      </c>
      <c r="D6" s="85">
        <v>8.5</v>
      </c>
      <c r="E6" s="85">
        <v>4.5</v>
      </c>
      <c r="F6" s="85">
        <v>7.5</v>
      </c>
      <c r="G6" s="85">
        <v>7</v>
      </c>
      <c r="H6" s="86">
        <v>7.75</v>
      </c>
      <c r="I6" s="85">
        <v>7</v>
      </c>
      <c r="J6" s="85">
        <v>6</v>
      </c>
      <c r="K6" s="85">
        <v>7.5</v>
      </c>
      <c r="L6" s="85">
        <v>4.5</v>
      </c>
      <c r="M6" s="85">
        <v>7</v>
      </c>
      <c r="N6" s="85">
        <v>8</v>
      </c>
      <c r="O6" s="87">
        <f t="shared" ref="O6:O27" si="0">SUM(D6:N6)</f>
        <v>75.25</v>
      </c>
      <c r="P6" s="88">
        <f t="shared" ref="P6:P27" si="1">IFERROR(ROUNDDOWN(AVERAGE(D6:N6),2)," ")</f>
        <v>6.84</v>
      </c>
    </row>
    <row r="7" spans="1:16" ht="21" thickTop="1" thickBot="1">
      <c r="A7" s="82">
        <v>3</v>
      </c>
      <c r="B7" s="82" t="str">
        <f>'قائمة التلاميذ '!B9</f>
        <v>a3</v>
      </c>
      <c r="C7" s="82" t="str">
        <f>'قائمة التلاميذ '!C9</f>
        <v>bb4</v>
      </c>
      <c r="D7" s="85">
        <v>1.75</v>
      </c>
      <c r="E7" s="85">
        <v>2</v>
      </c>
      <c r="F7" s="85">
        <v>2.25</v>
      </c>
      <c r="G7" s="85">
        <v>0.5</v>
      </c>
      <c r="H7" s="86">
        <v>2.5</v>
      </c>
      <c r="I7" s="85">
        <v>2</v>
      </c>
      <c r="J7" s="85">
        <v>1.5</v>
      </c>
      <c r="K7" s="85">
        <v>0.5</v>
      </c>
      <c r="L7" s="85">
        <v>0.5</v>
      </c>
      <c r="M7" s="85">
        <v>5</v>
      </c>
      <c r="N7" s="85">
        <v>5</v>
      </c>
      <c r="O7" s="87">
        <f t="shared" si="0"/>
        <v>23.5</v>
      </c>
      <c r="P7" s="88">
        <f t="shared" si="1"/>
        <v>2.13</v>
      </c>
    </row>
    <row r="8" spans="1:16" ht="21" thickTop="1" thickBot="1">
      <c r="A8" s="82">
        <v>4</v>
      </c>
      <c r="B8" s="82" t="str">
        <f>'قائمة التلاميذ '!B10</f>
        <v>a4</v>
      </c>
      <c r="C8" s="82" t="str">
        <f>'قائمة التلاميذ '!C10</f>
        <v>bb5</v>
      </c>
      <c r="D8" s="85">
        <v>9.5</v>
      </c>
      <c r="E8" s="85">
        <v>8</v>
      </c>
      <c r="F8" s="85">
        <v>8</v>
      </c>
      <c r="G8" s="85">
        <v>8</v>
      </c>
      <c r="H8" s="86">
        <v>9.5</v>
      </c>
      <c r="I8" s="85">
        <v>9.5</v>
      </c>
      <c r="J8" s="85">
        <v>8</v>
      </c>
      <c r="K8" s="85">
        <v>8.5</v>
      </c>
      <c r="L8" s="85">
        <v>5</v>
      </c>
      <c r="M8" s="85">
        <v>8</v>
      </c>
      <c r="N8" s="85">
        <v>9</v>
      </c>
      <c r="O8" s="87">
        <f t="shared" si="0"/>
        <v>91</v>
      </c>
      <c r="P8" s="88">
        <f t="shared" si="1"/>
        <v>8.27</v>
      </c>
    </row>
    <row r="9" spans="1:16" ht="21" thickTop="1" thickBot="1">
      <c r="A9" s="82">
        <v>5</v>
      </c>
      <c r="B9" s="82" t="str">
        <f>'قائمة التلاميذ '!B11</f>
        <v>a5</v>
      </c>
      <c r="C9" s="82" t="str">
        <f>'قائمة التلاميذ '!C11</f>
        <v>bb6</v>
      </c>
      <c r="D9" s="85">
        <v>9</v>
      </c>
      <c r="E9" s="85">
        <v>8.5</v>
      </c>
      <c r="F9" s="85">
        <v>8.75</v>
      </c>
      <c r="G9" s="85">
        <v>7.5</v>
      </c>
      <c r="H9" s="86">
        <v>7</v>
      </c>
      <c r="I9" s="85">
        <v>7.5</v>
      </c>
      <c r="J9" s="85">
        <v>7</v>
      </c>
      <c r="K9" s="85">
        <v>5.5</v>
      </c>
      <c r="L9" s="85">
        <v>8</v>
      </c>
      <c r="M9" s="85">
        <v>8</v>
      </c>
      <c r="N9" s="85">
        <v>9</v>
      </c>
      <c r="O9" s="87">
        <f t="shared" si="0"/>
        <v>85.75</v>
      </c>
      <c r="P9" s="88">
        <f t="shared" si="1"/>
        <v>7.79</v>
      </c>
    </row>
    <row r="10" spans="1:16" ht="21" thickTop="1" thickBot="1">
      <c r="A10" s="82">
        <v>6</v>
      </c>
      <c r="B10" s="82" t="str">
        <f>'قائمة التلاميذ '!B12</f>
        <v>a6</v>
      </c>
      <c r="C10" s="82" t="str">
        <f>'قائمة التلاميذ '!C12</f>
        <v>bb7</v>
      </c>
      <c r="D10" s="85">
        <v>2.5</v>
      </c>
      <c r="E10" s="85">
        <v>2</v>
      </c>
      <c r="F10" s="85">
        <v>1.75</v>
      </c>
      <c r="G10" s="85">
        <v>2.25</v>
      </c>
      <c r="H10" s="86">
        <v>2.75</v>
      </c>
      <c r="I10" s="85">
        <v>5</v>
      </c>
      <c r="J10" s="85">
        <v>3.5</v>
      </c>
      <c r="K10" s="85">
        <v>1.5</v>
      </c>
      <c r="L10" s="85">
        <v>2</v>
      </c>
      <c r="M10" s="85">
        <v>5</v>
      </c>
      <c r="N10" s="85">
        <v>5</v>
      </c>
      <c r="O10" s="87">
        <f t="shared" si="0"/>
        <v>33.25</v>
      </c>
      <c r="P10" s="88">
        <f t="shared" si="1"/>
        <v>3.02</v>
      </c>
    </row>
    <row r="11" spans="1:16" ht="21" thickTop="1" thickBot="1">
      <c r="A11" s="82">
        <v>7</v>
      </c>
      <c r="B11" s="82" t="str">
        <f>'قائمة التلاميذ '!B13</f>
        <v>a7</v>
      </c>
      <c r="C11" s="82" t="str">
        <f>'قائمة التلاميذ '!C13</f>
        <v>bb8</v>
      </c>
      <c r="D11" s="85">
        <v>9</v>
      </c>
      <c r="E11" s="85">
        <v>9.5</v>
      </c>
      <c r="F11" s="85">
        <v>6.25</v>
      </c>
      <c r="G11" s="85">
        <v>7</v>
      </c>
      <c r="H11" s="86">
        <v>9.5</v>
      </c>
      <c r="I11" s="85">
        <v>10</v>
      </c>
      <c r="J11" s="85">
        <v>7.5</v>
      </c>
      <c r="K11" s="85">
        <v>7</v>
      </c>
      <c r="L11" s="85">
        <v>7.5</v>
      </c>
      <c r="M11" s="85">
        <v>8</v>
      </c>
      <c r="N11" s="85">
        <v>9</v>
      </c>
      <c r="O11" s="87">
        <f t="shared" si="0"/>
        <v>90.25</v>
      </c>
      <c r="P11" s="88">
        <f t="shared" si="1"/>
        <v>8.1999999999999993</v>
      </c>
    </row>
    <row r="12" spans="1:16" ht="21" thickTop="1" thickBot="1">
      <c r="A12" s="82">
        <v>8</v>
      </c>
      <c r="B12" s="82" t="str">
        <f>'قائمة التلاميذ '!B14</f>
        <v>a8</v>
      </c>
      <c r="C12" s="82" t="str">
        <f>'قائمة التلاميذ '!C14</f>
        <v>bb9</v>
      </c>
      <c r="D12" s="85">
        <v>7</v>
      </c>
      <c r="E12" s="85">
        <v>9.5</v>
      </c>
      <c r="F12" s="85">
        <v>7</v>
      </c>
      <c r="G12" s="85">
        <v>6</v>
      </c>
      <c r="H12" s="86">
        <v>6.75</v>
      </c>
      <c r="I12" s="85">
        <v>6</v>
      </c>
      <c r="J12" s="85">
        <v>7</v>
      </c>
      <c r="K12" s="85">
        <v>2.5</v>
      </c>
      <c r="L12" s="85">
        <v>7.5</v>
      </c>
      <c r="M12" s="85">
        <v>7</v>
      </c>
      <c r="N12" s="85">
        <v>9</v>
      </c>
      <c r="O12" s="87">
        <f t="shared" si="0"/>
        <v>75.25</v>
      </c>
      <c r="P12" s="88">
        <f t="shared" si="1"/>
        <v>6.84</v>
      </c>
    </row>
    <row r="13" spans="1:16" ht="21" thickTop="1" thickBot="1">
      <c r="A13" s="82">
        <v>9</v>
      </c>
      <c r="B13" s="82" t="str">
        <f>'قائمة التلاميذ '!B15</f>
        <v>a9</v>
      </c>
      <c r="C13" s="82" t="str">
        <f>'قائمة التلاميذ '!C15</f>
        <v>bb10</v>
      </c>
      <c r="D13" s="85">
        <v>8.5</v>
      </c>
      <c r="E13" s="85">
        <v>5.5</v>
      </c>
      <c r="F13" s="85">
        <v>6.25</v>
      </c>
      <c r="G13" s="85">
        <v>7.25</v>
      </c>
      <c r="H13" s="86">
        <v>6.5</v>
      </c>
      <c r="I13" s="85">
        <v>5.5</v>
      </c>
      <c r="J13" s="85">
        <v>5.5</v>
      </c>
      <c r="K13" s="85">
        <v>8</v>
      </c>
      <c r="L13" s="85">
        <v>8</v>
      </c>
      <c r="M13" s="85">
        <v>7</v>
      </c>
      <c r="N13" s="85">
        <v>8</v>
      </c>
      <c r="O13" s="87">
        <f t="shared" si="0"/>
        <v>76</v>
      </c>
      <c r="P13" s="88">
        <f t="shared" si="1"/>
        <v>6.9</v>
      </c>
    </row>
    <row r="14" spans="1:16" ht="21" thickTop="1" thickBot="1">
      <c r="A14" s="82">
        <v>10</v>
      </c>
      <c r="B14" s="82" t="str">
        <f>'قائمة التلاميذ '!B16</f>
        <v>a10</v>
      </c>
      <c r="C14" s="82" t="str">
        <f>'قائمة التلاميذ '!C16</f>
        <v>bb11</v>
      </c>
      <c r="D14" s="85">
        <v>9.75</v>
      </c>
      <c r="E14" s="85">
        <v>8.5</v>
      </c>
      <c r="F14" s="85">
        <v>8</v>
      </c>
      <c r="G14" s="85">
        <v>8</v>
      </c>
      <c r="H14" s="86">
        <v>9</v>
      </c>
      <c r="I14" s="85">
        <v>9.5</v>
      </c>
      <c r="J14" s="85">
        <v>7</v>
      </c>
      <c r="K14" s="85">
        <v>10</v>
      </c>
      <c r="L14" s="85">
        <v>8</v>
      </c>
      <c r="M14" s="85">
        <v>8</v>
      </c>
      <c r="N14" s="85">
        <v>9</v>
      </c>
      <c r="O14" s="87">
        <f t="shared" si="0"/>
        <v>94.75</v>
      </c>
      <c r="P14" s="88">
        <f t="shared" si="1"/>
        <v>8.61</v>
      </c>
    </row>
    <row r="15" spans="1:16" ht="21" thickTop="1" thickBot="1">
      <c r="A15" s="82">
        <v>11</v>
      </c>
      <c r="B15" s="82" t="str">
        <f>'قائمة التلاميذ '!B17</f>
        <v>a11</v>
      </c>
      <c r="C15" s="82" t="str">
        <f>'قائمة التلاميذ '!C17</f>
        <v>bb12</v>
      </c>
      <c r="D15" s="85">
        <v>9</v>
      </c>
      <c r="E15" s="85">
        <v>2.5</v>
      </c>
      <c r="F15" s="85">
        <v>8.75</v>
      </c>
      <c r="G15" s="85">
        <v>7.5</v>
      </c>
      <c r="H15" s="86">
        <v>8.75</v>
      </c>
      <c r="I15" s="85">
        <v>9</v>
      </c>
      <c r="J15" s="85">
        <v>5.5</v>
      </c>
      <c r="K15" s="85">
        <v>9.5</v>
      </c>
      <c r="L15" s="85">
        <v>7.5</v>
      </c>
      <c r="M15" s="85">
        <v>7</v>
      </c>
      <c r="N15" s="85">
        <v>9</v>
      </c>
      <c r="O15" s="87">
        <f t="shared" si="0"/>
        <v>84</v>
      </c>
      <c r="P15" s="88">
        <f t="shared" si="1"/>
        <v>7.63</v>
      </c>
    </row>
    <row r="16" spans="1:16" ht="21" thickTop="1" thickBot="1">
      <c r="A16" s="82">
        <v>12</v>
      </c>
      <c r="B16" s="82" t="str">
        <f>'قائمة التلاميذ '!B18</f>
        <v>a12</v>
      </c>
      <c r="C16" s="82" t="str">
        <f>'قائمة التلاميذ '!C18</f>
        <v>bb13</v>
      </c>
      <c r="D16" s="85">
        <v>7.25</v>
      </c>
      <c r="E16" s="85">
        <v>6.5</v>
      </c>
      <c r="F16" s="85">
        <v>6</v>
      </c>
      <c r="G16" s="85">
        <v>5.75</v>
      </c>
      <c r="H16" s="86">
        <v>8</v>
      </c>
      <c r="I16" s="85">
        <v>7</v>
      </c>
      <c r="J16" s="85">
        <v>5</v>
      </c>
      <c r="K16" s="85">
        <v>4</v>
      </c>
      <c r="L16" s="85">
        <v>6</v>
      </c>
      <c r="M16" s="85">
        <v>7</v>
      </c>
      <c r="N16" s="85">
        <v>9</v>
      </c>
      <c r="O16" s="87">
        <f t="shared" si="0"/>
        <v>71.5</v>
      </c>
      <c r="P16" s="88">
        <f t="shared" si="1"/>
        <v>6.5</v>
      </c>
    </row>
    <row r="17" spans="1:16" ht="21" thickTop="1" thickBot="1">
      <c r="A17" s="82">
        <v>13</v>
      </c>
      <c r="B17" s="82" t="str">
        <f>'قائمة التلاميذ '!B19</f>
        <v>a13</v>
      </c>
      <c r="C17" s="82" t="str">
        <f>'قائمة التلاميذ '!C19</f>
        <v>bb14</v>
      </c>
      <c r="D17" s="85">
        <v>9.5</v>
      </c>
      <c r="E17" s="85">
        <v>10</v>
      </c>
      <c r="F17" s="85">
        <v>7.25</v>
      </c>
      <c r="G17" s="85">
        <v>9</v>
      </c>
      <c r="H17" s="86">
        <v>9</v>
      </c>
      <c r="I17" s="85">
        <v>9</v>
      </c>
      <c r="J17" s="85">
        <v>8.5</v>
      </c>
      <c r="K17" s="85">
        <v>10</v>
      </c>
      <c r="L17" s="85">
        <v>8</v>
      </c>
      <c r="M17" s="85">
        <v>8</v>
      </c>
      <c r="N17" s="85">
        <v>9</v>
      </c>
      <c r="O17" s="87">
        <f t="shared" si="0"/>
        <v>97.25</v>
      </c>
      <c r="P17" s="88">
        <f t="shared" si="1"/>
        <v>8.84</v>
      </c>
    </row>
    <row r="18" spans="1:16" ht="21" thickTop="1" thickBot="1">
      <c r="A18" s="82">
        <v>14</v>
      </c>
      <c r="B18" s="82" t="str">
        <f>'قائمة التلاميذ '!B20</f>
        <v>a14</v>
      </c>
      <c r="C18" s="82" t="str">
        <f>'قائمة التلاميذ '!C20</f>
        <v>bb15</v>
      </c>
      <c r="D18" s="85">
        <v>8</v>
      </c>
      <c r="E18" s="85">
        <v>5</v>
      </c>
      <c r="F18" s="85">
        <v>5</v>
      </c>
      <c r="G18" s="85">
        <v>7.75</v>
      </c>
      <c r="H18" s="86">
        <v>8.5</v>
      </c>
      <c r="I18" s="85">
        <v>7</v>
      </c>
      <c r="J18" s="85">
        <v>9.5</v>
      </c>
      <c r="K18" s="85">
        <v>9</v>
      </c>
      <c r="L18" s="85">
        <v>8</v>
      </c>
      <c r="M18" s="85">
        <v>8</v>
      </c>
      <c r="N18" s="85">
        <v>9</v>
      </c>
      <c r="O18" s="87">
        <f t="shared" si="0"/>
        <v>84.75</v>
      </c>
      <c r="P18" s="88">
        <f t="shared" si="1"/>
        <v>7.7</v>
      </c>
    </row>
    <row r="19" spans="1:16" ht="21" thickTop="1" thickBot="1">
      <c r="A19" s="82">
        <v>15</v>
      </c>
      <c r="B19" s="82" t="str">
        <f>'قائمة التلاميذ '!B21</f>
        <v>a15</v>
      </c>
      <c r="C19" s="82" t="str">
        <f>'قائمة التلاميذ '!C21</f>
        <v>bb16</v>
      </c>
      <c r="D19" s="85">
        <v>8</v>
      </c>
      <c r="E19" s="85">
        <v>6</v>
      </c>
      <c r="F19" s="85">
        <v>3</v>
      </c>
      <c r="G19" s="85">
        <v>7.5</v>
      </c>
      <c r="H19" s="86">
        <v>8</v>
      </c>
      <c r="I19" s="85">
        <v>8</v>
      </c>
      <c r="J19" s="85">
        <v>6</v>
      </c>
      <c r="K19" s="85">
        <v>7</v>
      </c>
      <c r="L19" s="85">
        <v>7</v>
      </c>
      <c r="M19" s="85">
        <v>7</v>
      </c>
      <c r="N19" s="85">
        <v>8</v>
      </c>
      <c r="O19" s="87">
        <f t="shared" si="0"/>
        <v>75.5</v>
      </c>
      <c r="P19" s="88">
        <f t="shared" si="1"/>
        <v>6.86</v>
      </c>
    </row>
    <row r="20" spans="1:16" ht="21" thickTop="1" thickBot="1">
      <c r="A20" s="82">
        <v>16</v>
      </c>
      <c r="B20" s="82" t="str">
        <f>'قائمة التلاميذ '!B22</f>
        <v>a16</v>
      </c>
      <c r="C20" s="82" t="str">
        <f>'قائمة التلاميذ '!C22</f>
        <v>bb17</v>
      </c>
      <c r="D20" s="85">
        <v>7.75</v>
      </c>
      <c r="E20" s="85">
        <v>3</v>
      </c>
      <c r="F20" s="85">
        <v>8.75</v>
      </c>
      <c r="G20" s="85">
        <v>6.25</v>
      </c>
      <c r="H20" s="86">
        <v>8.75</v>
      </c>
      <c r="I20" s="85">
        <v>7</v>
      </c>
      <c r="J20" s="85">
        <v>4.5</v>
      </c>
      <c r="K20" s="85">
        <v>4.5</v>
      </c>
      <c r="L20" s="85">
        <v>7.5</v>
      </c>
      <c r="M20" s="85">
        <v>7</v>
      </c>
      <c r="N20" s="85">
        <v>7</v>
      </c>
      <c r="O20" s="87">
        <f t="shared" si="0"/>
        <v>72</v>
      </c>
      <c r="P20" s="88">
        <f t="shared" si="1"/>
        <v>6.54</v>
      </c>
    </row>
    <row r="21" spans="1:16" ht="21" thickTop="1" thickBot="1">
      <c r="A21" s="82">
        <v>17</v>
      </c>
      <c r="B21" s="82" t="str">
        <f>'قائمة التلاميذ '!B23</f>
        <v>a17</v>
      </c>
      <c r="C21" s="82" t="str">
        <f>'قائمة التلاميذ '!C23</f>
        <v>bb18</v>
      </c>
      <c r="D21" s="85">
        <v>8</v>
      </c>
      <c r="E21" s="86">
        <v>5.25</v>
      </c>
      <c r="F21" s="85">
        <v>7.5</v>
      </c>
      <c r="G21" s="85">
        <v>10</v>
      </c>
      <c r="H21" s="86">
        <v>8</v>
      </c>
      <c r="I21" s="85">
        <v>9</v>
      </c>
      <c r="J21" s="85">
        <v>7</v>
      </c>
      <c r="K21" s="85">
        <v>10</v>
      </c>
      <c r="L21" s="85">
        <v>8</v>
      </c>
      <c r="M21" s="85">
        <v>8</v>
      </c>
      <c r="N21" s="85">
        <v>9</v>
      </c>
      <c r="O21" s="87">
        <f t="shared" si="0"/>
        <v>89.75</v>
      </c>
      <c r="P21" s="88">
        <f t="shared" si="1"/>
        <v>8.15</v>
      </c>
    </row>
    <row r="22" spans="1:16" ht="21" thickTop="1" thickBot="1">
      <c r="A22" s="82">
        <v>18</v>
      </c>
      <c r="B22" s="82" t="str">
        <f>'قائمة التلاميذ '!B24</f>
        <v>a18</v>
      </c>
      <c r="C22" s="82" t="str">
        <f>'قائمة التلاميذ '!C24</f>
        <v>bb19</v>
      </c>
      <c r="D22" s="85">
        <v>8.75</v>
      </c>
      <c r="E22" s="85">
        <v>6</v>
      </c>
      <c r="F22" s="85">
        <v>5.5</v>
      </c>
      <c r="G22" s="85">
        <v>6.75</v>
      </c>
      <c r="H22" s="86">
        <v>8</v>
      </c>
      <c r="I22" s="85">
        <v>8.5</v>
      </c>
      <c r="J22" s="85">
        <v>6.5</v>
      </c>
      <c r="K22" s="85">
        <v>6</v>
      </c>
      <c r="L22" s="85">
        <v>5</v>
      </c>
      <c r="M22" s="85">
        <v>6.5</v>
      </c>
      <c r="N22" s="85">
        <v>8</v>
      </c>
      <c r="O22" s="87">
        <f t="shared" si="0"/>
        <v>75.5</v>
      </c>
      <c r="P22" s="88">
        <f t="shared" si="1"/>
        <v>6.86</v>
      </c>
    </row>
    <row r="23" spans="1:16" ht="21" thickTop="1" thickBot="1">
      <c r="A23" s="82">
        <v>19</v>
      </c>
      <c r="B23" s="82" t="str">
        <f>'قائمة التلاميذ '!B25</f>
        <v>a19</v>
      </c>
      <c r="C23" s="82" t="str">
        <f>'قائمة التلاميذ '!C25</f>
        <v>bb20</v>
      </c>
      <c r="D23" s="85">
        <v>9.5</v>
      </c>
      <c r="E23" s="85">
        <v>10</v>
      </c>
      <c r="F23" s="85">
        <v>8</v>
      </c>
      <c r="G23" s="85">
        <v>8.75</v>
      </c>
      <c r="H23" s="86">
        <v>9.5</v>
      </c>
      <c r="I23" s="85">
        <v>9</v>
      </c>
      <c r="J23" s="85">
        <v>8</v>
      </c>
      <c r="K23" s="85">
        <v>7</v>
      </c>
      <c r="L23" s="85">
        <v>8</v>
      </c>
      <c r="M23" s="85">
        <v>8</v>
      </c>
      <c r="N23" s="85">
        <v>9</v>
      </c>
      <c r="O23" s="87">
        <f t="shared" si="0"/>
        <v>94.75</v>
      </c>
      <c r="P23" s="88">
        <f t="shared" si="1"/>
        <v>8.61</v>
      </c>
    </row>
    <row r="24" spans="1:16" ht="21" thickTop="1" thickBot="1">
      <c r="A24" s="82">
        <v>20</v>
      </c>
      <c r="B24" s="82" t="str">
        <f>'قائمة التلاميذ '!B26</f>
        <v>a20</v>
      </c>
      <c r="C24" s="82" t="str">
        <f>'قائمة التلاميذ '!C26</f>
        <v>bb21</v>
      </c>
      <c r="D24" s="85">
        <v>5</v>
      </c>
      <c r="E24" s="85">
        <v>4</v>
      </c>
      <c r="F24" s="85">
        <v>4</v>
      </c>
      <c r="G24" s="85">
        <v>5.5</v>
      </c>
      <c r="H24" s="86">
        <v>6.75</v>
      </c>
      <c r="I24" s="85">
        <v>7</v>
      </c>
      <c r="J24" s="85">
        <v>8.5</v>
      </c>
      <c r="K24" s="85">
        <v>4</v>
      </c>
      <c r="L24" s="85">
        <v>6</v>
      </c>
      <c r="M24" s="85">
        <v>7</v>
      </c>
      <c r="N24" s="85">
        <v>8</v>
      </c>
      <c r="O24" s="87">
        <f t="shared" si="0"/>
        <v>65.75</v>
      </c>
      <c r="P24" s="88">
        <f t="shared" si="1"/>
        <v>5.97</v>
      </c>
    </row>
    <row r="25" spans="1:16" ht="21" thickTop="1" thickBot="1">
      <c r="A25" s="82">
        <v>21</v>
      </c>
      <c r="B25" s="82" t="str">
        <f>'قائمة التلاميذ '!B27</f>
        <v>a21</v>
      </c>
      <c r="C25" s="82" t="str">
        <f>'قائمة التلاميذ '!C27</f>
        <v>bb22</v>
      </c>
      <c r="D25" s="85">
        <v>9.25</v>
      </c>
      <c r="E25" s="85">
        <v>9.5</v>
      </c>
      <c r="F25" s="85">
        <v>7.75</v>
      </c>
      <c r="G25" s="85">
        <v>8</v>
      </c>
      <c r="H25" s="86">
        <v>9.5</v>
      </c>
      <c r="I25" s="85">
        <v>10</v>
      </c>
      <c r="J25" s="85">
        <v>8</v>
      </c>
      <c r="K25" s="85">
        <v>7</v>
      </c>
      <c r="L25" s="85">
        <v>8</v>
      </c>
      <c r="M25" s="85">
        <v>8</v>
      </c>
      <c r="N25" s="85">
        <v>8</v>
      </c>
      <c r="O25" s="87">
        <f t="shared" si="0"/>
        <v>93</v>
      </c>
      <c r="P25" s="88">
        <f t="shared" si="1"/>
        <v>8.4499999999999993</v>
      </c>
    </row>
    <row r="26" spans="1:16" ht="21" thickTop="1" thickBot="1">
      <c r="A26" s="82">
        <v>22</v>
      </c>
      <c r="B26" s="82" t="str">
        <f>'قائمة التلاميذ '!B28</f>
        <v>a22</v>
      </c>
      <c r="C26" s="82" t="str">
        <f>'قائمة التلاميذ '!C28</f>
        <v>bb23</v>
      </c>
      <c r="D26" s="85">
        <v>10</v>
      </c>
      <c r="E26" s="85">
        <v>9</v>
      </c>
      <c r="F26" s="85">
        <v>8</v>
      </c>
      <c r="G26" s="85">
        <v>8.25</v>
      </c>
      <c r="H26" s="86">
        <v>9.5</v>
      </c>
      <c r="I26" s="85">
        <v>10</v>
      </c>
      <c r="J26" s="85">
        <v>8</v>
      </c>
      <c r="K26" s="85">
        <v>5.5</v>
      </c>
      <c r="L26" s="85">
        <v>8</v>
      </c>
      <c r="M26" s="85">
        <v>8</v>
      </c>
      <c r="N26" s="85">
        <v>9</v>
      </c>
      <c r="O26" s="87">
        <f t="shared" si="0"/>
        <v>93.25</v>
      </c>
      <c r="P26" s="88">
        <f t="shared" si="1"/>
        <v>8.4700000000000006</v>
      </c>
    </row>
    <row r="27" spans="1:16" ht="21" thickTop="1" thickBot="1">
      <c r="A27" s="82">
        <v>23</v>
      </c>
      <c r="B27" s="82" t="str">
        <f>'قائمة التلاميذ '!B29</f>
        <v>a23</v>
      </c>
      <c r="C27" s="82" t="str">
        <f>'قائمة التلاميذ '!C29</f>
        <v>bb24</v>
      </c>
      <c r="D27" s="85">
        <v>4</v>
      </c>
      <c r="E27" s="85">
        <v>4</v>
      </c>
      <c r="F27" s="85">
        <v>4.5</v>
      </c>
      <c r="G27" s="85">
        <v>3.25</v>
      </c>
      <c r="H27" s="86">
        <v>6.25</v>
      </c>
      <c r="I27" s="85">
        <v>5</v>
      </c>
      <c r="J27" s="85">
        <v>2.5</v>
      </c>
      <c r="K27" s="85">
        <v>5</v>
      </c>
      <c r="L27" s="85">
        <v>2</v>
      </c>
      <c r="M27" s="85">
        <v>6</v>
      </c>
      <c r="N27" s="85">
        <v>6</v>
      </c>
      <c r="O27" s="87">
        <f t="shared" si="0"/>
        <v>48.5</v>
      </c>
      <c r="P27" s="88">
        <f t="shared" si="1"/>
        <v>4.4000000000000004</v>
      </c>
    </row>
    <row r="28" spans="1:16" ht="14.5" thickTop="1"/>
  </sheetData>
  <mergeCells count="1">
    <mergeCell ref="B4:C4"/>
  </mergeCells>
  <conditionalFormatting sqref="P5:P27">
    <cfRule type="cellIs" dxfId="75" priority="1" operator="lessThan">
      <formula>5</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3:P28"/>
  <sheetViews>
    <sheetView rightToLeft="1" workbookViewId="0">
      <selection activeCell="V6" sqref="V6"/>
    </sheetView>
  </sheetViews>
  <sheetFormatPr defaultColWidth="6.08203125" defaultRowHeight="14"/>
  <cols>
    <col min="2" max="3" width="11" customWidth="1"/>
  </cols>
  <sheetData>
    <row r="3" spans="1:16" ht="14.5" thickBot="1"/>
    <row r="4" spans="1:16" ht="22" thickTop="1" thickBot="1">
      <c r="A4" s="90" t="s">
        <v>47</v>
      </c>
      <c r="B4" s="214" t="s">
        <v>104</v>
      </c>
      <c r="C4" s="214"/>
      <c r="D4" s="91" t="s">
        <v>118</v>
      </c>
      <c r="E4" s="91" t="s">
        <v>119</v>
      </c>
      <c r="F4" s="92" t="s">
        <v>107</v>
      </c>
      <c r="G4" s="91" t="s">
        <v>120</v>
      </c>
      <c r="H4" s="91" t="s">
        <v>121</v>
      </c>
      <c r="I4" s="91" t="s">
        <v>122</v>
      </c>
      <c r="J4" s="92" t="s">
        <v>38</v>
      </c>
      <c r="K4" s="92" t="s">
        <v>111</v>
      </c>
      <c r="L4" s="91" t="s">
        <v>123</v>
      </c>
      <c r="M4" s="91" t="s">
        <v>41</v>
      </c>
      <c r="N4" s="91" t="s">
        <v>124</v>
      </c>
      <c r="O4" s="90" t="s">
        <v>115</v>
      </c>
      <c r="P4" s="90" t="s">
        <v>116</v>
      </c>
    </row>
    <row r="5" spans="1:16" ht="23.5" thickTop="1" thickBot="1">
      <c r="A5" s="93">
        <v>1</v>
      </c>
      <c r="B5" s="82" t="str">
        <f>'نتائج الفصل الاول '!B5</f>
        <v>a1</v>
      </c>
      <c r="C5" s="82" t="str">
        <f>'نتائج الفصل الاول '!C5</f>
        <v>bb2</v>
      </c>
      <c r="D5" s="83">
        <v>5</v>
      </c>
      <c r="E5" s="83">
        <v>6.75</v>
      </c>
      <c r="F5" s="83">
        <v>3</v>
      </c>
      <c r="G5" s="83">
        <v>8.5</v>
      </c>
      <c r="H5" s="83">
        <v>5.5</v>
      </c>
      <c r="I5" s="83">
        <v>5.5</v>
      </c>
      <c r="J5" s="83">
        <v>3.5</v>
      </c>
      <c r="K5" s="83">
        <v>5.25</v>
      </c>
      <c r="L5" s="83">
        <v>5.5</v>
      </c>
      <c r="M5" s="83">
        <v>1</v>
      </c>
      <c r="N5" s="83">
        <v>6</v>
      </c>
      <c r="O5" s="89">
        <f>SUM(D5:N5)</f>
        <v>55.5</v>
      </c>
      <c r="P5" s="89">
        <f>IF(IFERROR(ROUNDDOWN(AVERAGE(D5:N5),2)," ")=0,"",IFERROR(ROUNDDOWN(AVERAGE(D5:N5),2)," "))</f>
        <v>5.04</v>
      </c>
    </row>
    <row r="6" spans="1:16" ht="23.5" thickTop="1" thickBot="1">
      <c r="A6" s="93">
        <v>2</v>
      </c>
      <c r="B6" s="82" t="str">
        <f>'نتائج الفصل الاول '!B6</f>
        <v>a2</v>
      </c>
      <c r="C6" s="82" t="str">
        <f>'نتائج الفصل الاول '!C6</f>
        <v>bb3</v>
      </c>
      <c r="D6" s="83">
        <v>7.25</v>
      </c>
      <c r="E6" s="83">
        <v>9</v>
      </c>
      <c r="F6" s="83">
        <v>8</v>
      </c>
      <c r="G6" s="83">
        <v>9.5</v>
      </c>
      <c r="H6" s="83">
        <v>8.25</v>
      </c>
      <c r="I6" s="83">
        <v>7</v>
      </c>
      <c r="J6" s="83">
        <v>8.5</v>
      </c>
      <c r="K6" s="83">
        <v>10</v>
      </c>
      <c r="L6" s="83">
        <v>8</v>
      </c>
      <c r="M6" s="83">
        <v>7</v>
      </c>
      <c r="N6" s="83">
        <v>8</v>
      </c>
      <c r="O6" s="89">
        <f t="shared" ref="O6:O27" si="0">SUM(D6:N6)</f>
        <v>90.5</v>
      </c>
      <c r="P6" s="89">
        <f>IFERROR(ROUNDDOWN(AVERAGE(D6:N6),2)," ")</f>
        <v>8.2200000000000006</v>
      </c>
    </row>
    <row r="7" spans="1:16" ht="23.5" thickTop="1" thickBot="1">
      <c r="A7" s="93">
        <v>3</v>
      </c>
      <c r="B7" s="82" t="str">
        <f>'نتائج الفصل الاول '!B7</f>
        <v>a3</v>
      </c>
      <c r="C7" s="82" t="str">
        <f>'نتائج الفصل الاول '!C7</f>
        <v>bb4</v>
      </c>
      <c r="D7" s="83">
        <v>1</v>
      </c>
      <c r="E7" s="83">
        <v>4.75</v>
      </c>
      <c r="F7" s="83">
        <v>4</v>
      </c>
      <c r="G7" s="83">
        <v>1</v>
      </c>
      <c r="H7" s="83">
        <v>1</v>
      </c>
      <c r="I7" s="83">
        <v>3.5</v>
      </c>
      <c r="J7" s="83">
        <v>3</v>
      </c>
      <c r="K7" s="83">
        <v>4.25</v>
      </c>
      <c r="L7" s="83">
        <v>6</v>
      </c>
      <c r="M7" s="83">
        <v>1</v>
      </c>
      <c r="N7" s="83">
        <v>6</v>
      </c>
      <c r="O7" s="89">
        <f t="shared" si="0"/>
        <v>35.5</v>
      </c>
      <c r="P7" s="89">
        <f>IFERROR(ROUNDDOWN(AVERAGE(D7:N7),2)," ")</f>
        <v>3.22</v>
      </c>
    </row>
    <row r="8" spans="1:16" ht="23.5" thickTop="1" thickBot="1">
      <c r="A8" s="93">
        <v>4</v>
      </c>
      <c r="B8" s="82" t="str">
        <f>'نتائج الفصل الاول '!B8</f>
        <v>a4</v>
      </c>
      <c r="C8" s="82" t="str">
        <f>'نتائج الفصل الاول '!C8</f>
        <v>bb5</v>
      </c>
      <c r="D8" s="83">
        <v>10</v>
      </c>
      <c r="E8" s="83">
        <v>10</v>
      </c>
      <c r="F8" s="83">
        <v>8.75</v>
      </c>
      <c r="G8" s="83">
        <v>10</v>
      </c>
      <c r="H8" s="83">
        <v>10</v>
      </c>
      <c r="I8" s="83">
        <v>7</v>
      </c>
      <c r="J8" s="83">
        <v>6</v>
      </c>
      <c r="K8" s="83">
        <v>7.25</v>
      </c>
      <c r="L8" s="83">
        <v>7</v>
      </c>
      <c r="M8" s="83">
        <v>5.5</v>
      </c>
      <c r="N8" s="83">
        <v>8</v>
      </c>
      <c r="O8" s="89">
        <f t="shared" si="0"/>
        <v>89.5</v>
      </c>
      <c r="P8" s="89">
        <f t="shared" ref="P8:P27" si="1">IFERROR(ROUNDDOWN(AVERAGE(D8:N8),2)," ")</f>
        <v>8.1300000000000008</v>
      </c>
    </row>
    <row r="9" spans="1:16" ht="23.5" thickTop="1" thickBot="1">
      <c r="A9" s="93">
        <v>5</v>
      </c>
      <c r="B9" s="82" t="str">
        <f>'نتائج الفصل الاول '!B9</f>
        <v>a5</v>
      </c>
      <c r="C9" s="82" t="str">
        <f>'نتائج الفصل الاول '!C9</f>
        <v>bb6</v>
      </c>
      <c r="D9" s="83">
        <v>8.5</v>
      </c>
      <c r="E9" s="83">
        <v>10</v>
      </c>
      <c r="F9" s="83">
        <v>6.75</v>
      </c>
      <c r="G9" s="83">
        <v>8.75</v>
      </c>
      <c r="H9" s="83">
        <v>9.25</v>
      </c>
      <c r="I9" s="83">
        <v>5.5</v>
      </c>
      <c r="J9" s="94">
        <v>6.5</v>
      </c>
      <c r="K9" s="83">
        <v>6.5</v>
      </c>
      <c r="L9" s="83">
        <v>7</v>
      </c>
      <c r="M9" s="83">
        <v>4</v>
      </c>
      <c r="N9" s="83">
        <v>8</v>
      </c>
      <c r="O9" s="89">
        <f>SUM(D9:N9)</f>
        <v>80.75</v>
      </c>
      <c r="P9" s="89">
        <f t="shared" si="1"/>
        <v>7.34</v>
      </c>
    </row>
    <row r="10" spans="1:16" ht="23.5" thickTop="1" thickBot="1">
      <c r="A10" s="93">
        <v>6</v>
      </c>
      <c r="B10" s="82" t="str">
        <f>'نتائج الفصل الاول '!B10</f>
        <v>a6</v>
      </c>
      <c r="C10" s="82" t="str">
        <f>'نتائج الفصل الاول '!C10</f>
        <v>bb7</v>
      </c>
      <c r="D10" s="83">
        <v>3.75</v>
      </c>
      <c r="E10" s="83">
        <v>3</v>
      </c>
      <c r="F10" s="83">
        <v>4.5</v>
      </c>
      <c r="G10" s="83">
        <v>4.25</v>
      </c>
      <c r="H10" s="83">
        <v>2.75</v>
      </c>
      <c r="I10" s="83">
        <v>7.5</v>
      </c>
      <c r="J10" s="83">
        <v>6</v>
      </c>
      <c r="K10" s="83">
        <v>3</v>
      </c>
      <c r="L10" s="83">
        <v>6.5</v>
      </c>
      <c r="M10" s="83">
        <v>4</v>
      </c>
      <c r="N10" s="83">
        <v>6</v>
      </c>
      <c r="O10" s="89">
        <f t="shared" si="0"/>
        <v>51.25</v>
      </c>
      <c r="P10" s="89">
        <f t="shared" si="1"/>
        <v>4.6500000000000004</v>
      </c>
    </row>
    <row r="11" spans="1:16" ht="23.5" thickTop="1" thickBot="1">
      <c r="A11" s="93">
        <v>7</v>
      </c>
      <c r="B11" s="82" t="str">
        <f>'نتائج الفصل الاول '!B11</f>
        <v>a7</v>
      </c>
      <c r="C11" s="82" t="str">
        <f>'نتائج الفصل الاول '!C11</f>
        <v>bb8</v>
      </c>
      <c r="D11" s="94">
        <v>9.5</v>
      </c>
      <c r="E11" s="83">
        <v>8</v>
      </c>
      <c r="F11" s="94">
        <v>5</v>
      </c>
      <c r="G11" s="94">
        <v>9.75</v>
      </c>
      <c r="H11" s="94">
        <v>9.25</v>
      </c>
      <c r="I11" s="94">
        <v>8</v>
      </c>
      <c r="J11" s="83">
        <v>7</v>
      </c>
      <c r="K11" s="83">
        <v>5.75</v>
      </c>
      <c r="L11" s="94">
        <v>7.5</v>
      </c>
      <c r="M11" s="94">
        <v>7.5</v>
      </c>
      <c r="N11" s="94">
        <v>8</v>
      </c>
      <c r="O11" s="89">
        <f t="shared" si="0"/>
        <v>85.25</v>
      </c>
      <c r="P11" s="89">
        <f t="shared" si="1"/>
        <v>7.75</v>
      </c>
    </row>
    <row r="12" spans="1:16" ht="23.5" thickTop="1" thickBot="1">
      <c r="A12" s="93">
        <v>8</v>
      </c>
      <c r="B12" s="82" t="str">
        <f>'نتائج الفصل الاول '!B12</f>
        <v>a8</v>
      </c>
      <c r="C12" s="82" t="str">
        <f>'نتائج الفصل الاول '!C12</f>
        <v>bb9</v>
      </c>
      <c r="D12" s="94">
        <v>5.5</v>
      </c>
      <c r="E12" s="83">
        <v>10</v>
      </c>
      <c r="F12" s="94">
        <v>8.25</v>
      </c>
      <c r="G12" s="94">
        <v>8.5</v>
      </c>
      <c r="H12" s="94">
        <v>5.5</v>
      </c>
      <c r="I12" s="94">
        <v>6.5</v>
      </c>
      <c r="J12" s="83">
        <v>6.5</v>
      </c>
      <c r="K12" s="83">
        <v>5</v>
      </c>
      <c r="L12" s="94">
        <v>7</v>
      </c>
      <c r="M12" s="94">
        <v>6</v>
      </c>
      <c r="N12" s="94">
        <v>8</v>
      </c>
      <c r="O12" s="89">
        <f t="shared" si="0"/>
        <v>76.75</v>
      </c>
      <c r="P12" s="89">
        <f t="shared" si="1"/>
        <v>6.97</v>
      </c>
    </row>
    <row r="13" spans="1:16" ht="23.5" thickTop="1" thickBot="1">
      <c r="A13" s="93">
        <v>9</v>
      </c>
      <c r="B13" s="82" t="str">
        <f>'نتائج الفصل الاول '!B13</f>
        <v>a9</v>
      </c>
      <c r="C13" s="82" t="str">
        <f>'نتائج الفصل الاول '!C13</f>
        <v>bb10</v>
      </c>
      <c r="D13" s="94">
        <v>7.5</v>
      </c>
      <c r="E13" s="83">
        <v>8.25</v>
      </c>
      <c r="F13" s="94">
        <v>9</v>
      </c>
      <c r="G13" s="94">
        <v>8.25</v>
      </c>
      <c r="H13" s="94">
        <v>8</v>
      </c>
      <c r="I13" s="94">
        <v>7</v>
      </c>
      <c r="J13" s="83">
        <v>4.5</v>
      </c>
      <c r="K13" s="83">
        <v>5.5</v>
      </c>
      <c r="L13" s="94">
        <v>7</v>
      </c>
      <c r="M13" s="94">
        <v>6</v>
      </c>
      <c r="N13" s="94">
        <v>8</v>
      </c>
      <c r="O13" s="89">
        <f t="shared" si="0"/>
        <v>79</v>
      </c>
      <c r="P13" s="89">
        <f t="shared" si="1"/>
        <v>7.18</v>
      </c>
    </row>
    <row r="14" spans="1:16" ht="23.5" thickTop="1" thickBot="1">
      <c r="A14" s="93">
        <v>10</v>
      </c>
      <c r="B14" s="82" t="str">
        <f>'نتائج الفصل الاول '!B14</f>
        <v>a10</v>
      </c>
      <c r="C14" s="82" t="str">
        <f>'نتائج الفصل الاول '!C14</f>
        <v>bb11</v>
      </c>
      <c r="D14" s="94">
        <v>9.25</v>
      </c>
      <c r="E14" s="83">
        <v>9.5</v>
      </c>
      <c r="F14" s="94">
        <v>10</v>
      </c>
      <c r="G14" s="94">
        <v>8.25</v>
      </c>
      <c r="H14" s="94">
        <v>9</v>
      </c>
      <c r="I14" s="94">
        <v>7</v>
      </c>
      <c r="J14" s="83">
        <v>7.5</v>
      </c>
      <c r="K14" s="83">
        <v>5.75</v>
      </c>
      <c r="L14" s="94">
        <v>7.5</v>
      </c>
      <c r="M14" s="94">
        <v>7</v>
      </c>
      <c r="N14" s="94">
        <v>8</v>
      </c>
      <c r="O14" s="89">
        <f t="shared" si="0"/>
        <v>88.75</v>
      </c>
      <c r="P14" s="89">
        <f t="shared" si="1"/>
        <v>8.06</v>
      </c>
    </row>
    <row r="15" spans="1:16" ht="23.5" thickTop="1" thickBot="1">
      <c r="A15" s="93">
        <v>11</v>
      </c>
      <c r="B15" s="82" t="str">
        <f>'نتائج الفصل الاول '!B15</f>
        <v>a11</v>
      </c>
      <c r="C15" s="82" t="str">
        <f>'نتائج الفصل الاول '!C15</f>
        <v>bb12</v>
      </c>
      <c r="D15" s="94">
        <v>9.5</v>
      </c>
      <c r="E15" s="83">
        <v>7.5</v>
      </c>
      <c r="F15" s="94">
        <v>6.5</v>
      </c>
      <c r="G15" s="94">
        <v>8.75</v>
      </c>
      <c r="H15" s="94">
        <v>8.75</v>
      </c>
      <c r="I15" s="94">
        <v>7</v>
      </c>
      <c r="J15" s="83">
        <v>6.5</v>
      </c>
      <c r="K15" s="83">
        <v>6.25</v>
      </c>
      <c r="L15" s="94">
        <v>7</v>
      </c>
      <c r="M15" s="94">
        <v>8</v>
      </c>
      <c r="N15" s="94">
        <v>8</v>
      </c>
      <c r="O15" s="89">
        <f t="shared" si="0"/>
        <v>83.75</v>
      </c>
      <c r="P15" s="89">
        <f t="shared" si="1"/>
        <v>7.61</v>
      </c>
    </row>
    <row r="16" spans="1:16" ht="23.5" thickTop="1" thickBot="1">
      <c r="A16" s="93">
        <v>12</v>
      </c>
      <c r="B16" s="82" t="str">
        <f>'نتائج الفصل الاول '!B16</f>
        <v>a12</v>
      </c>
      <c r="C16" s="82" t="str">
        <f>'نتائج الفصل الاول '!C16</f>
        <v>bb13</v>
      </c>
      <c r="D16" s="94">
        <v>5</v>
      </c>
      <c r="E16" s="83">
        <v>9</v>
      </c>
      <c r="F16" s="94">
        <v>5.25</v>
      </c>
      <c r="G16" s="94">
        <v>7.5</v>
      </c>
      <c r="H16" s="94">
        <v>8</v>
      </c>
      <c r="I16" s="94">
        <v>8</v>
      </c>
      <c r="J16" s="83">
        <v>4</v>
      </c>
      <c r="K16" s="83">
        <v>3.75</v>
      </c>
      <c r="L16" s="94">
        <v>7</v>
      </c>
      <c r="M16" s="94">
        <v>4.5</v>
      </c>
      <c r="N16" s="94">
        <v>8</v>
      </c>
      <c r="O16" s="89">
        <f t="shared" si="0"/>
        <v>70</v>
      </c>
      <c r="P16" s="89">
        <f t="shared" si="1"/>
        <v>6.36</v>
      </c>
    </row>
    <row r="17" spans="1:16" ht="23.5" thickTop="1" thickBot="1">
      <c r="A17" s="93">
        <v>13</v>
      </c>
      <c r="B17" s="82" t="str">
        <f>'نتائج الفصل الاول '!B17</f>
        <v>a13</v>
      </c>
      <c r="C17" s="82" t="str">
        <f>'نتائج الفصل الاول '!C17</f>
        <v>bb14</v>
      </c>
      <c r="D17" s="94">
        <v>9.75</v>
      </c>
      <c r="E17" s="83">
        <v>10</v>
      </c>
      <c r="F17" s="94">
        <v>8.5</v>
      </c>
      <c r="G17" s="94">
        <v>10</v>
      </c>
      <c r="H17" s="94">
        <v>9.75</v>
      </c>
      <c r="I17" s="94">
        <v>10</v>
      </c>
      <c r="J17" s="83">
        <v>10</v>
      </c>
      <c r="K17" s="83">
        <v>9.25</v>
      </c>
      <c r="L17" s="94">
        <v>8</v>
      </c>
      <c r="M17" s="94">
        <v>8</v>
      </c>
      <c r="N17" s="94">
        <v>8</v>
      </c>
      <c r="O17" s="89">
        <f t="shared" si="0"/>
        <v>101.25</v>
      </c>
      <c r="P17" s="89">
        <f t="shared" si="1"/>
        <v>9.1999999999999993</v>
      </c>
    </row>
    <row r="18" spans="1:16" ht="23.5" thickTop="1" thickBot="1">
      <c r="A18" s="93">
        <v>14</v>
      </c>
      <c r="B18" s="82" t="str">
        <f>'نتائج الفصل الاول '!B18</f>
        <v>a14</v>
      </c>
      <c r="C18" s="82" t="str">
        <f>'نتائج الفصل الاول '!C18</f>
        <v>bb15</v>
      </c>
      <c r="D18" s="94">
        <v>5.25</v>
      </c>
      <c r="E18" s="83">
        <v>6.5</v>
      </c>
      <c r="F18" s="94">
        <v>4.75</v>
      </c>
      <c r="G18" s="94">
        <v>8.5</v>
      </c>
      <c r="H18" s="94">
        <v>9.75</v>
      </c>
      <c r="I18" s="94">
        <v>5.5</v>
      </c>
      <c r="J18" s="83">
        <v>5.5</v>
      </c>
      <c r="K18" s="83">
        <v>9.5</v>
      </c>
      <c r="L18" s="94">
        <v>7</v>
      </c>
      <c r="M18" s="94">
        <v>6</v>
      </c>
      <c r="N18" s="94">
        <v>8</v>
      </c>
      <c r="O18" s="89">
        <f t="shared" si="0"/>
        <v>76.25</v>
      </c>
      <c r="P18" s="89">
        <f t="shared" si="1"/>
        <v>6.93</v>
      </c>
    </row>
    <row r="19" spans="1:16" ht="23.5" thickTop="1" thickBot="1">
      <c r="A19" s="93">
        <v>15</v>
      </c>
      <c r="B19" s="82" t="str">
        <f>'نتائج الفصل الاول '!B19</f>
        <v>a15</v>
      </c>
      <c r="C19" s="82" t="str">
        <f>'نتائج الفصل الاول '!C19</f>
        <v>bb16</v>
      </c>
      <c r="D19" s="94">
        <v>7</v>
      </c>
      <c r="E19" s="83">
        <v>9</v>
      </c>
      <c r="F19" s="94">
        <v>3.75</v>
      </c>
      <c r="G19" s="94">
        <v>8</v>
      </c>
      <c r="H19" s="94">
        <v>8</v>
      </c>
      <c r="I19" s="94">
        <v>6</v>
      </c>
      <c r="J19" s="83">
        <v>4.5</v>
      </c>
      <c r="K19" s="83">
        <v>5.5</v>
      </c>
      <c r="L19" s="94">
        <v>7</v>
      </c>
      <c r="M19" s="94">
        <v>5</v>
      </c>
      <c r="N19" s="94">
        <v>7</v>
      </c>
      <c r="O19" s="89">
        <f t="shared" si="0"/>
        <v>70.75</v>
      </c>
      <c r="P19" s="89">
        <f t="shared" si="1"/>
        <v>6.43</v>
      </c>
    </row>
    <row r="20" spans="1:16" ht="23.5" thickTop="1" thickBot="1">
      <c r="A20" s="93">
        <v>16</v>
      </c>
      <c r="B20" s="82" t="str">
        <f>'نتائج الفصل الاول '!B20</f>
        <v>a16</v>
      </c>
      <c r="C20" s="82" t="str">
        <f>'نتائج الفصل الاول '!C20</f>
        <v>bb17</v>
      </c>
      <c r="D20" s="94">
        <v>5.25</v>
      </c>
      <c r="E20" s="83">
        <v>7.5</v>
      </c>
      <c r="F20" s="94">
        <v>5.75</v>
      </c>
      <c r="G20" s="94">
        <v>9.5</v>
      </c>
      <c r="H20" s="94">
        <v>5.25</v>
      </c>
      <c r="I20" s="94">
        <v>8</v>
      </c>
      <c r="J20" s="83">
        <v>6</v>
      </c>
      <c r="K20" s="83">
        <v>4</v>
      </c>
      <c r="L20" s="94">
        <v>7</v>
      </c>
      <c r="M20" s="94">
        <v>8</v>
      </c>
      <c r="N20" s="94">
        <v>7</v>
      </c>
      <c r="O20" s="89">
        <f t="shared" si="0"/>
        <v>73.25</v>
      </c>
      <c r="P20" s="89">
        <f t="shared" si="1"/>
        <v>6.65</v>
      </c>
    </row>
    <row r="21" spans="1:16" ht="23.5" thickTop="1" thickBot="1">
      <c r="A21" s="93">
        <v>17</v>
      </c>
      <c r="B21" s="82" t="str">
        <f>'نتائج الفصل الاول '!B21</f>
        <v>a17</v>
      </c>
      <c r="C21" s="82" t="str">
        <f>'نتائج الفصل الاول '!C21</f>
        <v>bb18</v>
      </c>
      <c r="D21" s="94">
        <v>6.75</v>
      </c>
      <c r="E21" s="83">
        <v>8.75</v>
      </c>
      <c r="F21" s="94">
        <v>5</v>
      </c>
      <c r="G21" s="94">
        <v>5.5</v>
      </c>
      <c r="H21" s="94">
        <v>6</v>
      </c>
      <c r="I21" s="94">
        <v>7</v>
      </c>
      <c r="J21" s="83">
        <v>6.5</v>
      </c>
      <c r="K21" s="83">
        <v>5.5</v>
      </c>
      <c r="L21" s="94">
        <v>7</v>
      </c>
      <c r="M21" s="94">
        <v>7</v>
      </c>
      <c r="N21" s="94">
        <v>8</v>
      </c>
      <c r="O21" s="89">
        <f t="shared" si="0"/>
        <v>73</v>
      </c>
      <c r="P21" s="89">
        <f t="shared" si="1"/>
        <v>6.63</v>
      </c>
    </row>
    <row r="22" spans="1:16" ht="23.5" thickTop="1" thickBot="1">
      <c r="A22" s="93">
        <v>18</v>
      </c>
      <c r="B22" s="82" t="str">
        <f>'نتائج الفصل الاول '!B22</f>
        <v>a18</v>
      </c>
      <c r="C22" s="82" t="str">
        <f>'نتائج الفصل الاول '!C22</f>
        <v>bb19</v>
      </c>
      <c r="D22" s="94">
        <v>8.5</v>
      </c>
      <c r="E22" s="83">
        <v>6.75</v>
      </c>
      <c r="F22" s="94">
        <v>7.5</v>
      </c>
      <c r="G22" s="94">
        <v>9.5</v>
      </c>
      <c r="H22" s="94">
        <v>8.5</v>
      </c>
      <c r="I22" s="94">
        <v>8.5</v>
      </c>
      <c r="J22" s="83">
        <v>7</v>
      </c>
      <c r="K22" s="83">
        <v>5.5</v>
      </c>
      <c r="L22" s="94">
        <v>7</v>
      </c>
      <c r="M22" s="94">
        <v>6.5</v>
      </c>
      <c r="N22" s="94">
        <v>8</v>
      </c>
      <c r="O22" s="89">
        <f t="shared" si="0"/>
        <v>83.25</v>
      </c>
      <c r="P22" s="89">
        <f t="shared" si="1"/>
        <v>7.56</v>
      </c>
    </row>
    <row r="23" spans="1:16" ht="23.5" thickTop="1" thickBot="1">
      <c r="A23" s="93">
        <v>19</v>
      </c>
      <c r="B23" s="82" t="str">
        <f>'نتائج الفصل الاول '!B23</f>
        <v>a19</v>
      </c>
      <c r="C23" s="82" t="str">
        <f>'نتائج الفصل الاول '!C23</f>
        <v>bb20</v>
      </c>
      <c r="D23" s="94">
        <v>9.75</v>
      </c>
      <c r="E23" s="83">
        <v>10</v>
      </c>
      <c r="F23" s="94">
        <v>10</v>
      </c>
      <c r="G23" s="94">
        <v>9.75</v>
      </c>
      <c r="H23" s="94">
        <v>10</v>
      </c>
      <c r="I23" s="94">
        <v>8</v>
      </c>
      <c r="J23" s="83">
        <v>8.5</v>
      </c>
      <c r="K23" s="83">
        <v>10</v>
      </c>
      <c r="L23" s="94">
        <v>8</v>
      </c>
      <c r="M23" s="94">
        <v>8</v>
      </c>
      <c r="N23" s="94">
        <v>8</v>
      </c>
      <c r="O23" s="89">
        <f t="shared" si="0"/>
        <v>100</v>
      </c>
      <c r="P23" s="89">
        <f t="shared" si="1"/>
        <v>9.09</v>
      </c>
    </row>
    <row r="24" spans="1:16" ht="23.5" thickTop="1" thickBot="1">
      <c r="A24" s="93">
        <v>20</v>
      </c>
      <c r="B24" s="82" t="str">
        <f>'نتائج الفصل الاول '!B24</f>
        <v>a20</v>
      </c>
      <c r="C24" s="82" t="str">
        <f>'نتائج الفصل الاول '!C24</f>
        <v>bb21</v>
      </c>
      <c r="D24" s="94">
        <v>6.75</v>
      </c>
      <c r="E24" s="83">
        <v>1.5</v>
      </c>
      <c r="F24" s="94">
        <v>4.5</v>
      </c>
      <c r="G24" s="94">
        <v>8.25</v>
      </c>
      <c r="H24" s="94">
        <v>8</v>
      </c>
      <c r="I24" s="94">
        <v>4</v>
      </c>
      <c r="J24" s="83">
        <v>4.5</v>
      </c>
      <c r="K24" s="83">
        <v>3</v>
      </c>
      <c r="L24" s="94">
        <v>7</v>
      </c>
      <c r="M24" s="94">
        <v>4</v>
      </c>
      <c r="N24" s="94">
        <v>8</v>
      </c>
      <c r="O24" s="89">
        <f t="shared" si="0"/>
        <v>59.5</v>
      </c>
      <c r="P24" s="89">
        <f t="shared" si="1"/>
        <v>5.4</v>
      </c>
    </row>
    <row r="25" spans="1:16" ht="23.5" thickTop="1" thickBot="1">
      <c r="A25" s="93">
        <v>21</v>
      </c>
      <c r="B25" s="82" t="str">
        <f>'نتائج الفصل الاول '!B25</f>
        <v>a21</v>
      </c>
      <c r="C25" s="82" t="str">
        <f>'نتائج الفصل الاول '!C25</f>
        <v>bb22</v>
      </c>
      <c r="D25" s="94">
        <v>8.5</v>
      </c>
      <c r="E25" s="83">
        <v>9.25</v>
      </c>
      <c r="F25" s="94">
        <v>8.5</v>
      </c>
      <c r="G25" s="94">
        <v>10</v>
      </c>
      <c r="H25" s="94">
        <v>10</v>
      </c>
      <c r="I25" s="94">
        <v>9</v>
      </c>
      <c r="J25" s="83">
        <v>7</v>
      </c>
      <c r="K25" s="83">
        <v>7.75</v>
      </c>
      <c r="L25" s="94">
        <v>7</v>
      </c>
      <c r="M25" s="94">
        <v>6</v>
      </c>
      <c r="N25" s="94">
        <v>8</v>
      </c>
      <c r="O25" s="89">
        <f t="shared" si="0"/>
        <v>91</v>
      </c>
      <c r="P25" s="89">
        <f t="shared" si="1"/>
        <v>8.27</v>
      </c>
    </row>
    <row r="26" spans="1:16" ht="23.5" thickTop="1" thickBot="1">
      <c r="A26" s="93">
        <v>22</v>
      </c>
      <c r="B26" s="82" t="str">
        <f>'نتائج الفصل الاول '!B26</f>
        <v>a22</v>
      </c>
      <c r="C26" s="82" t="str">
        <f>'نتائج الفصل الاول '!C26</f>
        <v>bb23</v>
      </c>
      <c r="D26" s="94">
        <v>8.75</v>
      </c>
      <c r="E26" s="83">
        <v>9.75</v>
      </c>
      <c r="F26" s="94">
        <v>8.75</v>
      </c>
      <c r="G26" s="94">
        <v>9.5</v>
      </c>
      <c r="H26" s="94">
        <v>9.5</v>
      </c>
      <c r="I26" s="94">
        <v>10</v>
      </c>
      <c r="J26" s="83">
        <v>8.5</v>
      </c>
      <c r="K26" s="83">
        <v>8.5</v>
      </c>
      <c r="L26" s="94">
        <v>8</v>
      </c>
      <c r="M26" s="94">
        <v>8</v>
      </c>
      <c r="N26" s="94">
        <v>8</v>
      </c>
      <c r="O26" s="89">
        <f t="shared" si="0"/>
        <v>97.25</v>
      </c>
      <c r="P26" s="89">
        <f t="shared" si="1"/>
        <v>8.84</v>
      </c>
    </row>
    <row r="27" spans="1:16" ht="23.5" thickTop="1" thickBot="1">
      <c r="A27" s="93">
        <v>23</v>
      </c>
      <c r="B27" s="82" t="str">
        <f>'نتائج الفصل الاول '!B27</f>
        <v>a23</v>
      </c>
      <c r="C27" s="82" t="str">
        <f>'نتائج الفصل الاول '!C27</f>
        <v>bb24</v>
      </c>
      <c r="D27" s="94">
        <v>4</v>
      </c>
      <c r="E27" s="83">
        <v>5.5</v>
      </c>
      <c r="F27" s="94">
        <v>4</v>
      </c>
      <c r="G27" s="94">
        <v>3.25</v>
      </c>
      <c r="H27" s="94">
        <v>5.75</v>
      </c>
      <c r="I27" s="94">
        <v>4</v>
      </c>
      <c r="J27" s="83">
        <v>7</v>
      </c>
      <c r="K27" s="83">
        <v>3.75</v>
      </c>
      <c r="L27" s="94">
        <v>6</v>
      </c>
      <c r="M27" s="94">
        <v>1.5</v>
      </c>
      <c r="N27" s="94">
        <v>6</v>
      </c>
      <c r="O27" s="89">
        <f t="shared" si="0"/>
        <v>50.75</v>
      </c>
      <c r="P27" s="89">
        <f t="shared" si="1"/>
        <v>4.6100000000000003</v>
      </c>
    </row>
    <row r="28" spans="1:16" ht="14.5" thickTop="1"/>
  </sheetData>
  <mergeCells count="1">
    <mergeCell ref="B4:C4"/>
  </mergeCells>
  <conditionalFormatting sqref="P5:P27">
    <cfRule type="cellIs" dxfId="74" priority="1" operator="lessThan">
      <formula>5</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3:P28"/>
  <sheetViews>
    <sheetView rightToLeft="1" workbookViewId="0">
      <selection activeCell="R8" sqref="R8"/>
    </sheetView>
  </sheetViews>
  <sheetFormatPr defaultColWidth="6.08203125" defaultRowHeight="14"/>
  <cols>
    <col min="2" max="3" width="11" customWidth="1"/>
  </cols>
  <sheetData>
    <row r="3" spans="1:16" ht="14.5" thickBot="1"/>
    <row r="4" spans="1:16" ht="22" thickTop="1" thickBot="1">
      <c r="A4" s="90" t="s">
        <v>47</v>
      </c>
      <c r="B4" s="214" t="s">
        <v>104</v>
      </c>
      <c r="C4" s="214"/>
      <c r="D4" s="91" t="s">
        <v>118</v>
      </c>
      <c r="E4" s="91" t="s">
        <v>119</v>
      </c>
      <c r="F4" s="92" t="s">
        <v>107</v>
      </c>
      <c r="G4" s="91" t="s">
        <v>120</v>
      </c>
      <c r="H4" s="91" t="s">
        <v>121</v>
      </c>
      <c r="I4" s="91" t="s">
        <v>122</v>
      </c>
      <c r="J4" s="92" t="s">
        <v>38</v>
      </c>
      <c r="K4" s="92" t="s">
        <v>111</v>
      </c>
      <c r="L4" s="91" t="s">
        <v>123</v>
      </c>
      <c r="M4" s="91" t="s">
        <v>41</v>
      </c>
      <c r="N4" s="91" t="s">
        <v>124</v>
      </c>
      <c r="O4" s="90" t="s">
        <v>115</v>
      </c>
      <c r="P4" s="90" t="s">
        <v>116</v>
      </c>
    </row>
    <row r="5" spans="1:16" ht="23.5" thickTop="1" thickBot="1">
      <c r="A5" s="93">
        <v>1</v>
      </c>
      <c r="B5" s="82" t="str">
        <f>'نتائج الفصل الاول '!B5</f>
        <v>a1</v>
      </c>
      <c r="C5" s="82" t="str">
        <f>'نتائج الفصل الاول '!C5</f>
        <v>bb2</v>
      </c>
      <c r="D5" s="83">
        <v>5</v>
      </c>
      <c r="E5" s="83">
        <v>6.75</v>
      </c>
      <c r="F5" s="83">
        <v>3</v>
      </c>
      <c r="G5" s="83">
        <v>8.5</v>
      </c>
      <c r="H5" s="83">
        <v>5.5</v>
      </c>
      <c r="I5" s="83">
        <v>5.5</v>
      </c>
      <c r="J5" s="83">
        <v>3.5</v>
      </c>
      <c r="K5" s="83">
        <v>5.25</v>
      </c>
      <c r="L5" s="83">
        <v>5.5</v>
      </c>
      <c r="M5" s="83">
        <v>1</v>
      </c>
      <c r="N5" s="83">
        <v>6</v>
      </c>
      <c r="O5" s="89">
        <f>SUM(D5:N5)</f>
        <v>55.5</v>
      </c>
      <c r="P5" s="89">
        <f>IF(IFERROR(ROUNDDOWN(AVERAGE(D5:N5),2)," ")=0,"",IFERROR(ROUNDDOWN(AVERAGE(D5:N5),2)," "))</f>
        <v>5.04</v>
      </c>
    </row>
    <row r="6" spans="1:16" ht="23.5" thickTop="1" thickBot="1">
      <c r="A6" s="93">
        <v>2</v>
      </c>
      <c r="B6" s="82" t="str">
        <f>'نتائج الفصل الاول '!B6</f>
        <v>a2</v>
      </c>
      <c r="C6" s="82" t="str">
        <f>'نتائج الفصل الاول '!C6</f>
        <v>bb3</v>
      </c>
      <c r="D6" s="83">
        <v>7.25</v>
      </c>
      <c r="E6" s="83">
        <v>9</v>
      </c>
      <c r="F6" s="83">
        <v>8</v>
      </c>
      <c r="G6" s="83">
        <v>9.5</v>
      </c>
      <c r="H6" s="83">
        <v>8.25</v>
      </c>
      <c r="I6" s="83">
        <v>7</v>
      </c>
      <c r="J6" s="83">
        <v>8.5</v>
      </c>
      <c r="K6" s="83">
        <v>10</v>
      </c>
      <c r="L6" s="83">
        <v>8</v>
      </c>
      <c r="M6" s="83">
        <v>7</v>
      </c>
      <c r="N6" s="83">
        <v>8</v>
      </c>
      <c r="O6" s="89">
        <f t="shared" ref="O6:O27" si="0">SUM(D6:N6)</f>
        <v>90.5</v>
      </c>
      <c r="P6" s="89">
        <f>IFERROR(ROUNDDOWN(AVERAGE(D6:N6),2)," ")</f>
        <v>8.2200000000000006</v>
      </c>
    </row>
    <row r="7" spans="1:16" ht="23.5" thickTop="1" thickBot="1">
      <c r="A7" s="93">
        <v>3</v>
      </c>
      <c r="B7" s="82" t="str">
        <f>'نتائج الفصل الاول '!B7</f>
        <v>a3</v>
      </c>
      <c r="C7" s="82" t="str">
        <f>'نتائج الفصل الاول '!C7</f>
        <v>bb4</v>
      </c>
      <c r="D7" s="83">
        <v>1</v>
      </c>
      <c r="E7" s="83">
        <v>4.75</v>
      </c>
      <c r="F7" s="83">
        <v>4</v>
      </c>
      <c r="G7" s="83">
        <v>1</v>
      </c>
      <c r="H7" s="83">
        <v>1</v>
      </c>
      <c r="I7" s="83">
        <v>3.5</v>
      </c>
      <c r="J7" s="83">
        <v>3</v>
      </c>
      <c r="K7" s="83">
        <v>4.25</v>
      </c>
      <c r="L7" s="83">
        <v>6</v>
      </c>
      <c r="M7" s="83">
        <v>1</v>
      </c>
      <c r="N7" s="83">
        <v>6</v>
      </c>
      <c r="O7" s="89">
        <f t="shared" si="0"/>
        <v>35.5</v>
      </c>
      <c r="P7" s="89">
        <f>IFERROR(ROUNDDOWN(AVERAGE(D7:N7),2)," ")</f>
        <v>3.22</v>
      </c>
    </row>
    <row r="8" spans="1:16" ht="23.5" thickTop="1" thickBot="1">
      <c r="A8" s="93">
        <v>4</v>
      </c>
      <c r="B8" s="82" t="str">
        <f>'نتائج الفصل الاول '!B8</f>
        <v>a4</v>
      </c>
      <c r="C8" s="82" t="str">
        <f>'نتائج الفصل الاول '!C8</f>
        <v>bb5</v>
      </c>
      <c r="D8" s="83">
        <v>10</v>
      </c>
      <c r="E8" s="83">
        <v>10</v>
      </c>
      <c r="F8" s="83">
        <v>8.75</v>
      </c>
      <c r="G8" s="83">
        <v>10</v>
      </c>
      <c r="H8" s="83">
        <v>10</v>
      </c>
      <c r="I8" s="83">
        <v>7</v>
      </c>
      <c r="J8" s="83">
        <v>6</v>
      </c>
      <c r="K8" s="83">
        <v>7.25</v>
      </c>
      <c r="L8" s="83">
        <v>7</v>
      </c>
      <c r="M8" s="83">
        <v>5.5</v>
      </c>
      <c r="N8" s="83">
        <v>8</v>
      </c>
      <c r="O8" s="89">
        <f t="shared" si="0"/>
        <v>89.5</v>
      </c>
      <c r="P8" s="89">
        <f t="shared" ref="P8:P27" si="1">IFERROR(ROUNDDOWN(AVERAGE(D8:N8),2)," ")</f>
        <v>8.1300000000000008</v>
      </c>
    </row>
    <row r="9" spans="1:16" ht="23.5" thickTop="1" thickBot="1">
      <c r="A9" s="93">
        <v>5</v>
      </c>
      <c r="B9" s="82" t="str">
        <f>'نتائج الفصل الاول '!B9</f>
        <v>a5</v>
      </c>
      <c r="C9" s="82" t="str">
        <f>'نتائج الفصل الاول '!C9</f>
        <v>bb6</v>
      </c>
      <c r="D9" s="83">
        <v>8.5</v>
      </c>
      <c r="E9" s="83">
        <v>10</v>
      </c>
      <c r="F9" s="83">
        <v>6.75</v>
      </c>
      <c r="G9" s="83">
        <v>8.75</v>
      </c>
      <c r="H9" s="83">
        <v>9.25</v>
      </c>
      <c r="I9" s="83">
        <v>5.5</v>
      </c>
      <c r="J9" s="94">
        <v>6.5</v>
      </c>
      <c r="K9" s="83">
        <v>6.5</v>
      </c>
      <c r="L9" s="83">
        <v>7</v>
      </c>
      <c r="M9" s="83">
        <v>4</v>
      </c>
      <c r="N9" s="83">
        <v>8</v>
      </c>
      <c r="O9" s="89">
        <f>SUM(D9:N9)</f>
        <v>80.75</v>
      </c>
      <c r="P9" s="89">
        <f t="shared" si="1"/>
        <v>7.34</v>
      </c>
    </row>
    <row r="10" spans="1:16" ht="23.5" thickTop="1" thickBot="1">
      <c r="A10" s="93">
        <v>6</v>
      </c>
      <c r="B10" s="82" t="str">
        <f>'نتائج الفصل الاول '!B10</f>
        <v>a6</v>
      </c>
      <c r="C10" s="82" t="str">
        <f>'نتائج الفصل الاول '!C10</f>
        <v>bb7</v>
      </c>
      <c r="D10" s="83">
        <v>3.75</v>
      </c>
      <c r="E10" s="83">
        <v>3</v>
      </c>
      <c r="F10" s="83">
        <v>4.5</v>
      </c>
      <c r="G10" s="83">
        <v>4.25</v>
      </c>
      <c r="H10" s="83">
        <v>2.75</v>
      </c>
      <c r="I10" s="83">
        <v>7.5</v>
      </c>
      <c r="J10" s="83">
        <v>6</v>
      </c>
      <c r="K10" s="83">
        <v>3</v>
      </c>
      <c r="L10" s="83">
        <v>6.5</v>
      </c>
      <c r="M10" s="83">
        <v>4</v>
      </c>
      <c r="N10" s="83">
        <v>6</v>
      </c>
      <c r="O10" s="89">
        <f t="shared" si="0"/>
        <v>51.25</v>
      </c>
      <c r="P10" s="89">
        <f t="shared" si="1"/>
        <v>4.6500000000000004</v>
      </c>
    </row>
    <row r="11" spans="1:16" ht="23.5" thickTop="1" thickBot="1">
      <c r="A11" s="93">
        <v>7</v>
      </c>
      <c r="B11" s="82" t="str">
        <f>'نتائج الفصل الاول '!B11</f>
        <v>a7</v>
      </c>
      <c r="C11" s="82" t="str">
        <f>'نتائج الفصل الاول '!C11</f>
        <v>bb8</v>
      </c>
      <c r="D11" s="94">
        <v>9.5</v>
      </c>
      <c r="E11" s="83">
        <v>8</v>
      </c>
      <c r="F11" s="94">
        <v>5</v>
      </c>
      <c r="G11" s="94">
        <v>9.75</v>
      </c>
      <c r="H11" s="94">
        <v>9.25</v>
      </c>
      <c r="I11" s="94">
        <v>8</v>
      </c>
      <c r="J11" s="83">
        <v>7</v>
      </c>
      <c r="K11" s="83">
        <v>5.75</v>
      </c>
      <c r="L11" s="94">
        <v>7.5</v>
      </c>
      <c r="M11" s="94">
        <v>7.5</v>
      </c>
      <c r="N11" s="94">
        <v>8</v>
      </c>
      <c r="O11" s="89">
        <f t="shared" si="0"/>
        <v>85.25</v>
      </c>
      <c r="P11" s="89">
        <f t="shared" si="1"/>
        <v>7.75</v>
      </c>
    </row>
    <row r="12" spans="1:16" ht="23.5" thickTop="1" thickBot="1">
      <c r="A12" s="93">
        <v>8</v>
      </c>
      <c r="B12" s="82" t="str">
        <f>'نتائج الفصل الاول '!B12</f>
        <v>a8</v>
      </c>
      <c r="C12" s="82" t="str">
        <f>'نتائج الفصل الاول '!C12</f>
        <v>bb9</v>
      </c>
      <c r="D12" s="94">
        <v>5.5</v>
      </c>
      <c r="E12" s="83">
        <v>10</v>
      </c>
      <c r="F12" s="94">
        <v>8.25</v>
      </c>
      <c r="G12" s="94">
        <v>8.5</v>
      </c>
      <c r="H12" s="94">
        <v>5.5</v>
      </c>
      <c r="I12" s="94">
        <v>6.5</v>
      </c>
      <c r="J12" s="83">
        <v>6.5</v>
      </c>
      <c r="K12" s="83">
        <v>5</v>
      </c>
      <c r="L12" s="94">
        <v>7</v>
      </c>
      <c r="M12" s="94">
        <v>6</v>
      </c>
      <c r="N12" s="94">
        <v>8</v>
      </c>
      <c r="O12" s="89">
        <f t="shared" si="0"/>
        <v>76.75</v>
      </c>
      <c r="P12" s="89">
        <f t="shared" si="1"/>
        <v>6.97</v>
      </c>
    </row>
    <row r="13" spans="1:16" ht="23.5" thickTop="1" thickBot="1">
      <c r="A13" s="93">
        <v>9</v>
      </c>
      <c r="B13" s="82" t="str">
        <f>'نتائج الفصل الاول '!B13</f>
        <v>a9</v>
      </c>
      <c r="C13" s="82" t="str">
        <f>'نتائج الفصل الاول '!C13</f>
        <v>bb10</v>
      </c>
      <c r="D13" s="94">
        <v>7.5</v>
      </c>
      <c r="E13" s="83">
        <v>8.25</v>
      </c>
      <c r="F13" s="94">
        <v>9</v>
      </c>
      <c r="G13" s="94">
        <v>8.25</v>
      </c>
      <c r="H13" s="94">
        <v>8</v>
      </c>
      <c r="I13" s="94">
        <v>7</v>
      </c>
      <c r="J13" s="83">
        <v>4.5</v>
      </c>
      <c r="K13" s="83">
        <v>5.5</v>
      </c>
      <c r="L13" s="94">
        <v>7</v>
      </c>
      <c r="M13" s="94">
        <v>6</v>
      </c>
      <c r="N13" s="94">
        <v>8</v>
      </c>
      <c r="O13" s="89">
        <f t="shared" si="0"/>
        <v>79</v>
      </c>
      <c r="P13" s="89">
        <f t="shared" si="1"/>
        <v>7.18</v>
      </c>
    </row>
    <row r="14" spans="1:16" ht="23.5" thickTop="1" thickBot="1">
      <c r="A14" s="93">
        <v>10</v>
      </c>
      <c r="B14" s="82" t="str">
        <f>'نتائج الفصل الاول '!B14</f>
        <v>a10</v>
      </c>
      <c r="C14" s="82" t="str">
        <f>'نتائج الفصل الاول '!C14</f>
        <v>bb11</v>
      </c>
      <c r="D14" s="94">
        <v>9.25</v>
      </c>
      <c r="E14" s="83">
        <v>9.5</v>
      </c>
      <c r="F14" s="94">
        <v>10</v>
      </c>
      <c r="G14" s="94">
        <v>8.25</v>
      </c>
      <c r="H14" s="94">
        <v>9</v>
      </c>
      <c r="I14" s="94">
        <v>7</v>
      </c>
      <c r="J14" s="83">
        <v>7.5</v>
      </c>
      <c r="K14" s="83">
        <v>5.75</v>
      </c>
      <c r="L14" s="94">
        <v>7.5</v>
      </c>
      <c r="M14" s="94">
        <v>7</v>
      </c>
      <c r="N14" s="94">
        <v>8</v>
      </c>
      <c r="O14" s="89">
        <f t="shared" si="0"/>
        <v>88.75</v>
      </c>
      <c r="P14" s="89">
        <f t="shared" si="1"/>
        <v>8.06</v>
      </c>
    </row>
    <row r="15" spans="1:16" ht="23.5" thickTop="1" thickBot="1">
      <c r="A15" s="93">
        <v>11</v>
      </c>
      <c r="B15" s="82" t="str">
        <f>'نتائج الفصل الاول '!B15</f>
        <v>a11</v>
      </c>
      <c r="C15" s="82" t="str">
        <f>'نتائج الفصل الاول '!C15</f>
        <v>bb12</v>
      </c>
      <c r="D15" s="94">
        <v>9.5</v>
      </c>
      <c r="E15" s="83">
        <v>7.5</v>
      </c>
      <c r="F15" s="94">
        <v>6.5</v>
      </c>
      <c r="G15" s="94">
        <v>8.75</v>
      </c>
      <c r="H15" s="94">
        <v>8.75</v>
      </c>
      <c r="I15" s="94">
        <v>7</v>
      </c>
      <c r="J15" s="83">
        <v>6.5</v>
      </c>
      <c r="K15" s="83">
        <v>6.25</v>
      </c>
      <c r="L15" s="94">
        <v>7</v>
      </c>
      <c r="M15" s="94">
        <v>8</v>
      </c>
      <c r="N15" s="94">
        <v>8</v>
      </c>
      <c r="O15" s="89">
        <f t="shared" si="0"/>
        <v>83.75</v>
      </c>
      <c r="P15" s="89">
        <f t="shared" si="1"/>
        <v>7.61</v>
      </c>
    </row>
    <row r="16" spans="1:16" ht="23.5" thickTop="1" thickBot="1">
      <c r="A16" s="93">
        <v>12</v>
      </c>
      <c r="B16" s="82" t="str">
        <f>'نتائج الفصل الاول '!B16</f>
        <v>a12</v>
      </c>
      <c r="C16" s="82" t="str">
        <f>'نتائج الفصل الاول '!C16</f>
        <v>bb13</v>
      </c>
      <c r="D16" s="94">
        <v>5</v>
      </c>
      <c r="E16" s="83">
        <v>9</v>
      </c>
      <c r="F16" s="94">
        <v>5.25</v>
      </c>
      <c r="G16" s="94">
        <v>7.5</v>
      </c>
      <c r="H16" s="94">
        <v>8</v>
      </c>
      <c r="I16" s="94">
        <v>8</v>
      </c>
      <c r="J16" s="83">
        <v>4</v>
      </c>
      <c r="K16" s="83">
        <v>3.75</v>
      </c>
      <c r="L16" s="94">
        <v>7</v>
      </c>
      <c r="M16" s="94">
        <v>4.5</v>
      </c>
      <c r="N16" s="94">
        <v>8</v>
      </c>
      <c r="O16" s="89">
        <f t="shared" si="0"/>
        <v>70</v>
      </c>
      <c r="P16" s="89">
        <f t="shared" si="1"/>
        <v>6.36</v>
      </c>
    </row>
    <row r="17" spans="1:16" ht="23.5" thickTop="1" thickBot="1">
      <c r="A17" s="93">
        <v>13</v>
      </c>
      <c r="B17" s="82" t="str">
        <f>'نتائج الفصل الاول '!B17</f>
        <v>a13</v>
      </c>
      <c r="C17" s="82" t="str">
        <f>'نتائج الفصل الاول '!C17</f>
        <v>bb14</v>
      </c>
      <c r="D17" s="94">
        <v>9.75</v>
      </c>
      <c r="E17" s="83">
        <v>10</v>
      </c>
      <c r="F17" s="94">
        <v>8.5</v>
      </c>
      <c r="G17" s="94">
        <v>10</v>
      </c>
      <c r="H17" s="94">
        <v>9.75</v>
      </c>
      <c r="I17" s="94">
        <v>10</v>
      </c>
      <c r="J17" s="83">
        <v>10</v>
      </c>
      <c r="K17" s="83">
        <v>9.25</v>
      </c>
      <c r="L17" s="94">
        <v>8</v>
      </c>
      <c r="M17" s="94">
        <v>8</v>
      </c>
      <c r="N17" s="94">
        <v>8</v>
      </c>
      <c r="O17" s="89">
        <f t="shared" si="0"/>
        <v>101.25</v>
      </c>
      <c r="P17" s="89">
        <f t="shared" si="1"/>
        <v>9.1999999999999993</v>
      </c>
    </row>
    <row r="18" spans="1:16" ht="23.5" thickTop="1" thickBot="1">
      <c r="A18" s="93">
        <v>14</v>
      </c>
      <c r="B18" s="82" t="str">
        <f>'نتائج الفصل الاول '!B18</f>
        <v>a14</v>
      </c>
      <c r="C18" s="82" t="str">
        <f>'نتائج الفصل الاول '!C18</f>
        <v>bb15</v>
      </c>
      <c r="D18" s="94">
        <v>5.25</v>
      </c>
      <c r="E18" s="83">
        <v>6.5</v>
      </c>
      <c r="F18" s="94">
        <v>4.75</v>
      </c>
      <c r="G18" s="94">
        <v>8.5</v>
      </c>
      <c r="H18" s="94">
        <v>9.75</v>
      </c>
      <c r="I18" s="94">
        <v>5.5</v>
      </c>
      <c r="J18" s="83">
        <v>5.5</v>
      </c>
      <c r="K18" s="83">
        <v>9.5</v>
      </c>
      <c r="L18" s="94">
        <v>7</v>
      </c>
      <c r="M18" s="94">
        <v>6</v>
      </c>
      <c r="N18" s="94">
        <v>8</v>
      </c>
      <c r="O18" s="89">
        <f t="shared" si="0"/>
        <v>76.25</v>
      </c>
      <c r="P18" s="89">
        <f t="shared" si="1"/>
        <v>6.93</v>
      </c>
    </row>
    <row r="19" spans="1:16" ht="23.5" thickTop="1" thickBot="1">
      <c r="A19" s="93">
        <v>15</v>
      </c>
      <c r="B19" s="82" t="str">
        <f>'نتائج الفصل الاول '!B19</f>
        <v>a15</v>
      </c>
      <c r="C19" s="82" t="str">
        <f>'نتائج الفصل الاول '!C19</f>
        <v>bb16</v>
      </c>
      <c r="D19" s="94">
        <v>7</v>
      </c>
      <c r="E19" s="83">
        <v>9</v>
      </c>
      <c r="F19" s="94">
        <v>3.75</v>
      </c>
      <c r="G19" s="94">
        <v>8</v>
      </c>
      <c r="H19" s="94">
        <v>8</v>
      </c>
      <c r="I19" s="94">
        <v>6</v>
      </c>
      <c r="J19" s="83">
        <v>4.5</v>
      </c>
      <c r="K19" s="83">
        <v>5.5</v>
      </c>
      <c r="L19" s="94">
        <v>7</v>
      </c>
      <c r="M19" s="94">
        <v>5</v>
      </c>
      <c r="N19" s="94">
        <v>7</v>
      </c>
      <c r="O19" s="89">
        <f t="shared" si="0"/>
        <v>70.75</v>
      </c>
      <c r="P19" s="89">
        <f t="shared" si="1"/>
        <v>6.43</v>
      </c>
    </row>
    <row r="20" spans="1:16" ht="23.5" thickTop="1" thickBot="1">
      <c r="A20" s="93">
        <v>16</v>
      </c>
      <c r="B20" s="82" t="str">
        <f>'نتائج الفصل الاول '!B20</f>
        <v>a16</v>
      </c>
      <c r="C20" s="82" t="str">
        <f>'نتائج الفصل الاول '!C20</f>
        <v>bb17</v>
      </c>
      <c r="D20" s="94">
        <v>5.25</v>
      </c>
      <c r="E20" s="83">
        <v>7.5</v>
      </c>
      <c r="F20" s="94">
        <v>5.75</v>
      </c>
      <c r="G20" s="94">
        <v>9.5</v>
      </c>
      <c r="H20" s="94">
        <v>5.25</v>
      </c>
      <c r="I20" s="94">
        <v>8</v>
      </c>
      <c r="J20" s="83">
        <v>6</v>
      </c>
      <c r="K20" s="83">
        <v>4</v>
      </c>
      <c r="L20" s="94">
        <v>7</v>
      </c>
      <c r="M20" s="94">
        <v>8</v>
      </c>
      <c r="N20" s="94">
        <v>7</v>
      </c>
      <c r="O20" s="89">
        <f t="shared" si="0"/>
        <v>73.25</v>
      </c>
      <c r="P20" s="89">
        <f t="shared" si="1"/>
        <v>6.65</v>
      </c>
    </row>
    <row r="21" spans="1:16" ht="23.5" thickTop="1" thickBot="1">
      <c r="A21" s="93">
        <v>17</v>
      </c>
      <c r="B21" s="82" t="str">
        <f>'نتائج الفصل الاول '!B21</f>
        <v>a17</v>
      </c>
      <c r="C21" s="82" t="str">
        <f>'نتائج الفصل الاول '!C21</f>
        <v>bb18</v>
      </c>
      <c r="D21" s="94">
        <v>6.75</v>
      </c>
      <c r="E21" s="83">
        <v>8.75</v>
      </c>
      <c r="F21" s="94">
        <v>5</v>
      </c>
      <c r="G21" s="94">
        <v>5.5</v>
      </c>
      <c r="H21" s="94">
        <v>6</v>
      </c>
      <c r="I21" s="94">
        <v>7</v>
      </c>
      <c r="J21" s="83">
        <v>6.5</v>
      </c>
      <c r="K21" s="83">
        <v>5.5</v>
      </c>
      <c r="L21" s="94">
        <v>7</v>
      </c>
      <c r="M21" s="94">
        <v>7</v>
      </c>
      <c r="N21" s="94">
        <v>8</v>
      </c>
      <c r="O21" s="89">
        <f t="shared" si="0"/>
        <v>73</v>
      </c>
      <c r="P21" s="89">
        <f t="shared" si="1"/>
        <v>6.63</v>
      </c>
    </row>
    <row r="22" spans="1:16" ht="23.5" thickTop="1" thickBot="1">
      <c r="A22" s="93">
        <v>18</v>
      </c>
      <c r="B22" s="82" t="str">
        <f>'نتائج الفصل الاول '!B22</f>
        <v>a18</v>
      </c>
      <c r="C22" s="82" t="str">
        <f>'نتائج الفصل الاول '!C22</f>
        <v>bb19</v>
      </c>
      <c r="D22" s="94">
        <v>8.5</v>
      </c>
      <c r="E22" s="83">
        <v>6.75</v>
      </c>
      <c r="F22" s="94">
        <v>7.5</v>
      </c>
      <c r="G22" s="94">
        <v>9.5</v>
      </c>
      <c r="H22" s="94">
        <v>8.5</v>
      </c>
      <c r="I22" s="94">
        <v>8.5</v>
      </c>
      <c r="J22" s="83">
        <v>7</v>
      </c>
      <c r="K22" s="83">
        <v>5.5</v>
      </c>
      <c r="L22" s="94">
        <v>7</v>
      </c>
      <c r="M22" s="94">
        <v>6.5</v>
      </c>
      <c r="N22" s="94">
        <v>8</v>
      </c>
      <c r="O22" s="89">
        <f t="shared" si="0"/>
        <v>83.25</v>
      </c>
      <c r="P22" s="89">
        <f t="shared" si="1"/>
        <v>7.56</v>
      </c>
    </row>
    <row r="23" spans="1:16" ht="23.5" thickTop="1" thickBot="1">
      <c r="A23" s="93">
        <v>19</v>
      </c>
      <c r="B23" s="82" t="str">
        <f>'نتائج الفصل الاول '!B23</f>
        <v>a19</v>
      </c>
      <c r="C23" s="82" t="str">
        <f>'نتائج الفصل الاول '!C23</f>
        <v>bb20</v>
      </c>
      <c r="D23" s="94">
        <v>9.75</v>
      </c>
      <c r="E23" s="83">
        <v>10</v>
      </c>
      <c r="F23" s="94">
        <v>10</v>
      </c>
      <c r="G23" s="94">
        <v>9.75</v>
      </c>
      <c r="H23" s="94">
        <v>10</v>
      </c>
      <c r="I23" s="94">
        <v>8</v>
      </c>
      <c r="J23" s="83">
        <v>8.5</v>
      </c>
      <c r="K23" s="83">
        <v>10</v>
      </c>
      <c r="L23" s="94">
        <v>8</v>
      </c>
      <c r="M23" s="94">
        <v>8</v>
      </c>
      <c r="N23" s="94">
        <v>8</v>
      </c>
      <c r="O23" s="89">
        <f t="shared" si="0"/>
        <v>100</v>
      </c>
      <c r="P23" s="89">
        <f t="shared" si="1"/>
        <v>9.09</v>
      </c>
    </row>
    <row r="24" spans="1:16" ht="23.5" thickTop="1" thickBot="1">
      <c r="A24" s="93">
        <v>20</v>
      </c>
      <c r="B24" s="82" t="str">
        <f>'نتائج الفصل الاول '!B24</f>
        <v>a20</v>
      </c>
      <c r="C24" s="82" t="str">
        <f>'نتائج الفصل الاول '!C24</f>
        <v>bb21</v>
      </c>
      <c r="D24" s="94">
        <v>6.75</v>
      </c>
      <c r="E24" s="83">
        <v>1.5</v>
      </c>
      <c r="F24" s="94">
        <v>4.5</v>
      </c>
      <c r="G24" s="94">
        <v>8.25</v>
      </c>
      <c r="H24" s="94">
        <v>8</v>
      </c>
      <c r="I24" s="94">
        <v>4</v>
      </c>
      <c r="J24" s="83">
        <v>4.5</v>
      </c>
      <c r="K24" s="83">
        <v>3</v>
      </c>
      <c r="L24" s="94">
        <v>7</v>
      </c>
      <c r="M24" s="94">
        <v>4</v>
      </c>
      <c r="N24" s="94">
        <v>8</v>
      </c>
      <c r="O24" s="89">
        <f t="shared" si="0"/>
        <v>59.5</v>
      </c>
      <c r="P24" s="89">
        <f t="shared" si="1"/>
        <v>5.4</v>
      </c>
    </row>
    <row r="25" spans="1:16" ht="23.5" thickTop="1" thickBot="1">
      <c r="A25" s="93">
        <v>21</v>
      </c>
      <c r="B25" s="82" t="str">
        <f>'نتائج الفصل الاول '!B25</f>
        <v>a21</v>
      </c>
      <c r="C25" s="82" t="str">
        <f>'نتائج الفصل الاول '!C25</f>
        <v>bb22</v>
      </c>
      <c r="D25" s="94">
        <v>8.5</v>
      </c>
      <c r="E25" s="83">
        <v>9.25</v>
      </c>
      <c r="F25" s="94">
        <v>8.5</v>
      </c>
      <c r="G25" s="94">
        <v>10</v>
      </c>
      <c r="H25" s="94">
        <v>10</v>
      </c>
      <c r="I25" s="94">
        <v>9</v>
      </c>
      <c r="J25" s="83">
        <v>7</v>
      </c>
      <c r="K25" s="83">
        <v>7.75</v>
      </c>
      <c r="L25" s="94">
        <v>7</v>
      </c>
      <c r="M25" s="94">
        <v>6</v>
      </c>
      <c r="N25" s="94">
        <v>8</v>
      </c>
      <c r="O25" s="89">
        <f t="shared" si="0"/>
        <v>91</v>
      </c>
      <c r="P25" s="89">
        <f t="shared" si="1"/>
        <v>8.27</v>
      </c>
    </row>
    <row r="26" spans="1:16" ht="23.5" thickTop="1" thickBot="1">
      <c r="A26" s="93">
        <v>22</v>
      </c>
      <c r="B26" s="82" t="str">
        <f>'نتائج الفصل الاول '!B26</f>
        <v>a22</v>
      </c>
      <c r="C26" s="82" t="str">
        <f>'نتائج الفصل الاول '!C26</f>
        <v>bb23</v>
      </c>
      <c r="D26" s="94">
        <v>8.75</v>
      </c>
      <c r="E26" s="83">
        <v>9.75</v>
      </c>
      <c r="F26" s="94">
        <v>8.75</v>
      </c>
      <c r="G26" s="94">
        <v>9.5</v>
      </c>
      <c r="H26" s="94">
        <v>9.5</v>
      </c>
      <c r="I26" s="94">
        <v>10</v>
      </c>
      <c r="J26" s="83">
        <v>8.5</v>
      </c>
      <c r="K26" s="83">
        <v>8.5</v>
      </c>
      <c r="L26" s="94">
        <v>8</v>
      </c>
      <c r="M26" s="94">
        <v>8</v>
      </c>
      <c r="N26" s="94">
        <v>8</v>
      </c>
      <c r="O26" s="89">
        <f t="shared" si="0"/>
        <v>97.25</v>
      </c>
      <c r="P26" s="89">
        <f t="shared" si="1"/>
        <v>8.84</v>
      </c>
    </row>
    <row r="27" spans="1:16" ht="23.5" thickTop="1" thickBot="1">
      <c r="A27" s="93">
        <v>23</v>
      </c>
      <c r="B27" s="82" t="str">
        <f>'نتائج الفصل الاول '!B27</f>
        <v>a23</v>
      </c>
      <c r="C27" s="82" t="str">
        <f>'نتائج الفصل الاول '!C27</f>
        <v>bb24</v>
      </c>
      <c r="D27" s="94">
        <v>4</v>
      </c>
      <c r="E27" s="83">
        <v>5.5</v>
      </c>
      <c r="F27" s="94">
        <v>4</v>
      </c>
      <c r="G27" s="94">
        <v>3.25</v>
      </c>
      <c r="H27" s="94">
        <v>5.75</v>
      </c>
      <c r="I27" s="94">
        <v>4</v>
      </c>
      <c r="J27" s="83">
        <v>7</v>
      </c>
      <c r="K27" s="83">
        <v>3.75</v>
      </c>
      <c r="L27" s="94">
        <v>6</v>
      </c>
      <c r="M27" s="94">
        <v>1.5</v>
      </c>
      <c r="N27" s="94">
        <v>6</v>
      </c>
      <c r="O27" s="89">
        <f t="shared" si="0"/>
        <v>50.75</v>
      </c>
      <c r="P27" s="89">
        <f t="shared" si="1"/>
        <v>4.6100000000000003</v>
      </c>
    </row>
    <row r="28" spans="1:16" ht="14.5" thickTop="1"/>
  </sheetData>
  <mergeCells count="1">
    <mergeCell ref="B4:C4"/>
  </mergeCells>
  <conditionalFormatting sqref="P5:P27">
    <cfRule type="cellIs" dxfId="73" priority="1" operator="lessThan">
      <formula>5</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W31"/>
  <sheetViews>
    <sheetView rightToLeft="1" tabSelected="1" topLeftCell="A14" zoomScale="70" zoomScaleNormal="70" workbookViewId="0">
      <selection activeCell="L15" sqref="L15"/>
    </sheetView>
  </sheetViews>
  <sheetFormatPr defaultColWidth="10.6640625" defaultRowHeight="14"/>
  <cols>
    <col min="1" max="1" width="17.58203125" customWidth="1"/>
    <col min="2" max="3" width="6.5" bestFit="1" customWidth="1"/>
    <col min="4" max="4" width="14.33203125" customWidth="1"/>
    <col min="5" max="5" width="6.5" bestFit="1" customWidth="1"/>
    <col min="6" max="6" width="10.6640625" customWidth="1"/>
    <col min="7" max="7" width="10.6640625" bestFit="1" customWidth="1"/>
    <col min="8" max="8" width="7.83203125" customWidth="1"/>
    <col min="9" max="9" width="12.5" customWidth="1"/>
    <col min="10" max="10" width="8" bestFit="1" customWidth="1"/>
    <col min="11" max="11" width="6.33203125" bestFit="1" customWidth="1"/>
    <col min="12" max="12" width="18.08203125" customWidth="1"/>
    <col min="13" max="13" width="5.58203125" customWidth="1"/>
    <col min="14" max="14" width="5.83203125" customWidth="1"/>
    <col min="15" max="15" width="12.58203125" customWidth="1"/>
    <col min="16" max="16" width="10.1640625" bestFit="1" customWidth="1"/>
    <col min="17" max="17" width="13.5" customWidth="1"/>
    <col min="18" max="18" width="9" customWidth="1"/>
    <col min="19" max="19" width="10.1640625" customWidth="1"/>
    <col min="20" max="20" width="5.33203125" customWidth="1"/>
    <col min="21" max="21" width="2.08203125" customWidth="1"/>
    <col min="22" max="22" width="11" hidden="1" customWidth="1"/>
    <col min="23" max="23" width="12" bestFit="1" customWidth="1"/>
  </cols>
  <sheetData>
    <row r="5" spans="1:23" ht="14.5" thickBot="1"/>
    <row r="6" spans="1:23" ht="27" thickTop="1" thickBot="1">
      <c r="A6" s="4"/>
      <c r="B6" s="4"/>
      <c r="C6" s="4"/>
      <c r="D6" s="4"/>
      <c r="E6" s="5"/>
      <c r="F6" s="6"/>
      <c r="G6" s="138" t="s">
        <v>0</v>
      </c>
      <c r="H6" s="139"/>
      <c r="I6" s="139"/>
      <c r="J6" s="139"/>
      <c r="K6" s="140" t="str">
        <f>W6</f>
        <v>الفصل الثاني</v>
      </c>
      <c r="L6" s="141"/>
      <c r="M6" s="7"/>
      <c r="N6" s="8" t="s">
        <v>1</v>
      </c>
      <c r="O6" s="9"/>
      <c r="P6" s="142" t="s">
        <v>125</v>
      </c>
      <c r="Q6" s="143"/>
      <c r="R6" s="144"/>
      <c r="S6" s="10"/>
      <c r="W6" s="11" t="s">
        <v>2</v>
      </c>
    </row>
    <row r="7" spans="1:23" ht="19" thickTop="1">
      <c r="A7" s="28" t="s">
        <v>3</v>
      </c>
      <c r="D7" s="12"/>
      <c r="E7" s="12"/>
      <c r="F7" s="13"/>
      <c r="G7" s="9"/>
      <c r="H7" s="13"/>
      <c r="I7" s="14"/>
      <c r="J7" s="15"/>
      <c r="K7" s="14"/>
      <c r="L7" s="15"/>
      <c r="M7" s="14"/>
      <c r="N7" s="14"/>
      <c r="O7" s="9"/>
      <c r="P7" s="9"/>
      <c r="Q7" s="10"/>
      <c r="R7" s="10"/>
      <c r="S7" s="10"/>
    </row>
    <row r="8" spans="1:23" ht="21">
      <c r="A8" s="28" t="s">
        <v>126</v>
      </c>
      <c r="D8" s="149" t="s">
        <v>4</v>
      </c>
      <c r="E8" s="150"/>
      <c r="F8" s="16">
        <f>$AE$6</f>
        <v>0</v>
      </c>
      <c r="G8" s="17" t="s">
        <v>5</v>
      </c>
      <c r="H8" s="16">
        <f>BO70</f>
        <v>0</v>
      </c>
      <c r="I8" s="9"/>
      <c r="J8" s="18" t="s">
        <v>6</v>
      </c>
      <c r="K8" s="16">
        <v>23</v>
      </c>
      <c r="L8" s="19" t="s">
        <v>5</v>
      </c>
      <c r="M8" s="16">
        <v>13</v>
      </c>
      <c r="N8" s="151" t="s">
        <v>7</v>
      </c>
      <c r="O8" s="152"/>
      <c r="P8" s="153"/>
      <c r="Q8" s="21">
        <v>20</v>
      </c>
      <c r="R8" s="22" t="s">
        <v>5</v>
      </c>
      <c r="S8" s="23">
        <v>12</v>
      </c>
    </row>
    <row r="9" spans="1:23">
      <c r="A9" s="10"/>
      <c r="B9" s="10"/>
      <c r="C9" s="10"/>
      <c r="D9" s="10"/>
      <c r="E9" s="10"/>
      <c r="F9" s="10"/>
      <c r="G9" s="10"/>
      <c r="H9" s="10"/>
      <c r="I9" s="10"/>
      <c r="J9" s="10"/>
      <c r="K9" s="10"/>
      <c r="L9" s="10"/>
      <c r="M9" s="10"/>
      <c r="N9" s="10"/>
      <c r="O9" s="10"/>
      <c r="P9" s="10"/>
      <c r="Q9" s="10"/>
      <c r="R9" s="10"/>
      <c r="S9" s="10"/>
    </row>
    <row r="10" spans="1:23" ht="46.5">
      <c r="A10" s="10"/>
      <c r="B10" s="10"/>
      <c r="C10" s="10"/>
      <c r="D10" s="28" t="s">
        <v>8</v>
      </c>
      <c r="E10" s="23">
        <f>BQ70</f>
        <v>0</v>
      </c>
      <c r="F10" s="20" t="s">
        <v>5</v>
      </c>
      <c r="G10" s="23">
        <v>1</v>
      </c>
      <c r="H10" s="10"/>
      <c r="I10" s="101" t="s">
        <v>130</v>
      </c>
      <c r="J10" s="27"/>
      <c r="K10" s="23">
        <v>1</v>
      </c>
      <c r="L10" s="102" t="s">
        <v>131</v>
      </c>
      <c r="M10" s="28"/>
      <c r="N10" s="28"/>
      <c r="O10" s="28"/>
      <c r="P10" s="29"/>
      <c r="Q10" s="21">
        <v>18</v>
      </c>
      <c r="R10" s="10"/>
      <c r="S10" s="10"/>
    </row>
    <row r="11" spans="1:23" ht="18.5">
      <c r="A11" s="10"/>
      <c r="B11" s="10"/>
      <c r="C11" s="10"/>
      <c r="D11" s="24"/>
      <c r="E11" s="100"/>
      <c r="F11" s="26"/>
      <c r="G11" s="100"/>
      <c r="H11" s="10"/>
      <c r="I11" s="26"/>
      <c r="J11" s="99"/>
      <c r="K11" s="100"/>
      <c r="L11" s="100"/>
      <c r="M11" s="28"/>
      <c r="N11" s="28"/>
      <c r="O11" s="28"/>
      <c r="P11" s="100"/>
      <c r="S11" s="10"/>
    </row>
    <row r="12" spans="1:23" ht="26.5" thickBot="1">
      <c r="A12" s="10"/>
      <c r="B12" s="10"/>
      <c r="C12" s="10"/>
      <c r="D12" s="10"/>
      <c r="E12" s="10"/>
      <c r="F12" s="30" t="s">
        <v>11</v>
      </c>
      <c r="G12" s="10"/>
      <c r="H12" s="10"/>
      <c r="I12" s="10"/>
      <c r="J12" s="10"/>
      <c r="K12" s="10"/>
      <c r="L12" s="10"/>
      <c r="M12" s="10"/>
      <c r="N12" s="10"/>
      <c r="O12" s="31" t="s">
        <v>12</v>
      </c>
      <c r="P12" s="10"/>
      <c r="Q12" s="10"/>
      <c r="R12" s="10"/>
      <c r="S12" s="10"/>
    </row>
    <row r="13" spans="1:23" ht="14.5" thickBot="1">
      <c r="A13" s="10"/>
      <c r="B13" s="10"/>
    </row>
    <row r="14" spans="1:23" ht="89.5" customHeight="1" thickBot="1">
      <c r="A14" s="103" t="s">
        <v>15</v>
      </c>
      <c r="B14" s="104" t="s">
        <v>16</v>
      </c>
      <c r="C14" s="104" t="s">
        <v>17</v>
      </c>
      <c r="D14" s="104" t="s">
        <v>18</v>
      </c>
      <c r="E14" s="104" t="s">
        <v>19</v>
      </c>
      <c r="F14" s="105" t="s">
        <v>20</v>
      </c>
      <c r="G14" s="106" t="s">
        <v>21</v>
      </c>
      <c r="H14" s="104" t="s">
        <v>22</v>
      </c>
      <c r="I14" s="104" t="s">
        <v>23</v>
      </c>
      <c r="J14" s="104" t="s">
        <v>24</v>
      </c>
      <c r="K14" s="104" t="s">
        <v>25</v>
      </c>
      <c r="L14" s="104" t="s">
        <v>26</v>
      </c>
      <c r="M14" s="104" t="s">
        <v>27</v>
      </c>
      <c r="N14" s="104" t="s">
        <v>28</v>
      </c>
      <c r="O14" s="105" t="s">
        <v>29</v>
      </c>
      <c r="P14" s="103" t="s">
        <v>21</v>
      </c>
      <c r="Q14" s="103" t="s">
        <v>22</v>
      </c>
      <c r="R14" s="105" t="s">
        <v>129</v>
      </c>
      <c r="S14" s="107" t="s">
        <v>132</v>
      </c>
    </row>
    <row r="15" spans="1:23" ht="21">
      <c r="A15" s="108" t="s">
        <v>32</v>
      </c>
      <c r="B15" s="137">
        <v>1</v>
      </c>
      <c r="C15" s="114">
        <v>1</v>
      </c>
      <c r="D15" s="114">
        <v>1</v>
      </c>
      <c r="E15" s="114">
        <v>1</v>
      </c>
      <c r="F15" s="110">
        <f>IF($K$8="",0,E15+D15+C15+B15)</f>
        <v>4</v>
      </c>
      <c r="G15" s="111">
        <f>IF($F$15=0,0,$F$15/$K$8)</f>
        <v>0.17391304347826086</v>
      </c>
      <c r="H15" s="112"/>
      <c r="I15" s="109"/>
      <c r="J15" s="109"/>
      <c r="K15" s="109"/>
      <c r="L15" s="109"/>
      <c r="M15" s="109"/>
      <c r="N15" s="109"/>
      <c r="O15" s="113">
        <f t="shared" ref="O15:O20" si="0">IF($K$8="",0,N15+M15+L15+K15+J15+I15)</f>
        <v>0</v>
      </c>
      <c r="P15" s="111">
        <f>IF($O$15=0,0,$O$15/$K$8)</f>
        <v>0</v>
      </c>
      <c r="Q15" s="114"/>
      <c r="R15" s="115">
        <f>IF($K$8="",0,O15+F15)</f>
        <v>4</v>
      </c>
      <c r="S15" s="116">
        <f>IF($K$8="",0,(R15)-$K$8)</f>
        <v>-19</v>
      </c>
    </row>
    <row r="16" spans="1:23" ht="21">
      <c r="A16" s="108" t="s">
        <v>33</v>
      </c>
      <c r="B16" s="137">
        <v>2</v>
      </c>
      <c r="C16" s="114">
        <v>3</v>
      </c>
      <c r="D16" s="114">
        <v>1</v>
      </c>
      <c r="E16" s="114">
        <v>3</v>
      </c>
      <c r="F16" s="110">
        <f>IF($K$8="",0,E16+D16+C16+B16)</f>
        <v>9</v>
      </c>
      <c r="G16" s="111">
        <f>IF($F$16=0,0,$F$16/$K$8)</f>
        <v>0.39130434782608697</v>
      </c>
      <c r="H16" s="117"/>
      <c r="I16" s="109"/>
      <c r="J16" s="109"/>
      <c r="K16" s="109"/>
      <c r="L16" s="109"/>
      <c r="M16" s="109"/>
      <c r="N16" s="109"/>
      <c r="O16" s="113">
        <f t="shared" si="0"/>
        <v>0</v>
      </c>
      <c r="P16" s="111">
        <f>IF($O$16=0,0,$O$16/$K$8)</f>
        <v>0</v>
      </c>
      <c r="Q16" s="114"/>
      <c r="R16" s="118">
        <f>IF($K$8="",0,O16+F16)</f>
        <v>9</v>
      </c>
      <c r="S16" s="119">
        <f>IF($K$8="",0,(R16)-$K$8)</f>
        <v>-14</v>
      </c>
    </row>
    <row r="17" spans="1:20" ht="21.5" thickBot="1">
      <c r="A17" s="108" t="s">
        <v>34</v>
      </c>
      <c r="B17" s="120"/>
      <c r="C17" s="121"/>
      <c r="D17" s="121"/>
      <c r="E17" s="121"/>
      <c r="F17" s="122">
        <f>IF($K$8="",0,E17+D17+C17+B17)</f>
        <v>0</v>
      </c>
      <c r="G17" s="123">
        <f>IF($F$17=0,0,$F$17/$K$8)</f>
        <v>0</v>
      </c>
      <c r="H17" s="124"/>
      <c r="I17" s="121"/>
      <c r="J17" s="121"/>
      <c r="K17" s="121"/>
      <c r="L17" s="121"/>
      <c r="M17" s="121"/>
      <c r="N17" s="121"/>
      <c r="O17" s="125">
        <f t="shared" si="0"/>
        <v>0</v>
      </c>
      <c r="P17" s="123">
        <f>IF($O$17=0,0,$O$17/$K$8)</f>
        <v>0</v>
      </c>
      <c r="Q17" s="126"/>
      <c r="R17" s="127">
        <f>IF($K$8="",0,O17+F17)</f>
        <v>0</v>
      </c>
      <c r="S17" s="128">
        <f>IF($K$8="",0,(R17)-$K$8)</f>
        <v>-23</v>
      </c>
    </row>
    <row r="18" spans="1:20" ht="39.5" customHeight="1">
      <c r="A18" s="129" t="s">
        <v>128</v>
      </c>
      <c r="B18" s="109"/>
      <c r="C18" s="109"/>
      <c r="D18" s="109"/>
      <c r="E18" s="109"/>
      <c r="F18" s="130">
        <f>IF($K$8="",0,E18+D18+C18+B18)</f>
        <v>0</v>
      </c>
      <c r="G18" s="131">
        <f>IF($F$18=0,0,$F$18/$K$8)</f>
        <v>0</v>
      </c>
      <c r="H18" s="117"/>
      <c r="I18" s="109"/>
      <c r="J18" s="109"/>
      <c r="K18" s="109"/>
      <c r="L18" s="109"/>
      <c r="M18" s="109"/>
      <c r="N18" s="109"/>
      <c r="O18" s="130">
        <f t="shared" si="0"/>
        <v>0</v>
      </c>
      <c r="P18" s="131">
        <f>IF($O$18=0,0,$O$18/$K$8)</f>
        <v>0</v>
      </c>
      <c r="Q18" s="114"/>
      <c r="R18" s="130">
        <f>IF($K$8="",0,O18+F18)</f>
        <v>0</v>
      </c>
      <c r="S18" s="132">
        <f>IF($K$8="",0,(R18)-$K$8)</f>
        <v>-23</v>
      </c>
    </row>
    <row r="19" spans="1:20" ht="21">
      <c r="A19" s="130" t="s">
        <v>36</v>
      </c>
      <c r="B19" s="109"/>
      <c r="C19" s="109"/>
      <c r="D19" s="109"/>
      <c r="E19" s="109"/>
      <c r="F19" s="130">
        <f>IF($K$8="",0,E19+D19+C19+B19)</f>
        <v>0</v>
      </c>
      <c r="G19" s="131">
        <f>IF($F$19=0,0,$F$19/$K$8)</f>
        <v>0</v>
      </c>
      <c r="H19" s="117"/>
      <c r="I19" s="109"/>
      <c r="J19" s="109"/>
      <c r="K19" s="109"/>
      <c r="L19" s="109"/>
      <c r="M19" s="109"/>
      <c r="N19" s="109"/>
      <c r="O19" s="130">
        <f t="shared" si="0"/>
        <v>0</v>
      </c>
      <c r="P19" s="131">
        <f>IF($O$19=0,0,$O$19/$K$8)</f>
        <v>0</v>
      </c>
      <c r="Q19" s="114"/>
      <c r="R19" s="130">
        <f>IF($K$8="",0,O19+F19)</f>
        <v>0</v>
      </c>
      <c r="S19" s="133">
        <f>IF($K$8="",0,(R19)-$K$8)</f>
        <v>-23</v>
      </c>
    </row>
    <row r="20" spans="1:20" ht="21">
      <c r="A20" s="130" t="s">
        <v>37</v>
      </c>
      <c r="B20" s="109"/>
      <c r="C20" s="109"/>
      <c r="D20" s="109"/>
      <c r="E20" s="109"/>
      <c r="F20" s="130">
        <f t="shared" ref="F20:F25" si="1">IF($K$8="",0,E20+D20+C20+B20)</f>
        <v>0</v>
      </c>
      <c r="G20" s="131">
        <f>IF($F$20=0,0,$F$20/$K$8)</f>
        <v>0</v>
      </c>
      <c r="H20" s="117"/>
      <c r="I20" s="109"/>
      <c r="J20" s="109"/>
      <c r="K20" s="109"/>
      <c r="L20" s="109"/>
      <c r="M20" s="109"/>
      <c r="N20" s="109"/>
      <c r="O20" s="130">
        <f t="shared" si="0"/>
        <v>0</v>
      </c>
      <c r="P20" s="131">
        <f>IF($O$20=0,0,$O$20/$K$8)</f>
        <v>0</v>
      </c>
      <c r="Q20" s="114"/>
      <c r="R20" s="130">
        <f t="shared" ref="R20:R25" si="2">IF($K$8="",0,O20+F20)</f>
        <v>0</v>
      </c>
      <c r="S20" s="133">
        <f t="shared" ref="S20:S25" si="3">IF($K$8="",0,(R20)-$K$8)</f>
        <v>-23</v>
      </c>
    </row>
    <row r="21" spans="1:20" ht="21">
      <c r="A21" s="130" t="s">
        <v>38</v>
      </c>
      <c r="B21" s="109"/>
      <c r="C21" s="109"/>
      <c r="D21" s="109"/>
      <c r="E21" s="109"/>
      <c r="F21" s="130">
        <f t="shared" si="1"/>
        <v>0</v>
      </c>
      <c r="G21" s="131">
        <f>IF($F$21=0,0,$F$21/$K$8)</f>
        <v>0</v>
      </c>
      <c r="H21" s="117"/>
      <c r="I21" s="109"/>
      <c r="J21" s="109"/>
      <c r="K21" s="109"/>
      <c r="L21" s="109"/>
      <c r="M21" s="109"/>
      <c r="N21" s="109"/>
      <c r="O21" s="130">
        <f t="shared" ref="O21:O25" si="4">IF($K$8="",0,N21+M21+L21+K21+J21+I21)</f>
        <v>0</v>
      </c>
      <c r="P21" s="131">
        <f>IF($O$21=0,0,$O$21/$K$8)</f>
        <v>0</v>
      </c>
      <c r="Q21" s="114"/>
      <c r="R21" s="130">
        <f t="shared" si="2"/>
        <v>0</v>
      </c>
      <c r="S21" s="133">
        <f t="shared" si="3"/>
        <v>-23</v>
      </c>
    </row>
    <row r="22" spans="1:20" ht="21">
      <c r="A22" s="130" t="s">
        <v>39</v>
      </c>
      <c r="B22" s="109"/>
      <c r="C22" s="109"/>
      <c r="D22" s="109"/>
      <c r="E22" s="109"/>
      <c r="F22" s="130">
        <f t="shared" si="1"/>
        <v>0</v>
      </c>
      <c r="G22" s="131">
        <f>IF($F$22=0,0,$F$22/$K$8)</f>
        <v>0</v>
      </c>
      <c r="H22" s="117"/>
      <c r="I22" s="109"/>
      <c r="J22" s="109"/>
      <c r="K22" s="109"/>
      <c r="L22" s="109"/>
      <c r="M22" s="109"/>
      <c r="N22" s="109"/>
      <c r="O22" s="130">
        <f t="shared" si="4"/>
        <v>0</v>
      </c>
      <c r="P22" s="131">
        <f>IF($O$22=0,0,$O$22/$K$8)</f>
        <v>0</v>
      </c>
      <c r="Q22" s="114"/>
      <c r="R22" s="130">
        <f t="shared" si="2"/>
        <v>0</v>
      </c>
      <c r="S22" s="133">
        <f t="shared" si="3"/>
        <v>-23</v>
      </c>
    </row>
    <row r="23" spans="1:20" ht="21">
      <c r="A23" s="130" t="s">
        <v>40</v>
      </c>
      <c r="B23" s="109"/>
      <c r="C23" s="109"/>
      <c r="D23" s="109"/>
      <c r="E23" s="109"/>
      <c r="F23" s="130">
        <f t="shared" si="1"/>
        <v>0</v>
      </c>
      <c r="G23" s="131">
        <f>IF($F$23=0,0,$F$23/$K$8)</f>
        <v>0</v>
      </c>
      <c r="H23" s="117"/>
      <c r="I23" s="109"/>
      <c r="J23" s="109"/>
      <c r="K23" s="109"/>
      <c r="L23" s="109"/>
      <c r="M23" s="109"/>
      <c r="N23" s="109"/>
      <c r="O23" s="130">
        <f t="shared" si="4"/>
        <v>0</v>
      </c>
      <c r="P23" s="131">
        <f>IF($O$23=0,0,$O$23/$K$8)</f>
        <v>0</v>
      </c>
      <c r="Q23" s="114"/>
      <c r="R23" s="130">
        <f t="shared" si="2"/>
        <v>0</v>
      </c>
      <c r="S23" s="133">
        <f t="shared" si="3"/>
        <v>-23</v>
      </c>
    </row>
    <row r="24" spans="1:20" ht="21">
      <c r="A24" s="130" t="s">
        <v>41</v>
      </c>
      <c r="B24" s="109"/>
      <c r="C24" s="109"/>
      <c r="D24" s="109"/>
      <c r="E24" s="109"/>
      <c r="F24" s="130">
        <f t="shared" si="1"/>
        <v>0</v>
      </c>
      <c r="G24" s="131">
        <f>IF($F$24=0,0,$F$24/$K$8)</f>
        <v>0</v>
      </c>
      <c r="H24" s="117"/>
      <c r="I24" s="109"/>
      <c r="J24" s="109"/>
      <c r="K24" s="109"/>
      <c r="L24" s="109"/>
      <c r="M24" s="109"/>
      <c r="N24" s="109"/>
      <c r="O24" s="130">
        <f t="shared" si="4"/>
        <v>0</v>
      </c>
      <c r="P24" s="131">
        <f>IF($O$24=0,0,$O$24/$K$8)</f>
        <v>0</v>
      </c>
      <c r="Q24" s="114"/>
      <c r="R24" s="130">
        <f t="shared" si="2"/>
        <v>0</v>
      </c>
      <c r="S24" s="133">
        <f t="shared" si="3"/>
        <v>-23</v>
      </c>
    </row>
    <row r="25" spans="1:20" ht="21.5" thickBot="1">
      <c r="A25" s="130" t="s">
        <v>42</v>
      </c>
      <c r="B25" s="109"/>
      <c r="C25" s="109"/>
      <c r="D25" s="109"/>
      <c r="E25" s="109"/>
      <c r="F25" s="130">
        <f t="shared" si="1"/>
        <v>0</v>
      </c>
      <c r="G25" s="131">
        <f>IF($F$25=0,0,$F$25/$K$8)</f>
        <v>0</v>
      </c>
      <c r="H25" s="117"/>
      <c r="I25" s="109"/>
      <c r="J25" s="109"/>
      <c r="K25" s="109"/>
      <c r="L25" s="109"/>
      <c r="M25" s="109"/>
      <c r="N25" s="109"/>
      <c r="O25" s="130">
        <f t="shared" si="4"/>
        <v>0</v>
      </c>
      <c r="P25" s="131">
        <f>IF($O$25=0,0,$O$25/$K$8)</f>
        <v>0</v>
      </c>
      <c r="Q25" s="114"/>
      <c r="R25" s="130">
        <f t="shared" si="2"/>
        <v>0</v>
      </c>
      <c r="S25" s="133">
        <f t="shared" si="3"/>
        <v>-23</v>
      </c>
    </row>
    <row r="26" spans="1:20" ht="55" customHeight="1">
      <c r="A26" s="129" t="s">
        <v>127</v>
      </c>
      <c r="B26" s="109"/>
      <c r="C26" s="109"/>
      <c r="D26" s="109"/>
      <c r="E26" s="109"/>
      <c r="F26" s="130">
        <f>IF($K$8="",0,E26+D26+C26+B26)</f>
        <v>0</v>
      </c>
      <c r="G26" s="131">
        <f>IF($F$26=0,0,$F$26/$K$8)</f>
        <v>0</v>
      </c>
      <c r="H26" s="117"/>
      <c r="I26" s="109"/>
      <c r="J26" s="109"/>
      <c r="K26" s="109"/>
      <c r="L26" s="109"/>
      <c r="M26" s="109"/>
      <c r="N26" s="109"/>
      <c r="O26" s="130">
        <f>IF($K$8="",0,N26+M26+L26+K26+J26+I26)</f>
        <v>0</v>
      </c>
      <c r="P26" s="131">
        <f>IF($O$26=0,0,$O$26/$K$8)</f>
        <v>0</v>
      </c>
      <c r="Q26" s="114"/>
      <c r="R26" s="130">
        <f>IF($K$8="",0,O26+F26)</f>
        <v>0</v>
      </c>
      <c r="S26" s="132">
        <f>IF($K$8="",0,(R26)-$K$8)</f>
        <v>-23</v>
      </c>
    </row>
    <row r="27" spans="1:20" ht="14" customHeight="1">
      <c r="A27" s="134"/>
      <c r="B27" s="134"/>
      <c r="C27" s="134"/>
      <c r="D27" s="134"/>
      <c r="E27" s="134"/>
      <c r="F27" s="134"/>
      <c r="G27" s="134"/>
      <c r="H27" s="134"/>
      <c r="I27" s="134"/>
      <c r="J27" s="134"/>
      <c r="K27" s="134"/>
      <c r="L27" s="134"/>
      <c r="M27" s="134"/>
      <c r="N27" s="134"/>
      <c r="O27" s="134"/>
      <c r="P27" s="134"/>
      <c r="Q27" s="134"/>
      <c r="R27" s="134"/>
      <c r="S27" s="134"/>
    </row>
    <row r="28" spans="1:20" ht="14.5" customHeight="1">
      <c r="A28" s="134"/>
      <c r="B28" s="134"/>
      <c r="C28" s="134"/>
      <c r="D28" s="134"/>
      <c r="E28" s="134"/>
      <c r="F28" s="134"/>
      <c r="G28" s="134"/>
      <c r="H28" s="134"/>
      <c r="I28" s="134"/>
      <c r="J28" s="134"/>
      <c r="K28" s="134"/>
      <c r="L28" s="134"/>
      <c r="M28" s="134"/>
      <c r="N28" s="134"/>
      <c r="O28" s="134"/>
      <c r="P28" s="134"/>
      <c r="Q28" s="134"/>
      <c r="R28" s="134"/>
      <c r="S28" s="134"/>
    </row>
    <row r="29" spans="1:20" ht="21">
      <c r="A29" s="135" t="s">
        <v>44</v>
      </c>
      <c r="B29" s="134"/>
      <c r="C29" s="134"/>
      <c r="D29" s="134"/>
      <c r="E29" s="134"/>
      <c r="F29" s="134"/>
      <c r="G29" s="134"/>
      <c r="H29" s="134"/>
      <c r="I29" s="134"/>
      <c r="J29" s="134"/>
      <c r="K29" s="134"/>
      <c r="L29" s="134"/>
      <c r="M29" s="134"/>
      <c r="N29" s="134"/>
      <c r="O29" s="134"/>
      <c r="P29" s="134"/>
      <c r="Q29" s="134"/>
      <c r="R29" s="136"/>
      <c r="S29" s="136"/>
    </row>
    <row r="30" spans="1:20" ht="15.5">
      <c r="A30" s="69"/>
      <c r="B30" s="69"/>
      <c r="C30" s="9"/>
      <c r="D30" s="9"/>
      <c r="E30" s="9"/>
      <c r="F30" s="9"/>
      <c r="G30" s="9"/>
      <c r="H30" s="9"/>
      <c r="I30" s="9"/>
      <c r="J30" s="9"/>
      <c r="K30" s="9"/>
      <c r="L30" s="9"/>
      <c r="M30" s="204"/>
      <c r="N30" s="205"/>
      <c r="O30" s="205"/>
      <c r="P30" s="206"/>
      <c r="Q30" s="70" t="s">
        <v>45</v>
      </c>
      <c r="R30" s="207">
        <v>43538.74941585648</v>
      </c>
      <c r="S30" s="208"/>
      <c r="T30" s="208"/>
    </row>
    <row r="31" spans="1:20" ht="21">
      <c r="A31" s="9"/>
      <c r="B31" s="9"/>
      <c r="C31" s="9"/>
      <c r="D31" s="9"/>
      <c r="E31" s="9"/>
      <c r="F31" s="9"/>
      <c r="G31" s="9"/>
      <c r="H31" s="9"/>
      <c r="I31" s="9"/>
      <c r="J31" s="9"/>
      <c r="K31" s="9"/>
      <c r="L31" s="9"/>
      <c r="M31" s="9"/>
      <c r="N31" s="9"/>
      <c r="O31" s="9"/>
      <c r="P31" s="9" t="s">
        <v>46</v>
      </c>
      <c r="Q31" s="9"/>
      <c r="R31" s="71"/>
      <c r="S31" s="72"/>
    </row>
  </sheetData>
  <mergeCells count="7">
    <mergeCell ref="D8:E8"/>
    <mergeCell ref="N8:P8"/>
    <mergeCell ref="M30:P30"/>
    <mergeCell ref="R30:T30"/>
    <mergeCell ref="G6:J6"/>
    <mergeCell ref="K6:L6"/>
    <mergeCell ref="P6:R6"/>
  </mergeCells>
  <conditionalFormatting sqref="S15:S26">
    <cfRule type="cellIs" dxfId="72" priority="73" operator="equal">
      <formula>0</formula>
    </cfRule>
  </conditionalFormatting>
  <conditionalFormatting sqref="R15 O15:P15 F18:G18 O26:P26 O18:P18 F15:F17 O16:O17 P20:P25">
    <cfRule type="cellIs" dxfId="71" priority="70" operator="lessThan">
      <formula>1</formula>
    </cfRule>
    <cfRule type="cellIs" dxfId="70" priority="71" operator="lessThan">
      <formula>0</formula>
    </cfRule>
    <cfRule type="cellIs" dxfId="69" priority="72" operator="lessThan">
      <formula>0</formula>
    </cfRule>
  </conditionalFormatting>
  <conditionalFormatting sqref="R15 O15:P15 F18:G18 O26:P26 O18:P18 F15:F17 O16:O17 P20:P25">
    <cfRule type="cellIs" dxfId="68" priority="69" operator="lessThan">
      <formula>1</formula>
    </cfRule>
  </conditionalFormatting>
  <conditionalFormatting sqref="O15:P15 O18:P18 R15 O26:P26 F18:G18 F15:F17 O16:O17 P20:P25">
    <cfRule type="cellIs" dxfId="67" priority="68" operator="lessThan">
      <formula>1</formula>
    </cfRule>
  </conditionalFormatting>
  <conditionalFormatting sqref="R15 O15:P15 F18:G18 O26:P26 O18:P18 F15:F17 O16:O17 P20:P25">
    <cfRule type="cellIs" dxfId="66" priority="66" operator="lessThan">
      <formula>1</formula>
    </cfRule>
    <cfRule type="cellIs" dxfId="65" priority="67" operator="lessThan">
      <formula>1</formula>
    </cfRule>
  </conditionalFormatting>
  <conditionalFormatting sqref="R15 O15:P15 F18:G18 O26:P26 O18:P18 F15:F17 O16:O17 P20:P25">
    <cfRule type="cellIs" dxfId="64" priority="65" operator="lessThan">
      <formula>1</formula>
    </cfRule>
  </conditionalFormatting>
  <conditionalFormatting sqref="S15:S26">
    <cfRule type="cellIs" dxfId="63" priority="61" operator="lessThan">
      <formula>0</formula>
    </cfRule>
    <cfRule type="cellIs" dxfId="62" priority="62" operator="lessThan">
      <formula>0</formula>
    </cfRule>
    <cfRule type="cellIs" dxfId="61" priority="63" operator="lessThan">
      <formula>0</formula>
    </cfRule>
    <cfRule type="cellIs" dxfId="60" priority="64" operator="greaterThan">
      <formula>0</formula>
    </cfRule>
  </conditionalFormatting>
  <conditionalFormatting sqref="F8 H8 K8 M8 S8 E10 G10 K10">
    <cfRule type="cellIs" dxfId="59" priority="59" operator="greaterThan">
      <formula>0</formula>
    </cfRule>
    <cfRule type="cellIs" dxfId="58" priority="60" operator="lessThan">
      <formula>1</formula>
    </cfRule>
  </conditionalFormatting>
  <conditionalFormatting sqref="F8 H8 K8 M8 S8 E10 G10 K10">
    <cfRule type="cellIs" dxfId="57" priority="58" operator="lessThan">
      <formula>1</formula>
    </cfRule>
  </conditionalFormatting>
  <conditionalFormatting sqref="F8 H8 K8 M8 S8 E10 G10 K10">
    <cfRule type="cellIs" dxfId="56" priority="55" operator="greaterThan">
      <formula>0</formula>
    </cfRule>
    <cfRule type="cellIs" dxfId="55" priority="56" operator="greaterThan">
      <formula>0</formula>
    </cfRule>
    <cfRule type="cellIs" dxfId="54" priority="57" operator="lessThan">
      <formula>1</formula>
    </cfRule>
  </conditionalFormatting>
  <conditionalFormatting sqref="F8">
    <cfRule type="cellIs" dxfId="53" priority="54" operator="lessThan">
      <formula>1</formula>
    </cfRule>
  </conditionalFormatting>
  <conditionalFormatting sqref="H8">
    <cfRule type="cellIs" dxfId="52" priority="53" operator="lessThan">
      <formula>1</formula>
    </cfRule>
  </conditionalFormatting>
  <conditionalFormatting sqref="K8">
    <cfRule type="cellIs" dxfId="51" priority="52" operator="lessThan">
      <formula>1</formula>
    </cfRule>
  </conditionalFormatting>
  <conditionalFormatting sqref="M8">
    <cfRule type="cellIs" dxfId="50" priority="51" operator="lessThan">
      <formula>1</formula>
    </cfRule>
  </conditionalFormatting>
  <conditionalFormatting sqref="S8">
    <cfRule type="cellIs" dxfId="49" priority="50" operator="lessThan">
      <formula>1</formula>
    </cfRule>
  </conditionalFormatting>
  <conditionalFormatting sqref="K10">
    <cfRule type="cellIs" dxfId="48" priority="49" operator="lessThan">
      <formula>1</formula>
    </cfRule>
  </conditionalFormatting>
  <conditionalFormatting sqref="G10">
    <cfRule type="cellIs" dxfId="47" priority="48" operator="lessThan">
      <formula>1</formula>
    </cfRule>
  </conditionalFormatting>
  <conditionalFormatting sqref="E10">
    <cfRule type="cellIs" dxfId="46" priority="47" operator="lessThan">
      <formula>1</formula>
    </cfRule>
  </conditionalFormatting>
  <conditionalFormatting sqref="H8">
    <cfRule type="cellIs" dxfId="45" priority="46" operator="lessThan">
      <formula>1</formula>
    </cfRule>
  </conditionalFormatting>
  <conditionalFormatting sqref="K8">
    <cfRule type="cellIs" dxfId="44" priority="45" operator="lessThan">
      <formula>1</formula>
    </cfRule>
  </conditionalFormatting>
  <conditionalFormatting sqref="M8">
    <cfRule type="cellIs" dxfId="43" priority="44" operator="lessThan">
      <formula>1</formula>
    </cfRule>
  </conditionalFormatting>
  <conditionalFormatting sqref="S8">
    <cfRule type="cellIs" dxfId="42" priority="43" operator="lessThan">
      <formula>1</formula>
    </cfRule>
  </conditionalFormatting>
  <conditionalFormatting sqref="E10">
    <cfRule type="cellIs" dxfId="41" priority="42" operator="lessThan">
      <formula>1</formula>
    </cfRule>
  </conditionalFormatting>
  <conditionalFormatting sqref="G10">
    <cfRule type="cellIs" dxfId="40" priority="41" operator="lessThan">
      <formula>1</formula>
    </cfRule>
  </conditionalFormatting>
  <conditionalFormatting sqref="K10">
    <cfRule type="cellIs" dxfId="39" priority="40" operator="lessThan">
      <formula>1</formula>
    </cfRule>
  </conditionalFormatting>
  <conditionalFormatting sqref="Q26">
    <cfRule type="cellIs" dxfId="38" priority="39" operator="lessThan">
      <formula>0</formula>
    </cfRule>
  </conditionalFormatting>
  <conditionalFormatting sqref="Q26">
    <cfRule type="cellIs" dxfId="37" priority="38" operator="lessThan">
      <formula>1</formula>
    </cfRule>
  </conditionalFormatting>
  <conditionalFormatting sqref="H18">
    <cfRule type="cellIs" dxfId="36" priority="37" operator="lessThan">
      <formula>1</formula>
    </cfRule>
  </conditionalFormatting>
  <conditionalFormatting sqref="Q18">
    <cfRule type="cellIs" dxfId="35" priority="36" operator="lessThan">
      <formula>1</formula>
    </cfRule>
  </conditionalFormatting>
  <conditionalFormatting sqref="B15:E18">
    <cfRule type="cellIs" dxfId="34" priority="35" operator="lessThan">
      <formula>1</formula>
    </cfRule>
  </conditionalFormatting>
  <conditionalFormatting sqref="H15:H17">
    <cfRule type="cellIs" dxfId="33" priority="34" operator="lessThan">
      <formula>1</formula>
    </cfRule>
  </conditionalFormatting>
  <conditionalFormatting sqref="Q15:Q17">
    <cfRule type="cellIs" dxfId="32" priority="33" operator="lessThan">
      <formula>1</formula>
    </cfRule>
  </conditionalFormatting>
  <conditionalFormatting sqref="Q19:Q25">
    <cfRule type="cellIs" dxfId="31" priority="32" operator="lessThan">
      <formula>1</formula>
    </cfRule>
  </conditionalFormatting>
  <conditionalFormatting sqref="I15:N18">
    <cfRule type="cellIs" dxfId="30" priority="31" operator="lessThan">
      <formula>1</formula>
    </cfRule>
  </conditionalFormatting>
  <conditionalFormatting sqref="B19:E25">
    <cfRule type="cellIs" dxfId="29" priority="30" operator="lessThan">
      <formula>1</formula>
    </cfRule>
  </conditionalFormatting>
  <conditionalFormatting sqref="H19:H25">
    <cfRule type="cellIs" dxfId="28" priority="29" operator="lessThan">
      <formula>1</formula>
    </cfRule>
  </conditionalFormatting>
  <conditionalFormatting sqref="I19:N25">
    <cfRule type="cellIs" dxfId="27" priority="28" operator="lessThan">
      <formula>1</formula>
    </cfRule>
  </conditionalFormatting>
  <conditionalFormatting sqref="F19:F25">
    <cfRule type="cellIs" dxfId="26" priority="25" operator="lessThan">
      <formula>1</formula>
    </cfRule>
    <cfRule type="cellIs" dxfId="25" priority="26" operator="lessThan">
      <formula>0</formula>
    </cfRule>
    <cfRule type="cellIs" dxfId="24" priority="27" operator="lessThan">
      <formula>0</formula>
    </cfRule>
  </conditionalFormatting>
  <conditionalFormatting sqref="F19:F25">
    <cfRule type="cellIs" dxfId="23" priority="24" operator="lessThan">
      <formula>1</formula>
    </cfRule>
  </conditionalFormatting>
  <conditionalFormatting sqref="F19:F25">
    <cfRule type="cellIs" dxfId="22" priority="23" operator="lessThan">
      <formula>1</formula>
    </cfRule>
  </conditionalFormatting>
  <conditionalFormatting sqref="F19:F25">
    <cfRule type="cellIs" dxfId="21" priority="21" operator="lessThan">
      <formula>1</formula>
    </cfRule>
    <cfRule type="cellIs" dxfId="20" priority="22" operator="lessThan">
      <formula>1</formula>
    </cfRule>
  </conditionalFormatting>
  <conditionalFormatting sqref="F19:F25">
    <cfRule type="cellIs" dxfId="19" priority="20" operator="lessThan">
      <formula>1</formula>
    </cfRule>
  </conditionalFormatting>
  <conditionalFormatting sqref="O19:O25">
    <cfRule type="cellIs" dxfId="18" priority="17" operator="lessThan">
      <formula>1</formula>
    </cfRule>
    <cfRule type="cellIs" dxfId="17" priority="18" operator="lessThan">
      <formula>0</formula>
    </cfRule>
    <cfRule type="cellIs" dxfId="16" priority="19" operator="lessThan">
      <formula>0</formula>
    </cfRule>
  </conditionalFormatting>
  <conditionalFormatting sqref="O19:O25">
    <cfRule type="cellIs" dxfId="15" priority="16" operator="lessThan">
      <formula>1</formula>
    </cfRule>
  </conditionalFormatting>
  <conditionalFormatting sqref="O19:O25">
    <cfRule type="cellIs" dxfId="14" priority="15" operator="lessThan">
      <formula>1</formula>
    </cfRule>
  </conditionalFormatting>
  <conditionalFormatting sqref="O19:O25">
    <cfRule type="cellIs" dxfId="13" priority="13" operator="lessThan">
      <formula>1</formula>
    </cfRule>
    <cfRule type="cellIs" dxfId="12" priority="14" operator="lessThan">
      <formula>1</formula>
    </cfRule>
  </conditionalFormatting>
  <conditionalFormatting sqref="O19:O25">
    <cfRule type="cellIs" dxfId="11" priority="12" operator="lessThan">
      <formula>1</formula>
    </cfRule>
  </conditionalFormatting>
  <conditionalFormatting sqref="F26:G26">
    <cfRule type="cellIs" dxfId="10" priority="9" operator="lessThan">
      <formula>1</formula>
    </cfRule>
    <cfRule type="cellIs" dxfId="9" priority="10" operator="lessThan">
      <formula>0</formula>
    </cfRule>
    <cfRule type="cellIs" dxfId="8" priority="11" operator="lessThan">
      <formula>0</formula>
    </cfRule>
  </conditionalFormatting>
  <conditionalFormatting sqref="F26:G26">
    <cfRule type="cellIs" dxfId="7" priority="8" operator="lessThan">
      <formula>1</formula>
    </cfRule>
  </conditionalFormatting>
  <conditionalFormatting sqref="F26:G26">
    <cfRule type="cellIs" dxfId="6" priority="7" operator="lessThan">
      <formula>1</formula>
    </cfRule>
  </conditionalFormatting>
  <conditionalFormatting sqref="F26:G26">
    <cfRule type="cellIs" dxfId="5" priority="5" operator="lessThan">
      <formula>1</formula>
    </cfRule>
    <cfRule type="cellIs" dxfId="4" priority="6" operator="lessThan">
      <formula>1</formula>
    </cfRule>
  </conditionalFormatting>
  <conditionalFormatting sqref="F26:G26">
    <cfRule type="cellIs" dxfId="3" priority="4" operator="lessThan">
      <formula>1</formula>
    </cfRule>
  </conditionalFormatting>
  <conditionalFormatting sqref="H26">
    <cfRule type="cellIs" dxfId="2" priority="3" operator="lessThan">
      <formula>1</formula>
    </cfRule>
  </conditionalFormatting>
  <conditionalFormatting sqref="B26:E26">
    <cfRule type="cellIs" dxfId="1" priority="2" operator="lessThan">
      <formula>1</formula>
    </cfRule>
  </conditionalFormatting>
  <conditionalFormatting sqref="I26:N26">
    <cfRule type="cellIs" dxfId="0" priority="1" operator="lessThan">
      <formula>1</formula>
    </cfRule>
  </conditionalFormatting>
  <dataValidations count="1">
    <dataValidation type="list" allowBlank="1" showInputMessage="1" showErrorMessage="1" sqref="W6">
      <formula1>$AC$7:$AC$9</formula1>
    </dataValidation>
  </dataValidation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Feuil1</vt:lpstr>
      <vt:lpstr>قائمة التلاميذ </vt:lpstr>
      <vt:lpstr>نتائج الفصل الاول </vt:lpstr>
      <vt:lpstr>نتائج الفصل الثاني  </vt:lpstr>
      <vt:lpstr>نتائج الفصل الثالث </vt:lpstr>
      <vt:lpstr>Salim</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 Windows</dc:creator>
  <cp:lastModifiedBy>Salim Hasbaya</cp:lastModifiedBy>
  <dcterms:created xsi:type="dcterms:W3CDTF">2019-03-14T16:46:55Z</dcterms:created>
  <dcterms:modified xsi:type="dcterms:W3CDTF">2019-03-14T18:04:50Z</dcterms:modified>
</cp:coreProperties>
</file>