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 activeTab="1"/>
  </bookViews>
  <sheets>
    <sheet name="ملخص" sheetId="1" r:id="rId1"/>
    <sheet name="ALL" sheetId="2" r:id="rId2"/>
  </sheets>
  <externalReferences>
    <externalReference r:id="rId3"/>
  </externalReferences>
  <calcPr calcId="145621"/>
</workbook>
</file>

<file path=xl/calcChain.xml><?xml version="1.0" encoding="utf-8"?>
<calcChain xmlns="http://schemas.openxmlformats.org/spreadsheetml/2006/main">
  <c r="J4" i="1" l="1"/>
  <c r="I4" i="1"/>
  <c r="Z2" i="1"/>
  <c r="Y2" i="1"/>
  <c r="X2" i="1"/>
  <c r="W2" i="1"/>
  <c r="V2" i="1"/>
  <c r="U2" i="1"/>
  <c r="T2" i="1"/>
  <c r="S2" i="1"/>
  <c r="R2" i="1"/>
  <c r="Q2" i="1"/>
  <c r="P2" i="1"/>
  <c r="O2" i="1"/>
  <c r="N2" i="1"/>
  <c r="M2" i="1"/>
  <c r="L2" i="1"/>
  <c r="K2" i="1"/>
  <c r="I2" i="1"/>
  <c r="H2" i="1"/>
  <c r="F2" i="1"/>
  <c r="E2" i="1"/>
  <c r="C2" i="1"/>
  <c r="A112" i="2"/>
  <c r="C110" i="2"/>
  <c r="D110" i="2" s="1"/>
  <c r="C109" i="2"/>
  <c r="D109" i="2" s="1"/>
  <c r="C108" i="2"/>
  <c r="D108" i="2" s="1"/>
  <c r="C107" i="2"/>
  <c r="D107" i="2" s="1"/>
  <c r="C106" i="2"/>
  <c r="D106" i="2" s="1"/>
  <c r="C105" i="2"/>
  <c r="D105" i="2" s="1"/>
  <c r="C104" i="2"/>
  <c r="D104" i="2" s="1"/>
  <c r="C103" i="2"/>
  <c r="D103" i="2" s="1"/>
  <c r="C102" i="2"/>
  <c r="D102" i="2" s="1"/>
  <c r="G102" i="2" s="1"/>
  <c r="C101" i="2"/>
  <c r="D101" i="2" s="1"/>
  <c r="G101" i="2" s="1"/>
  <c r="C100" i="2"/>
  <c r="D100" i="2" s="1"/>
  <c r="G100" i="2" s="1"/>
  <c r="C99" i="2"/>
  <c r="D99" i="2" s="1"/>
  <c r="G99" i="2" s="1"/>
  <c r="C98" i="2"/>
  <c r="D98" i="2" s="1"/>
  <c r="G98" i="2" s="1"/>
  <c r="C97" i="2"/>
  <c r="D97" i="2" s="1"/>
  <c r="G97" i="2" s="1"/>
  <c r="C96" i="2"/>
  <c r="D96" i="2" s="1"/>
  <c r="G96" i="2" s="1"/>
  <c r="C95" i="2"/>
  <c r="D95" i="2" s="1"/>
  <c r="G95" i="2" s="1"/>
  <c r="C94" i="2"/>
  <c r="D94" i="2" s="1"/>
  <c r="G94" i="2" s="1"/>
  <c r="C93" i="2"/>
  <c r="D93" i="2" s="1"/>
  <c r="G93" i="2" s="1"/>
  <c r="C92" i="2"/>
  <c r="D92" i="2" s="1"/>
  <c r="G92" i="2" s="1"/>
  <c r="C91" i="2"/>
  <c r="D91" i="2" s="1"/>
  <c r="G91" i="2" s="1"/>
  <c r="C90" i="2"/>
  <c r="D90" i="2" s="1"/>
  <c r="G90" i="2" s="1"/>
  <c r="C89" i="2"/>
  <c r="D89" i="2" s="1"/>
  <c r="G89" i="2" s="1"/>
  <c r="C88" i="2"/>
  <c r="D88" i="2" s="1"/>
  <c r="G88" i="2" s="1"/>
  <c r="C87" i="2"/>
  <c r="D87" i="2" s="1"/>
  <c r="G87" i="2" s="1"/>
  <c r="C86" i="2"/>
  <c r="D86" i="2" s="1"/>
  <c r="G86" i="2" s="1"/>
  <c r="C85" i="2"/>
  <c r="D85" i="2" s="1"/>
  <c r="G85" i="2" s="1"/>
  <c r="C84" i="2"/>
  <c r="D84" i="2" s="1"/>
  <c r="G84" i="2" s="1"/>
  <c r="C83" i="2"/>
  <c r="D83" i="2" s="1"/>
  <c r="G83" i="2" s="1"/>
  <c r="C82" i="2"/>
  <c r="D82" i="2" s="1"/>
  <c r="G82" i="2" s="1"/>
  <c r="C81" i="2"/>
  <c r="D81" i="2" s="1"/>
  <c r="G81" i="2" s="1"/>
  <c r="C80" i="2"/>
  <c r="D80" i="2" s="1"/>
  <c r="G80" i="2" s="1"/>
  <c r="C79" i="2"/>
  <c r="D79" i="2" s="1"/>
  <c r="G79" i="2" s="1"/>
  <c r="C78" i="2"/>
  <c r="D78" i="2" s="1"/>
  <c r="G78" i="2" s="1"/>
  <c r="C77" i="2"/>
  <c r="D77" i="2" s="1"/>
  <c r="G77" i="2" s="1"/>
  <c r="D76" i="2"/>
  <c r="G76" i="2" s="1"/>
  <c r="C76" i="2"/>
  <c r="C75" i="2"/>
  <c r="D75" i="2" s="1"/>
  <c r="G75" i="2" s="1"/>
  <c r="C74" i="2"/>
  <c r="D74" i="2" s="1"/>
  <c r="G74" i="2" s="1"/>
  <c r="C73" i="2"/>
  <c r="D73" i="2" s="1"/>
  <c r="G73" i="2" s="1"/>
  <c r="C72" i="2"/>
  <c r="D72" i="2" s="1"/>
  <c r="G72" i="2" s="1"/>
  <c r="C71" i="2"/>
  <c r="D71" i="2" s="1"/>
  <c r="G71" i="2" s="1"/>
  <c r="C70" i="2"/>
  <c r="D70" i="2" s="1"/>
  <c r="G70" i="2" s="1"/>
  <c r="C69" i="2"/>
  <c r="D69" i="2" s="1"/>
  <c r="G69" i="2" s="1"/>
  <c r="C68" i="2"/>
  <c r="D68" i="2" s="1"/>
  <c r="G68" i="2" s="1"/>
  <c r="C67" i="2"/>
  <c r="D67" i="2" s="1"/>
  <c r="G67" i="2" s="1"/>
  <c r="C66" i="2"/>
  <c r="D66" i="2" s="1"/>
  <c r="G66" i="2" s="1"/>
  <c r="C65" i="2"/>
  <c r="D65" i="2" s="1"/>
  <c r="G65" i="2" s="1"/>
  <c r="C64" i="2"/>
  <c r="D64" i="2" s="1"/>
  <c r="G64" i="2" s="1"/>
  <c r="C63" i="2"/>
  <c r="D63" i="2" s="1"/>
  <c r="G63" i="2" s="1"/>
  <c r="C62" i="2"/>
  <c r="D62" i="2" s="1"/>
  <c r="G62" i="2" s="1"/>
  <c r="C61" i="2"/>
  <c r="D61" i="2" s="1"/>
  <c r="G61" i="2" s="1"/>
  <c r="C60" i="2"/>
  <c r="D60" i="2" s="1"/>
  <c r="G60" i="2" s="1"/>
  <c r="C59" i="2"/>
  <c r="D59" i="2" s="1"/>
  <c r="G59" i="2" s="1"/>
  <c r="C58" i="2"/>
  <c r="D58" i="2" s="1"/>
  <c r="G58" i="2" s="1"/>
  <c r="C57" i="2"/>
  <c r="D57" i="2" s="1"/>
  <c r="G57" i="2" s="1"/>
  <c r="C56" i="2"/>
  <c r="D56" i="2" s="1"/>
  <c r="G56" i="2" s="1"/>
  <c r="C55" i="2"/>
  <c r="D55" i="2" s="1"/>
  <c r="G55" i="2" s="1"/>
  <c r="C54" i="2"/>
  <c r="D54" i="2" s="1"/>
  <c r="G54" i="2" s="1"/>
  <c r="C53" i="2"/>
  <c r="D53" i="2" s="1"/>
  <c r="G53" i="2" s="1"/>
  <c r="C52" i="2"/>
  <c r="D52" i="2" s="1"/>
  <c r="G52" i="2" s="1"/>
  <c r="C51" i="2"/>
  <c r="D51" i="2" s="1"/>
  <c r="G51" i="2" s="1"/>
  <c r="C50" i="2"/>
  <c r="D50" i="2" s="1"/>
  <c r="G50" i="2" s="1"/>
  <c r="C49" i="2"/>
  <c r="D49" i="2" s="1"/>
  <c r="G49" i="2" s="1"/>
  <c r="C48" i="2"/>
  <c r="D48" i="2" s="1"/>
  <c r="G48" i="2" s="1"/>
  <c r="C47" i="2"/>
  <c r="D47" i="2" s="1"/>
  <c r="G47" i="2" s="1"/>
  <c r="C46" i="2"/>
  <c r="D46" i="2" s="1"/>
  <c r="G46" i="2" s="1"/>
  <c r="C45" i="2"/>
  <c r="D45" i="2" s="1"/>
  <c r="G45" i="2" s="1"/>
  <c r="C44" i="2"/>
  <c r="D44" i="2" s="1"/>
  <c r="G44" i="2" s="1"/>
  <c r="C43" i="2"/>
  <c r="D43" i="2" s="1"/>
  <c r="G43" i="2" s="1"/>
  <c r="C42" i="2"/>
  <c r="D42" i="2" s="1"/>
  <c r="G42" i="2" s="1"/>
  <c r="C41" i="2"/>
  <c r="D41" i="2" s="1"/>
  <c r="G41" i="2" s="1"/>
  <c r="C40" i="2"/>
  <c r="D40" i="2" s="1"/>
  <c r="G40" i="2" s="1"/>
  <c r="C39" i="2"/>
  <c r="D39" i="2" s="1"/>
  <c r="G39" i="2" s="1"/>
  <c r="C38" i="2"/>
  <c r="D38" i="2" s="1"/>
  <c r="C37" i="2"/>
  <c r="D37" i="2" s="1"/>
  <c r="C36" i="2"/>
  <c r="D36" i="2" s="1"/>
  <c r="C35" i="2"/>
  <c r="D35" i="2" s="1"/>
  <c r="C34" i="2"/>
  <c r="D34" i="2" s="1"/>
  <c r="G34" i="2" s="1"/>
  <c r="C33" i="2"/>
  <c r="D33" i="2" s="1"/>
  <c r="G33" i="2" s="1"/>
  <c r="C32" i="2"/>
  <c r="D32" i="2" s="1"/>
  <c r="G32" i="2" s="1"/>
  <c r="C31" i="2"/>
  <c r="D31" i="2" s="1"/>
  <c r="G31" i="2" s="1"/>
  <c r="C30" i="2"/>
  <c r="D30" i="2" s="1"/>
  <c r="G30" i="2" s="1"/>
  <c r="C29" i="2"/>
  <c r="D29" i="2" s="1"/>
  <c r="G29" i="2" s="1"/>
  <c r="C28" i="2"/>
  <c r="D28" i="2" s="1"/>
  <c r="G28" i="2" s="1"/>
  <c r="C27" i="2"/>
  <c r="D27" i="2" s="1"/>
  <c r="G27" i="2" s="1"/>
  <c r="C26" i="2"/>
  <c r="D26" i="2" s="1"/>
  <c r="G26" i="2" s="1"/>
  <c r="C25" i="2"/>
  <c r="D25" i="2" s="1"/>
  <c r="G25" i="2" s="1"/>
  <c r="C24" i="2"/>
  <c r="D24" i="2" s="1"/>
  <c r="G24" i="2" s="1"/>
  <c r="C23" i="2"/>
  <c r="D23" i="2" s="1"/>
  <c r="G23" i="2" s="1"/>
  <c r="C22" i="2"/>
  <c r="D22" i="2" s="1"/>
  <c r="G22" i="2" s="1"/>
  <c r="C21" i="2"/>
  <c r="D21" i="2" s="1"/>
  <c r="G21" i="2" s="1"/>
  <c r="C20" i="2"/>
  <c r="D20" i="2" s="1"/>
  <c r="G20" i="2" s="1"/>
  <c r="C19" i="2"/>
  <c r="D19" i="2" s="1"/>
  <c r="G19" i="2" s="1"/>
  <c r="C18" i="2"/>
  <c r="D18" i="2" s="1"/>
  <c r="G18" i="2" s="1"/>
  <c r="C17" i="2"/>
  <c r="D17" i="2" s="1"/>
  <c r="G17" i="2" s="1"/>
  <c r="C16" i="2"/>
  <c r="D16" i="2" s="1"/>
  <c r="G16" i="2" s="1"/>
  <c r="C15" i="2"/>
  <c r="D15" i="2" s="1"/>
  <c r="G15" i="2" s="1"/>
  <c r="C14" i="2"/>
  <c r="D14" i="2" s="1"/>
  <c r="G14" i="2" s="1"/>
  <c r="D13" i="2"/>
  <c r="G13" i="2" s="1"/>
  <c r="C12" i="2"/>
  <c r="D12" i="2" s="1"/>
  <c r="G12" i="2" s="1"/>
  <c r="C11" i="2"/>
  <c r="D11" i="2" s="1"/>
  <c r="G11" i="2" s="1"/>
  <c r="C10" i="2"/>
  <c r="D10" i="2" s="1"/>
  <c r="G10" i="2" s="1"/>
  <c r="C9" i="2"/>
  <c r="D9" i="2" s="1"/>
  <c r="G9" i="2" s="1"/>
  <c r="C8" i="2"/>
  <c r="D8" i="2" s="1"/>
  <c r="G8" i="2" s="1"/>
  <c r="C7" i="2"/>
  <c r="D7" i="2" s="1"/>
  <c r="G7" i="2" s="1"/>
  <c r="C6" i="2"/>
  <c r="D6" i="2" s="1"/>
  <c r="G6" i="2" s="1"/>
  <c r="C5" i="2"/>
  <c r="D5" i="2" s="1"/>
  <c r="G5" i="2" s="1"/>
  <c r="C4" i="2"/>
  <c r="C3" i="2"/>
  <c r="D3" i="2" s="1"/>
  <c r="G36" i="2" l="1"/>
  <c r="G37" i="2"/>
  <c r="G3" i="2"/>
  <c r="D4" i="2"/>
  <c r="G4" i="2" s="1"/>
  <c r="J2" i="1"/>
  <c r="G2" i="1" l="1"/>
  <c r="D2" i="1"/>
  <c r="E112" i="2"/>
  <c r="G35" i="2"/>
  <c r="G112" i="2" s="1"/>
  <c r="D112" i="2"/>
</calcChain>
</file>

<file path=xl/sharedStrings.xml><?xml version="1.0" encoding="utf-8"?>
<sst xmlns="http://schemas.openxmlformats.org/spreadsheetml/2006/main" count="128" uniqueCount="20">
  <si>
    <t>FROM</t>
  </si>
  <si>
    <t>TO</t>
  </si>
  <si>
    <t>AMOUNT</t>
  </si>
  <si>
    <t>SUPPLIER APPROVAL</t>
  </si>
  <si>
    <t>INVOICE #</t>
  </si>
  <si>
    <t>المتبقى</t>
  </si>
  <si>
    <t>PROJECT</t>
  </si>
  <si>
    <t>salam hos.</t>
  </si>
  <si>
    <t>nassaer hos.</t>
  </si>
  <si>
    <t>damnhour hos.</t>
  </si>
  <si>
    <t>rahma hos.</t>
  </si>
  <si>
    <t xml:space="preserve">CHILDREN CANCER  HOSP. </t>
  </si>
  <si>
    <t>CHILDREN CANCER  HOSP. 2</t>
  </si>
  <si>
    <t>mebra hos.</t>
  </si>
  <si>
    <t>alex. Hosp.</t>
  </si>
  <si>
    <t>GSH HOSP.</t>
  </si>
  <si>
    <t>CAIRO HOSP.</t>
  </si>
  <si>
    <t>MASA HOSP.</t>
  </si>
  <si>
    <t>DAR FOAD HOSP.</t>
  </si>
  <si>
    <t>TOTAL CONTRACT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</si>
</sst>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14" fontId="0" fillId="0" borderId="1" xfId="0" applyNumberFormat="1" applyBorder="1"/>
    <xf numFmtId="43" fontId="0" fillId="0" borderId="1" xfId="1" applyFont="1" applyBorder="1"/>
    <xf numFmtId="43" fontId="0" fillId="0" borderId="1" xfId="0" applyNumberFormat="1" applyBorder="1"/>
    <xf numFmtId="0" fontId="0" fillId="2" borderId="1" xfId="0" applyFill="1" applyBorder="1" applyAlignment="1">
      <alignment vertical="center" wrapText="1"/>
    </xf>
    <xf numFmtId="0" fontId="2" fillId="3" borderId="1" xfId="0" applyFont="1" applyFill="1" applyBorder="1" applyAlignment="1"/>
    <xf numFmtId="0" fontId="2" fillId="2" borderId="1" xfId="0" applyFont="1" applyFill="1" applyBorder="1" applyAlignment="1">
      <alignment vertical="center" wrapText="1"/>
    </xf>
    <xf numFmtId="0" fontId="0" fillId="0" borderId="1" xfId="0" applyFill="1" applyBorder="1"/>
    <xf numFmtId="14" fontId="0" fillId="0" borderId="1" xfId="0" applyNumberFormat="1" applyFill="1" applyBorder="1"/>
    <xf numFmtId="43" fontId="0" fillId="0" borderId="1" xfId="1" applyFont="1" applyFill="1" applyBorder="1"/>
    <xf numFmtId="43" fontId="0" fillId="0" borderId="1" xfId="0" applyNumberFormat="1" applyFill="1" applyBorder="1"/>
    <xf numFmtId="43" fontId="0" fillId="0" borderId="1" xfId="1" applyNumberFormat="1" applyFont="1" applyFill="1" applyBorder="1"/>
    <xf numFmtId="43" fontId="0" fillId="0" borderId="0" xfId="0" applyNumberFormat="1"/>
    <xf numFmtId="17" fontId="0" fillId="0" borderId="1" xfId="0" applyNumberFormat="1" applyBorder="1"/>
    <xf numFmtId="0" fontId="0" fillId="0" borderId="1" xfId="0" applyFill="1" applyBorder="1" applyAlignment="1">
      <alignment vertical="center" wrapText="1"/>
    </xf>
    <xf numFmtId="0" fontId="0" fillId="0" borderId="0" xfId="0" applyFill="1"/>
    <xf numFmtId="0" fontId="2" fillId="0" borderId="1" xfId="0" applyFont="1" applyFill="1" applyBorder="1" applyAlignment="1">
      <alignment wrapText="1"/>
    </xf>
    <xf numFmtId="0" fontId="2" fillId="0" borderId="1" xfId="0" applyFont="1" applyFill="1" applyBorder="1" applyAlignment="1">
      <alignment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605;&#1578;&#1575;&#1576;&#1593;&#1577;%20&#1593;&#1602;&#1608;&#1583;%20&#1575;&#1604;&#1589;&#1610;&#1575;&#1606;&#1577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ملخص"/>
      <sheetName val="ALL"/>
      <sheetName val="SHIFA 1"/>
      <sheetName val="SHIFA 2"/>
      <sheetName val="CHCH 1"/>
      <sheetName val="CHCH 2"/>
      <sheetName val="MAADII "/>
      <sheetName val="M KAMAL"/>
      <sheetName val="WAADI"/>
      <sheetName val="AIRFORCE"/>
      <sheetName val="Sheet5"/>
    </sheetNames>
    <sheetDataSet>
      <sheetData sheetId="0"/>
      <sheetData sheetId="1">
        <row r="3">
          <cell r="D3">
            <v>42704</v>
          </cell>
          <cell r="E3">
            <v>8750</v>
          </cell>
          <cell r="F3">
            <v>8750</v>
          </cell>
          <cell r="G3" t="str">
            <v>OK</v>
          </cell>
          <cell r="H3">
            <v>0</v>
          </cell>
          <cell r="I3" t="str">
            <v>LUXOR - AL SHIFA1 Warrantey (2Y)- M. No.154270</v>
          </cell>
        </row>
        <row r="4">
          <cell r="D4">
            <v>42794</v>
          </cell>
          <cell r="E4">
            <v>8750</v>
          </cell>
          <cell r="F4">
            <v>8750</v>
          </cell>
          <cell r="G4" t="str">
            <v>OK</v>
          </cell>
          <cell r="H4">
            <v>0</v>
          </cell>
          <cell r="I4" t="str">
            <v>LUXOR - AL SHIFA1 Warrantey (2Y)- M. No.154270</v>
          </cell>
        </row>
        <row r="5">
          <cell r="D5">
            <v>42886</v>
          </cell>
          <cell r="E5">
            <v>8750</v>
          </cell>
          <cell r="F5">
            <v>8750</v>
          </cell>
          <cell r="G5" t="str">
            <v>OK</v>
          </cell>
          <cell r="H5">
            <v>0</v>
          </cell>
          <cell r="I5" t="str">
            <v>LUXOR - AL SHIFA1 Warrantey (2Y)- M. No.154270</v>
          </cell>
        </row>
        <row r="6">
          <cell r="D6">
            <v>42978</v>
          </cell>
          <cell r="E6">
            <v>8750</v>
          </cell>
          <cell r="F6">
            <v>8750</v>
          </cell>
          <cell r="G6" t="str">
            <v>OK</v>
          </cell>
          <cell r="H6">
            <v>0</v>
          </cell>
          <cell r="I6" t="str">
            <v>LUXOR - AL SHIFA1 Warrantey (2Y)- M. No.154270</v>
          </cell>
        </row>
        <row r="7">
          <cell r="D7">
            <v>43069</v>
          </cell>
          <cell r="E7">
            <v>8750</v>
          </cell>
          <cell r="F7">
            <v>8750</v>
          </cell>
          <cell r="G7" t="str">
            <v>بيان المورد محمد</v>
          </cell>
          <cell r="H7">
            <v>0</v>
          </cell>
          <cell r="I7" t="str">
            <v>LUXOR - AL SHIFA1 Warrantey (2Y)- M. No.154270</v>
          </cell>
        </row>
        <row r="8">
          <cell r="D8">
            <v>43159</v>
          </cell>
          <cell r="E8">
            <v>8750</v>
          </cell>
          <cell r="F8">
            <v>8750</v>
          </cell>
          <cell r="G8" t="str">
            <v>بيان المورد محمد</v>
          </cell>
          <cell r="H8">
            <v>0</v>
          </cell>
          <cell r="I8" t="str">
            <v>LUXOR - AL SHIFA1 Warrantey (2Y)- M. No.154270</v>
          </cell>
        </row>
        <row r="9">
          <cell r="D9">
            <v>43251</v>
          </cell>
          <cell r="E9">
            <v>8750</v>
          </cell>
          <cell r="F9">
            <v>0</v>
          </cell>
          <cell r="H9">
            <v>8750</v>
          </cell>
          <cell r="I9" t="str">
            <v>LUXOR - AL SHIFA1 Warrantey (2Y)- M. No.154270</v>
          </cell>
        </row>
        <row r="10">
          <cell r="D10">
            <v>43343</v>
          </cell>
          <cell r="E10">
            <v>8750</v>
          </cell>
          <cell r="F10">
            <v>0</v>
          </cell>
          <cell r="H10">
            <v>8750</v>
          </cell>
          <cell r="I10" t="str">
            <v>LUXOR - AL SHIFA1 Warrantey (2Y)- M. No.154270</v>
          </cell>
        </row>
        <row r="11">
          <cell r="D11">
            <v>43434</v>
          </cell>
          <cell r="E11">
            <v>8750</v>
          </cell>
          <cell r="F11">
            <v>0</v>
          </cell>
          <cell r="H11">
            <v>8750</v>
          </cell>
          <cell r="I11" t="str">
            <v>Extended Yearly  Contract LUXOR - AL SHIFA1 M. No.154270</v>
          </cell>
        </row>
        <row r="12">
          <cell r="D12">
            <v>43524</v>
          </cell>
          <cell r="E12">
            <v>8750</v>
          </cell>
          <cell r="F12">
            <v>0</v>
          </cell>
          <cell r="H12">
            <v>8750</v>
          </cell>
          <cell r="I12" t="str">
            <v>Extended Yearly  Contract LUXOR - AL SHIFA1 M. No.154270</v>
          </cell>
        </row>
        <row r="13">
          <cell r="D13">
            <v>43616</v>
          </cell>
          <cell r="E13">
            <v>0</v>
          </cell>
          <cell r="F13">
            <v>0</v>
          </cell>
          <cell r="H13">
            <v>0</v>
          </cell>
          <cell r="I13" t="str">
            <v>Extended Yearly  Contract LUXOR - AL SHIFA1 M. No.154270</v>
          </cell>
        </row>
        <row r="14">
          <cell r="D14">
            <v>43707</v>
          </cell>
          <cell r="E14">
            <v>0</v>
          </cell>
          <cell r="F14">
            <v>0</v>
          </cell>
          <cell r="H14">
            <v>0</v>
          </cell>
          <cell r="I14" t="str">
            <v>Extended Yearly  Contract LUXOR - AL SHIFA1 M. No.154270</v>
          </cell>
        </row>
        <row r="15">
          <cell r="D15">
            <v>43250</v>
          </cell>
          <cell r="E15">
            <v>6250</v>
          </cell>
          <cell r="F15">
            <v>0</v>
          </cell>
          <cell r="H15">
            <v>6250</v>
          </cell>
          <cell r="I15" t="str">
            <v>LUXOR - AL SHIFA2 Warrantey (2Y)  M. No.153778</v>
          </cell>
        </row>
        <row r="16">
          <cell r="D16">
            <v>43342</v>
          </cell>
          <cell r="E16">
            <v>6250</v>
          </cell>
          <cell r="F16">
            <v>0</v>
          </cell>
          <cell r="H16">
            <v>6250</v>
          </cell>
          <cell r="I16" t="str">
            <v>LUXOR - AL SHIFA2 Warrantey (2Y)  M. No.153778</v>
          </cell>
        </row>
        <row r="17">
          <cell r="D17">
            <v>43434</v>
          </cell>
          <cell r="E17">
            <v>6250</v>
          </cell>
          <cell r="F17">
            <v>0</v>
          </cell>
          <cell r="H17">
            <v>6250</v>
          </cell>
          <cell r="I17" t="str">
            <v>LUXOR - AL SHIFA2 Warrantey (2Y)  M. No.153778</v>
          </cell>
        </row>
        <row r="18">
          <cell r="D18">
            <v>43524</v>
          </cell>
          <cell r="E18">
            <v>6250</v>
          </cell>
          <cell r="F18">
            <v>0</v>
          </cell>
          <cell r="H18">
            <v>6250</v>
          </cell>
          <cell r="I18" t="str">
            <v>LUXOR - AL SHIFA2 Warrantey (2Y)  M. No.153778</v>
          </cell>
        </row>
        <row r="19">
          <cell r="D19">
            <v>43615</v>
          </cell>
          <cell r="E19">
            <v>0</v>
          </cell>
          <cell r="F19">
            <v>0</v>
          </cell>
          <cell r="H19">
            <v>0</v>
          </cell>
          <cell r="I19" t="str">
            <v>LUXOR - AL SHIFA2 Warrantey (2Y)  M. No.153778</v>
          </cell>
        </row>
        <row r="20">
          <cell r="D20">
            <v>43707</v>
          </cell>
          <cell r="E20">
            <v>0</v>
          </cell>
          <cell r="F20">
            <v>0</v>
          </cell>
          <cell r="H20">
            <v>0</v>
          </cell>
          <cell r="I20" t="str">
            <v>LUXOR - AL SHIFA2 Warrantey (2Y)  M. No.153778</v>
          </cell>
        </row>
        <row r="21">
          <cell r="D21">
            <v>43799</v>
          </cell>
          <cell r="E21">
            <v>0</v>
          </cell>
          <cell r="F21">
            <v>0</v>
          </cell>
          <cell r="H21">
            <v>0</v>
          </cell>
          <cell r="I21" t="str">
            <v>LUXOR - AL SHIFA2 Warrantey (2Y)  M. No.153778</v>
          </cell>
        </row>
        <row r="22">
          <cell r="D22">
            <v>43889</v>
          </cell>
          <cell r="E22">
            <v>0</v>
          </cell>
          <cell r="F22">
            <v>0</v>
          </cell>
          <cell r="H22">
            <v>0</v>
          </cell>
          <cell r="I22" t="str">
            <v>LUXOR - AL SHIFA2 Warrantey (2Y)  M. No.153778</v>
          </cell>
        </row>
        <row r="23">
          <cell r="D23">
            <v>43311</v>
          </cell>
          <cell r="E23">
            <v>8750</v>
          </cell>
          <cell r="H23">
            <v>8750</v>
          </cell>
          <cell r="I23" t="str">
            <v>Extended Yearly  Contract LUXOR - AL SHIFA2 M. No.153778</v>
          </cell>
        </row>
        <row r="24">
          <cell r="D24">
            <v>43402</v>
          </cell>
          <cell r="E24">
            <v>8750</v>
          </cell>
          <cell r="H24">
            <v>8750</v>
          </cell>
          <cell r="I24" t="str">
            <v>Extended Yearly  Contract LUXOR - AL SHIFA2 M. No.153778</v>
          </cell>
        </row>
        <row r="25">
          <cell r="D25">
            <v>43496</v>
          </cell>
          <cell r="E25">
            <v>8750</v>
          </cell>
          <cell r="H25">
            <v>8750</v>
          </cell>
          <cell r="I25" t="str">
            <v>Extended Yearly  Contract LUXOR - AL SHIFA2 M. No.153778</v>
          </cell>
        </row>
        <row r="26">
          <cell r="D26">
            <v>43585</v>
          </cell>
          <cell r="E26">
            <v>0</v>
          </cell>
          <cell r="H26">
            <v>0</v>
          </cell>
          <cell r="I26" t="str">
            <v>Extended Yearly  Contract LUXOR - AL SHIFA2 M. No.153778</v>
          </cell>
        </row>
        <row r="27">
          <cell r="D27">
            <v>42581</v>
          </cell>
          <cell r="E27">
            <v>8750</v>
          </cell>
          <cell r="F27">
            <v>8750</v>
          </cell>
          <cell r="G27" t="str">
            <v>OK</v>
          </cell>
          <cell r="H27">
            <v>0</v>
          </cell>
          <cell r="I27" t="str">
            <v>CHILDREN CANCER  HOSP. 1  Warrantey (2Y) -Machine No.153893</v>
          </cell>
        </row>
        <row r="28">
          <cell r="D28">
            <v>42672</v>
          </cell>
          <cell r="E28">
            <v>8750</v>
          </cell>
          <cell r="F28">
            <v>8750</v>
          </cell>
          <cell r="G28" t="str">
            <v>OK</v>
          </cell>
          <cell r="H28">
            <v>0</v>
          </cell>
          <cell r="I28" t="str">
            <v>CHILDREN CANCER  HOSP. 1  Warrantey (2Y) -Machine No.153893</v>
          </cell>
        </row>
        <row r="29">
          <cell r="D29">
            <v>42766</v>
          </cell>
          <cell r="E29">
            <v>8750</v>
          </cell>
          <cell r="F29">
            <v>8750</v>
          </cell>
          <cell r="G29" t="str">
            <v>OK</v>
          </cell>
          <cell r="H29">
            <v>0</v>
          </cell>
          <cell r="I29" t="str">
            <v>CHILDREN CANCER  HOSP. 1  Warrantey (2Y) -Machine No.153893</v>
          </cell>
        </row>
        <row r="30">
          <cell r="D30">
            <v>42855</v>
          </cell>
          <cell r="E30">
            <v>8750</v>
          </cell>
          <cell r="F30">
            <v>8750</v>
          </cell>
          <cell r="G30" t="str">
            <v>OK</v>
          </cell>
          <cell r="H30">
            <v>0</v>
          </cell>
          <cell r="I30" t="str">
            <v>CHILDREN CANCER  HOSP. 1  Warrantey (2Y) -Machine No.153893</v>
          </cell>
        </row>
        <row r="31">
          <cell r="D31">
            <v>42946</v>
          </cell>
          <cell r="E31">
            <v>8750</v>
          </cell>
          <cell r="F31">
            <v>8750</v>
          </cell>
          <cell r="G31" t="str">
            <v>OK</v>
          </cell>
          <cell r="H31">
            <v>0</v>
          </cell>
          <cell r="I31" t="str">
            <v>CHILDREN CANCER  HOSP. 1  Warrantey (2Y) -Machine No.153893</v>
          </cell>
        </row>
        <row r="32">
          <cell r="D32">
            <v>43037</v>
          </cell>
          <cell r="E32">
            <v>8750</v>
          </cell>
          <cell r="F32">
            <v>8750</v>
          </cell>
          <cell r="G32" t="str">
            <v>OK</v>
          </cell>
          <cell r="H32">
            <v>0</v>
          </cell>
          <cell r="I32" t="str">
            <v>CHILDREN CANCER  HOSP. 1  Warrantey (2Y) -Machine No.153893</v>
          </cell>
        </row>
        <row r="33">
          <cell r="D33">
            <v>43131</v>
          </cell>
          <cell r="E33">
            <v>8750</v>
          </cell>
          <cell r="F33">
            <v>8750</v>
          </cell>
          <cell r="G33" t="str">
            <v>OK</v>
          </cell>
          <cell r="H33">
            <v>0</v>
          </cell>
          <cell r="I33" t="str">
            <v>CHILDREN CANCER  HOSP. 1  Warrantey (2Y) -Machine No.153893</v>
          </cell>
        </row>
        <row r="34">
          <cell r="D34">
            <v>43220</v>
          </cell>
          <cell r="E34">
            <v>8750</v>
          </cell>
          <cell r="F34">
            <v>8750</v>
          </cell>
          <cell r="G34" t="str">
            <v>OK</v>
          </cell>
          <cell r="H34">
            <v>0</v>
          </cell>
          <cell r="I34" t="str">
            <v>CHILDREN CANCER  HOSP. 1  Warrantey (2Y) -Machine No.153893</v>
          </cell>
        </row>
        <row r="35">
          <cell r="D35">
            <v>43311</v>
          </cell>
          <cell r="E35">
            <v>8750</v>
          </cell>
          <cell r="F35">
            <v>8750</v>
          </cell>
          <cell r="H35">
            <v>0</v>
          </cell>
          <cell r="I35" t="str">
            <v>Extended Yearly  Contract CHCH.1 - M. No.153893</v>
          </cell>
        </row>
        <row r="36">
          <cell r="D36">
            <v>43402</v>
          </cell>
          <cell r="E36">
            <v>8750</v>
          </cell>
          <cell r="F36">
            <v>8750</v>
          </cell>
          <cell r="H36">
            <v>0</v>
          </cell>
          <cell r="I36" t="str">
            <v>Extended Yearly  Contract CHCH.1 - M. No.153893</v>
          </cell>
        </row>
        <row r="37">
          <cell r="D37">
            <v>43496</v>
          </cell>
          <cell r="E37">
            <v>8750</v>
          </cell>
          <cell r="F37">
            <v>8750</v>
          </cell>
          <cell r="H37">
            <v>0</v>
          </cell>
          <cell r="I37" t="str">
            <v>Extended Yearly  Contract CHCH.1 - M. No.153893</v>
          </cell>
        </row>
        <row r="38">
          <cell r="D38">
            <v>43585</v>
          </cell>
          <cell r="E38">
            <v>0</v>
          </cell>
          <cell r="I38" t="str">
            <v>Extended Yearly  Contract CHCH.1 - M. No.153893</v>
          </cell>
        </row>
        <row r="39">
          <cell r="D39">
            <v>43008</v>
          </cell>
          <cell r="E39">
            <v>8750</v>
          </cell>
          <cell r="F39">
            <v>8750</v>
          </cell>
          <cell r="G39" t="str">
            <v>OK</v>
          </cell>
          <cell r="H39">
            <v>0</v>
          </cell>
          <cell r="I39" t="str">
            <v>CHILDREN CANCER  HOSP.2 Warrantey (2Y) - M. No.153894</v>
          </cell>
        </row>
        <row r="40">
          <cell r="D40">
            <v>43100</v>
          </cell>
          <cell r="E40">
            <v>8750</v>
          </cell>
          <cell r="F40">
            <v>8750</v>
          </cell>
          <cell r="G40" t="str">
            <v>OK</v>
          </cell>
          <cell r="H40">
            <v>0</v>
          </cell>
          <cell r="I40" t="str">
            <v>CHILDREN CANCER  HOSP.2 Warrantey (2Y) - M. No.153894</v>
          </cell>
        </row>
        <row r="41">
          <cell r="D41">
            <v>43190</v>
          </cell>
          <cell r="E41">
            <v>8750</v>
          </cell>
          <cell r="F41">
            <v>8750</v>
          </cell>
          <cell r="G41" t="str">
            <v>OK</v>
          </cell>
          <cell r="H41">
            <v>0</v>
          </cell>
          <cell r="I41" t="str">
            <v>CHILDREN CANCER  HOSP.2 Warrantey (2Y) - M. No.153894</v>
          </cell>
        </row>
        <row r="42">
          <cell r="D42">
            <v>43281</v>
          </cell>
          <cell r="E42">
            <v>8750</v>
          </cell>
          <cell r="F42">
            <v>3750</v>
          </cell>
          <cell r="H42">
            <v>5000</v>
          </cell>
          <cell r="I42" t="str">
            <v>CHILDREN CANCER  HOSP.2 Warrantey (2Y) - M. No.153894</v>
          </cell>
        </row>
        <row r="43">
          <cell r="D43">
            <v>43373</v>
          </cell>
          <cell r="E43">
            <v>8750</v>
          </cell>
          <cell r="F43">
            <v>0</v>
          </cell>
          <cell r="H43">
            <v>8750</v>
          </cell>
          <cell r="I43" t="str">
            <v>CHILDREN CANCER  HOSP.2 Warrantey (2Y) - M. No.153894</v>
          </cell>
        </row>
        <row r="44">
          <cell r="D44">
            <v>43465</v>
          </cell>
          <cell r="E44">
            <v>8750</v>
          </cell>
          <cell r="F44">
            <v>0</v>
          </cell>
          <cell r="H44">
            <v>8750</v>
          </cell>
          <cell r="I44" t="str">
            <v>CHILDREN CANCER  HOSP.2 Warrantey (2Y) - M. No.153894</v>
          </cell>
        </row>
        <row r="45">
          <cell r="D45">
            <v>43555</v>
          </cell>
          <cell r="E45">
            <v>0</v>
          </cell>
          <cell r="F45">
            <v>0</v>
          </cell>
          <cell r="H45">
            <v>0</v>
          </cell>
          <cell r="I45" t="str">
            <v>CHILDREN CANCER  HOSP.2 Warrantey (2Y) - M. No.153894</v>
          </cell>
        </row>
        <row r="46">
          <cell r="D46">
            <v>43646</v>
          </cell>
          <cell r="E46">
            <v>0</v>
          </cell>
          <cell r="F46">
            <v>0</v>
          </cell>
          <cell r="H46">
            <v>0</v>
          </cell>
          <cell r="I46" t="str">
            <v>CHILDREN CANCER  HOSP.2 Warrantey (2Y) - M. No.153894</v>
          </cell>
        </row>
        <row r="47">
          <cell r="D47">
            <v>43738</v>
          </cell>
          <cell r="E47">
            <v>0</v>
          </cell>
          <cell r="F47">
            <v>0</v>
          </cell>
          <cell r="H47">
            <v>0</v>
          </cell>
          <cell r="I47" t="str">
            <v>Extended Yearly  Contract CHCH.2 - M. No.153894</v>
          </cell>
        </row>
        <row r="48">
          <cell r="D48">
            <v>43830</v>
          </cell>
          <cell r="E48">
            <v>0</v>
          </cell>
          <cell r="F48">
            <v>0</v>
          </cell>
          <cell r="H48">
            <v>0</v>
          </cell>
          <cell r="I48" t="str">
            <v>Extended Yearly  Contract CHCH.2 - M. No.153894</v>
          </cell>
        </row>
        <row r="49">
          <cell r="D49">
            <v>43920</v>
          </cell>
          <cell r="E49">
            <v>0</v>
          </cell>
          <cell r="F49">
            <v>0</v>
          </cell>
          <cell r="H49">
            <v>0</v>
          </cell>
          <cell r="I49" t="str">
            <v>Extended Yearly  Contract CHCH.2 - M. No.153894</v>
          </cell>
        </row>
        <row r="50">
          <cell r="D50">
            <v>44012</v>
          </cell>
          <cell r="E50">
            <v>0</v>
          </cell>
          <cell r="F50">
            <v>0</v>
          </cell>
          <cell r="H50">
            <v>0</v>
          </cell>
          <cell r="I50" t="str">
            <v>Extended Yearly  Contract CHCH.2 - M. No.153894</v>
          </cell>
        </row>
        <row r="51">
          <cell r="D51">
            <v>43039</v>
          </cell>
          <cell r="E51">
            <v>5000</v>
          </cell>
          <cell r="G51">
            <v>500261</v>
          </cell>
          <cell r="H51">
            <v>5000</v>
          </cell>
          <cell r="I51" t="str">
            <v xml:space="preserve">MAADI Service Labour- Machine No.154328     </v>
          </cell>
        </row>
        <row r="52">
          <cell r="D52">
            <v>43131</v>
          </cell>
          <cell r="E52">
            <v>5000</v>
          </cell>
          <cell r="G52">
            <v>500261</v>
          </cell>
          <cell r="H52">
            <v>5000</v>
          </cell>
          <cell r="I52" t="str">
            <v xml:space="preserve">MAADI Service Labour- Machine No.154328     </v>
          </cell>
        </row>
        <row r="53">
          <cell r="D53">
            <v>43220</v>
          </cell>
          <cell r="E53">
            <v>5000</v>
          </cell>
          <cell r="G53">
            <v>500261</v>
          </cell>
          <cell r="H53">
            <v>5000</v>
          </cell>
          <cell r="I53" t="str">
            <v xml:space="preserve">MAADI Service Labour- Machine No.154328     </v>
          </cell>
        </row>
        <row r="54">
          <cell r="D54">
            <v>43312</v>
          </cell>
          <cell r="E54">
            <v>5000</v>
          </cell>
          <cell r="G54">
            <v>500261</v>
          </cell>
          <cell r="H54">
            <v>5000</v>
          </cell>
          <cell r="I54" t="str">
            <v xml:space="preserve">MAADI Service Labour- Machine No.154328     </v>
          </cell>
        </row>
        <row r="55">
          <cell r="D55">
            <v>43404</v>
          </cell>
          <cell r="E55">
            <v>5000</v>
          </cell>
          <cell r="F55">
            <v>0</v>
          </cell>
          <cell r="G55">
            <v>500265</v>
          </cell>
          <cell r="H55">
            <v>5000</v>
          </cell>
          <cell r="I55" t="str">
            <v xml:space="preserve">MAADI Service Labour- Machine No.154328     </v>
          </cell>
        </row>
        <row r="56">
          <cell r="D56">
            <v>43496</v>
          </cell>
          <cell r="E56">
            <v>5000</v>
          </cell>
          <cell r="F56">
            <v>0</v>
          </cell>
          <cell r="H56">
            <v>5000</v>
          </cell>
          <cell r="I56" t="str">
            <v xml:space="preserve">MAADI Service Labour- Machine No.154328     </v>
          </cell>
        </row>
        <row r="57">
          <cell r="D57">
            <v>43586</v>
          </cell>
          <cell r="E57">
            <v>0</v>
          </cell>
          <cell r="F57">
            <v>0</v>
          </cell>
          <cell r="H57">
            <v>0</v>
          </cell>
          <cell r="I57" t="str">
            <v xml:space="preserve">MAADI Service Labour- Machine No.154328     </v>
          </cell>
        </row>
        <row r="58">
          <cell r="D58">
            <v>43677</v>
          </cell>
          <cell r="E58">
            <v>0</v>
          </cell>
          <cell r="F58">
            <v>0</v>
          </cell>
          <cell r="H58">
            <v>0</v>
          </cell>
          <cell r="I58" t="str">
            <v xml:space="preserve">MAADI Service Labour- Machine No.154328     </v>
          </cell>
        </row>
        <row r="59">
          <cell r="D59">
            <v>43769</v>
          </cell>
          <cell r="E59">
            <v>0</v>
          </cell>
          <cell r="H59">
            <v>0</v>
          </cell>
          <cell r="I59" t="str">
            <v xml:space="preserve">MAADI Service Labour- Machine No.154328     </v>
          </cell>
        </row>
        <row r="60">
          <cell r="D60">
            <v>43861</v>
          </cell>
          <cell r="E60">
            <v>0</v>
          </cell>
          <cell r="H60">
            <v>0</v>
          </cell>
          <cell r="I60" t="str">
            <v xml:space="preserve">MAADI Service Labour- Machine No.154328     </v>
          </cell>
        </row>
        <row r="61">
          <cell r="D61">
            <v>43951</v>
          </cell>
          <cell r="E61">
            <v>0</v>
          </cell>
          <cell r="H61">
            <v>0</v>
          </cell>
          <cell r="I61" t="str">
            <v xml:space="preserve">MAADI Service Labour- Machine No.154328     </v>
          </cell>
        </row>
        <row r="62">
          <cell r="D62">
            <v>44043</v>
          </cell>
          <cell r="E62">
            <v>0</v>
          </cell>
          <cell r="H62">
            <v>0</v>
          </cell>
          <cell r="I62" t="str">
            <v xml:space="preserve">MAADI Service Labour- Machine No.154328     </v>
          </cell>
        </row>
        <row r="63">
          <cell r="D63">
            <v>44135</v>
          </cell>
          <cell r="E63">
            <v>0</v>
          </cell>
          <cell r="H63">
            <v>0</v>
          </cell>
          <cell r="I63" t="str">
            <v xml:space="preserve">MAADI Service Labour- Machine No.154328     </v>
          </cell>
        </row>
        <row r="64">
          <cell r="D64">
            <v>44227</v>
          </cell>
          <cell r="E64">
            <v>0</v>
          </cell>
          <cell r="H64">
            <v>0</v>
          </cell>
          <cell r="I64" t="str">
            <v xml:space="preserve">MAADI Service Labour- Machine No.154328     </v>
          </cell>
        </row>
        <row r="65">
          <cell r="D65">
            <v>44316</v>
          </cell>
          <cell r="E65">
            <v>0</v>
          </cell>
          <cell r="H65">
            <v>0</v>
          </cell>
          <cell r="I65" t="str">
            <v xml:space="preserve">MAADI Service Labour- Machine No.154328     </v>
          </cell>
        </row>
        <row r="66">
          <cell r="D66">
            <v>44408</v>
          </cell>
          <cell r="E66">
            <v>0</v>
          </cell>
          <cell r="H66">
            <v>0</v>
          </cell>
          <cell r="I66" t="str">
            <v xml:space="preserve">MAADI Service Labour- Machine No.154328     </v>
          </cell>
        </row>
        <row r="67">
          <cell r="D67">
            <v>43069</v>
          </cell>
          <cell r="E67">
            <v>5000</v>
          </cell>
          <cell r="H67">
            <v>5000</v>
          </cell>
          <cell r="I67" t="str">
            <v xml:space="preserve">M.Kamal Service Labour- Machine No.154408     </v>
          </cell>
        </row>
        <row r="68">
          <cell r="D68">
            <v>43159</v>
          </cell>
          <cell r="E68">
            <v>5000</v>
          </cell>
          <cell r="H68">
            <v>5000</v>
          </cell>
          <cell r="I68" t="str">
            <v xml:space="preserve">M.Kamal Service Labour- Machine No.154408     </v>
          </cell>
        </row>
        <row r="69">
          <cell r="D69">
            <v>43251</v>
          </cell>
          <cell r="E69">
            <v>5000</v>
          </cell>
          <cell r="H69">
            <v>5000</v>
          </cell>
          <cell r="I69" t="str">
            <v xml:space="preserve">M.Kamal Service Labour- Machine No.154408     </v>
          </cell>
        </row>
        <row r="70">
          <cell r="D70">
            <v>43343</v>
          </cell>
          <cell r="E70">
            <v>5000</v>
          </cell>
          <cell r="H70">
            <v>5000</v>
          </cell>
          <cell r="I70" t="str">
            <v xml:space="preserve">M.Kamal Service Labour- Machine No.154408     </v>
          </cell>
        </row>
        <row r="71">
          <cell r="D71">
            <v>43434</v>
          </cell>
          <cell r="E71">
            <v>5000</v>
          </cell>
          <cell r="H71">
            <v>5000</v>
          </cell>
          <cell r="I71" t="str">
            <v xml:space="preserve">M.Kamal Service Labour- Machine No.154408     </v>
          </cell>
        </row>
        <row r="72">
          <cell r="D72">
            <v>43524</v>
          </cell>
          <cell r="E72">
            <v>5000</v>
          </cell>
          <cell r="H72">
            <v>5000</v>
          </cell>
          <cell r="I72" t="str">
            <v xml:space="preserve">M.Kamal Service Labour- Machine No.154408     </v>
          </cell>
        </row>
        <row r="73">
          <cell r="D73">
            <v>43616</v>
          </cell>
          <cell r="E73">
            <v>0</v>
          </cell>
          <cell r="H73">
            <v>0</v>
          </cell>
          <cell r="I73" t="str">
            <v xml:space="preserve">M.Kamal Service Labour- Machine No.154408     </v>
          </cell>
        </row>
        <row r="74">
          <cell r="D74">
            <v>43708</v>
          </cell>
          <cell r="E74">
            <v>0</v>
          </cell>
          <cell r="H74">
            <v>0</v>
          </cell>
          <cell r="I74" t="str">
            <v xml:space="preserve">M.Kamal Service Labour- Machine No.154408     </v>
          </cell>
        </row>
        <row r="75">
          <cell r="D75">
            <v>43799</v>
          </cell>
          <cell r="E75">
            <v>0</v>
          </cell>
          <cell r="H75">
            <v>0</v>
          </cell>
          <cell r="I75" t="str">
            <v xml:space="preserve">M.Kamal Service Labour- Machine No.154408     </v>
          </cell>
        </row>
        <row r="76">
          <cell r="D76">
            <v>43890</v>
          </cell>
          <cell r="E76">
            <v>0</v>
          </cell>
          <cell r="H76">
            <v>0</v>
          </cell>
          <cell r="I76" t="str">
            <v xml:space="preserve">M.Kamal Service Labour- Machine No.154408     </v>
          </cell>
        </row>
        <row r="77">
          <cell r="D77">
            <v>43982</v>
          </cell>
          <cell r="E77">
            <v>0</v>
          </cell>
          <cell r="H77">
            <v>0</v>
          </cell>
          <cell r="I77" t="str">
            <v xml:space="preserve">M.Kamal Service Labour- Machine No.154408     </v>
          </cell>
        </row>
        <row r="78">
          <cell r="D78">
            <v>44074</v>
          </cell>
          <cell r="E78">
            <v>0</v>
          </cell>
          <cell r="H78">
            <v>0</v>
          </cell>
          <cell r="I78" t="str">
            <v xml:space="preserve">M.Kamal Service Labour- Machine No.154408     </v>
          </cell>
        </row>
        <row r="79">
          <cell r="D79">
            <v>44165</v>
          </cell>
          <cell r="E79">
            <v>0</v>
          </cell>
          <cell r="H79">
            <v>0</v>
          </cell>
          <cell r="I79" t="str">
            <v xml:space="preserve">M.Kamal Service Labour- Machine No.154408     </v>
          </cell>
        </row>
        <row r="80">
          <cell r="D80">
            <v>44255</v>
          </cell>
          <cell r="E80">
            <v>0</v>
          </cell>
          <cell r="H80">
            <v>0</v>
          </cell>
          <cell r="I80" t="str">
            <v xml:space="preserve">M.Kamal Service Labour- Machine No.154408     </v>
          </cell>
        </row>
        <row r="81">
          <cell r="D81">
            <v>44347</v>
          </cell>
          <cell r="E81">
            <v>0</v>
          </cell>
          <cell r="H81">
            <v>0</v>
          </cell>
          <cell r="I81" t="str">
            <v xml:space="preserve">M.Kamal Service Labour- Machine No.154408     </v>
          </cell>
        </row>
        <row r="82">
          <cell r="D82">
            <v>44439</v>
          </cell>
          <cell r="E82">
            <v>0</v>
          </cell>
          <cell r="H82">
            <v>0</v>
          </cell>
          <cell r="I82" t="str">
            <v xml:space="preserve">M.Kamal Service Labour- Machine No.154408     </v>
          </cell>
        </row>
        <row r="83">
          <cell r="D83">
            <v>43342</v>
          </cell>
          <cell r="E83">
            <v>5000</v>
          </cell>
          <cell r="H83">
            <v>5000</v>
          </cell>
          <cell r="I83" t="str">
            <v xml:space="preserve">Wadi Elnile  Service Labour- Machine No.154327     </v>
          </cell>
        </row>
        <row r="84">
          <cell r="D84">
            <v>43434</v>
          </cell>
          <cell r="E84">
            <v>5000</v>
          </cell>
          <cell r="H84">
            <v>5000</v>
          </cell>
          <cell r="I84" t="str">
            <v xml:space="preserve">Wadi Elnile  Service Labour- Machine No.154327     </v>
          </cell>
        </row>
        <row r="85">
          <cell r="D85">
            <v>43524</v>
          </cell>
          <cell r="E85">
            <v>5000</v>
          </cell>
          <cell r="H85">
            <v>5000</v>
          </cell>
          <cell r="I85" t="str">
            <v xml:space="preserve">Wadi Elnile  Service Labour- Machine No.154327     </v>
          </cell>
        </row>
        <row r="86">
          <cell r="D86">
            <v>43616</v>
          </cell>
          <cell r="E86">
            <v>0</v>
          </cell>
          <cell r="H86">
            <v>0</v>
          </cell>
          <cell r="I86" t="str">
            <v xml:space="preserve">Wadi Elnile  Service Labour- Machine No.154327     </v>
          </cell>
        </row>
        <row r="87">
          <cell r="D87">
            <v>43799</v>
          </cell>
          <cell r="E87">
            <v>0</v>
          </cell>
          <cell r="H87">
            <v>0</v>
          </cell>
          <cell r="I87" t="str">
            <v xml:space="preserve">Wadi Elnile  Service Labour- Machine No.154327     </v>
          </cell>
        </row>
        <row r="88">
          <cell r="D88">
            <v>43889</v>
          </cell>
          <cell r="E88">
            <v>0</v>
          </cell>
          <cell r="H88">
            <v>0</v>
          </cell>
          <cell r="I88" t="str">
            <v xml:space="preserve">Wadi Elnile  Service Labour- Machine No.154327     </v>
          </cell>
        </row>
        <row r="89">
          <cell r="D89">
            <v>43982</v>
          </cell>
          <cell r="E89">
            <v>0</v>
          </cell>
          <cell r="H89">
            <v>0</v>
          </cell>
          <cell r="I89" t="str">
            <v xml:space="preserve">Wadi Elnile  Service Labour- Machine No.154327     </v>
          </cell>
        </row>
        <row r="90">
          <cell r="D90">
            <v>44074</v>
          </cell>
          <cell r="E90">
            <v>0</v>
          </cell>
          <cell r="H90">
            <v>0</v>
          </cell>
          <cell r="I90" t="str">
            <v xml:space="preserve">Wadi Elnile  Service Labour- Machine No.154327     </v>
          </cell>
        </row>
        <row r="91">
          <cell r="D91">
            <v>44165</v>
          </cell>
          <cell r="E91">
            <v>0</v>
          </cell>
          <cell r="H91">
            <v>0</v>
          </cell>
          <cell r="I91" t="str">
            <v xml:space="preserve">Wadi Elnile  Service Labour- Machine No.154327     </v>
          </cell>
        </row>
        <row r="92">
          <cell r="D92">
            <v>44256</v>
          </cell>
          <cell r="E92">
            <v>0</v>
          </cell>
          <cell r="H92">
            <v>0</v>
          </cell>
          <cell r="I92" t="str">
            <v xml:space="preserve">Wadi Elnile  Service Labour- Machine No.154327     </v>
          </cell>
        </row>
        <row r="93">
          <cell r="D93">
            <v>44347</v>
          </cell>
          <cell r="E93">
            <v>0</v>
          </cell>
          <cell r="H93">
            <v>0</v>
          </cell>
          <cell r="I93" t="str">
            <v xml:space="preserve">Wadi Elnile  Service Labour- Machine No.154327     </v>
          </cell>
        </row>
        <row r="94">
          <cell r="D94">
            <v>44439</v>
          </cell>
          <cell r="E94">
            <v>0</v>
          </cell>
          <cell r="H94">
            <v>0</v>
          </cell>
          <cell r="I94" t="str">
            <v xml:space="preserve">Wadi Elnile  Service Labour- Machine No.154327     </v>
          </cell>
        </row>
        <row r="95">
          <cell r="D95">
            <v>44530</v>
          </cell>
          <cell r="E95">
            <v>0</v>
          </cell>
          <cell r="H95">
            <v>0</v>
          </cell>
          <cell r="I95" t="str">
            <v xml:space="preserve">Wadi Elnile  Service Labour- Machine No.154327     </v>
          </cell>
        </row>
        <row r="96">
          <cell r="D96">
            <v>44620</v>
          </cell>
          <cell r="E96">
            <v>0</v>
          </cell>
          <cell r="H96">
            <v>0</v>
          </cell>
          <cell r="I96" t="str">
            <v xml:space="preserve">Wadi Elnile  Service Labour- Machine No.154327     </v>
          </cell>
        </row>
        <row r="97">
          <cell r="D97">
            <v>44712</v>
          </cell>
          <cell r="E97">
            <v>0</v>
          </cell>
          <cell r="H97">
            <v>0</v>
          </cell>
          <cell r="I97" t="str">
            <v xml:space="preserve">Wadi Elnile  Service Labour- Machine No.154327     </v>
          </cell>
        </row>
        <row r="98">
          <cell r="D98">
            <v>44804</v>
          </cell>
          <cell r="E98">
            <v>0</v>
          </cell>
          <cell r="H98">
            <v>0</v>
          </cell>
          <cell r="I98" t="str">
            <v xml:space="preserve">Wadi Elnile  Service Labour- Machine No.154327     </v>
          </cell>
        </row>
        <row r="99">
          <cell r="D99">
            <v>43403</v>
          </cell>
          <cell r="E99">
            <v>5000</v>
          </cell>
          <cell r="H99">
            <v>5000</v>
          </cell>
          <cell r="I99" t="str">
            <v xml:space="preserve">Air force  Service Labour- Machine No. 154454   </v>
          </cell>
        </row>
        <row r="100">
          <cell r="D100">
            <v>43495</v>
          </cell>
          <cell r="E100">
            <v>5000</v>
          </cell>
          <cell r="H100">
            <v>5000</v>
          </cell>
          <cell r="I100" t="str">
            <v xml:space="preserve">Air force  Service Labour- Machine No. 154454   </v>
          </cell>
        </row>
        <row r="101">
          <cell r="D101">
            <v>43585</v>
          </cell>
          <cell r="E101">
            <v>0</v>
          </cell>
          <cell r="H101">
            <v>0</v>
          </cell>
          <cell r="I101" t="str">
            <v xml:space="preserve">Air force  Service Labour- Machine No. 154454   </v>
          </cell>
        </row>
        <row r="102">
          <cell r="D102">
            <v>43677</v>
          </cell>
          <cell r="E102">
            <v>0</v>
          </cell>
          <cell r="H102">
            <v>0</v>
          </cell>
          <cell r="I102" t="str">
            <v xml:space="preserve">Air force  Service Labour- Machine No. 154454   </v>
          </cell>
        </row>
        <row r="103">
          <cell r="D103">
            <v>43768</v>
          </cell>
          <cell r="E103">
            <v>0</v>
          </cell>
          <cell r="I103" t="str">
            <v xml:space="preserve">Air force  Service Labour- Machine No. 154454   </v>
          </cell>
        </row>
        <row r="104">
          <cell r="D104">
            <v>43860</v>
          </cell>
          <cell r="E104">
            <v>0</v>
          </cell>
          <cell r="I104" t="str">
            <v xml:space="preserve">Air force  Service Labour- Machine No. 154454   </v>
          </cell>
        </row>
        <row r="105">
          <cell r="D105">
            <v>43951</v>
          </cell>
          <cell r="E105">
            <v>0</v>
          </cell>
          <cell r="I105" t="str">
            <v xml:space="preserve">Air force  Service Labour- Machine No. 154454   </v>
          </cell>
        </row>
        <row r="106">
          <cell r="D106">
            <v>44043</v>
          </cell>
          <cell r="E106">
            <v>0</v>
          </cell>
          <cell r="I106" t="str">
            <v xml:space="preserve">Air force  Service Labour- Machine No. 154454   </v>
          </cell>
        </row>
        <row r="107">
          <cell r="D107">
            <v>44134</v>
          </cell>
          <cell r="E107">
            <v>0</v>
          </cell>
          <cell r="I107" t="str">
            <v xml:space="preserve">Air force  Service Labour- Machine No. 154454   </v>
          </cell>
        </row>
        <row r="108">
          <cell r="D108">
            <v>44226</v>
          </cell>
          <cell r="E108">
            <v>0</v>
          </cell>
          <cell r="I108" t="str">
            <v xml:space="preserve">Air force  Service Labour- Machine No. 154454   </v>
          </cell>
        </row>
        <row r="109">
          <cell r="D109">
            <v>44316</v>
          </cell>
          <cell r="E109">
            <v>0</v>
          </cell>
          <cell r="I109" t="str">
            <v xml:space="preserve">Air force  Service Labour- Machine No. 154454   </v>
          </cell>
        </row>
        <row r="110">
          <cell r="D110">
            <v>44408</v>
          </cell>
          <cell r="E110">
            <v>0</v>
          </cell>
          <cell r="I110" t="str">
            <v xml:space="preserve">Air force  Service Labour- Machine No. 154454   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3"/>
  <sheetViews>
    <sheetView workbookViewId="0">
      <selection activeCell="B18" sqref="B18"/>
    </sheetView>
  </sheetViews>
  <sheetFormatPr defaultRowHeight="15" x14ac:dyDescent="0.25"/>
  <cols>
    <col min="1" max="1" width="27.28515625" customWidth="1"/>
    <col min="2" max="2" width="2.42578125" style="17" customWidth="1"/>
  </cols>
  <sheetData>
    <row r="1" spans="1:26" x14ac:dyDescent="0.25">
      <c r="A1" s="1" t="s">
        <v>6</v>
      </c>
      <c r="B1" s="9"/>
      <c r="C1" s="15">
        <v>43131</v>
      </c>
      <c r="D1" s="15">
        <v>43159</v>
      </c>
      <c r="E1" s="15">
        <v>43190</v>
      </c>
      <c r="F1" s="15">
        <v>43220</v>
      </c>
      <c r="G1" s="15">
        <v>43251</v>
      </c>
      <c r="H1" s="15">
        <v>43281</v>
      </c>
      <c r="I1" s="15">
        <v>43312</v>
      </c>
      <c r="J1" s="15">
        <v>43343</v>
      </c>
      <c r="K1" s="15">
        <v>43373</v>
      </c>
      <c r="L1" s="15">
        <v>43404</v>
      </c>
      <c r="M1" s="15">
        <v>43434</v>
      </c>
      <c r="N1" s="15">
        <v>43465</v>
      </c>
      <c r="O1" s="15">
        <v>43496</v>
      </c>
      <c r="P1" s="15">
        <v>43524</v>
      </c>
      <c r="Q1" s="15">
        <v>43555</v>
      </c>
      <c r="R1" s="15">
        <v>43585</v>
      </c>
      <c r="S1" s="15">
        <v>43616</v>
      </c>
      <c r="T1" s="15">
        <v>43646</v>
      </c>
      <c r="U1" s="15">
        <v>43677</v>
      </c>
      <c r="V1" s="15">
        <v>43708</v>
      </c>
      <c r="W1" s="15">
        <v>43738</v>
      </c>
      <c r="X1" s="15">
        <v>43769</v>
      </c>
      <c r="Y1" s="15">
        <v>43799</v>
      </c>
      <c r="Z1" s="15">
        <v>43830</v>
      </c>
    </row>
    <row r="2" spans="1:26" x14ac:dyDescent="0.25">
      <c r="A2" s="6" t="s">
        <v>7</v>
      </c>
      <c r="B2" s="16"/>
      <c r="C2" s="1" t="str">
        <f>IFERROR(VLOOKUP(C1,[1]ALL!$D$3:$H$10,5,0),"")</f>
        <v/>
      </c>
      <c r="D2" s="1">
        <f ca="1">IFERROR(VLOOKUP(D1,[1]ALL!$D$3:$H$10,5,0),"")</f>
        <v>0</v>
      </c>
      <c r="E2" s="1" t="str">
        <f>IFERROR(VLOOKUP(E1,[1]ALL!$D$3:$H$10,5,0),"")</f>
        <v/>
      </c>
      <c r="F2" s="1" t="str">
        <f>IFERROR(VLOOKUP(F1,[1]ALL!$D$3:$H$10,5,0),"")</f>
        <v/>
      </c>
      <c r="G2" s="1">
        <f ca="1">IFERROR(VLOOKUP(G1,[1]ALL!$D$3:$H$10,5,0),"")</f>
        <v>8750</v>
      </c>
      <c r="H2" s="1" t="str">
        <f>IFERROR(VLOOKUP(H1,[1]ALL!$D$3:$H$10,5,0),"")</f>
        <v/>
      </c>
      <c r="I2" s="1" t="str">
        <f>IFERROR(VLOOKUP(I1,[1]ALL!$D$3:$H$10,5,0),"")</f>
        <v/>
      </c>
      <c r="J2" s="1">
        <f ca="1">IFERROR(VLOOKUP(J1,[1]ALL!$D$3:$H$10,5,0),"")</f>
        <v>8750</v>
      </c>
      <c r="K2" s="1" t="str">
        <f>IFERROR(VLOOKUP(K1,[1]ALL!$D$3:$H$10,5,0),"")</f>
        <v/>
      </c>
      <c r="L2" s="1" t="str">
        <f>IFERROR(VLOOKUP(L1,[1]ALL!$D$3:$H$10,5,0),"")</f>
        <v/>
      </c>
      <c r="M2" s="1" t="str">
        <f>IFERROR(VLOOKUP(M1,[1]ALL!$D$3:$H$10,5,0),"")</f>
        <v/>
      </c>
      <c r="N2" s="1" t="str">
        <f>IFERROR(VLOOKUP(N1,[1]ALL!$D$3:$H$10,5,0),"")</f>
        <v/>
      </c>
      <c r="O2" s="1" t="str">
        <f>IFERROR(VLOOKUP(O1,[1]ALL!$D$3:$H$10,5,0),"")</f>
        <v/>
      </c>
      <c r="P2" s="1" t="str">
        <f>IFERROR(VLOOKUP(P1,[1]ALL!$D$3:$H$10,5,0),"")</f>
        <v/>
      </c>
      <c r="Q2" s="1" t="str">
        <f>IFERROR(VLOOKUP(Q1,[1]ALL!$D$3:$H$10,5,0),"")</f>
        <v/>
      </c>
      <c r="R2" s="1" t="str">
        <f>IFERROR(VLOOKUP(R1,[1]ALL!$D$3:$H$10,5,0),"")</f>
        <v/>
      </c>
      <c r="S2" s="1" t="str">
        <f>IFERROR(VLOOKUP(S1,[1]ALL!$D$3:$H$10,5,0),"")</f>
        <v/>
      </c>
      <c r="T2" s="1" t="str">
        <f>IFERROR(VLOOKUP(T1,[1]ALL!$D$3:$H$10,5,0),"")</f>
        <v/>
      </c>
      <c r="U2" s="1" t="str">
        <f>IFERROR(VLOOKUP(U1,[1]ALL!$D$3:$H$10,5,0),"")</f>
        <v/>
      </c>
      <c r="V2" s="1" t="str">
        <f>IFERROR(VLOOKUP(V1,[1]ALL!$D$3:$H$10,5,0),"")</f>
        <v/>
      </c>
      <c r="W2" s="1" t="str">
        <f>IFERROR(VLOOKUP(W1,[1]ALL!$D$3:$H$10,5,0),"")</f>
        <v/>
      </c>
      <c r="X2" s="1" t="str">
        <f>IFERROR(VLOOKUP(X1,[1]ALL!$D$3:$H$10,5,0),"")</f>
        <v/>
      </c>
      <c r="Y2" s="1" t="str">
        <f>IFERROR(VLOOKUP(Y1,[1]ALL!$D$3:$H$10,5,0),"")</f>
        <v/>
      </c>
      <c r="Z2" s="1" t="str">
        <f>IFERROR(VLOOKUP(Z1,[1]ALL!$D$3:$H$10,5,0),"")</f>
        <v/>
      </c>
    </row>
    <row r="3" spans="1:26" x14ac:dyDescent="0.25">
      <c r="A3" s="7" t="s">
        <v>8</v>
      </c>
      <c r="B3" s="18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x14ac:dyDescent="0.25">
      <c r="A4" s="8" t="s">
        <v>9</v>
      </c>
      <c r="B4" s="19"/>
      <c r="C4" s="1"/>
      <c r="D4" s="1"/>
      <c r="E4" s="1"/>
      <c r="F4" s="1"/>
      <c r="G4" s="1"/>
      <c r="H4" s="1"/>
      <c r="I4" s="1" t="str">
        <f>IF(AND($A$2=[1]ALL!$I$3,I1=[1]ALL!$D$3:$D$10),VLOOKUP($A$2,[1]ALL!$D$3:$I$110,5,0),"")</f>
        <v/>
      </c>
      <c r="J4" s="1" t="str">
        <f>IF(AND($A$2=[1]ALL!$I$3,J1=[1]ALL!$D$3:$D$10),VLOOKUP($A$2,[1]ALL!$D$3:$I$110,5,0),"")</f>
        <v/>
      </c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x14ac:dyDescent="0.25">
      <c r="A5" s="7" t="s">
        <v>10</v>
      </c>
      <c r="B5" s="18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5">
      <c r="A6" s="6" t="s">
        <v>11</v>
      </c>
      <c r="B6" s="16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x14ac:dyDescent="0.25">
      <c r="A7" s="7" t="s">
        <v>13</v>
      </c>
      <c r="B7" s="18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x14ac:dyDescent="0.25">
      <c r="A8" s="6" t="s">
        <v>12</v>
      </c>
      <c r="B8" s="16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x14ac:dyDescent="0.25">
      <c r="A9" s="7" t="s">
        <v>14</v>
      </c>
      <c r="B9" s="18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x14ac:dyDescent="0.25">
      <c r="A10" s="6" t="s">
        <v>15</v>
      </c>
      <c r="B10" s="16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x14ac:dyDescent="0.25">
      <c r="A11" s="6" t="s">
        <v>16</v>
      </c>
      <c r="B11" s="16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x14ac:dyDescent="0.25">
      <c r="A12" s="6" t="s">
        <v>17</v>
      </c>
      <c r="B12" s="16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x14ac:dyDescent="0.25">
      <c r="A13" s="6" t="s">
        <v>18</v>
      </c>
      <c r="B13" s="16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3"/>
  <sheetViews>
    <sheetView tabSelected="1" workbookViewId="0">
      <selection activeCell="E15" sqref="E15"/>
    </sheetView>
  </sheetViews>
  <sheetFormatPr defaultRowHeight="15" x14ac:dyDescent="0.25"/>
  <cols>
    <col min="1" max="1" width="16.7109375" bestFit="1" customWidth="1"/>
    <col min="2" max="3" width="10.42578125" bestFit="1" customWidth="1"/>
    <col min="4" max="4" width="11.5703125" bestFit="1" customWidth="1"/>
    <col min="5" max="5" width="17.140625" customWidth="1"/>
    <col min="6" max="6" width="15.42578125" customWidth="1"/>
    <col min="7" max="7" width="11.5703125" bestFit="1" customWidth="1"/>
    <col min="8" max="8" width="25.5703125" bestFit="1" customWidth="1"/>
  </cols>
  <sheetData>
    <row r="1" spans="1:8" x14ac:dyDescent="0.25">
      <c r="A1" s="1" t="s">
        <v>19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1"/>
    </row>
    <row r="2" spans="1:8" ht="6.75" customHeight="1" x14ac:dyDescent="0.25">
      <c r="A2" s="1"/>
      <c r="B2" s="1"/>
      <c r="C2" s="1"/>
      <c r="D2" s="1"/>
      <c r="E2" s="1"/>
      <c r="F2" s="1"/>
      <c r="G2" s="1"/>
      <c r="H2" s="1"/>
    </row>
    <row r="3" spans="1:8" ht="15" customHeight="1" x14ac:dyDescent="0.25">
      <c r="A3" s="4">
        <v>25000</v>
      </c>
      <c r="B3" s="3">
        <v>42614</v>
      </c>
      <c r="C3" s="3">
        <f>B3+90</f>
        <v>42704</v>
      </c>
      <c r="D3" s="4">
        <f t="shared" ref="D3:D7" ca="1" si="0">IF(TODAY()&gt;=C3,$A$3*0.125,0)</f>
        <v>3125</v>
      </c>
      <c r="E3" s="4">
        <v>3125</v>
      </c>
      <c r="F3" s="1"/>
      <c r="G3" s="5">
        <f ca="1">D3-E3</f>
        <v>0</v>
      </c>
      <c r="H3" s="6" t="s">
        <v>7</v>
      </c>
    </row>
    <row r="4" spans="1:8" x14ac:dyDescent="0.25">
      <c r="A4" s="4"/>
      <c r="B4" s="3">
        <v>42705</v>
      </c>
      <c r="C4" s="3">
        <f>B4+89</f>
        <v>42794</v>
      </c>
      <c r="D4" s="4">
        <f t="shared" ca="1" si="0"/>
        <v>3125</v>
      </c>
      <c r="E4" s="4">
        <v>3125</v>
      </c>
      <c r="F4" s="1"/>
      <c r="G4" s="5">
        <f t="shared" ref="G4:G67" ca="1" si="1">D4-E4</f>
        <v>0</v>
      </c>
      <c r="H4" s="6" t="s">
        <v>7</v>
      </c>
    </row>
    <row r="5" spans="1:8" x14ac:dyDescent="0.25">
      <c r="A5" s="4"/>
      <c r="B5" s="3">
        <v>42795</v>
      </c>
      <c r="C5" s="3">
        <f>B5+91</f>
        <v>42886</v>
      </c>
      <c r="D5" s="4">
        <f t="shared" ca="1" si="0"/>
        <v>3125</v>
      </c>
      <c r="E5" s="4">
        <v>3125</v>
      </c>
      <c r="F5" s="1"/>
      <c r="G5" s="5">
        <f t="shared" ca="1" si="1"/>
        <v>0</v>
      </c>
      <c r="H5" s="6" t="s">
        <v>7</v>
      </c>
    </row>
    <row r="6" spans="1:8" x14ac:dyDescent="0.25">
      <c r="A6" s="4"/>
      <c r="B6" s="3">
        <v>42887</v>
      </c>
      <c r="C6" s="3">
        <f>B6+91</f>
        <v>42978</v>
      </c>
      <c r="D6" s="4">
        <f t="shared" ca="1" si="0"/>
        <v>3125</v>
      </c>
      <c r="E6" s="4">
        <v>3125</v>
      </c>
      <c r="F6" s="1"/>
      <c r="G6" s="5">
        <f t="shared" ca="1" si="1"/>
        <v>0</v>
      </c>
      <c r="H6" s="6" t="s">
        <v>7</v>
      </c>
    </row>
    <row r="7" spans="1:8" x14ac:dyDescent="0.25">
      <c r="A7" s="4"/>
      <c r="B7" s="3">
        <v>42979</v>
      </c>
      <c r="C7" s="3">
        <f>B7+90</f>
        <v>43069</v>
      </c>
      <c r="D7" s="4">
        <f t="shared" ca="1" si="0"/>
        <v>3125</v>
      </c>
      <c r="E7" s="4">
        <v>3125</v>
      </c>
      <c r="F7" s="1"/>
      <c r="G7" s="5">
        <f t="shared" ca="1" si="1"/>
        <v>0</v>
      </c>
      <c r="H7" s="6" t="s">
        <v>7</v>
      </c>
    </row>
    <row r="8" spans="1:8" x14ac:dyDescent="0.25">
      <c r="A8" s="4"/>
      <c r="B8" s="3">
        <v>43070</v>
      </c>
      <c r="C8" s="3">
        <f>B8+89</f>
        <v>43159</v>
      </c>
      <c r="D8" s="4">
        <f ca="1">IF(TODAY()&gt;=C8,$A$3*0.125,0)</f>
        <v>3125</v>
      </c>
      <c r="E8" s="4">
        <v>3125</v>
      </c>
      <c r="F8" s="1"/>
      <c r="G8" s="5">
        <f t="shared" ca="1" si="1"/>
        <v>0</v>
      </c>
      <c r="H8" s="6" t="s">
        <v>7</v>
      </c>
    </row>
    <row r="9" spans="1:8" x14ac:dyDescent="0.25">
      <c r="A9" s="4"/>
      <c r="B9" s="3">
        <v>43160</v>
      </c>
      <c r="C9" s="3">
        <f>B9+91</f>
        <v>43251</v>
      </c>
      <c r="D9" s="4">
        <f t="shared" ref="D9:D10" ca="1" si="2">IF(TODAY()&gt;=C9,$A$3*0.125,0)</f>
        <v>3125</v>
      </c>
      <c r="E9" s="4">
        <v>0</v>
      </c>
      <c r="F9" s="1"/>
      <c r="G9" s="5">
        <f t="shared" ca="1" si="1"/>
        <v>3125</v>
      </c>
      <c r="H9" s="6" t="s">
        <v>7</v>
      </c>
    </row>
    <row r="10" spans="1:8" x14ac:dyDescent="0.25">
      <c r="A10" s="4"/>
      <c r="B10" s="3">
        <v>43252</v>
      </c>
      <c r="C10" s="3">
        <f>B10+91</f>
        <v>43343</v>
      </c>
      <c r="D10" s="4">
        <f t="shared" ca="1" si="2"/>
        <v>3125</v>
      </c>
      <c r="E10" s="4">
        <v>0</v>
      </c>
      <c r="F10" s="1"/>
      <c r="G10" s="5">
        <f t="shared" ca="1" si="1"/>
        <v>3125</v>
      </c>
      <c r="H10" s="6" t="s">
        <v>7</v>
      </c>
    </row>
    <row r="11" spans="1:8" x14ac:dyDescent="0.25">
      <c r="A11" s="4">
        <v>25000</v>
      </c>
      <c r="B11" s="3">
        <v>43344</v>
      </c>
      <c r="C11" s="3">
        <f>B11+90</f>
        <v>43434</v>
      </c>
      <c r="D11" s="4">
        <f ca="1">IF(TODAY()&gt;=C11,$A$11*0.25,0)</f>
        <v>6250</v>
      </c>
      <c r="E11" s="4">
        <v>0</v>
      </c>
      <c r="F11" s="1"/>
      <c r="G11" s="5">
        <f t="shared" ca="1" si="1"/>
        <v>6250</v>
      </c>
      <c r="H11" s="7" t="s">
        <v>8</v>
      </c>
    </row>
    <row r="12" spans="1:8" x14ac:dyDescent="0.25">
      <c r="A12" s="4"/>
      <c r="B12" s="3">
        <v>43435</v>
      </c>
      <c r="C12" s="3">
        <f>B12+89</f>
        <v>43524</v>
      </c>
      <c r="D12" s="4">
        <f t="shared" ref="D12:D14" ca="1" si="3">IF(TODAY()&gt;=C12,$A$11*0.25,0)</f>
        <v>6250</v>
      </c>
      <c r="E12" s="4">
        <v>0</v>
      </c>
      <c r="F12" s="1"/>
      <c r="G12" s="5">
        <f t="shared" ca="1" si="1"/>
        <v>6250</v>
      </c>
      <c r="H12" s="7" t="s">
        <v>8</v>
      </c>
    </row>
    <row r="13" spans="1:8" x14ac:dyDescent="0.25">
      <c r="A13" s="4"/>
      <c r="B13" s="3">
        <v>43525</v>
      </c>
      <c r="C13" s="3">
        <v>43616</v>
      </c>
      <c r="D13" s="4">
        <f t="shared" ca="1" si="3"/>
        <v>0</v>
      </c>
      <c r="E13" s="4">
        <v>0</v>
      </c>
      <c r="F13" s="1"/>
      <c r="G13" s="5">
        <f t="shared" ca="1" si="1"/>
        <v>0</v>
      </c>
      <c r="H13" s="7" t="s">
        <v>8</v>
      </c>
    </row>
    <row r="14" spans="1:8" x14ac:dyDescent="0.25">
      <c r="A14" s="4"/>
      <c r="B14" s="3">
        <v>43617</v>
      </c>
      <c r="C14" s="3">
        <f>B14+90</f>
        <v>43707</v>
      </c>
      <c r="D14" s="4">
        <f t="shared" ca="1" si="3"/>
        <v>0</v>
      </c>
      <c r="E14" s="4">
        <v>0</v>
      </c>
      <c r="F14" s="1"/>
      <c r="G14" s="5">
        <f t="shared" ca="1" si="1"/>
        <v>0</v>
      </c>
      <c r="H14" s="7" t="s">
        <v>8</v>
      </c>
    </row>
    <row r="15" spans="1:8" x14ac:dyDescent="0.25">
      <c r="A15" s="4">
        <v>30000</v>
      </c>
      <c r="B15" s="3">
        <v>43160</v>
      </c>
      <c r="C15" s="3">
        <f>B15+90</f>
        <v>43250</v>
      </c>
      <c r="D15" s="4">
        <f ca="1">IF(TODAY()&gt;=C15,$A$15*0.125,0)</f>
        <v>3750</v>
      </c>
      <c r="E15" s="1">
        <v>0</v>
      </c>
      <c r="F15" s="1"/>
      <c r="G15" s="5">
        <f t="shared" ca="1" si="1"/>
        <v>3750</v>
      </c>
      <c r="H15" s="8" t="s">
        <v>9</v>
      </c>
    </row>
    <row r="16" spans="1:8" x14ac:dyDescent="0.25">
      <c r="A16" s="4"/>
      <c r="B16" s="3">
        <v>43252</v>
      </c>
      <c r="C16" s="3">
        <f>B16+90</f>
        <v>43342</v>
      </c>
      <c r="D16" s="4">
        <f t="shared" ref="D16:D22" ca="1" si="4">IF(TODAY()&gt;=C16,$A$15*0.125,0)</f>
        <v>3750</v>
      </c>
      <c r="E16" s="1">
        <v>0</v>
      </c>
      <c r="F16" s="1"/>
      <c r="G16" s="5">
        <f t="shared" ca="1" si="1"/>
        <v>3750</v>
      </c>
      <c r="H16" s="8" t="s">
        <v>9</v>
      </c>
    </row>
    <row r="17" spans="1:8" x14ac:dyDescent="0.25">
      <c r="A17" s="4"/>
      <c r="B17" s="3">
        <v>43344</v>
      </c>
      <c r="C17" s="3">
        <f>B17+90</f>
        <v>43434</v>
      </c>
      <c r="D17" s="4">
        <f t="shared" ca="1" si="4"/>
        <v>3750</v>
      </c>
      <c r="E17" s="1">
        <v>0</v>
      </c>
      <c r="F17" s="1"/>
      <c r="G17" s="5">
        <f t="shared" ca="1" si="1"/>
        <v>3750</v>
      </c>
      <c r="H17" s="8" t="s">
        <v>9</v>
      </c>
    </row>
    <row r="18" spans="1:8" x14ac:dyDescent="0.25">
      <c r="A18" s="4"/>
      <c r="B18" s="3">
        <v>43435</v>
      </c>
      <c r="C18" s="3">
        <f>B18+89</f>
        <v>43524</v>
      </c>
      <c r="D18" s="4">
        <f t="shared" ca="1" si="4"/>
        <v>3750</v>
      </c>
      <c r="E18" s="1">
        <v>0</v>
      </c>
      <c r="F18" s="1"/>
      <c r="G18" s="5">
        <f t="shared" ca="1" si="1"/>
        <v>3750</v>
      </c>
      <c r="H18" s="8" t="s">
        <v>9</v>
      </c>
    </row>
    <row r="19" spans="1:8" x14ac:dyDescent="0.25">
      <c r="A19" s="4"/>
      <c r="B19" s="3">
        <v>43525</v>
      </c>
      <c r="C19" s="3">
        <f>B19+90</f>
        <v>43615</v>
      </c>
      <c r="D19" s="4">
        <f t="shared" ca="1" si="4"/>
        <v>0</v>
      </c>
      <c r="E19" s="1">
        <v>0</v>
      </c>
      <c r="F19" s="1"/>
      <c r="G19" s="5">
        <f t="shared" ca="1" si="1"/>
        <v>0</v>
      </c>
      <c r="H19" s="8" t="s">
        <v>9</v>
      </c>
    </row>
    <row r="20" spans="1:8" x14ac:dyDescent="0.25">
      <c r="A20" s="4"/>
      <c r="B20" s="3">
        <v>43617</v>
      </c>
      <c r="C20" s="3">
        <f>B20+90</f>
        <v>43707</v>
      </c>
      <c r="D20" s="4">
        <f t="shared" ca="1" si="4"/>
        <v>0</v>
      </c>
      <c r="E20" s="1">
        <v>0</v>
      </c>
      <c r="F20" s="1"/>
      <c r="G20" s="5">
        <f t="shared" ca="1" si="1"/>
        <v>0</v>
      </c>
      <c r="H20" s="8" t="s">
        <v>9</v>
      </c>
    </row>
    <row r="21" spans="1:8" x14ac:dyDescent="0.25">
      <c r="A21" s="4"/>
      <c r="B21" s="3">
        <v>43709</v>
      </c>
      <c r="C21" s="3">
        <f>B21+90</f>
        <v>43799</v>
      </c>
      <c r="D21" s="4">
        <f t="shared" ca="1" si="4"/>
        <v>0</v>
      </c>
      <c r="E21" s="1">
        <v>0</v>
      </c>
      <c r="F21" s="1"/>
      <c r="G21" s="5">
        <f t="shared" ca="1" si="1"/>
        <v>0</v>
      </c>
      <c r="H21" s="8" t="s">
        <v>9</v>
      </c>
    </row>
    <row r="22" spans="1:8" x14ac:dyDescent="0.25">
      <c r="A22" s="4"/>
      <c r="B22" s="3">
        <v>43800</v>
      </c>
      <c r="C22" s="3">
        <f>B22+89</f>
        <v>43889</v>
      </c>
      <c r="D22" s="4">
        <f t="shared" ca="1" si="4"/>
        <v>0</v>
      </c>
      <c r="E22" s="1">
        <v>0</v>
      </c>
      <c r="F22" s="1"/>
      <c r="G22" s="5">
        <f t="shared" ca="1" si="1"/>
        <v>0</v>
      </c>
      <c r="H22" s="8" t="s">
        <v>9</v>
      </c>
    </row>
    <row r="23" spans="1:8" x14ac:dyDescent="0.25">
      <c r="A23" s="4">
        <v>15000</v>
      </c>
      <c r="B23" s="3">
        <v>43221</v>
      </c>
      <c r="C23" s="3">
        <f>B23+90</f>
        <v>43311</v>
      </c>
      <c r="D23" s="4">
        <f ca="1">IF(TODAY()&gt;=C23,$A$23*0.25,0)</f>
        <v>3750</v>
      </c>
      <c r="E23" s="4"/>
      <c r="F23" s="1"/>
      <c r="G23" s="5">
        <f t="shared" ca="1" si="1"/>
        <v>3750</v>
      </c>
      <c r="H23" s="7" t="s">
        <v>10</v>
      </c>
    </row>
    <row r="24" spans="1:8" x14ac:dyDescent="0.25">
      <c r="A24" s="4"/>
      <c r="B24" s="3">
        <v>43313</v>
      </c>
      <c r="C24" s="3">
        <f>B24+89</f>
        <v>43402</v>
      </c>
      <c r="D24" s="4">
        <f t="shared" ref="D24:D26" ca="1" si="5">IF(TODAY()&gt;=C24,$A$23*0.25,0)</f>
        <v>3750</v>
      </c>
      <c r="E24" s="4"/>
      <c r="F24" s="1"/>
      <c r="G24" s="5">
        <f t="shared" ca="1" si="1"/>
        <v>3750</v>
      </c>
      <c r="H24" s="7" t="s">
        <v>10</v>
      </c>
    </row>
    <row r="25" spans="1:8" x14ac:dyDescent="0.25">
      <c r="A25" s="4"/>
      <c r="B25" s="3">
        <v>43405</v>
      </c>
      <c r="C25" s="3">
        <f>B25+91</f>
        <v>43496</v>
      </c>
      <c r="D25" s="4">
        <f t="shared" ca="1" si="5"/>
        <v>3750</v>
      </c>
      <c r="E25" s="4"/>
      <c r="F25" s="1"/>
      <c r="G25" s="5">
        <f t="shared" ca="1" si="1"/>
        <v>3750</v>
      </c>
      <c r="H25" s="7" t="s">
        <v>10</v>
      </c>
    </row>
    <row r="26" spans="1:8" x14ac:dyDescent="0.25">
      <c r="A26" s="4"/>
      <c r="B26" s="3">
        <v>43497</v>
      </c>
      <c r="C26" s="3">
        <f>B26+88</f>
        <v>43585</v>
      </c>
      <c r="D26" s="4">
        <f t="shared" ca="1" si="5"/>
        <v>0</v>
      </c>
      <c r="E26" s="4"/>
      <c r="F26" s="1"/>
      <c r="G26" s="5">
        <f t="shared" ca="1" si="1"/>
        <v>0</v>
      </c>
      <c r="H26" s="7" t="s">
        <v>10</v>
      </c>
    </row>
    <row r="27" spans="1:8" x14ac:dyDescent="0.25">
      <c r="A27" s="4">
        <v>25000</v>
      </c>
      <c r="B27" s="3">
        <v>42491</v>
      </c>
      <c r="C27" s="3">
        <f>B27+90</f>
        <v>42581</v>
      </c>
      <c r="D27" s="4">
        <f ca="1">IF(TODAY()&gt;=C27,$A$27*0.125,0)</f>
        <v>3125</v>
      </c>
      <c r="E27" s="4">
        <v>3125</v>
      </c>
      <c r="F27" s="1"/>
      <c r="G27" s="5">
        <f t="shared" ca="1" si="1"/>
        <v>0</v>
      </c>
      <c r="H27" s="6" t="s">
        <v>11</v>
      </c>
    </row>
    <row r="28" spans="1:8" x14ac:dyDescent="0.25">
      <c r="A28" s="4"/>
      <c r="B28" s="3">
        <v>42583</v>
      </c>
      <c r="C28" s="3">
        <f>B28+89</f>
        <v>42672</v>
      </c>
      <c r="D28" s="4">
        <f t="shared" ref="D28:D34" ca="1" si="6">IF(TODAY()&gt;=C28,$A$27*0.125,0)</f>
        <v>3125</v>
      </c>
      <c r="E28" s="4">
        <v>3125</v>
      </c>
      <c r="F28" s="1"/>
      <c r="G28" s="5">
        <f t="shared" ca="1" si="1"/>
        <v>0</v>
      </c>
      <c r="H28" s="6" t="s">
        <v>11</v>
      </c>
    </row>
    <row r="29" spans="1:8" x14ac:dyDescent="0.25">
      <c r="A29" s="4"/>
      <c r="B29" s="3">
        <v>42675</v>
      </c>
      <c r="C29" s="3">
        <f>B29+91</f>
        <v>42766</v>
      </c>
      <c r="D29" s="4">
        <f t="shared" ca="1" si="6"/>
        <v>3125</v>
      </c>
      <c r="E29" s="4">
        <v>3125</v>
      </c>
      <c r="F29" s="1"/>
      <c r="G29" s="5">
        <f t="shared" ca="1" si="1"/>
        <v>0</v>
      </c>
      <c r="H29" s="6" t="s">
        <v>11</v>
      </c>
    </row>
    <row r="30" spans="1:8" x14ac:dyDescent="0.25">
      <c r="A30" s="4"/>
      <c r="B30" s="3">
        <v>42767</v>
      </c>
      <c r="C30" s="3">
        <f>B30+88</f>
        <v>42855</v>
      </c>
      <c r="D30" s="4">
        <f t="shared" ca="1" si="6"/>
        <v>3125</v>
      </c>
      <c r="E30" s="4">
        <v>3125</v>
      </c>
      <c r="F30" s="1"/>
      <c r="G30" s="5">
        <f t="shared" ca="1" si="1"/>
        <v>0</v>
      </c>
      <c r="H30" s="6" t="s">
        <v>11</v>
      </c>
    </row>
    <row r="31" spans="1:8" x14ac:dyDescent="0.25">
      <c r="A31" s="4"/>
      <c r="B31" s="3">
        <v>42856</v>
      </c>
      <c r="C31" s="3">
        <f>B31+90</f>
        <v>42946</v>
      </c>
      <c r="D31" s="4">
        <f t="shared" ca="1" si="6"/>
        <v>3125</v>
      </c>
      <c r="E31" s="4">
        <v>3125</v>
      </c>
      <c r="F31" s="1"/>
      <c r="G31" s="5">
        <f t="shared" ca="1" si="1"/>
        <v>0</v>
      </c>
      <c r="H31" s="6" t="s">
        <v>11</v>
      </c>
    </row>
    <row r="32" spans="1:8" x14ac:dyDescent="0.25">
      <c r="A32" s="4"/>
      <c r="B32" s="3">
        <v>42948</v>
      </c>
      <c r="C32" s="3">
        <f>B32+89</f>
        <v>43037</v>
      </c>
      <c r="D32" s="4">
        <f t="shared" ca="1" si="6"/>
        <v>3125</v>
      </c>
      <c r="E32" s="4">
        <v>3125</v>
      </c>
      <c r="F32" s="1"/>
      <c r="G32" s="5">
        <f t="shared" ca="1" si="1"/>
        <v>0</v>
      </c>
      <c r="H32" s="6" t="s">
        <v>11</v>
      </c>
    </row>
    <row r="33" spans="1:8" x14ac:dyDescent="0.25">
      <c r="A33" s="4"/>
      <c r="B33" s="3">
        <v>43040</v>
      </c>
      <c r="C33" s="3">
        <f>B33+91</f>
        <v>43131</v>
      </c>
      <c r="D33" s="4">
        <f t="shared" ca="1" si="6"/>
        <v>3125</v>
      </c>
      <c r="E33" s="4">
        <v>3125</v>
      </c>
      <c r="F33" s="1"/>
      <c r="G33" s="5">
        <f t="shared" ca="1" si="1"/>
        <v>0</v>
      </c>
      <c r="H33" s="6" t="s">
        <v>11</v>
      </c>
    </row>
    <row r="34" spans="1:8" x14ac:dyDescent="0.25">
      <c r="A34" s="4"/>
      <c r="B34" s="3">
        <v>43132</v>
      </c>
      <c r="C34" s="3">
        <f>B34+88</f>
        <v>43220</v>
      </c>
      <c r="D34" s="4">
        <f t="shared" ca="1" si="6"/>
        <v>3125</v>
      </c>
      <c r="E34" s="4">
        <v>3125</v>
      </c>
      <c r="F34" s="1"/>
      <c r="G34" s="5">
        <f t="shared" ca="1" si="1"/>
        <v>0</v>
      </c>
      <c r="H34" s="6" t="s">
        <v>11</v>
      </c>
    </row>
    <row r="35" spans="1:8" x14ac:dyDescent="0.25">
      <c r="A35" s="4">
        <v>25000</v>
      </c>
      <c r="B35" s="3">
        <v>43221</v>
      </c>
      <c r="C35" s="3">
        <f>B35+90</f>
        <v>43311</v>
      </c>
      <c r="D35" s="4">
        <f ca="1">IF(TODAY()&gt;=C35,$A$35*0.25,0)</f>
        <v>6250</v>
      </c>
      <c r="E35" s="4">
        <v>6250</v>
      </c>
      <c r="F35" s="1"/>
      <c r="G35" s="5">
        <f t="shared" ca="1" si="1"/>
        <v>0</v>
      </c>
      <c r="H35" s="7" t="s">
        <v>13</v>
      </c>
    </row>
    <row r="36" spans="1:8" x14ac:dyDescent="0.25">
      <c r="A36" s="4"/>
      <c r="B36" s="3">
        <v>43313</v>
      </c>
      <c r="C36" s="3">
        <f>B36+89</f>
        <v>43402</v>
      </c>
      <c r="D36" s="4">
        <f t="shared" ref="D36:D38" ca="1" si="7">IF(TODAY()&gt;=C36,$A$35*0.25,0)</f>
        <v>6250</v>
      </c>
      <c r="E36" s="4">
        <v>6250</v>
      </c>
      <c r="F36" s="1"/>
      <c r="G36" s="5">
        <f t="shared" ca="1" si="1"/>
        <v>0</v>
      </c>
      <c r="H36" s="7" t="s">
        <v>13</v>
      </c>
    </row>
    <row r="37" spans="1:8" x14ac:dyDescent="0.25">
      <c r="A37" s="4"/>
      <c r="B37" s="3">
        <v>43405</v>
      </c>
      <c r="C37" s="3">
        <f>B37+91</f>
        <v>43496</v>
      </c>
      <c r="D37" s="4">
        <f t="shared" ca="1" si="7"/>
        <v>6250</v>
      </c>
      <c r="E37" s="4">
        <v>6250</v>
      </c>
      <c r="F37" s="1"/>
      <c r="G37" s="5">
        <f t="shared" ca="1" si="1"/>
        <v>0</v>
      </c>
      <c r="H37" s="7" t="s">
        <v>13</v>
      </c>
    </row>
    <row r="38" spans="1:8" x14ac:dyDescent="0.25">
      <c r="A38" s="4"/>
      <c r="B38" s="3">
        <v>43497</v>
      </c>
      <c r="C38" s="3">
        <f>B38+88</f>
        <v>43585</v>
      </c>
      <c r="D38" s="4">
        <f t="shared" ca="1" si="7"/>
        <v>0</v>
      </c>
      <c r="E38" s="4"/>
      <c r="F38" s="1"/>
      <c r="G38" s="5"/>
      <c r="H38" s="7" t="s">
        <v>13</v>
      </c>
    </row>
    <row r="39" spans="1:8" x14ac:dyDescent="0.25">
      <c r="A39" s="4">
        <v>25000</v>
      </c>
      <c r="B39" s="3">
        <v>42917</v>
      </c>
      <c r="C39" s="3">
        <f>B39+91</f>
        <v>43008</v>
      </c>
      <c r="D39" s="4">
        <f t="shared" ref="D39:D46" ca="1" si="8">IF(TODAY()&gt;=C39,$A$39*0.125,0)</f>
        <v>3125</v>
      </c>
      <c r="E39" s="4">
        <v>3125</v>
      </c>
      <c r="F39" s="1"/>
      <c r="G39" s="5">
        <f t="shared" ca="1" si="1"/>
        <v>0</v>
      </c>
      <c r="H39" s="6" t="s">
        <v>12</v>
      </c>
    </row>
    <row r="40" spans="1:8" x14ac:dyDescent="0.25">
      <c r="A40" s="4"/>
      <c r="B40" s="3">
        <v>43009</v>
      </c>
      <c r="C40" s="3">
        <f>B40+91</f>
        <v>43100</v>
      </c>
      <c r="D40" s="4">
        <f t="shared" ca="1" si="8"/>
        <v>3125</v>
      </c>
      <c r="E40" s="4">
        <v>3125</v>
      </c>
      <c r="F40" s="1"/>
      <c r="G40" s="5">
        <f t="shared" ca="1" si="1"/>
        <v>0</v>
      </c>
      <c r="H40" s="6" t="s">
        <v>12</v>
      </c>
    </row>
    <row r="41" spans="1:8" x14ac:dyDescent="0.25">
      <c r="A41" s="4"/>
      <c r="B41" s="3">
        <v>43101</v>
      </c>
      <c r="C41" s="3">
        <f>B41+89</f>
        <v>43190</v>
      </c>
      <c r="D41" s="4">
        <f t="shared" ca="1" si="8"/>
        <v>3125</v>
      </c>
      <c r="E41" s="4">
        <v>3125</v>
      </c>
      <c r="F41" s="1"/>
      <c r="G41" s="5">
        <f t="shared" ca="1" si="1"/>
        <v>0</v>
      </c>
      <c r="H41" s="6" t="s">
        <v>12</v>
      </c>
    </row>
    <row r="42" spans="1:8" x14ac:dyDescent="0.25">
      <c r="A42" s="4"/>
      <c r="B42" s="3">
        <v>43191</v>
      </c>
      <c r="C42" s="3">
        <f>B42+90</f>
        <v>43281</v>
      </c>
      <c r="D42" s="4">
        <f t="shared" ca="1" si="8"/>
        <v>3125</v>
      </c>
      <c r="E42" s="4">
        <v>3125</v>
      </c>
      <c r="F42" s="1"/>
      <c r="G42" s="5">
        <f t="shared" ca="1" si="1"/>
        <v>0</v>
      </c>
      <c r="H42" s="6" t="s">
        <v>12</v>
      </c>
    </row>
    <row r="43" spans="1:8" x14ac:dyDescent="0.25">
      <c r="A43" s="4"/>
      <c r="B43" s="3">
        <v>43282</v>
      </c>
      <c r="C43" s="3">
        <f>B43+91</f>
        <v>43373</v>
      </c>
      <c r="D43" s="4">
        <f t="shared" ca="1" si="8"/>
        <v>3125</v>
      </c>
      <c r="E43" s="4">
        <v>0</v>
      </c>
      <c r="F43" s="1"/>
      <c r="G43" s="5">
        <f t="shared" ca="1" si="1"/>
        <v>3125</v>
      </c>
      <c r="H43" s="6" t="s">
        <v>12</v>
      </c>
    </row>
    <row r="44" spans="1:8" x14ac:dyDescent="0.25">
      <c r="A44" s="4"/>
      <c r="B44" s="3">
        <v>43374</v>
      </c>
      <c r="C44" s="3">
        <f>B44+91</f>
        <v>43465</v>
      </c>
      <c r="D44" s="4">
        <f t="shared" ca="1" si="8"/>
        <v>3125</v>
      </c>
      <c r="E44" s="4">
        <v>0</v>
      </c>
      <c r="F44" s="1"/>
      <c r="G44" s="5">
        <f t="shared" ca="1" si="1"/>
        <v>3125</v>
      </c>
      <c r="H44" s="6" t="s">
        <v>12</v>
      </c>
    </row>
    <row r="45" spans="1:8" x14ac:dyDescent="0.25">
      <c r="A45" s="4"/>
      <c r="B45" s="3">
        <v>43466</v>
      </c>
      <c r="C45" s="3">
        <f>B45+89</f>
        <v>43555</v>
      </c>
      <c r="D45" s="4">
        <f t="shared" ca="1" si="8"/>
        <v>0</v>
      </c>
      <c r="E45" s="4">
        <v>0</v>
      </c>
      <c r="F45" s="1"/>
      <c r="G45" s="5">
        <f t="shared" ca="1" si="1"/>
        <v>0</v>
      </c>
      <c r="H45" s="6" t="s">
        <v>12</v>
      </c>
    </row>
    <row r="46" spans="1:8" x14ac:dyDescent="0.25">
      <c r="A46" s="4"/>
      <c r="B46" s="3">
        <v>43556</v>
      </c>
      <c r="C46" s="3">
        <f>B46+90</f>
        <v>43646</v>
      </c>
      <c r="D46" s="4">
        <f t="shared" ca="1" si="8"/>
        <v>0</v>
      </c>
      <c r="E46" s="4">
        <v>0</v>
      </c>
      <c r="F46" s="1"/>
      <c r="G46" s="5">
        <f t="shared" ca="1" si="1"/>
        <v>0</v>
      </c>
      <c r="H46" s="6" t="s">
        <v>12</v>
      </c>
    </row>
    <row r="47" spans="1:8" x14ac:dyDescent="0.25">
      <c r="A47" s="4">
        <v>35000</v>
      </c>
      <c r="B47" s="3">
        <v>43647</v>
      </c>
      <c r="C47" s="3">
        <f>B47+91</f>
        <v>43738</v>
      </c>
      <c r="D47" s="4">
        <f ca="1">IF(TODAY()&gt;=C47,$A$47*0.25,0)</f>
        <v>0</v>
      </c>
      <c r="E47" s="4">
        <v>0</v>
      </c>
      <c r="F47" s="1"/>
      <c r="G47" s="5">
        <f t="shared" ca="1" si="1"/>
        <v>0</v>
      </c>
      <c r="H47" s="7" t="s">
        <v>14</v>
      </c>
    </row>
    <row r="48" spans="1:8" x14ac:dyDescent="0.25">
      <c r="A48" s="4"/>
      <c r="B48" s="3">
        <v>43739</v>
      </c>
      <c r="C48" s="3">
        <f>B48+91</f>
        <v>43830</v>
      </c>
      <c r="D48" s="4">
        <f t="shared" ref="D48:D50" ca="1" si="9">IF(TODAY()&gt;=C48,$A$47*0.25,0)</f>
        <v>0</v>
      </c>
      <c r="E48" s="4">
        <v>0</v>
      </c>
      <c r="F48" s="1"/>
      <c r="G48" s="5">
        <f t="shared" ca="1" si="1"/>
        <v>0</v>
      </c>
      <c r="H48" s="7" t="s">
        <v>14</v>
      </c>
    </row>
    <row r="49" spans="1:8" x14ac:dyDescent="0.25">
      <c r="A49" s="4"/>
      <c r="B49" s="3">
        <v>43831</v>
      </c>
      <c r="C49" s="3">
        <f>B49+89</f>
        <v>43920</v>
      </c>
      <c r="D49" s="4">
        <f t="shared" ca="1" si="9"/>
        <v>0</v>
      </c>
      <c r="E49" s="4">
        <v>0</v>
      </c>
      <c r="F49" s="1"/>
      <c r="G49" s="5">
        <f t="shared" ca="1" si="1"/>
        <v>0</v>
      </c>
      <c r="H49" s="7" t="s">
        <v>14</v>
      </c>
    </row>
    <row r="50" spans="1:8" x14ac:dyDescent="0.25">
      <c r="A50" s="4"/>
      <c r="B50" s="3">
        <v>43922</v>
      </c>
      <c r="C50" s="3">
        <f>B50+90</f>
        <v>44012</v>
      </c>
      <c r="D50" s="4">
        <f t="shared" ca="1" si="9"/>
        <v>0</v>
      </c>
      <c r="E50" s="4">
        <v>0</v>
      </c>
      <c r="F50" s="1"/>
      <c r="G50" s="5">
        <f t="shared" ca="1" si="1"/>
        <v>0</v>
      </c>
      <c r="H50" s="7" t="s">
        <v>14</v>
      </c>
    </row>
    <row r="51" spans="1:8" x14ac:dyDescent="0.25">
      <c r="A51" s="4">
        <v>20000</v>
      </c>
      <c r="B51" s="3">
        <v>42948</v>
      </c>
      <c r="C51" s="3">
        <f>B51+91</f>
        <v>43039</v>
      </c>
      <c r="D51" s="4">
        <f ca="1">IF(TODAY()&gt;=C51,$A$51*0.025,0)</f>
        <v>500</v>
      </c>
      <c r="E51" s="4"/>
      <c r="F51" s="1"/>
      <c r="G51" s="5">
        <f t="shared" ca="1" si="1"/>
        <v>500</v>
      </c>
      <c r="H51" s="6" t="s">
        <v>15</v>
      </c>
    </row>
    <row r="52" spans="1:8" x14ac:dyDescent="0.25">
      <c r="A52" s="4"/>
      <c r="B52" s="3">
        <v>43040</v>
      </c>
      <c r="C52" s="3">
        <f>B52+91</f>
        <v>43131</v>
      </c>
      <c r="D52" s="4">
        <f t="shared" ref="D52:D66" ca="1" si="10">IF(TODAY()&gt;=C52,$A$51*0.025,0)</f>
        <v>500</v>
      </c>
      <c r="E52" s="4"/>
      <c r="F52" s="1"/>
      <c r="G52" s="5">
        <f t="shared" ca="1" si="1"/>
        <v>500</v>
      </c>
      <c r="H52" s="6" t="s">
        <v>15</v>
      </c>
    </row>
    <row r="53" spans="1:8" x14ac:dyDescent="0.25">
      <c r="A53" s="4"/>
      <c r="B53" s="3">
        <v>43132</v>
      </c>
      <c r="C53" s="3">
        <f>B53+88</f>
        <v>43220</v>
      </c>
      <c r="D53" s="4">
        <f t="shared" ca="1" si="10"/>
        <v>500</v>
      </c>
      <c r="E53" s="4"/>
      <c r="F53" s="1"/>
      <c r="G53" s="5">
        <f t="shared" ca="1" si="1"/>
        <v>500</v>
      </c>
      <c r="H53" s="6" t="s">
        <v>15</v>
      </c>
    </row>
    <row r="54" spans="1:8" x14ac:dyDescent="0.25">
      <c r="A54" s="4"/>
      <c r="B54" s="3">
        <v>43221</v>
      </c>
      <c r="C54" s="3">
        <f>B54+91</f>
        <v>43312</v>
      </c>
      <c r="D54" s="4">
        <f t="shared" ca="1" si="10"/>
        <v>500</v>
      </c>
      <c r="E54" s="4"/>
      <c r="F54" s="1"/>
      <c r="G54" s="5">
        <f t="shared" ca="1" si="1"/>
        <v>500</v>
      </c>
      <c r="H54" s="6" t="s">
        <v>15</v>
      </c>
    </row>
    <row r="55" spans="1:8" x14ac:dyDescent="0.25">
      <c r="A55" s="4"/>
      <c r="B55" s="3">
        <v>43313</v>
      </c>
      <c r="C55" s="3">
        <f>B55+91</f>
        <v>43404</v>
      </c>
      <c r="D55" s="4">
        <f t="shared" ca="1" si="10"/>
        <v>500</v>
      </c>
      <c r="E55" s="1">
        <v>0</v>
      </c>
      <c r="F55" s="1"/>
      <c r="G55" s="5">
        <f t="shared" ca="1" si="1"/>
        <v>500</v>
      </c>
      <c r="H55" s="6" t="s">
        <v>15</v>
      </c>
    </row>
    <row r="56" spans="1:8" x14ac:dyDescent="0.25">
      <c r="A56" s="4"/>
      <c r="B56" s="3">
        <v>43405</v>
      </c>
      <c r="C56" s="3">
        <f>B56+91</f>
        <v>43496</v>
      </c>
      <c r="D56" s="4">
        <f t="shared" ca="1" si="10"/>
        <v>500</v>
      </c>
      <c r="E56" s="1">
        <v>0</v>
      </c>
      <c r="F56" s="1"/>
      <c r="G56" s="5">
        <f t="shared" ca="1" si="1"/>
        <v>500</v>
      </c>
      <c r="H56" s="6" t="s">
        <v>15</v>
      </c>
    </row>
    <row r="57" spans="1:8" x14ac:dyDescent="0.25">
      <c r="A57" s="4"/>
      <c r="B57" s="3">
        <v>43497</v>
      </c>
      <c r="C57" s="3">
        <f>B57+89</f>
        <v>43586</v>
      </c>
      <c r="D57" s="4">
        <f t="shared" ca="1" si="10"/>
        <v>0</v>
      </c>
      <c r="E57" s="1">
        <v>0</v>
      </c>
      <c r="F57" s="1"/>
      <c r="G57" s="5">
        <f t="shared" ca="1" si="1"/>
        <v>0</v>
      </c>
      <c r="H57" s="6" t="s">
        <v>15</v>
      </c>
    </row>
    <row r="58" spans="1:8" x14ac:dyDescent="0.25">
      <c r="A58" s="4"/>
      <c r="B58" s="3">
        <v>43586</v>
      </c>
      <c r="C58" s="3">
        <f>B58+91</f>
        <v>43677</v>
      </c>
      <c r="D58" s="4">
        <f t="shared" ca="1" si="10"/>
        <v>0</v>
      </c>
      <c r="E58" s="1">
        <v>0</v>
      </c>
      <c r="F58" s="1"/>
      <c r="G58" s="5">
        <f t="shared" ca="1" si="1"/>
        <v>0</v>
      </c>
      <c r="H58" s="6" t="s">
        <v>15</v>
      </c>
    </row>
    <row r="59" spans="1:8" x14ac:dyDescent="0.25">
      <c r="A59" s="4"/>
      <c r="B59" s="3">
        <v>43678</v>
      </c>
      <c r="C59" s="3">
        <f>B59+91</f>
        <v>43769</v>
      </c>
      <c r="D59" s="4">
        <f t="shared" ca="1" si="10"/>
        <v>0</v>
      </c>
      <c r="E59" s="1"/>
      <c r="F59" s="1"/>
      <c r="G59" s="5">
        <f t="shared" ca="1" si="1"/>
        <v>0</v>
      </c>
      <c r="H59" s="6" t="s">
        <v>15</v>
      </c>
    </row>
    <row r="60" spans="1:8" x14ac:dyDescent="0.25">
      <c r="A60" s="4"/>
      <c r="B60" s="3">
        <v>43770</v>
      </c>
      <c r="C60" s="3">
        <f>B60+91</f>
        <v>43861</v>
      </c>
      <c r="D60" s="4">
        <f t="shared" ca="1" si="10"/>
        <v>0</v>
      </c>
      <c r="E60" s="1"/>
      <c r="F60" s="1"/>
      <c r="G60" s="5">
        <f t="shared" ca="1" si="1"/>
        <v>0</v>
      </c>
      <c r="H60" s="6" t="s">
        <v>15</v>
      </c>
    </row>
    <row r="61" spans="1:8" x14ac:dyDescent="0.25">
      <c r="A61" s="4"/>
      <c r="B61" s="3">
        <v>43862</v>
      </c>
      <c r="C61" s="3">
        <f>B61+89</f>
        <v>43951</v>
      </c>
      <c r="D61" s="4">
        <f t="shared" ca="1" si="10"/>
        <v>0</v>
      </c>
      <c r="E61" s="1"/>
      <c r="F61" s="1"/>
      <c r="G61" s="5">
        <f t="shared" ca="1" si="1"/>
        <v>0</v>
      </c>
      <c r="H61" s="6" t="s">
        <v>15</v>
      </c>
    </row>
    <row r="62" spans="1:8" x14ac:dyDescent="0.25">
      <c r="A62" s="4"/>
      <c r="B62" s="3">
        <v>43952</v>
      </c>
      <c r="C62" s="3">
        <f>B62+91</f>
        <v>44043</v>
      </c>
      <c r="D62" s="4">
        <f t="shared" ca="1" si="10"/>
        <v>0</v>
      </c>
      <c r="E62" s="1"/>
      <c r="F62" s="1"/>
      <c r="G62" s="5">
        <f t="shared" ca="1" si="1"/>
        <v>0</v>
      </c>
      <c r="H62" s="6" t="s">
        <v>15</v>
      </c>
    </row>
    <row r="63" spans="1:8" x14ac:dyDescent="0.25">
      <c r="A63" s="4"/>
      <c r="B63" s="3">
        <v>44044</v>
      </c>
      <c r="C63" s="10">
        <f>B63+91</f>
        <v>44135</v>
      </c>
      <c r="D63" s="11">
        <f t="shared" ca="1" si="10"/>
        <v>0</v>
      </c>
      <c r="E63" s="1"/>
      <c r="F63" s="1"/>
      <c r="G63" s="12">
        <f t="shared" ca="1" si="1"/>
        <v>0</v>
      </c>
      <c r="H63" s="6" t="s">
        <v>15</v>
      </c>
    </row>
    <row r="64" spans="1:8" x14ac:dyDescent="0.25">
      <c r="A64" s="4"/>
      <c r="B64" s="3">
        <v>44136</v>
      </c>
      <c r="C64" s="10">
        <f>B64+91</f>
        <v>44227</v>
      </c>
      <c r="D64" s="11">
        <f t="shared" ca="1" si="10"/>
        <v>0</v>
      </c>
      <c r="E64" s="1"/>
      <c r="F64" s="1"/>
      <c r="G64" s="12">
        <f t="shared" ca="1" si="1"/>
        <v>0</v>
      </c>
      <c r="H64" s="6" t="s">
        <v>15</v>
      </c>
    </row>
    <row r="65" spans="1:8" x14ac:dyDescent="0.25">
      <c r="A65" s="4"/>
      <c r="B65" s="3">
        <v>44228</v>
      </c>
      <c r="C65" s="10">
        <f>B65+88</f>
        <v>44316</v>
      </c>
      <c r="D65" s="13">
        <f t="shared" ca="1" si="10"/>
        <v>0</v>
      </c>
      <c r="E65" s="1"/>
      <c r="F65" s="1"/>
      <c r="G65" s="12">
        <f t="shared" ca="1" si="1"/>
        <v>0</v>
      </c>
      <c r="H65" s="6" t="s">
        <v>15</v>
      </c>
    </row>
    <row r="66" spans="1:8" x14ac:dyDescent="0.25">
      <c r="A66" s="4"/>
      <c r="B66" s="3">
        <v>44317</v>
      </c>
      <c r="C66" s="10">
        <f>B66+91</f>
        <v>44408</v>
      </c>
      <c r="D66" s="13">
        <f t="shared" ca="1" si="10"/>
        <v>0</v>
      </c>
      <c r="E66" s="1"/>
      <c r="F66" s="1"/>
      <c r="G66" s="12">
        <f t="shared" ca="1" si="1"/>
        <v>0</v>
      </c>
      <c r="H66" s="6" t="s">
        <v>15</v>
      </c>
    </row>
    <row r="67" spans="1:8" x14ac:dyDescent="0.25">
      <c r="A67" s="4">
        <v>20000</v>
      </c>
      <c r="B67" s="3">
        <v>42979</v>
      </c>
      <c r="C67" s="10">
        <f>B67+90</f>
        <v>43069</v>
      </c>
      <c r="D67" s="13">
        <f ca="1">IF(TODAY()&gt;=C67,$A$67*0.025,0)</f>
        <v>500</v>
      </c>
      <c r="E67" s="1"/>
      <c r="F67" s="1"/>
      <c r="G67" s="12">
        <f t="shared" ca="1" si="1"/>
        <v>500</v>
      </c>
      <c r="H67" s="6" t="s">
        <v>16</v>
      </c>
    </row>
    <row r="68" spans="1:8" x14ac:dyDescent="0.25">
      <c r="A68" s="4"/>
      <c r="B68" s="3">
        <v>43070</v>
      </c>
      <c r="C68" s="3">
        <f>B68+89</f>
        <v>43159</v>
      </c>
      <c r="D68" s="13">
        <f t="shared" ref="D68:D82" ca="1" si="11">IF(TODAY()&gt;=C68,$A$67*0.025,0)</f>
        <v>500</v>
      </c>
      <c r="E68" s="4"/>
      <c r="F68" s="1"/>
      <c r="G68" s="12">
        <f t="shared" ref="G68:G102" ca="1" si="12">D68-E68</f>
        <v>500</v>
      </c>
      <c r="H68" s="6" t="s">
        <v>16</v>
      </c>
    </row>
    <row r="69" spans="1:8" x14ac:dyDescent="0.25">
      <c r="A69" s="4"/>
      <c r="B69" s="3">
        <v>43160</v>
      </c>
      <c r="C69" s="3">
        <f>B69+91</f>
        <v>43251</v>
      </c>
      <c r="D69" s="13">
        <f t="shared" ca="1" si="11"/>
        <v>500</v>
      </c>
      <c r="E69" s="4"/>
      <c r="F69" s="1"/>
      <c r="G69" s="12">
        <f t="shared" ca="1" si="12"/>
        <v>500</v>
      </c>
      <c r="H69" s="6" t="s">
        <v>16</v>
      </c>
    </row>
    <row r="70" spans="1:8" x14ac:dyDescent="0.25">
      <c r="A70" s="4"/>
      <c r="B70" s="3">
        <v>43252</v>
      </c>
      <c r="C70" s="3">
        <f>B70+91</f>
        <v>43343</v>
      </c>
      <c r="D70" s="13">
        <f t="shared" ca="1" si="11"/>
        <v>500</v>
      </c>
      <c r="E70" s="4"/>
      <c r="F70" s="1"/>
      <c r="G70" s="12">
        <f t="shared" ca="1" si="12"/>
        <v>500</v>
      </c>
      <c r="H70" s="6" t="s">
        <v>16</v>
      </c>
    </row>
    <row r="71" spans="1:8" x14ac:dyDescent="0.25">
      <c r="A71" s="4"/>
      <c r="B71" s="3">
        <v>43344</v>
      </c>
      <c r="C71" s="3">
        <f>B71+90</f>
        <v>43434</v>
      </c>
      <c r="D71" s="13">
        <f t="shared" ca="1" si="11"/>
        <v>500</v>
      </c>
      <c r="E71" s="1"/>
      <c r="F71" s="1"/>
      <c r="G71" s="12">
        <f t="shared" ca="1" si="12"/>
        <v>500</v>
      </c>
      <c r="H71" s="6" t="s">
        <v>16</v>
      </c>
    </row>
    <row r="72" spans="1:8" x14ac:dyDescent="0.25">
      <c r="A72" s="4"/>
      <c r="B72" s="3">
        <v>43435</v>
      </c>
      <c r="C72" s="3">
        <f>B72+89</f>
        <v>43524</v>
      </c>
      <c r="D72" s="13">
        <f t="shared" ca="1" si="11"/>
        <v>500</v>
      </c>
      <c r="E72" s="1"/>
      <c r="F72" s="1"/>
      <c r="G72" s="12">
        <f t="shared" ca="1" si="12"/>
        <v>500</v>
      </c>
      <c r="H72" s="6" t="s">
        <v>16</v>
      </c>
    </row>
    <row r="73" spans="1:8" x14ac:dyDescent="0.25">
      <c r="A73" s="4"/>
      <c r="B73" s="3">
        <v>43525</v>
      </c>
      <c r="C73" s="3">
        <f>B73+91</f>
        <v>43616</v>
      </c>
      <c r="D73" s="13">
        <f t="shared" ca="1" si="11"/>
        <v>0</v>
      </c>
      <c r="E73" s="1"/>
      <c r="F73" s="1"/>
      <c r="G73" s="12">
        <f t="shared" ca="1" si="12"/>
        <v>0</v>
      </c>
      <c r="H73" s="6" t="s">
        <v>16</v>
      </c>
    </row>
    <row r="74" spans="1:8" x14ac:dyDescent="0.25">
      <c r="A74" s="4"/>
      <c r="B74" s="3">
        <v>43617</v>
      </c>
      <c r="C74" s="3">
        <f>B74+91</f>
        <v>43708</v>
      </c>
      <c r="D74" s="13">
        <f t="shared" ca="1" si="11"/>
        <v>0</v>
      </c>
      <c r="E74" s="1"/>
      <c r="F74" s="1"/>
      <c r="G74" s="12">
        <f t="shared" ca="1" si="12"/>
        <v>0</v>
      </c>
      <c r="H74" s="6" t="s">
        <v>16</v>
      </c>
    </row>
    <row r="75" spans="1:8" x14ac:dyDescent="0.25">
      <c r="A75" s="4"/>
      <c r="B75" s="3">
        <v>43709</v>
      </c>
      <c r="C75" s="3">
        <f>B75+90</f>
        <v>43799</v>
      </c>
      <c r="D75" s="13">
        <f t="shared" ca="1" si="11"/>
        <v>0</v>
      </c>
      <c r="E75" s="1"/>
      <c r="F75" s="1"/>
      <c r="G75" s="12">
        <f t="shared" ca="1" si="12"/>
        <v>0</v>
      </c>
      <c r="H75" s="6" t="s">
        <v>16</v>
      </c>
    </row>
    <row r="76" spans="1:8" x14ac:dyDescent="0.25">
      <c r="A76" s="4"/>
      <c r="B76" s="3">
        <v>43800</v>
      </c>
      <c r="C76" s="3">
        <f>B76+90</f>
        <v>43890</v>
      </c>
      <c r="D76" s="13">
        <f t="shared" ca="1" si="11"/>
        <v>0</v>
      </c>
      <c r="E76" s="1"/>
      <c r="F76" s="1"/>
      <c r="G76" s="12">
        <f t="shared" ca="1" si="12"/>
        <v>0</v>
      </c>
      <c r="H76" s="6" t="s">
        <v>16</v>
      </c>
    </row>
    <row r="77" spans="1:8" x14ac:dyDescent="0.25">
      <c r="A77" s="4"/>
      <c r="B77" s="3">
        <v>43891</v>
      </c>
      <c r="C77" s="3">
        <f>B77+91</f>
        <v>43982</v>
      </c>
      <c r="D77" s="13">
        <f t="shared" ca="1" si="11"/>
        <v>0</v>
      </c>
      <c r="E77" s="1"/>
      <c r="F77" s="1"/>
      <c r="G77" s="12">
        <f t="shared" ca="1" si="12"/>
        <v>0</v>
      </c>
      <c r="H77" s="6" t="s">
        <v>16</v>
      </c>
    </row>
    <row r="78" spans="1:8" x14ac:dyDescent="0.25">
      <c r="A78" s="4"/>
      <c r="B78" s="3">
        <v>43983</v>
      </c>
      <c r="C78" s="3">
        <f>B78+91</f>
        <v>44074</v>
      </c>
      <c r="D78" s="13">
        <f t="shared" ca="1" si="11"/>
        <v>0</v>
      </c>
      <c r="E78" s="1"/>
      <c r="F78" s="1"/>
      <c r="G78" s="12">
        <f t="shared" ca="1" si="12"/>
        <v>0</v>
      </c>
      <c r="H78" s="6" t="s">
        <v>16</v>
      </c>
    </row>
    <row r="79" spans="1:8" x14ac:dyDescent="0.25">
      <c r="A79" s="4"/>
      <c r="B79" s="3">
        <v>44075</v>
      </c>
      <c r="C79" s="3">
        <f>B79+90</f>
        <v>44165</v>
      </c>
      <c r="D79" s="13">
        <f t="shared" ca="1" si="11"/>
        <v>0</v>
      </c>
      <c r="E79" s="1"/>
      <c r="F79" s="1"/>
      <c r="G79" s="12">
        <f t="shared" ca="1" si="12"/>
        <v>0</v>
      </c>
      <c r="H79" s="6" t="s">
        <v>16</v>
      </c>
    </row>
    <row r="80" spans="1:8" x14ac:dyDescent="0.25">
      <c r="A80" s="4"/>
      <c r="B80" s="3">
        <v>44166</v>
      </c>
      <c r="C80" s="3">
        <f>B80+89</f>
        <v>44255</v>
      </c>
      <c r="D80" s="13">
        <f t="shared" ca="1" si="11"/>
        <v>0</v>
      </c>
      <c r="E80" s="1"/>
      <c r="F80" s="1"/>
      <c r="G80" s="12">
        <f t="shared" ca="1" si="12"/>
        <v>0</v>
      </c>
      <c r="H80" s="6" t="s">
        <v>16</v>
      </c>
    </row>
    <row r="81" spans="1:8" x14ac:dyDescent="0.25">
      <c r="A81" s="4"/>
      <c r="B81" s="3">
        <v>44256</v>
      </c>
      <c r="C81" s="3">
        <f>B81+91</f>
        <v>44347</v>
      </c>
      <c r="D81" s="13">
        <f t="shared" ca="1" si="11"/>
        <v>0</v>
      </c>
      <c r="E81" s="1"/>
      <c r="F81" s="1"/>
      <c r="G81" s="12">
        <f t="shared" ca="1" si="12"/>
        <v>0</v>
      </c>
      <c r="H81" s="6" t="s">
        <v>16</v>
      </c>
    </row>
    <row r="82" spans="1:8" x14ac:dyDescent="0.25">
      <c r="A82" s="4"/>
      <c r="B82" s="3">
        <v>44348</v>
      </c>
      <c r="C82" s="3">
        <f>B82+91</f>
        <v>44439</v>
      </c>
      <c r="D82" s="13">
        <f t="shared" ca="1" si="11"/>
        <v>0</v>
      </c>
      <c r="E82" s="1"/>
      <c r="F82" s="1"/>
      <c r="G82" s="12">
        <f t="shared" ca="1" si="12"/>
        <v>0</v>
      </c>
      <c r="H82" s="6" t="s">
        <v>16</v>
      </c>
    </row>
    <row r="83" spans="1:8" x14ac:dyDescent="0.25">
      <c r="A83" s="4">
        <v>20000</v>
      </c>
      <c r="B83" s="3">
        <v>43252</v>
      </c>
      <c r="C83" s="3">
        <f>B83+90</f>
        <v>43342</v>
      </c>
      <c r="D83" s="13">
        <f ca="1">IF(TODAY()&gt;=C83,$A$83*0.025,0)</f>
        <v>500</v>
      </c>
      <c r="E83" s="1"/>
      <c r="F83" s="1"/>
      <c r="G83" s="12">
        <f t="shared" ca="1" si="12"/>
        <v>500</v>
      </c>
      <c r="H83" s="6" t="s">
        <v>17</v>
      </c>
    </row>
    <row r="84" spans="1:8" x14ac:dyDescent="0.25">
      <c r="A84" s="4"/>
      <c r="B84" s="3">
        <v>43344</v>
      </c>
      <c r="C84" s="3">
        <f>B84+90</f>
        <v>43434</v>
      </c>
      <c r="D84" s="13">
        <f t="shared" ref="D84:D98" ca="1" si="13">IF(TODAY()&gt;=C84,$A$83*0.025,0)</f>
        <v>500</v>
      </c>
      <c r="E84" s="1"/>
      <c r="F84" s="1"/>
      <c r="G84" s="12">
        <f t="shared" ca="1" si="12"/>
        <v>500</v>
      </c>
      <c r="H84" s="6" t="s">
        <v>17</v>
      </c>
    </row>
    <row r="85" spans="1:8" x14ac:dyDescent="0.25">
      <c r="A85" s="4"/>
      <c r="B85" s="3">
        <v>43435</v>
      </c>
      <c r="C85" s="3">
        <f>B85+89</f>
        <v>43524</v>
      </c>
      <c r="D85" s="13">
        <f t="shared" ca="1" si="13"/>
        <v>500</v>
      </c>
      <c r="E85" s="1"/>
      <c r="F85" s="1"/>
      <c r="G85" s="12">
        <f t="shared" ca="1" si="12"/>
        <v>500</v>
      </c>
      <c r="H85" s="6" t="s">
        <v>17</v>
      </c>
    </row>
    <row r="86" spans="1:8" x14ac:dyDescent="0.25">
      <c r="A86" s="4"/>
      <c r="B86" s="3">
        <v>43525</v>
      </c>
      <c r="C86" s="3">
        <f>B86+91</f>
        <v>43616</v>
      </c>
      <c r="D86" s="13">
        <f t="shared" ca="1" si="13"/>
        <v>0</v>
      </c>
      <c r="E86" s="1"/>
      <c r="F86" s="1"/>
      <c r="G86" s="12">
        <f t="shared" ca="1" si="12"/>
        <v>0</v>
      </c>
      <c r="H86" s="6" t="s">
        <v>17</v>
      </c>
    </row>
    <row r="87" spans="1:8" x14ac:dyDescent="0.25">
      <c r="A87" s="4"/>
      <c r="B87" s="3">
        <v>43709</v>
      </c>
      <c r="C87" s="3">
        <f>B87+90</f>
        <v>43799</v>
      </c>
      <c r="D87" s="13">
        <f t="shared" ca="1" si="13"/>
        <v>0</v>
      </c>
      <c r="E87" s="1"/>
      <c r="F87" s="1"/>
      <c r="G87" s="12">
        <f t="shared" ca="1" si="12"/>
        <v>0</v>
      </c>
      <c r="H87" s="6" t="s">
        <v>17</v>
      </c>
    </row>
    <row r="88" spans="1:8" x14ac:dyDescent="0.25">
      <c r="A88" s="4"/>
      <c r="B88" s="3">
        <v>43800</v>
      </c>
      <c r="C88" s="3">
        <f>B88+89</f>
        <v>43889</v>
      </c>
      <c r="D88" s="13">
        <f t="shared" ca="1" si="13"/>
        <v>0</v>
      </c>
      <c r="E88" s="1"/>
      <c r="F88" s="1"/>
      <c r="G88" s="12">
        <f t="shared" ca="1" si="12"/>
        <v>0</v>
      </c>
      <c r="H88" s="6" t="s">
        <v>17</v>
      </c>
    </row>
    <row r="89" spans="1:8" x14ac:dyDescent="0.25">
      <c r="A89" s="4"/>
      <c r="B89" s="3">
        <v>43891</v>
      </c>
      <c r="C89" s="3">
        <f>B89+91</f>
        <v>43982</v>
      </c>
      <c r="D89" s="13">
        <f t="shared" ca="1" si="13"/>
        <v>0</v>
      </c>
      <c r="E89" s="1"/>
      <c r="F89" s="1"/>
      <c r="G89" s="12">
        <f t="shared" ca="1" si="12"/>
        <v>0</v>
      </c>
      <c r="H89" s="6" t="s">
        <v>17</v>
      </c>
    </row>
    <row r="90" spans="1:8" x14ac:dyDescent="0.25">
      <c r="A90" s="4"/>
      <c r="B90" s="3">
        <v>43983</v>
      </c>
      <c r="C90" s="3">
        <f>B90+91</f>
        <v>44074</v>
      </c>
      <c r="D90" s="13">
        <f t="shared" ca="1" si="13"/>
        <v>0</v>
      </c>
      <c r="E90" s="1"/>
      <c r="F90" s="1"/>
      <c r="G90" s="12">
        <f t="shared" ca="1" si="12"/>
        <v>0</v>
      </c>
      <c r="H90" s="6" t="s">
        <v>17</v>
      </c>
    </row>
    <row r="91" spans="1:8" x14ac:dyDescent="0.25">
      <c r="A91" s="4"/>
      <c r="B91" s="3">
        <v>44075</v>
      </c>
      <c r="C91" s="3">
        <f>B91+90</f>
        <v>44165</v>
      </c>
      <c r="D91" s="13">
        <f t="shared" ca="1" si="13"/>
        <v>0</v>
      </c>
      <c r="E91" s="1"/>
      <c r="F91" s="1"/>
      <c r="G91" s="12">
        <f t="shared" ca="1" si="12"/>
        <v>0</v>
      </c>
      <c r="H91" s="6" t="s">
        <v>17</v>
      </c>
    </row>
    <row r="92" spans="1:8" x14ac:dyDescent="0.25">
      <c r="A92" s="4"/>
      <c r="B92" s="3">
        <v>44166</v>
      </c>
      <c r="C92" s="3">
        <f>B92+90</f>
        <v>44256</v>
      </c>
      <c r="D92" s="13">
        <f t="shared" ca="1" si="13"/>
        <v>0</v>
      </c>
      <c r="E92" s="1"/>
      <c r="F92" s="1"/>
      <c r="G92" s="12">
        <f t="shared" ca="1" si="12"/>
        <v>0</v>
      </c>
      <c r="H92" s="6" t="s">
        <v>17</v>
      </c>
    </row>
    <row r="93" spans="1:8" x14ac:dyDescent="0.25">
      <c r="A93" s="4"/>
      <c r="B93" s="3">
        <v>44256</v>
      </c>
      <c r="C93" s="3">
        <f>B93+91</f>
        <v>44347</v>
      </c>
      <c r="D93" s="13">
        <f t="shared" ca="1" si="13"/>
        <v>0</v>
      </c>
      <c r="E93" s="1"/>
      <c r="F93" s="1"/>
      <c r="G93" s="12">
        <f t="shared" ca="1" si="12"/>
        <v>0</v>
      </c>
      <c r="H93" s="6" t="s">
        <v>17</v>
      </c>
    </row>
    <row r="94" spans="1:8" x14ac:dyDescent="0.25">
      <c r="A94" s="4"/>
      <c r="B94" s="3">
        <v>44348</v>
      </c>
      <c r="C94" s="3">
        <f>B94+91</f>
        <v>44439</v>
      </c>
      <c r="D94" s="13">
        <f t="shared" ca="1" si="13"/>
        <v>0</v>
      </c>
      <c r="E94" s="1"/>
      <c r="F94" s="1"/>
      <c r="G94" s="12">
        <f t="shared" ca="1" si="12"/>
        <v>0</v>
      </c>
      <c r="H94" s="6" t="s">
        <v>17</v>
      </c>
    </row>
    <row r="95" spans="1:8" x14ac:dyDescent="0.25">
      <c r="A95" s="4"/>
      <c r="B95" s="3">
        <v>44440</v>
      </c>
      <c r="C95" s="3">
        <f>B95+90</f>
        <v>44530</v>
      </c>
      <c r="D95" s="13">
        <f t="shared" ca="1" si="13"/>
        <v>0</v>
      </c>
      <c r="E95" s="1"/>
      <c r="F95" s="1"/>
      <c r="G95" s="12">
        <f t="shared" ca="1" si="12"/>
        <v>0</v>
      </c>
      <c r="H95" s="6" t="s">
        <v>17</v>
      </c>
    </row>
    <row r="96" spans="1:8" x14ac:dyDescent="0.25">
      <c r="A96" s="4"/>
      <c r="B96" s="3">
        <v>44531</v>
      </c>
      <c r="C96" s="3">
        <f>B96+89</f>
        <v>44620</v>
      </c>
      <c r="D96" s="13">
        <f t="shared" ca="1" si="13"/>
        <v>0</v>
      </c>
      <c r="E96" s="1"/>
      <c r="F96" s="1"/>
      <c r="G96" s="12">
        <f t="shared" ca="1" si="12"/>
        <v>0</v>
      </c>
      <c r="H96" s="6" t="s">
        <v>17</v>
      </c>
    </row>
    <row r="97" spans="1:8" x14ac:dyDescent="0.25">
      <c r="A97" s="4"/>
      <c r="B97" s="3">
        <v>44621</v>
      </c>
      <c r="C97" s="3">
        <f>B97+91</f>
        <v>44712</v>
      </c>
      <c r="D97" s="13">
        <f t="shared" ca="1" si="13"/>
        <v>0</v>
      </c>
      <c r="E97" s="1"/>
      <c r="F97" s="1"/>
      <c r="G97" s="12">
        <f t="shared" ca="1" si="12"/>
        <v>0</v>
      </c>
      <c r="H97" s="6" t="s">
        <v>17</v>
      </c>
    </row>
    <row r="98" spans="1:8" x14ac:dyDescent="0.25">
      <c r="A98" s="4"/>
      <c r="B98" s="3">
        <v>44713</v>
      </c>
      <c r="C98" s="3">
        <f>B98+91</f>
        <v>44804</v>
      </c>
      <c r="D98" s="13">
        <f t="shared" ca="1" si="13"/>
        <v>0</v>
      </c>
      <c r="E98" s="1"/>
      <c r="F98" s="1"/>
      <c r="G98" s="12">
        <f t="shared" ca="1" si="12"/>
        <v>0</v>
      </c>
      <c r="H98" s="6" t="s">
        <v>17</v>
      </c>
    </row>
    <row r="99" spans="1:8" x14ac:dyDescent="0.25">
      <c r="A99" s="4">
        <v>20000</v>
      </c>
      <c r="B99" s="3">
        <v>43313</v>
      </c>
      <c r="C99" s="3">
        <f>B99+90</f>
        <v>43403</v>
      </c>
      <c r="D99" s="13">
        <f ca="1">IF(TODAY()&gt;=C99,$A$99*0.025,0)</f>
        <v>500</v>
      </c>
      <c r="E99" s="1"/>
      <c r="F99" s="1"/>
      <c r="G99" s="12">
        <f t="shared" ca="1" si="12"/>
        <v>500</v>
      </c>
      <c r="H99" s="6" t="s">
        <v>18</v>
      </c>
    </row>
    <row r="100" spans="1:8" x14ac:dyDescent="0.25">
      <c r="A100" s="4"/>
      <c r="B100" s="3">
        <v>43405</v>
      </c>
      <c r="C100" s="3">
        <f>B100+90</f>
        <v>43495</v>
      </c>
      <c r="D100" s="13">
        <f t="shared" ref="D100:D110" ca="1" si="14">IF(TODAY()&gt;=C100,$A$99*0.025,0)</f>
        <v>500</v>
      </c>
      <c r="E100" s="1"/>
      <c r="F100" s="1"/>
      <c r="G100" s="12">
        <f t="shared" ca="1" si="12"/>
        <v>500</v>
      </c>
      <c r="H100" s="6" t="s">
        <v>18</v>
      </c>
    </row>
    <row r="101" spans="1:8" x14ac:dyDescent="0.25">
      <c r="A101" s="4"/>
      <c r="B101" s="3">
        <v>43497</v>
      </c>
      <c r="C101" s="3">
        <f>B101+88</f>
        <v>43585</v>
      </c>
      <c r="D101" s="13">
        <f t="shared" ca="1" si="14"/>
        <v>0</v>
      </c>
      <c r="E101" s="1"/>
      <c r="F101" s="1"/>
      <c r="G101" s="12">
        <f t="shared" ca="1" si="12"/>
        <v>0</v>
      </c>
      <c r="H101" s="6" t="s">
        <v>18</v>
      </c>
    </row>
    <row r="102" spans="1:8" x14ac:dyDescent="0.25">
      <c r="A102" s="4"/>
      <c r="B102" s="3">
        <v>43586</v>
      </c>
      <c r="C102" s="3">
        <f>B102+91</f>
        <v>43677</v>
      </c>
      <c r="D102" s="13">
        <f t="shared" ca="1" si="14"/>
        <v>0</v>
      </c>
      <c r="E102" s="1"/>
      <c r="F102" s="1"/>
      <c r="G102" s="12">
        <f t="shared" ca="1" si="12"/>
        <v>0</v>
      </c>
      <c r="H102" s="6" t="s">
        <v>18</v>
      </c>
    </row>
    <row r="103" spans="1:8" x14ac:dyDescent="0.25">
      <c r="A103" s="4"/>
      <c r="B103" s="3">
        <v>43678</v>
      </c>
      <c r="C103" s="3">
        <f>B103+90</f>
        <v>43768</v>
      </c>
      <c r="D103" s="13">
        <f t="shared" ca="1" si="14"/>
        <v>0</v>
      </c>
      <c r="E103" s="1"/>
      <c r="F103" s="1"/>
      <c r="G103" s="1"/>
      <c r="H103" s="6" t="s">
        <v>18</v>
      </c>
    </row>
    <row r="104" spans="1:8" x14ac:dyDescent="0.25">
      <c r="A104" s="4"/>
      <c r="B104" s="3">
        <v>43770</v>
      </c>
      <c r="C104" s="3">
        <f>B104+90</f>
        <v>43860</v>
      </c>
      <c r="D104" s="13">
        <f t="shared" ca="1" si="14"/>
        <v>0</v>
      </c>
      <c r="E104" s="1"/>
      <c r="F104" s="1"/>
      <c r="G104" s="1"/>
      <c r="H104" s="6" t="s">
        <v>18</v>
      </c>
    </row>
    <row r="105" spans="1:8" x14ac:dyDescent="0.25">
      <c r="A105" s="4"/>
      <c r="B105" s="3">
        <v>43862</v>
      </c>
      <c r="C105" s="3">
        <f>B105+89</f>
        <v>43951</v>
      </c>
      <c r="D105" s="13">
        <f t="shared" ca="1" si="14"/>
        <v>0</v>
      </c>
      <c r="E105" s="1"/>
      <c r="F105" s="1"/>
      <c r="G105" s="1"/>
      <c r="H105" s="6" t="s">
        <v>18</v>
      </c>
    </row>
    <row r="106" spans="1:8" x14ac:dyDescent="0.25">
      <c r="A106" s="4"/>
      <c r="B106" s="3">
        <v>43952</v>
      </c>
      <c r="C106" s="3">
        <f>B106+91</f>
        <v>44043</v>
      </c>
      <c r="D106" s="13">
        <f t="shared" ca="1" si="14"/>
        <v>0</v>
      </c>
      <c r="E106" s="1"/>
      <c r="F106" s="1"/>
      <c r="G106" s="1"/>
      <c r="H106" s="6" t="s">
        <v>18</v>
      </c>
    </row>
    <row r="107" spans="1:8" x14ac:dyDescent="0.25">
      <c r="A107" s="4"/>
      <c r="B107" s="3">
        <v>44044</v>
      </c>
      <c r="C107" s="3">
        <f>B107+90</f>
        <v>44134</v>
      </c>
      <c r="D107" s="13">
        <f t="shared" ca="1" si="14"/>
        <v>0</v>
      </c>
      <c r="E107" s="1"/>
      <c r="F107" s="1"/>
      <c r="G107" s="1"/>
      <c r="H107" s="6" t="s">
        <v>18</v>
      </c>
    </row>
    <row r="108" spans="1:8" x14ac:dyDescent="0.25">
      <c r="A108" s="4"/>
      <c r="B108" s="3">
        <v>44136</v>
      </c>
      <c r="C108" s="3">
        <f>B108+90</f>
        <v>44226</v>
      </c>
      <c r="D108" s="13">
        <f t="shared" ca="1" si="14"/>
        <v>0</v>
      </c>
      <c r="E108" s="1"/>
      <c r="F108" s="1"/>
      <c r="G108" s="1"/>
      <c r="H108" s="6" t="s">
        <v>18</v>
      </c>
    </row>
    <row r="109" spans="1:8" x14ac:dyDescent="0.25">
      <c r="A109" s="4"/>
      <c r="B109" s="3">
        <v>44228</v>
      </c>
      <c r="C109" s="3">
        <f>B109+88</f>
        <v>44316</v>
      </c>
      <c r="D109" s="13">
        <f t="shared" ca="1" si="14"/>
        <v>0</v>
      </c>
      <c r="E109" s="1"/>
      <c r="F109" s="1"/>
      <c r="G109" s="1"/>
      <c r="H109" s="6" t="s">
        <v>18</v>
      </c>
    </row>
    <row r="110" spans="1:8" x14ac:dyDescent="0.25">
      <c r="A110" s="4"/>
      <c r="B110" s="3">
        <v>44317</v>
      </c>
      <c r="C110" s="3">
        <f>B110+91</f>
        <v>44408</v>
      </c>
      <c r="D110" s="13">
        <f t="shared" ca="1" si="14"/>
        <v>0</v>
      </c>
      <c r="E110" s="1"/>
      <c r="F110" s="1"/>
      <c r="G110" s="1"/>
      <c r="H110" s="6" t="s">
        <v>18</v>
      </c>
    </row>
    <row r="112" spans="1:8" x14ac:dyDescent="0.25">
      <c r="A112" s="14">
        <f>SUM(A3:A111)</f>
        <v>285000</v>
      </c>
      <c r="D112" s="14">
        <f ca="1">SUM(D3:D111)</f>
        <v>134750</v>
      </c>
      <c r="E112" s="14">
        <f>SUM(E3:E111)</f>
        <v>75000</v>
      </c>
      <c r="G112" s="14">
        <f ca="1">SUM(G3:G110)</f>
        <v>59750</v>
      </c>
    </row>
    <row r="113" spans="5:5" x14ac:dyDescent="0.25">
      <c r="E113" s="1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ملخص</vt:lpstr>
      <vt:lpstr>ALL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Alaa Shabana</dc:creator>
  <cp:lastModifiedBy>Alaa Shabana</cp:lastModifiedBy>
  <dcterms:created xsi:type="dcterms:W3CDTF">2019-03-17T11:55:44Z</dcterms:created>
  <dcterms:modified xsi:type="dcterms:W3CDTF">2019-03-17T13:37:26Z</dcterms:modified>
</cp:coreProperties>
</file>