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2260" windowHeight="12645" activeTab="1"/>
  </bookViews>
  <sheets>
    <sheet name="تسلم المستحقات " sheetId="1" r:id="rId1"/>
    <sheet name="لم يتسلم المستحقات" sheetId="3" r:id="rId2"/>
    <sheet name="SEARCH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3" l="1"/>
  <c r="G15" i="3"/>
  <c r="G16" i="3"/>
  <c r="G17" i="3"/>
  <c r="G18" i="3"/>
  <c r="G19" i="3"/>
  <c r="G20" i="3"/>
  <c r="G21" i="3"/>
  <c r="G22" i="3"/>
  <c r="G23" i="3"/>
  <c r="G24" i="3"/>
  <c r="H14" i="3"/>
  <c r="H15" i="3"/>
  <c r="H16" i="3"/>
  <c r="H17" i="3"/>
  <c r="H18" i="3"/>
  <c r="H19" i="3"/>
  <c r="H20" i="3"/>
  <c r="H21" i="3"/>
  <c r="H22" i="3"/>
  <c r="H23" i="3"/>
  <c r="H24" i="3"/>
  <c r="G13" i="3"/>
  <c r="H13" i="3"/>
  <c r="G12" i="3"/>
  <c r="H12" i="3"/>
  <c r="H10" i="2" l="1"/>
  <c r="D10" i="2"/>
  <c r="C10" i="2"/>
  <c r="B10" i="2"/>
  <c r="G11" i="3"/>
  <c r="H11" i="3"/>
  <c r="G10" i="3"/>
  <c r="H10" i="3"/>
  <c r="G9" i="3"/>
  <c r="H9" i="3"/>
  <c r="G8" i="3"/>
  <c r="H8" i="3"/>
  <c r="G7" i="3"/>
  <c r="H7" i="3"/>
  <c r="G6" i="3"/>
  <c r="H6" i="3"/>
  <c r="H3" i="3" l="1"/>
  <c r="G10" i="2" s="1"/>
  <c r="H4" i="3"/>
  <c r="H5" i="3"/>
  <c r="G3" i="3"/>
  <c r="F10" i="2" s="1"/>
  <c r="G4" i="3"/>
  <c r="G5" i="3"/>
  <c r="G70" i="1" l="1"/>
  <c r="G71" i="1"/>
  <c r="G72" i="1"/>
  <c r="G73" i="1"/>
  <c r="G74" i="1"/>
  <c r="G75" i="1"/>
  <c r="G76" i="1"/>
  <c r="G77" i="1"/>
  <c r="H70" i="1"/>
  <c r="H71" i="1"/>
  <c r="H72" i="1"/>
  <c r="H73" i="1"/>
  <c r="H74" i="1"/>
  <c r="H75" i="1"/>
  <c r="H76" i="1"/>
  <c r="H77" i="1"/>
  <c r="G69" i="1"/>
  <c r="H69" i="1"/>
  <c r="G68" i="1"/>
  <c r="H68" i="1"/>
  <c r="G67" i="1"/>
  <c r="H67" i="1"/>
  <c r="G66" i="1"/>
  <c r="H66" i="1"/>
  <c r="G65" i="1"/>
  <c r="H65" i="1"/>
  <c r="H3" i="2" l="1"/>
  <c r="E3" i="2"/>
  <c r="D3" i="2"/>
  <c r="C3" i="2"/>
  <c r="B3" i="2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3" i="2" l="1"/>
  <c r="F3" i="2"/>
</calcChain>
</file>

<file path=xl/sharedStrings.xml><?xml version="1.0" encoding="utf-8"?>
<sst xmlns="http://schemas.openxmlformats.org/spreadsheetml/2006/main" count="133" uniqueCount="108">
  <si>
    <t>م</t>
  </si>
  <si>
    <t>كود الموظف</t>
  </si>
  <si>
    <t>الاسم</t>
  </si>
  <si>
    <t>الرقم القومي</t>
  </si>
  <si>
    <t>تاريخ الإستقالة / الانقطاع</t>
  </si>
  <si>
    <t>تاريخ استلام المستحقات</t>
  </si>
  <si>
    <t>رقم الارشيف</t>
  </si>
  <si>
    <t>تم اعادة استخدام الكود لعدم مرور يوم على استعماله.</t>
  </si>
  <si>
    <t>TITTLE</t>
  </si>
  <si>
    <t>النوع</t>
  </si>
  <si>
    <t>تاريخ الميلاد</t>
  </si>
  <si>
    <t>لم يتم تعيينه</t>
  </si>
  <si>
    <t>اسم1</t>
  </si>
  <si>
    <t>اسم2</t>
  </si>
  <si>
    <t>اسم3</t>
  </si>
  <si>
    <t>اسم4</t>
  </si>
  <si>
    <t>اسم5</t>
  </si>
  <si>
    <t>اسم6</t>
  </si>
  <si>
    <t>اسم7</t>
  </si>
  <si>
    <t>اسم8</t>
  </si>
  <si>
    <t>اسم9</t>
  </si>
  <si>
    <t>اسم10</t>
  </si>
  <si>
    <t>اسم11</t>
  </si>
  <si>
    <t>اسم12</t>
  </si>
  <si>
    <t>اسم13</t>
  </si>
  <si>
    <t>اسم14</t>
  </si>
  <si>
    <t>اسم15</t>
  </si>
  <si>
    <t>اسم16</t>
  </si>
  <si>
    <t>اسم17</t>
  </si>
  <si>
    <t>اسم18</t>
  </si>
  <si>
    <t>اسم19</t>
  </si>
  <si>
    <t>اسم20</t>
  </si>
  <si>
    <t>اسم21</t>
  </si>
  <si>
    <t>اسم22</t>
  </si>
  <si>
    <t>اسم23</t>
  </si>
  <si>
    <t>اسم24</t>
  </si>
  <si>
    <t>اسم25</t>
  </si>
  <si>
    <t>اسم26</t>
  </si>
  <si>
    <t>اسم27</t>
  </si>
  <si>
    <t>اسم28</t>
  </si>
  <si>
    <t>اسم29</t>
  </si>
  <si>
    <t>اسم30</t>
  </si>
  <si>
    <t>اسم31</t>
  </si>
  <si>
    <t>اسم32</t>
  </si>
  <si>
    <t>اسم33</t>
  </si>
  <si>
    <t>اسم34</t>
  </si>
  <si>
    <t>اسم35</t>
  </si>
  <si>
    <t>اسم36</t>
  </si>
  <si>
    <t>اسم37</t>
  </si>
  <si>
    <t>اسم 1</t>
  </si>
  <si>
    <t>اسم 2</t>
  </si>
  <si>
    <t>اسم 3</t>
  </si>
  <si>
    <t>اسم 4</t>
  </si>
  <si>
    <t>اسم 5</t>
  </si>
  <si>
    <t>اسم 6</t>
  </si>
  <si>
    <t>اسم 7</t>
  </si>
  <si>
    <t>اسم 8</t>
  </si>
  <si>
    <t>اسم 9</t>
  </si>
  <si>
    <t>اسم 10</t>
  </si>
  <si>
    <t>اسم 11</t>
  </si>
  <si>
    <t>اسم 12</t>
  </si>
  <si>
    <t>اسم 13</t>
  </si>
  <si>
    <t>اسم 14</t>
  </si>
  <si>
    <t>اسم 15</t>
  </si>
  <si>
    <t>اسم 16</t>
  </si>
  <si>
    <t>اسم 17</t>
  </si>
  <si>
    <t>اسم 18</t>
  </si>
  <si>
    <t>اسم 19</t>
  </si>
  <si>
    <t>اسم38</t>
  </si>
  <si>
    <t>اسم39</t>
  </si>
  <si>
    <t>اسم40</t>
  </si>
  <si>
    <t>اسم41</t>
  </si>
  <si>
    <t>اسم42</t>
  </si>
  <si>
    <t>اسم43</t>
  </si>
  <si>
    <t>اسم44</t>
  </si>
  <si>
    <t>اسم45</t>
  </si>
  <si>
    <t>اسم46</t>
  </si>
  <si>
    <t>اسم47</t>
  </si>
  <si>
    <t>اسم48</t>
  </si>
  <si>
    <t>اسم49</t>
  </si>
  <si>
    <t>اسم50</t>
  </si>
  <si>
    <t>اسم51</t>
  </si>
  <si>
    <t>اسم52</t>
  </si>
  <si>
    <t>اسم53</t>
  </si>
  <si>
    <t>اسم54</t>
  </si>
  <si>
    <t>اسم55</t>
  </si>
  <si>
    <t>اسم56</t>
  </si>
  <si>
    <t>اسم57</t>
  </si>
  <si>
    <t>اسم58</t>
  </si>
  <si>
    <t>اسم59</t>
  </si>
  <si>
    <t>اسم60</t>
  </si>
  <si>
    <t>اسم61</t>
  </si>
  <si>
    <t>اسم62</t>
  </si>
  <si>
    <t>اسم63</t>
  </si>
  <si>
    <t>اسم64</t>
  </si>
  <si>
    <t>اسم65</t>
  </si>
  <si>
    <t>اسم66</t>
  </si>
  <si>
    <t>اسم67</t>
  </si>
  <si>
    <t>اسم68</t>
  </si>
  <si>
    <t>اسم69</t>
  </si>
  <si>
    <t>اسم70</t>
  </si>
  <si>
    <t>اسم71</t>
  </si>
  <si>
    <t>اسم72</t>
  </si>
  <si>
    <t>اسم73</t>
  </si>
  <si>
    <t>اسم74</t>
  </si>
  <si>
    <t>اسم75</t>
  </si>
  <si>
    <t>تسلم المستحقات</t>
  </si>
  <si>
    <t>لم يتسلم المستحقات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</si>
</sst>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4"/>
      <color theme="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gradientFill type="path" left="0.5" right="0.5" top="0.5" bottom="0.5">
        <stop position="0">
          <color theme="0"/>
        </stop>
        <stop position="1">
          <color rgb="FFFF0000"/>
        </stop>
      </gradient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0" fillId="0" borderId="0" xfId="0" applyFill="1"/>
    <xf numFmtId="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" fillId="5" borderId="5" xfId="0" applyNumberFormat="1" applyFont="1" applyFill="1" applyBorder="1" applyAlignment="1">
      <alignment horizontal="center"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theme="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rial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112570</xdr:colOff>
      <xdr:row>7</xdr:row>
      <xdr:rowOff>69272</xdr:rowOff>
    </xdr:from>
    <xdr:to>
      <xdr:col>9</xdr:col>
      <xdr:colOff>666751</xdr:colOff>
      <xdr:row>13</xdr:row>
      <xdr:rowOff>190499</xdr:rowOff>
    </xdr:to>
    <xdr:sp macro="" textlink="">
      <xdr:nvSpPr>
        <xdr:cNvPr id="2" name="TextBox 1"/>
        <xdr:cNvSpPr txBox="1"/>
      </xdr:nvSpPr>
      <xdr:spPr>
        <a:xfrm>
          <a:off x="11200949726" y="1835727"/>
          <a:ext cx="3532909" cy="14720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000" b="1"/>
            <a:t>برجاء عمل زر ترحيل اذا تم كتابة</a:t>
          </a:r>
          <a:r>
            <a:rPr lang="ar-SA" sz="2000" b="1" baseline="0"/>
            <a:t> اي</a:t>
          </a:r>
          <a:r>
            <a:rPr lang="en-US" sz="2000" b="1"/>
            <a:t> </a:t>
          </a:r>
          <a:r>
            <a:rPr lang="ar-SA" sz="2000" b="1" baseline="0"/>
            <a:t> تاريخ فى العمود </a:t>
          </a:r>
          <a:r>
            <a:rPr lang="en-US" sz="2000" b="1" baseline="0"/>
            <a:t>F</a:t>
          </a:r>
          <a:r>
            <a:rPr lang="ar-SA" sz="2000" b="1" baseline="0"/>
            <a:t> يتم ترحيل الصف الخاص به الى شيت تسلم المستحقات ويتم مسحه من هذا الشيت </a:t>
          </a:r>
          <a:endParaRPr lang="ar-EG" sz="2000" b="1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A2:I77" totalsRowShown="0" headerRowDxfId="23" dataDxfId="22">
  <autoFilter ref="A2:I77"/>
  <tableColumns count="9">
    <tableColumn id="1" name="م" dataDxfId="21"/>
    <tableColumn id="2" name="كود الموظف" dataDxfId="20"/>
    <tableColumn id="3" name="الاسم" dataDxfId="19"/>
    <tableColumn id="4" name="الرقم القومي" dataDxfId="18"/>
    <tableColumn id="5" name="تاريخ الإستقالة / الانقطاع" dataDxfId="17"/>
    <tableColumn id="6" name="تاريخ استلام المستحقات" dataDxfId="16"/>
    <tableColumn id="9" name="النوع" dataDxfId="15">
      <calculatedColumnFormula>IFERROR(IF(ISODD(MID(D3,13,1)),"Male","Female")," ")</calculatedColumnFormula>
    </tableColumn>
    <tableColumn id="8" name="تاريخ الميلاد" dataDxfId="14">
      <calculatedColumnFormula>IFERROR(DATE(IF(LEFT(D3,1)*1=3,20,19)&amp;MID(D3,2,2),MID(D3,4,2),MID(D3,6,2))," ")</calculatedColumnFormula>
    </tableColumn>
    <tableColumn id="7" name="رقم الارشيف" dataDxfId="1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2:I24" totalsRowShown="0" headerRowDxfId="11" dataDxfId="10" tableBorderDxfId="9">
  <autoFilter ref="A2:I24"/>
  <tableColumns count="9">
    <tableColumn id="1" name="م" dataDxfId="8"/>
    <tableColumn id="2" name="كود الموظف" dataDxfId="7"/>
    <tableColumn id="3" name="الاسم" dataDxfId="6"/>
    <tableColumn id="4" name="الرقم القومي" dataDxfId="5"/>
    <tableColumn id="5" name="تاريخ الإستقالة / الانقطاع" dataDxfId="2"/>
    <tableColumn id="6" name="تاريخ استلام المستحقات" dataDxfId="0"/>
    <tableColumn id="7" name="النوع" dataDxfId="1">
      <calculatedColumnFormula>IFERROR(IF(ISODD(MID(D3,13,1)),"Male","Female")," ")</calculatedColumnFormula>
    </tableColumn>
    <tableColumn id="8" name="تاريخ الميلاد" dataDxfId="4">
      <calculatedColumnFormula>IFERROR(DATE(IF(LEFT(D3,1)*1=3,20,19)&amp;MID(D3,2,2),MID(D3,4,2),MID(D3,6,2))," ")</calculatedColumnFormula>
    </tableColumn>
    <tableColumn id="9" name="رقم الارشيف" dataDxfId="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7"/>
  <sheetViews>
    <sheetView rightToLeft="1" zoomScaleNormal="100" workbookViewId="0">
      <selection activeCell="J52" sqref="J52"/>
    </sheetView>
  </sheetViews>
  <sheetFormatPr defaultRowHeight="18" x14ac:dyDescent="0.2"/>
  <cols>
    <col min="1" max="1" width="3.625" style="1" customWidth="1"/>
    <col min="2" max="2" width="12.375" style="1" customWidth="1"/>
    <col min="3" max="3" width="25.875" style="1" bestFit="1" customWidth="1"/>
    <col min="4" max="4" width="27.5" style="2" customWidth="1"/>
    <col min="5" max="5" width="22.625" style="1" customWidth="1"/>
    <col min="6" max="6" width="21.625" style="1" customWidth="1"/>
    <col min="7" max="7" width="17" style="6" customWidth="1"/>
    <col min="8" max="8" width="21.625" style="6" customWidth="1"/>
    <col min="9" max="9" width="21" style="1" customWidth="1"/>
    <col min="10" max="10" width="42.75" style="1" bestFit="1" customWidth="1"/>
    <col min="11" max="16384" width="9" style="1"/>
  </cols>
  <sheetData>
    <row r="1" spans="1:9" ht="43.5" customHeight="1" x14ac:dyDescent="0.2">
      <c r="A1" s="28" t="s">
        <v>8</v>
      </c>
      <c r="B1" s="28"/>
      <c r="C1" s="28"/>
      <c r="D1" s="28"/>
      <c r="E1" s="28"/>
      <c r="F1" s="28"/>
      <c r="G1" s="28"/>
      <c r="H1" s="28"/>
      <c r="I1" s="28"/>
    </row>
    <row r="2" spans="1:9" ht="38.25" customHeight="1" x14ac:dyDescent="0.2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6" t="s">
        <v>9</v>
      </c>
      <c r="H2" s="6" t="s">
        <v>10</v>
      </c>
      <c r="I2" s="1" t="s">
        <v>6</v>
      </c>
    </row>
    <row r="3" spans="1:9" ht="26.25" customHeight="1" x14ac:dyDescent="0.2">
      <c r="A3" s="3">
        <v>1</v>
      </c>
      <c r="B3" s="3">
        <v>1039</v>
      </c>
      <c r="C3" s="3" t="s">
        <v>12</v>
      </c>
      <c r="D3" s="4">
        <v>10</v>
      </c>
      <c r="E3" s="5">
        <v>43341</v>
      </c>
      <c r="F3" s="5">
        <v>43512</v>
      </c>
      <c r="G3" s="7" t="str">
        <f t="shared" ref="G3:G34" si="0">IFERROR(IF(ISODD(MID(D3,13,1)),"Male","Female")," ")</f>
        <v xml:space="preserve"> </v>
      </c>
      <c r="H3" s="5" t="str">
        <f t="shared" ref="H3:H34" si="1">IFERROR(DATE(IF(LEFT(D3,1)*1=3,20,19)&amp;MID(D3,2,2),MID(D3,4,2),MID(D3,6,2))," ")</f>
        <v xml:space="preserve"> </v>
      </c>
      <c r="I3" s="3"/>
    </row>
    <row r="4" spans="1:9" ht="26.25" customHeight="1" x14ac:dyDescent="0.2">
      <c r="A4" s="3">
        <v>2</v>
      </c>
      <c r="B4" s="3">
        <v>1066</v>
      </c>
      <c r="C4" s="3" t="s">
        <v>13</v>
      </c>
      <c r="D4" s="4">
        <v>20</v>
      </c>
      <c r="E4" s="5">
        <v>43502</v>
      </c>
      <c r="F4" s="5">
        <v>43505</v>
      </c>
      <c r="G4" s="7" t="str">
        <f t="shared" si="0"/>
        <v xml:space="preserve"> </v>
      </c>
      <c r="H4" s="5" t="str">
        <f t="shared" si="1"/>
        <v xml:space="preserve"> </v>
      </c>
      <c r="I4" s="3"/>
    </row>
    <row r="5" spans="1:9" ht="26.25" customHeight="1" x14ac:dyDescent="0.2">
      <c r="A5" s="3">
        <v>3</v>
      </c>
      <c r="B5" s="3">
        <v>1042</v>
      </c>
      <c r="C5" s="3" t="s">
        <v>14</v>
      </c>
      <c r="D5" s="4">
        <v>30</v>
      </c>
      <c r="E5" s="5">
        <v>43408</v>
      </c>
      <c r="F5" s="5">
        <v>43505</v>
      </c>
      <c r="G5" s="7" t="str">
        <f t="shared" si="0"/>
        <v xml:space="preserve"> </v>
      </c>
      <c r="H5" s="5" t="str">
        <f t="shared" si="1"/>
        <v xml:space="preserve"> </v>
      </c>
      <c r="I5" s="3"/>
    </row>
    <row r="6" spans="1:9" ht="26.25" customHeight="1" x14ac:dyDescent="0.2">
      <c r="A6" s="3">
        <v>4</v>
      </c>
      <c r="B6" s="3">
        <v>1027</v>
      </c>
      <c r="C6" s="3" t="s">
        <v>15</v>
      </c>
      <c r="D6" s="4">
        <v>40</v>
      </c>
      <c r="E6" s="5">
        <v>43479</v>
      </c>
      <c r="F6" s="5">
        <v>43500</v>
      </c>
      <c r="G6" s="7" t="str">
        <f t="shared" si="0"/>
        <v xml:space="preserve"> </v>
      </c>
      <c r="H6" s="5" t="str">
        <f t="shared" si="1"/>
        <v xml:space="preserve"> </v>
      </c>
      <c r="I6" s="3"/>
    </row>
    <row r="7" spans="1:9" ht="26.25" customHeight="1" x14ac:dyDescent="0.2">
      <c r="A7" s="3">
        <v>5</v>
      </c>
      <c r="B7" s="3">
        <v>1014</v>
      </c>
      <c r="C7" s="3" t="s">
        <v>16</v>
      </c>
      <c r="D7" s="4">
        <v>50</v>
      </c>
      <c r="E7" s="5">
        <v>43408</v>
      </c>
      <c r="F7" s="5">
        <v>43477</v>
      </c>
      <c r="G7" s="7" t="str">
        <f t="shared" si="0"/>
        <v xml:space="preserve"> </v>
      </c>
      <c r="H7" s="5" t="str">
        <f t="shared" si="1"/>
        <v xml:space="preserve"> </v>
      </c>
      <c r="I7" s="3"/>
    </row>
    <row r="8" spans="1:9" ht="26.25" customHeight="1" x14ac:dyDescent="0.2">
      <c r="A8" s="3">
        <v>6</v>
      </c>
      <c r="B8" s="3">
        <v>1003</v>
      </c>
      <c r="C8" s="3" t="s">
        <v>17</v>
      </c>
      <c r="D8" s="4">
        <v>60</v>
      </c>
      <c r="E8" s="5">
        <v>43409</v>
      </c>
      <c r="F8" s="5">
        <v>43477</v>
      </c>
      <c r="G8" s="7" t="str">
        <f t="shared" si="0"/>
        <v xml:space="preserve"> </v>
      </c>
      <c r="H8" s="5" t="str">
        <f t="shared" si="1"/>
        <v xml:space="preserve"> </v>
      </c>
      <c r="I8" s="3"/>
    </row>
    <row r="9" spans="1:9" ht="26.25" customHeight="1" x14ac:dyDescent="0.2">
      <c r="A9" s="3">
        <v>7</v>
      </c>
      <c r="B9" s="3">
        <v>1026</v>
      </c>
      <c r="C9" s="3" t="s">
        <v>18</v>
      </c>
      <c r="D9" s="4">
        <v>70</v>
      </c>
      <c r="E9" s="5">
        <v>43408</v>
      </c>
      <c r="F9" s="5">
        <v>43477</v>
      </c>
      <c r="G9" s="7" t="str">
        <f t="shared" si="0"/>
        <v xml:space="preserve"> </v>
      </c>
      <c r="H9" s="5" t="str">
        <f t="shared" si="1"/>
        <v xml:space="preserve"> </v>
      </c>
      <c r="I9" s="3"/>
    </row>
    <row r="10" spans="1:9" ht="26.25" customHeight="1" x14ac:dyDescent="0.2">
      <c r="A10" s="3">
        <v>8</v>
      </c>
      <c r="B10" s="3">
        <v>776</v>
      </c>
      <c r="C10" s="3" t="s">
        <v>19</v>
      </c>
      <c r="D10" s="4">
        <v>80</v>
      </c>
      <c r="E10" s="5">
        <v>43445</v>
      </c>
      <c r="F10" s="5">
        <v>43473</v>
      </c>
      <c r="G10" s="7" t="str">
        <f t="shared" si="0"/>
        <v xml:space="preserve"> </v>
      </c>
      <c r="H10" s="5" t="str">
        <f t="shared" si="1"/>
        <v xml:space="preserve"> </v>
      </c>
      <c r="I10" s="3"/>
    </row>
    <row r="11" spans="1:9" ht="26.25" customHeight="1" x14ac:dyDescent="0.2">
      <c r="A11" s="3">
        <v>9</v>
      </c>
      <c r="B11" s="3">
        <v>1018</v>
      </c>
      <c r="C11" s="3" t="s">
        <v>20</v>
      </c>
      <c r="D11" s="4">
        <v>90</v>
      </c>
      <c r="E11" s="5">
        <v>43376</v>
      </c>
      <c r="F11" s="5">
        <v>43456</v>
      </c>
      <c r="G11" s="7" t="str">
        <f t="shared" si="0"/>
        <v xml:space="preserve"> </v>
      </c>
      <c r="H11" s="5" t="str">
        <f t="shared" si="1"/>
        <v xml:space="preserve"> </v>
      </c>
      <c r="I11" s="3"/>
    </row>
    <row r="12" spans="1:9" ht="26.25" customHeight="1" x14ac:dyDescent="0.2">
      <c r="A12" s="3">
        <v>10</v>
      </c>
      <c r="B12" s="3">
        <v>881</v>
      </c>
      <c r="C12" s="3" t="s">
        <v>21</v>
      </c>
      <c r="D12" s="4">
        <v>100</v>
      </c>
      <c r="E12" s="5">
        <v>43375</v>
      </c>
      <c r="F12" s="5">
        <v>43442</v>
      </c>
      <c r="G12" s="7" t="str">
        <f t="shared" si="0"/>
        <v xml:space="preserve"> </v>
      </c>
      <c r="H12" s="5" t="str">
        <f t="shared" si="1"/>
        <v xml:space="preserve"> </v>
      </c>
      <c r="I12" s="3"/>
    </row>
    <row r="13" spans="1:9" ht="26.25" customHeight="1" x14ac:dyDescent="0.2">
      <c r="A13" s="3">
        <v>11</v>
      </c>
      <c r="B13" s="3">
        <v>935</v>
      </c>
      <c r="C13" s="3" t="s">
        <v>22</v>
      </c>
      <c r="D13" s="4">
        <v>110</v>
      </c>
      <c r="E13" s="5">
        <v>43376</v>
      </c>
      <c r="F13" s="5">
        <v>43442</v>
      </c>
      <c r="G13" s="7" t="str">
        <f t="shared" si="0"/>
        <v xml:space="preserve"> </v>
      </c>
      <c r="H13" s="5" t="str">
        <f t="shared" si="1"/>
        <v xml:space="preserve"> </v>
      </c>
      <c r="I13" s="3"/>
    </row>
    <row r="14" spans="1:9" ht="26.25" customHeight="1" x14ac:dyDescent="0.2">
      <c r="A14" s="3">
        <v>12</v>
      </c>
      <c r="B14" s="3">
        <v>1000</v>
      </c>
      <c r="C14" s="3" t="s">
        <v>23</v>
      </c>
      <c r="D14" s="4">
        <v>120</v>
      </c>
      <c r="E14" s="5">
        <v>43255</v>
      </c>
      <c r="F14" s="5">
        <v>43442</v>
      </c>
      <c r="G14" s="7" t="str">
        <f t="shared" si="0"/>
        <v xml:space="preserve"> </v>
      </c>
      <c r="H14" s="5" t="str">
        <f t="shared" si="1"/>
        <v xml:space="preserve"> </v>
      </c>
      <c r="I14" s="3"/>
    </row>
    <row r="15" spans="1:9" ht="26.25" customHeight="1" x14ac:dyDescent="0.2">
      <c r="A15" s="3">
        <v>13</v>
      </c>
      <c r="B15" s="3">
        <v>918</v>
      </c>
      <c r="C15" s="3" t="s">
        <v>24</v>
      </c>
      <c r="D15" s="4">
        <v>130</v>
      </c>
      <c r="E15" s="5">
        <v>43381</v>
      </c>
      <c r="F15" s="5">
        <v>43442</v>
      </c>
      <c r="G15" s="7" t="str">
        <f t="shared" si="0"/>
        <v xml:space="preserve"> </v>
      </c>
      <c r="H15" s="5" t="str">
        <f t="shared" si="1"/>
        <v xml:space="preserve"> </v>
      </c>
      <c r="I15" s="3"/>
    </row>
    <row r="16" spans="1:9" ht="26.25" customHeight="1" x14ac:dyDescent="0.2">
      <c r="A16" s="3">
        <v>14</v>
      </c>
      <c r="B16" s="3">
        <v>832</v>
      </c>
      <c r="C16" s="3" t="s">
        <v>25</v>
      </c>
      <c r="D16" s="4">
        <v>140</v>
      </c>
      <c r="E16" s="5">
        <v>43374</v>
      </c>
      <c r="F16" s="5">
        <v>43442</v>
      </c>
      <c r="G16" s="7" t="str">
        <f t="shared" si="0"/>
        <v xml:space="preserve"> </v>
      </c>
      <c r="H16" s="5" t="str">
        <f t="shared" si="1"/>
        <v xml:space="preserve"> </v>
      </c>
      <c r="I16" s="3"/>
    </row>
    <row r="17" spans="1:10" ht="26.25" customHeight="1" x14ac:dyDescent="0.2">
      <c r="A17" s="3">
        <v>15</v>
      </c>
      <c r="B17" s="3">
        <v>743</v>
      </c>
      <c r="C17" s="3" t="s">
        <v>26</v>
      </c>
      <c r="D17" s="4">
        <v>150</v>
      </c>
      <c r="E17" s="5">
        <v>43375</v>
      </c>
      <c r="F17" s="5">
        <v>43442</v>
      </c>
      <c r="G17" s="7" t="str">
        <f t="shared" si="0"/>
        <v xml:space="preserve"> </v>
      </c>
      <c r="H17" s="5" t="str">
        <f t="shared" si="1"/>
        <v xml:space="preserve"> </v>
      </c>
      <c r="I17" s="3"/>
    </row>
    <row r="18" spans="1:10" ht="26.25" customHeight="1" x14ac:dyDescent="0.2">
      <c r="A18" s="3">
        <v>16</v>
      </c>
      <c r="B18" s="3">
        <v>995</v>
      </c>
      <c r="C18" s="3" t="s">
        <v>27</v>
      </c>
      <c r="D18" s="4">
        <v>160</v>
      </c>
      <c r="E18" s="5">
        <v>43318</v>
      </c>
      <c r="F18" s="5">
        <v>43414</v>
      </c>
      <c r="G18" s="7" t="str">
        <f t="shared" si="0"/>
        <v xml:space="preserve"> </v>
      </c>
      <c r="H18" s="5" t="str">
        <f t="shared" si="1"/>
        <v xml:space="preserve"> </v>
      </c>
      <c r="I18" s="3"/>
    </row>
    <row r="19" spans="1:10" ht="26.25" customHeight="1" x14ac:dyDescent="0.2">
      <c r="A19" s="3">
        <v>17</v>
      </c>
      <c r="B19" s="3">
        <v>996</v>
      </c>
      <c r="C19" s="3" t="s">
        <v>28</v>
      </c>
      <c r="D19" s="4">
        <v>170</v>
      </c>
      <c r="E19" s="5">
        <v>43318</v>
      </c>
      <c r="F19" s="5">
        <v>43414</v>
      </c>
      <c r="G19" s="7" t="str">
        <f t="shared" si="0"/>
        <v xml:space="preserve"> </v>
      </c>
      <c r="H19" s="5" t="str">
        <f t="shared" si="1"/>
        <v xml:space="preserve"> </v>
      </c>
      <c r="I19" s="3"/>
    </row>
    <row r="20" spans="1:10" ht="26.25" customHeight="1" x14ac:dyDescent="0.2">
      <c r="A20" s="3">
        <v>18</v>
      </c>
      <c r="B20" s="3">
        <v>1017</v>
      </c>
      <c r="C20" s="3" t="s">
        <v>29</v>
      </c>
      <c r="D20" s="4">
        <v>180</v>
      </c>
      <c r="E20" s="5">
        <v>43342</v>
      </c>
      <c r="F20" s="5">
        <v>43414</v>
      </c>
      <c r="G20" s="7" t="str">
        <f t="shared" si="0"/>
        <v xml:space="preserve"> </v>
      </c>
      <c r="H20" s="5" t="str">
        <f t="shared" si="1"/>
        <v xml:space="preserve"> </v>
      </c>
      <c r="I20" s="3"/>
    </row>
    <row r="21" spans="1:10" ht="26.25" customHeight="1" x14ac:dyDescent="0.2">
      <c r="A21" s="3">
        <v>19</v>
      </c>
      <c r="B21" s="3">
        <v>1926</v>
      </c>
      <c r="C21" s="3" t="s">
        <v>30</v>
      </c>
      <c r="D21" s="4">
        <v>190</v>
      </c>
      <c r="E21" s="5">
        <v>43345</v>
      </c>
      <c r="F21" s="5">
        <v>43414</v>
      </c>
      <c r="G21" s="7" t="str">
        <f t="shared" si="0"/>
        <v xml:space="preserve"> </v>
      </c>
      <c r="H21" s="5" t="str">
        <f t="shared" si="1"/>
        <v xml:space="preserve"> </v>
      </c>
      <c r="I21" s="3"/>
    </row>
    <row r="22" spans="1:10" ht="26.25" customHeight="1" x14ac:dyDescent="0.2">
      <c r="A22" s="3">
        <v>20</v>
      </c>
      <c r="B22" s="3">
        <v>745</v>
      </c>
      <c r="C22" s="3" t="s">
        <v>31</v>
      </c>
      <c r="D22" s="4">
        <v>200</v>
      </c>
      <c r="E22" s="5">
        <v>42948</v>
      </c>
      <c r="F22" s="5">
        <v>43414</v>
      </c>
      <c r="G22" s="7" t="str">
        <f t="shared" si="0"/>
        <v xml:space="preserve"> </v>
      </c>
      <c r="H22" s="5" t="str">
        <f t="shared" si="1"/>
        <v xml:space="preserve"> </v>
      </c>
      <c r="I22" s="3"/>
    </row>
    <row r="23" spans="1:10" ht="26.25" customHeight="1" x14ac:dyDescent="0.2">
      <c r="A23" s="3">
        <v>21</v>
      </c>
      <c r="B23" s="3">
        <v>1055</v>
      </c>
      <c r="C23" s="3" t="s">
        <v>32</v>
      </c>
      <c r="D23" s="4">
        <v>210</v>
      </c>
      <c r="E23" s="5">
        <v>43383</v>
      </c>
      <c r="F23" s="3"/>
      <c r="G23" s="3" t="str">
        <f t="shared" si="0"/>
        <v xml:space="preserve"> </v>
      </c>
      <c r="H23" s="5" t="str">
        <f t="shared" si="1"/>
        <v xml:space="preserve"> </v>
      </c>
      <c r="I23" s="3"/>
      <c r="J23" s="1" t="s">
        <v>7</v>
      </c>
    </row>
    <row r="24" spans="1:10" ht="26.25" customHeight="1" x14ac:dyDescent="0.2">
      <c r="A24" s="3">
        <v>22</v>
      </c>
      <c r="B24" s="3">
        <v>1024</v>
      </c>
      <c r="C24" s="3" t="s">
        <v>33</v>
      </c>
      <c r="D24" s="4">
        <v>220</v>
      </c>
      <c r="E24" s="5">
        <v>43405</v>
      </c>
      <c r="F24" s="5">
        <v>43405</v>
      </c>
      <c r="G24" s="7" t="str">
        <f t="shared" si="0"/>
        <v xml:space="preserve"> </v>
      </c>
      <c r="H24" s="5" t="str">
        <f t="shared" si="1"/>
        <v xml:space="preserve"> </v>
      </c>
      <c r="I24" s="3"/>
    </row>
    <row r="25" spans="1:10" ht="26.25" customHeight="1" x14ac:dyDescent="0.2">
      <c r="A25" s="3">
        <v>23</v>
      </c>
      <c r="B25" s="3">
        <v>1081</v>
      </c>
      <c r="C25" s="3" t="s">
        <v>34</v>
      </c>
      <c r="D25" s="4">
        <v>230</v>
      </c>
      <c r="E25" s="3"/>
      <c r="F25" s="5">
        <v>43540</v>
      </c>
      <c r="G25" s="3" t="str">
        <f t="shared" si="0"/>
        <v xml:space="preserve"> </v>
      </c>
      <c r="H25" s="5" t="str">
        <f t="shared" si="1"/>
        <v xml:space="preserve"> </v>
      </c>
      <c r="I25" s="3"/>
    </row>
    <row r="26" spans="1:10" ht="26.25" customHeight="1" x14ac:dyDescent="0.2">
      <c r="A26" s="3">
        <v>24</v>
      </c>
      <c r="B26" s="3">
        <v>983</v>
      </c>
      <c r="C26" s="3" t="s">
        <v>35</v>
      </c>
      <c r="D26" s="4">
        <v>240</v>
      </c>
      <c r="E26" s="5">
        <v>43473</v>
      </c>
      <c r="F26" s="5">
        <v>43540</v>
      </c>
      <c r="G26" s="3" t="str">
        <f t="shared" si="0"/>
        <v xml:space="preserve"> </v>
      </c>
      <c r="H26" s="5" t="str">
        <f t="shared" si="1"/>
        <v xml:space="preserve"> </v>
      </c>
      <c r="I26" s="3"/>
    </row>
    <row r="27" spans="1:10" ht="26.25" customHeight="1" x14ac:dyDescent="0.2">
      <c r="A27" s="3">
        <v>25</v>
      </c>
      <c r="B27" s="3">
        <v>1015</v>
      </c>
      <c r="C27" s="3" t="s">
        <v>36</v>
      </c>
      <c r="D27" s="4">
        <v>250</v>
      </c>
      <c r="E27" s="5">
        <v>43467</v>
      </c>
      <c r="F27" s="5">
        <v>43540</v>
      </c>
      <c r="G27" s="3" t="str">
        <f t="shared" si="0"/>
        <v xml:space="preserve"> </v>
      </c>
      <c r="H27" s="5" t="str">
        <f t="shared" si="1"/>
        <v xml:space="preserve"> </v>
      </c>
      <c r="I27" s="3"/>
    </row>
    <row r="28" spans="1:10" ht="26.25" customHeight="1" x14ac:dyDescent="0.2">
      <c r="A28" s="3">
        <v>26</v>
      </c>
      <c r="B28" s="3">
        <v>1020</v>
      </c>
      <c r="C28" s="3" t="s">
        <v>37</v>
      </c>
      <c r="D28" s="4">
        <v>260</v>
      </c>
      <c r="E28" s="5">
        <v>43327</v>
      </c>
      <c r="F28" s="11">
        <v>43400</v>
      </c>
      <c r="G28" s="3" t="str">
        <f t="shared" si="0"/>
        <v xml:space="preserve"> </v>
      </c>
      <c r="H28" s="5" t="str">
        <f t="shared" si="1"/>
        <v xml:space="preserve"> </v>
      </c>
      <c r="I28" s="3"/>
    </row>
    <row r="29" spans="1:10" ht="26.25" customHeight="1" x14ac:dyDescent="0.2">
      <c r="A29" s="3">
        <v>27</v>
      </c>
      <c r="B29" s="3">
        <v>1023</v>
      </c>
      <c r="C29" s="3" t="s">
        <v>38</v>
      </c>
      <c r="D29" s="4">
        <v>270</v>
      </c>
      <c r="E29" s="5">
        <v>43317</v>
      </c>
      <c r="F29" s="5">
        <v>43386</v>
      </c>
      <c r="G29" s="3" t="str">
        <f t="shared" si="0"/>
        <v xml:space="preserve"> </v>
      </c>
      <c r="H29" s="5" t="str">
        <f t="shared" si="1"/>
        <v xml:space="preserve"> </v>
      </c>
      <c r="I29" s="3"/>
    </row>
    <row r="30" spans="1:10" ht="26.25" customHeight="1" x14ac:dyDescent="0.2">
      <c r="A30" s="3">
        <v>28</v>
      </c>
      <c r="B30" s="3">
        <v>1012</v>
      </c>
      <c r="C30" s="3" t="s">
        <v>39</v>
      </c>
      <c r="D30" s="4">
        <v>280</v>
      </c>
      <c r="E30" s="5">
        <v>43307</v>
      </c>
      <c r="F30" s="5">
        <v>43386</v>
      </c>
      <c r="G30" s="3" t="str">
        <f t="shared" si="0"/>
        <v xml:space="preserve"> </v>
      </c>
      <c r="H30" s="5" t="str">
        <f t="shared" si="1"/>
        <v xml:space="preserve"> </v>
      </c>
      <c r="I30" s="3"/>
    </row>
    <row r="31" spans="1:10" ht="26.25" customHeight="1" x14ac:dyDescent="0.2">
      <c r="A31" s="3">
        <v>29</v>
      </c>
      <c r="B31" s="3">
        <v>1022</v>
      </c>
      <c r="C31" s="3" t="s">
        <v>40</v>
      </c>
      <c r="D31" s="4">
        <v>290</v>
      </c>
      <c r="E31" s="5">
        <v>43317</v>
      </c>
      <c r="F31" s="5">
        <v>43386</v>
      </c>
      <c r="G31" s="3" t="str">
        <f t="shared" si="0"/>
        <v xml:space="preserve"> </v>
      </c>
      <c r="H31" s="5" t="str">
        <f t="shared" si="1"/>
        <v xml:space="preserve"> </v>
      </c>
      <c r="I31" s="3"/>
    </row>
    <row r="32" spans="1:10" ht="26.25" customHeight="1" x14ac:dyDescent="0.2">
      <c r="A32" s="3">
        <v>30</v>
      </c>
      <c r="B32" s="3">
        <v>958</v>
      </c>
      <c r="C32" s="3" t="s">
        <v>41</v>
      </c>
      <c r="D32" s="4">
        <v>300</v>
      </c>
      <c r="E32" s="5">
        <v>43313</v>
      </c>
      <c r="F32" s="5">
        <v>43386</v>
      </c>
      <c r="G32" s="3" t="str">
        <f t="shared" si="0"/>
        <v xml:space="preserve"> </v>
      </c>
      <c r="H32" s="5" t="str">
        <f t="shared" si="1"/>
        <v xml:space="preserve"> </v>
      </c>
      <c r="I32" s="3"/>
    </row>
    <row r="33" spans="1:10" ht="26.25" customHeight="1" x14ac:dyDescent="0.2">
      <c r="A33" s="3">
        <v>31</v>
      </c>
      <c r="B33" s="3">
        <v>1013</v>
      </c>
      <c r="C33" s="3" t="s">
        <v>42</v>
      </c>
      <c r="D33" s="4">
        <v>310</v>
      </c>
      <c r="E33" s="5">
        <v>43292</v>
      </c>
      <c r="F33" s="5">
        <v>43358</v>
      </c>
      <c r="G33" s="3" t="str">
        <f t="shared" si="0"/>
        <v xml:space="preserve"> </v>
      </c>
      <c r="H33" s="5" t="str">
        <f t="shared" si="1"/>
        <v xml:space="preserve"> </v>
      </c>
      <c r="I33" s="3"/>
    </row>
    <row r="34" spans="1:10" ht="26.25" customHeight="1" x14ac:dyDescent="0.2">
      <c r="A34" s="3">
        <v>32</v>
      </c>
      <c r="B34" s="3">
        <v>772</v>
      </c>
      <c r="C34" s="3" t="s">
        <v>43</v>
      </c>
      <c r="D34" s="4">
        <v>320</v>
      </c>
      <c r="E34" s="5">
        <v>43160</v>
      </c>
      <c r="F34" s="5">
        <v>43358</v>
      </c>
      <c r="G34" s="3" t="str">
        <f t="shared" si="0"/>
        <v xml:space="preserve"> </v>
      </c>
      <c r="H34" s="5" t="str">
        <f t="shared" si="1"/>
        <v xml:space="preserve"> </v>
      </c>
      <c r="I34" s="3"/>
    </row>
    <row r="35" spans="1:10" ht="26.25" customHeight="1" x14ac:dyDescent="0.2">
      <c r="A35" s="3">
        <v>33</v>
      </c>
      <c r="B35" s="3">
        <v>420</v>
      </c>
      <c r="C35" s="3" t="s">
        <v>44</v>
      </c>
      <c r="D35" s="4">
        <v>330</v>
      </c>
      <c r="E35" s="5">
        <v>43405</v>
      </c>
      <c r="F35" s="5">
        <v>43540</v>
      </c>
      <c r="G35" s="3" t="str">
        <f t="shared" ref="G35:G64" si="2">IFERROR(IF(ISODD(MID(D35,13,1)),"Male","Female")," ")</f>
        <v xml:space="preserve"> </v>
      </c>
      <c r="H35" s="5" t="str">
        <f t="shared" ref="H35:H64" si="3">IFERROR(DATE(IF(LEFT(D35,1)*1=3,20,19)&amp;MID(D35,2,2),MID(D35,4,2),MID(D35,6,2))," ")</f>
        <v xml:space="preserve"> </v>
      </c>
      <c r="I35" s="3"/>
    </row>
    <row r="36" spans="1:10" ht="26.25" customHeight="1" x14ac:dyDescent="0.2">
      <c r="A36" s="3">
        <v>34</v>
      </c>
      <c r="B36" s="3">
        <v>978</v>
      </c>
      <c r="C36" s="3" t="s">
        <v>45</v>
      </c>
      <c r="D36" s="4">
        <v>340</v>
      </c>
      <c r="E36" s="5">
        <v>43226</v>
      </c>
      <c r="F36" s="5"/>
      <c r="G36" s="3" t="str">
        <f t="shared" si="2"/>
        <v xml:space="preserve"> </v>
      </c>
      <c r="H36" s="5" t="str">
        <f t="shared" si="3"/>
        <v xml:space="preserve"> </v>
      </c>
      <c r="I36" s="3"/>
    </row>
    <row r="37" spans="1:10" ht="26.25" customHeight="1" x14ac:dyDescent="0.2">
      <c r="A37" s="3">
        <v>35</v>
      </c>
      <c r="B37" s="3"/>
      <c r="C37" s="3" t="s">
        <v>46</v>
      </c>
      <c r="D37" s="4">
        <v>350</v>
      </c>
      <c r="E37" s="5">
        <v>43149</v>
      </c>
      <c r="F37" s="5">
        <v>43212</v>
      </c>
      <c r="G37" s="3" t="str">
        <f t="shared" si="2"/>
        <v xml:space="preserve"> </v>
      </c>
      <c r="H37" s="5" t="str">
        <f t="shared" si="3"/>
        <v xml:space="preserve"> </v>
      </c>
      <c r="I37" s="3"/>
    </row>
    <row r="38" spans="1:10" ht="26.25" customHeight="1" x14ac:dyDescent="0.2">
      <c r="A38" s="3">
        <v>36</v>
      </c>
      <c r="B38" s="3"/>
      <c r="C38" s="3" t="s">
        <v>47</v>
      </c>
      <c r="D38" s="4">
        <v>360</v>
      </c>
      <c r="E38" s="5">
        <v>43150</v>
      </c>
      <c r="F38" s="5">
        <v>43211</v>
      </c>
      <c r="G38" s="3" t="str">
        <f t="shared" si="2"/>
        <v xml:space="preserve"> </v>
      </c>
      <c r="H38" s="5" t="str">
        <f t="shared" si="3"/>
        <v xml:space="preserve"> </v>
      </c>
      <c r="I38" s="3"/>
    </row>
    <row r="39" spans="1:10" ht="26.25" customHeight="1" x14ac:dyDescent="0.2">
      <c r="A39" s="3">
        <v>37</v>
      </c>
      <c r="B39" s="3">
        <v>863</v>
      </c>
      <c r="C39" s="3" t="s">
        <v>48</v>
      </c>
      <c r="D39" s="4">
        <v>370</v>
      </c>
      <c r="E39" s="5">
        <v>43220</v>
      </c>
      <c r="F39" s="3"/>
      <c r="G39" s="3" t="str">
        <f t="shared" si="2"/>
        <v xml:space="preserve"> </v>
      </c>
      <c r="H39" s="5" t="str">
        <f t="shared" si="3"/>
        <v xml:space="preserve"> </v>
      </c>
      <c r="I39" s="3"/>
    </row>
    <row r="40" spans="1:10" ht="26.25" customHeight="1" x14ac:dyDescent="0.2">
      <c r="A40" s="3">
        <v>38</v>
      </c>
      <c r="B40" s="3">
        <v>872</v>
      </c>
      <c r="C40" s="3" t="s">
        <v>68</v>
      </c>
      <c r="D40" s="4">
        <v>380</v>
      </c>
      <c r="E40" s="5">
        <v>43274</v>
      </c>
      <c r="F40" s="5">
        <v>43351</v>
      </c>
      <c r="G40" s="3" t="str">
        <f t="shared" si="2"/>
        <v xml:space="preserve"> </v>
      </c>
      <c r="H40" s="5" t="str">
        <f t="shared" si="3"/>
        <v xml:space="preserve"> </v>
      </c>
      <c r="I40" s="3"/>
    </row>
    <row r="41" spans="1:10" ht="26.25" customHeight="1" x14ac:dyDescent="0.2">
      <c r="A41" s="3">
        <v>39</v>
      </c>
      <c r="B41" s="3">
        <v>924</v>
      </c>
      <c r="C41" s="3" t="s">
        <v>69</v>
      </c>
      <c r="D41" s="4">
        <v>390</v>
      </c>
      <c r="E41" s="5">
        <v>43284</v>
      </c>
      <c r="F41" s="5">
        <v>43351</v>
      </c>
      <c r="G41" s="3" t="str">
        <f t="shared" si="2"/>
        <v xml:space="preserve"> </v>
      </c>
      <c r="H41" s="5" t="str">
        <f t="shared" si="3"/>
        <v xml:space="preserve"> </v>
      </c>
      <c r="I41" s="3"/>
    </row>
    <row r="42" spans="1:10" x14ac:dyDescent="0.2">
      <c r="A42" s="3">
        <v>40</v>
      </c>
      <c r="B42" s="3">
        <v>999</v>
      </c>
      <c r="C42" s="3" t="s">
        <v>70</v>
      </c>
      <c r="D42" s="4">
        <v>400</v>
      </c>
      <c r="E42" s="5">
        <v>43212</v>
      </c>
      <c r="F42" s="5">
        <v>43351</v>
      </c>
      <c r="G42" s="3" t="str">
        <f t="shared" si="2"/>
        <v xml:space="preserve"> </v>
      </c>
      <c r="H42" s="5" t="str">
        <f t="shared" si="3"/>
        <v xml:space="preserve"> </v>
      </c>
      <c r="I42" s="3"/>
    </row>
    <row r="43" spans="1:10" x14ac:dyDescent="0.2">
      <c r="A43" s="3">
        <v>41</v>
      </c>
      <c r="B43" s="3">
        <v>962</v>
      </c>
      <c r="C43" s="3" t="s">
        <v>71</v>
      </c>
      <c r="D43" s="4">
        <v>410</v>
      </c>
      <c r="E43" s="5">
        <v>43285</v>
      </c>
      <c r="F43" s="5">
        <v>43351</v>
      </c>
      <c r="G43" s="3" t="str">
        <f t="shared" si="2"/>
        <v xml:space="preserve"> </v>
      </c>
      <c r="H43" s="5" t="str">
        <f t="shared" si="3"/>
        <v xml:space="preserve"> </v>
      </c>
      <c r="I43" s="3"/>
    </row>
    <row r="44" spans="1:10" x14ac:dyDescent="0.2">
      <c r="A44" s="3">
        <v>42</v>
      </c>
      <c r="B44" s="3">
        <v>128</v>
      </c>
      <c r="C44" s="3" t="s">
        <v>72</v>
      </c>
      <c r="D44" s="4">
        <v>420</v>
      </c>
      <c r="E44" s="5">
        <v>43255</v>
      </c>
      <c r="F44" s="5">
        <v>43330</v>
      </c>
      <c r="G44" s="3" t="str">
        <f t="shared" si="2"/>
        <v xml:space="preserve"> </v>
      </c>
      <c r="H44" s="5" t="str">
        <f t="shared" si="3"/>
        <v xml:space="preserve"> </v>
      </c>
      <c r="I44" s="3"/>
    </row>
    <row r="45" spans="1:10" x14ac:dyDescent="0.2">
      <c r="A45" s="3">
        <v>43</v>
      </c>
      <c r="B45" s="3">
        <v>897</v>
      </c>
      <c r="C45" s="3" t="s">
        <v>73</v>
      </c>
      <c r="D45" s="4">
        <v>430</v>
      </c>
      <c r="E45" s="5">
        <v>43258</v>
      </c>
      <c r="F45" s="5">
        <v>43330</v>
      </c>
      <c r="G45" s="3" t="str">
        <f t="shared" si="2"/>
        <v xml:space="preserve"> </v>
      </c>
      <c r="H45" s="5" t="str">
        <f t="shared" si="3"/>
        <v xml:space="preserve"> </v>
      </c>
      <c r="I45" s="3"/>
    </row>
    <row r="46" spans="1:10" x14ac:dyDescent="0.2">
      <c r="A46" s="3">
        <v>44</v>
      </c>
      <c r="B46" s="3">
        <v>945</v>
      </c>
      <c r="C46" s="3" t="s">
        <v>74</v>
      </c>
      <c r="D46" s="4">
        <v>440</v>
      </c>
      <c r="E46" s="5">
        <v>43114</v>
      </c>
      <c r="F46" s="5">
        <v>43114</v>
      </c>
      <c r="G46" s="3" t="str">
        <f t="shared" si="2"/>
        <v xml:space="preserve"> </v>
      </c>
      <c r="H46" s="5" t="str">
        <f t="shared" si="3"/>
        <v xml:space="preserve"> </v>
      </c>
      <c r="I46" s="3"/>
    </row>
    <row r="47" spans="1:10" s="41" customFormat="1" x14ac:dyDescent="0.2">
      <c r="A47" s="34">
        <v>45</v>
      </c>
      <c r="B47" s="34"/>
      <c r="C47" s="34" t="s">
        <v>75</v>
      </c>
      <c r="D47" s="39">
        <v>450</v>
      </c>
      <c r="E47" s="34"/>
      <c r="F47" s="34"/>
      <c r="G47" s="34" t="str">
        <f t="shared" si="2"/>
        <v xml:space="preserve"> </v>
      </c>
      <c r="H47" s="40" t="str">
        <f t="shared" si="3"/>
        <v xml:space="preserve"> </v>
      </c>
      <c r="I47" s="34"/>
      <c r="J47" s="41" t="s">
        <v>11</v>
      </c>
    </row>
    <row r="48" spans="1:10" x14ac:dyDescent="0.2">
      <c r="A48" s="3">
        <v>46</v>
      </c>
      <c r="B48" s="3">
        <v>862</v>
      </c>
      <c r="C48" s="3" t="s">
        <v>76</v>
      </c>
      <c r="D48" s="4">
        <v>460</v>
      </c>
      <c r="E48" s="5">
        <v>43136</v>
      </c>
      <c r="F48" s="5">
        <v>43204</v>
      </c>
      <c r="G48" s="3" t="str">
        <f t="shared" si="2"/>
        <v xml:space="preserve"> </v>
      </c>
      <c r="H48" s="5" t="str">
        <f t="shared" si="3"/>
        <v xml:space="preserve"> </v>
      </c>
      <c r="I48" s="3"/>
    </row>
    <row r="49" spans="1:9" x14ac:dyDescent="0.2">
      <c r="A49" s="3">
        <v>47</v>
      </c>
      <c r="B49" s="3">
        <v>953</v>
      </c>
      <c r="C49" s="3" t="s">
        <v>77</v>
      </c>
      <c r="D49" s="4">
        <v>470</v>
      </c>
      <c r="E49" s="5">
        <v>43146</v>
      </c>
      <c r="F49" s="5">
        <v>43323</v>
      </c>
      <c r="G49" s="3" t="str">
        <f t="shared" si="2"/>
        <v xml:space="preserve"> </v>
      </c>
      <c r="H49" s="5" t="str">
        <f t="shared" si="3"/>
        <v xml:space="preserve"> </v>
      </c>
      <c r="I49" s="3"/>
    </row>
    <row r="50" spans="1:9" x14ac:dyDescent="0.2">
      <c r="A50" s="3">
        <v>48</v>
      </c>
      <c r="B50" s="3">
        <v>940</v>
      </c>
      <c r="C50" s="3" t="s">
        <v>78</v>
      </c>
      <c r="D50" s="4">
        <v>480</v>
      </c>
      <c r="E50" s="5">
        <v>43254</v>
      </c>
      <c r="F50" s="5">
        <v>43330</v>
      </c>
      <c r="G50" s="3" t="str">
        <f t="shared" si="2"/>
        <v xml:space="preserve"> </v>
      </c>
      <c r="H50" s="5" t="str">
        <f t="shared" si="3"/>
        <v xml:space="preserve"> </v>
      </c>
      <c r="I50" s="3"/>
    </row>
    <row r="51" spans="1:9" x14ac:dyDescent="0.2">
      <c r="A51" s="3">
        <v>49</v>
      </c>
      <c r="B51" s="3">
        <v>932</v>
      </c>
      <c r="C51" s="3" t="s">
        <v>79</v>
      </c>
      <c r="D51" s="4">
        <v>490</v>
      </c>
      <c r="E51" s="5">
        <v>43044</v>
      </c>
      <c r="F51" s="5">
        <v>43323</v>
      </c>
      <c r="G51" s="3" t="str">
        <f t="shared" si="2"/>
        <v xml:space="preserve"> </v>
      </c>
      <c r="H51" s="5" t="str">
        <f t="shared" si="3"/>
        <v xml:space="preserve"> </v>
      </c>
      <c r="I51" s="3"/>
    </row>
    <row r="52" spans="1:9" x14ac:dyDescent="0.2">
      <c r="A52" s="3">
        <v>50</v>
      </c>
      <c r="B52" s="3">
        <v>880</v>
      </c>
      <c r="C52" s="3" t="s">
        <v>80</v>
      </c>
      <c r="D52" s="4">
        <v>500</v>
      </c>
      <c r="E52" s="5">
        <v>43104</v>
      </c>
      <c r="F52" s="5">
        <v>43176</v>
      </c>
      <c r="G52" s="3" t="str">
        <f t="shared" si="2"/>
        <v xml:space="preserve"> </v>
      </c>
      <c r="H52" s="5" t="str">
        <f t="shared" si="3"/>
        <v xml:space="preserve"> </v>
      </c>
      <c r="I52" s="3"/>
    </row>
    <row r="53" spans="1:9" x14ac:dyDescent="0.2">
      <c r="A53" s="3">
        <v>51</v>
      </c>
      <c r="B53" s="3">
        <v>789</v>
      </c>
      <c r="C53" s="3" t="s">
        <v>81</v>
      </c>
      <c r="D53" s="4">
        <v>510</v>
      </c>
      <c r="E53" s="5">
        <v>43080</v>
      </c>
      <c r="F53" s="5">
        <v>43148</v>
      </c>
      <c r="G53" s="3" t="str">
        <f t="shared" si="2"/>
        <v xml:space="preserve"> </v>
      </c>
      <c r="H53" s="5" t="str">
        <f t="shared" si="3"/>
        <v xml:space="preserve"> </v>
      </c>
      <c r="I53" s="3"/>
    </row>
    <row r="54" spans="1:9" x14ac:dyDescent="0.2">
      <c r="A54" s="3">
        <v>52</v>
      </c>
      <c r="B54" s="3">
        <v>982</v>
      </c>
      <c r="C54" s="3" t="s">
        <v>82</v>
      </c>
      <c r="D54" s="4">
        <v>520</v>
      </c>
      <c r="E54" s="5">
        <v>43173</v>
      </c>
      <c r="F54" s="5">
        <v>43295</v>
      </c>
      <c r="G54" s="3" t="str">
        <f t="shared" si="2"/>
        <v xml:space="preserve"> </v>
      </c>
      <c r="H54" s="5" t="str">
        <f t="shared" si="3"/>
        <v xml:space="preserve"> </v>
      </c>
      <c r="I54" s="3"/>
    </row>
    <row r="55" spans="1:9" x14ac:dyDescent="0.2">
      <c r="A55" s="3">
        <v>53</v>
      </c>
      <c r="B55" s="3">
        <v>989</v>
      </c>
      <c r="C55" s="3" t="s">
        <v>83</v>
      </c>
      <c r="D55" s="4">
        <v>530</v>
      </c>
      <c r="E55" s="5">
        <v>43222</v>
      </c>
      <c r="F55" s="5">
        <v>43295</v>
      </c>
      <c r="G55" s="3" t="str">
        <f t="shared" si="2"/>
        <v xml:space="preserve"> </v>
      </c>
      <c r="H55" s="5" t="str">
        <f t="shared" si="3"/>
        <v xml:space="preserve"> </v>
      </c>
      <c r="I55" s="3"/>
    </row>
    <row r="56" spans="1:9" x14ac:dyDescent="0.2">
      <c r="A56" s="3">
        <v>54</v>
      </c>
      <c r="B56" s="3">
        <v>990</v>
      </c>
      <c r="C56" s="3" t="s">
        <v>84</v>
      </c>
      <c r="D56" s="4">
        <v>540</v>
      </c>
      <c r="E56" s="5">
        <v>43235</v>
      </c>
      <c r="F56" s="5">
        <v>43295</v>
      </c>
      <c r="G56" s="3" t="str">
        <f t="shared" si="2"/>
        <v xml:space="preserve"> </v>
      </c>
      <c r="H56" s="5" t="str">
        <f t="shared" si="3"/>
        <v xml:space="preserve"> </v>
      </c>
      <c r="I56" s="3"/>
    </row>
    <row r="57" spans="1:9" x14ac:dyDescent="0.2">
      <c r="A57" s="3">
        <v>55</v>
      </c>
      <c r="B57" s="3">
        <v>964</v>
      </c>
      <c r="C57" s="3" t="s">
        <v>85</v>
      </c>
      <c r="D57" s="4">
        <v>550</v>
      </c>
      <c r="E57" s="5">
        <v>43188</v>
      </c>
      <c r="F57" s="5">
        <v>43295</v>
      </c>
      <c r="G57" s="3" t="str">
        <f t="shared" si="2"/>
        <v xml:space="preserve"> </v>
      </c>
      <c r="H57" s="5" t="str">
        <f t="shared" si="3"/>
        <v xml:space="preserve"> </v>
      </c>
      <c r="I57" s="3"/>
    </row>
    <row r="58" spans="1:9" x14ac:dyDescent="0.2">
      <c r="A58" s="3">
        <v>56</v>
      </c>
      <c r="B58" s="3">
        <v>711</v>
      </c>
      <c r="C58" s="3" t="s">
        <v>86</v>
      </c>
      <c r="D58" s="4">
        <v>560</v>
      </c>
      <c r="E58" s="5">
        <v>43206</v>
      </c>
      <c r="F58" s="5">
        <v>43295</v>
      </c>
      <c r="G58" s="3" t="str">
        <f t="shared" si="2"/>
        <v xml:space="preserve"> </v>
      </c>
      <c r="H58" s="5" t="str">
        <f t="shared" si="3"/>
        <v xml:space="preserve"> </v>
      </c>
      <c r="I58" s="3"/>
    </row>
    <row r="59" spans="1:9" x14ac:dyDescent="0.2">
      <c r="A59" s="3">
        <v>57</v>
      </c>
      <c r="B59" s="3">
        <v>740</v>
      </c>
      <c r="C59" s="3" t="s">
        <v>87</v>
      </c>
      <c r="D59" s="4">
        <v>570</v>
      </c>
      <c r="E59" s="5">
        <v>42743</v>
      </c>
      <c r="F59" s="5">
        <v>43118</v>
      </c>
      <c r="G59" s="3" t="str">
        <f t="shared" si="2"/>
        <v xml:space="preserve"> </v>
      </c>
      <c r="H59" s="5" t="str">
        <f t="shared" si="3"/>
        <v xml:space="preserve"> </v>
      </c>
      <c r="I59" s="3"/>
    </row>
    <row r="60" spans="1:9" x14ac:dyDescent="0.2">
      <c r="A60" s="3">
        <v>58</v>
      </c>
      <c r="B60" s="3">
        <v>966</v>
      </c>
      <c r="C60" s="3" t="s">
        <v>88</v>
      </c>
      <c r="D60" s="4">
        <v>580</v>
      </c>
      <c r="E60" s="5">
        <v>43075</v>
      </c>
      <c r="F60" s="5">
        <v>43274</v>
      </c>
      <c r="G60" s="3" t="str">
        <f t="shared" si="2"/>
        <v xml:space="preserve"> </v>
      </c>
      <c r="H60" s="5" t="str">
        <f t="shared" si="3"/>
        <v xml:space="preserve"> </v>
      </c>
      <c r="I60" s="3"/>
    </row>
    <row r="61" spans="1:9" x14ac:dyDescent="0.2">
      <c r="A61" s="3">
        <v>59</v>
      </c>
      <c r="B61" s="3">
        <v>986</v>
      </c>
      <c r="C61" s="3" t="s">
        <v>89</v>
      </c>
      <c r="D61" s="4">
        <v>590</v>
      </c>
      <c r="E61" s="5">
        <v>43192</v>
      </c>
      <c r="F61" s="5">
        <v>43260</v>
      </c>
      <c r="G61" s="3" t="str">
        <f t="shared" si="2"/>
        <v xml:space="preserve"> </v>
      </c>
      <c r="H61" s="5" t="str">
        <f t="shared" si="3"/>
        <v xml:space="preserve"> </v>
      </c>
      <c r="I61" s="3"/>
    </row>
    <row r="62" spans="1:9" x14ac:dyDescent="0.2">
      <c r="A62" s="3">
        <v>60</v>
      </c>
      <c r="B62" s="3">
        <v>988</v>
      </c>
      <c r="C62" s="3" t="s">
        <v>90</v>
      </c>
      <c r="D62" s="4">
        <v>600</v>
      </c>
      <c r="E62" s="5">
        <v>43192</v>
      </c>
      <c r="F62" s="5">
        <v>43260</v>
      </c>
      <c r="G62" s="3" t="str">
        <f t="shared" si="2"/>
        <v xml:space="preserve"> </v>
      </c>
      <c r="H62" s="5" t="str">
        <f t="shared" si="3"/>
        <v xml:space="preserve"> </v>
      </c>
      <c r="I62" s="3"/>
    </row>
    <row r="63" spans="1:9" x14ac:dyDescent="0.2">
      <c r="A63" s="3">
        <v>61</v>
      </c>
      <c r="B63" s="3">
        <v>534</v>
      </c>
      <c r="C63" s="3" t="s">
        <v>91</v>
      </c>
      <c r="D63" s="4">
        <v>610</v>
      </c>
      <c r="E63" s="5">
        <v>43200</v>
      </c>
      <c r="F63" s="5">
        <v>43232</v>
      </c>
      <c r="G63" s="3" t="str">
        <f t="shared" si="2"/>
        <v xml:space="preserve"> </v>
      </c>
      <c r="H63" s="5" t="str">
        <f t="shared" si="3"/>
        <v xml:space="preserve"> </v>
      </c>
      <c r="I63" s="3"/>
    </row>
    <row r="64" spans="1:9" x14ac:dyDescent="0.2">
      <c r="A64" s="3">
        <v>62</v>
      </c>
      <c r="B64" s="3">
        <v>441</v>
      </c>
      <c r="C64" s="3" t="s">
        <v>92</v>
      </c>
      <c r="D64" s="4">
        <v>620</v>
      </c>
      <c r="E64" s="5">
        <v>43170</v>
      </c>
      <c r="F64" s="5">
        <v>43232</v>
      </c>
      <c r="G64" s="3" t="str">
        <f t="shared" si="2"/>
        <v xml:space="preserve"> </v>
      </c>
      <c r="H64" s="5" t="str">
        <f t="shared" si="3"/>
        <v xml:space="preserve"> </v>
      </c>
      <c r="I64" s="3"/>
    </row>
    <row r="65" spans="1:9" x14ac:dyDescent="0.2">
      <c r="A65" s="3">
        <v>63</v>
      </c>
      <c r="B65" s="16">
        <v>913</v>
      </c>
      <c r="C65" s="3" t="s">
        <v>93</v>
      </c>
      <c r="D65" s="4">
        <v>630</v>
      </c>
      <c r="E65" s="19">
        <v>43108</v>
      </c>
      <c r="F65" s="19">
        <v>43218</v>
      </c>
      <c r="G65" s="18" t="str">
        <f>IFERROR(IF(ISODD(MID(D65,13,1)),"Male","Female")," ")</f>
        <v xml:space="preserve"> </v>
      </c>
      <c r="H65" s="19" t="str">
        <f>IFERROR(DATE(IF(LEFT(D65,1)*1=3,20,19)&amp;MID(D65,2,2),MID(D65,4,2),MID(D65,6,2))," ")</f>
        <v xml:space="preserve"> </v>
      </c>
      <c r="I65" s="16"/>
    </row>
    <row r="66" spans="1:9" x14ac:dyDescent="0.2">
      <c r="A66" s="3">
        <v>64</v>
      </c>
      <c r="B66" s="16">
        <v>969</v>
      </c>
      <c r="C66" s="3" t="s">
        <v>94</v>
      </c>
      <c r="D66" s="4">
        <v>640</v>
      </c>
      <c r="E66" s="19">
        <v>43200</v>
      </c>
      <c r="F66" s="19">
        <v>43200</v>
      </c>
      <c r="G66" s="18" t="str">
        <f>IFERROR(IF(ISODD(MID(D66,13,1)),"Male","Female")," ")</f>
        <v xml:space="preserve"> </v>
      </c>
      <c r="H66" s="19" t="str">
        <f>IFERROR(DATE(IF(LEFT(D66,1)*1=3,20,19)&amp;MID(D66,2,2),MID(D66,4,2),MID(D66,6,2))," ")</f>
        <v xml:space="preserve"> </v>
      </c>
      <c r="I66" s="16"/>
    </row>
    <row r="67" spans="1:9" x14ac:dyDescent="0.2">
      <c r="A67" s="3">
        <v>65</v>
      </c>
      <c r="B67" s="16">
        <v>797</v>
      </c>
      <c r="C67" s="3" t="s">
        <v>95</v>
      </c>
      <c r="D67" s="4">
        <v>650</v>
      </c>
      <c r="E67" s="19">
        <v>41335</v>
      </c>
      <c r="F67" s="19">
        <v>43211</v>
      </c>
      <c r="G67" s="18" t="str">
        <f>IFERROR(IF(ISODD(MID(D67,13,1)),"Male","Female")," ")</f>
        <v xml:space="preserve"> </v>
      </c>
      <c r="H67" s="19" t="str">
        <f>IFERROR(DATE(IF(LEFT(D67,1)*1=3,20,19)&amp;MID(D67,2,2),MID(D67,4,2),MID(D67,6,2))," ")</f>
        <v xml:space="preserve"> </v>
      </c>
      <c r="I67" s="16"/>
    </row>
    <row r="68" spans="1:9" x14ac:dyDescent="0.2">
      <c r="A68" s="3">
        <v>66</v>
      </c>
      <c r="B68" s="16">
        <v>899</v>
      </c>
      <c r="C68" s="3" t="s">
        <v>96</v>
      </c>
      <c r="D68" s="4">
        <v>660</v>
      </c>
      <c r="E68" s="19">
        <v>43124</v>
      </c>
      <c r="F68" s="19">
        <v>43192</v>
      </c>
      <c r="G68" s="18" t="str">
        <f>IFERROR(IF(ISODD(MID(D68,13,1)),"Male","Female")," ")</f>
        <v xml:space="preserve"> </v>
      </c>
      <c r="H68" s="19" t="str">
        <f>IFERROR(DATE(IF(LEFT(D68,1)*1=3,20,19)&amp;MID(D68,2,2),MID(D68,4,2),MID(D68,6,2))," ")</f>
        <v xml:space="preserve"> </v>
      </c>
      <c r="I68" s="16"/>
    </row>
    <row r="69" spans="1:9" x14ac:dyDescent="0.2">
      <c r="A69" s="3">
        <v>67</v>
      </c>
      <c r="B69" s="12">
        <v>947</v>
      </c>
      <c r="C69" s="3" t="s">
        <v>97</v>
      </c>
      <c r="D69" s="4">
        <v>670</v>
      </c>
      <c r="E69" s="15">
        <v>43116</v>
      </c>
      <c r="F69" s="15">
        <v>43176</v>
      </c>
      <c r="G69" s="14" t="str">
        <f>IFERROR(IF(ISODD(MID(D69,13,1)),"Male","Female")," ")</f>
        <v xml:space="preserve"> </v>
      </c>
      <c r="H69" s="15" t="str">
        <f>IFERROR(DATE(IF(LEFT(D69,1)*1=3,20,19)&amp;MID(D69,2,2),MID(D69,4,2),MID(D69,6,2))," ")</f>
        <v xml:space="preserve"> </v>
      </c>
      <c r="I69" s="12"/>
    </row>
    <row r="70" spans="1:9" x14ac:dyDescent="0.2">
      <c r="A70" s="3">
        <v>68</v>
      </c>
      <c r="B70" s="12">
        <v>936</v>
      </c>
      <c r="C70" s="3" t="s">
        <v>98</v>
      </c>
      <c r="D70" s="4">
        <v>680</v>
      </c>
      <c r="E70" s="15">
        <v>43108</v>
      </c>
      <c r="F70" s="15">
        <v>43176</v>
      </c>
      <c r="G70" s="14" t="str">
        <f t="shared" ref="G70:G77" si="4">IFERROR(IF(ISODD(MID(D70,13,1)),"Male","Female")," ")</f>
        <v xml:space="preserve"> </v>
      </c>
      <c r="H70" s="15" t="str">
        <f t="shared" ref="H70:H77" si="5">IFERROR(DATE(IF(LEFT(D70,1)*1=3,20,19)&amp;MID(D70,2,2),MID(D70,4,2),MID(D70,6,2))," ")</f>
        <v xml:space="preserve"> </v>
      </c>
      <c r="I70" s="12"/>
    </row>
    <row r="71" spans="1:9" x14ac:dyDescent="0.2">
      <c r="A71" s="3">
        <v>69</v>
      </c>
      <c r="B71" s="12">
        <v>878</v>
      </c>
      <c r="C71" s="3" t="s">
        <v>99</v>
      </c>
      <c r="D71" s="4">
        <v>690</v>
      </c>
      <c r="E71" s="15">
        <v>43094</v>
      </c>
      <c r="F71" s="15">
        <v>43169</v>
      </c>
      <c r="G71" s="14" t="str">
        <f t="shared" si="4"/>
        <v xml:space="preserve"> </v>
      </c>
      <c r="H71" s="15" t="str">
        <f t="shared" si="5"/>
        <v xml:space="preserve"> </v>
      </c>
      <c r="I71" s="12"/>
    </row>
    <row r="72" spans="1:9" x14ac:dyDescent="0.2">
      <c r="A72" s="3">
        <v>70</v>
      </c>
      <c r="B72" s="12">
        <v>901</v>
      </c>
      <c r="C72" s="3" t="s">
        <v>100</v>
      </c>
      <c r="D72" s="4">
        <v>700</v>
      </c>
      <c r="E72" s="15">
        <v>43104</v>
      </c>
      <c r="F72" s="15">
        <v>43169</v>
      </c>
      <c r="G72" s="14" t="str">
        <f t="shared" si="4"/>
        <v xml:space="preserve"> </v>
      </c>
      <c r="H72" s="15" t="str">
        <f t="shared" si="5"/>
        <v xml:space="preserve"> </v>
      </c>
      <c r="I72" s="12"/>
    </row>
    <row r="73" spans="1:9" x14ac:dyDescent="0.2">
      <c r="A73" s="3">
        <v>71</v>
      </c>
      <c r="B73" s="12">
        <v>914</v>
      </c>
      <c r="C73" s="3" t="s">
        <v>101</v>
      </c>
      <c r="D73" s="4">
        <v>710</v>
      </c>
      <c r="E73" s="15">
        <v>43045</v>
      </c>
      <c r="F73" s="15">
        <v>43120</v>
      </c>
      <c r="G73" s="14" t="str">
        <f t="shared" si="4"/>
        <v xml:space="preserve"> </v>
      </c>
      <c r="H73" s="15" t="str">
        <f t="shared" si="5"/>
        <v xml:space="preserve"> </v>
      </c>
      <c r="I73" s="12"/>
    </row>
    <row r="74" spans="1:9" x14ac:dyDescent="0.2">
      <c r="A74" s="3">
        <v>72</v>
      </c>
      <c r="B74" s="12">
        <v>902</v>
      </c>
      <c r="C74" s="3" t="s">
        <v>102</v>
      </c>
      <c r="D74" s="4">
        <v>720</v>
      </c>
      <c r="E74" s="15">
        <v>43074</v>
      </c>
      <c r="F74" s="15">
        <v>42045</v>
      </c>
      <c r="G74" s="14" t="str">
        <f t="shared" si="4"/>
        <v xml:space="preserve"> </v>
      </c>
      <c r="H74" s="15" t="str">
        <f t="shared" si="5"/>
        <v xml:space="preserve"> </v>
      </c>
      <c r="I74" s="12"/>
    </row>
    <row r="75" spans="1:9" x14ac:dyDescent="0.2">
      <c r="A75" s="3">
        <v>73</v>
      </c>
      <c r="B75" s="12">
        <v>811</v>
      </c>
      <c r="C75" s="3" t="s">
        <v>103</v>
      </c>
      <c r="D75" s="4">
        <v>730</v>
      </c>
      <c r="E75" s="15">
        <v>43009</v>
      </c>
      <c r="F75" s="15">
        <v>43078</v>
      </c>
      <c r="G75" s="14" t="str">
        <f t="shared" si="4"/>
        <v xml:space="preserve"> </v>
      </c>
      <c r="H75" s="15" t="str">
        <f t="shared" si="5"/>
        <v xml:space="preserve"> </v>
      </c>
      <c r="I75" s="12"/>
    </row>
    <row r="76" spans="1:9" x14ac:dyDescent="0.2">
      <c r="A76" s="3">
        <v>74</v>
      </c>
      <c r="B76" s="12">
        <v>938</v>
      </c>
      <c r="C76" s="3" t="s">
        <v>104</v>
      </c>
      <c r="D76" s="4">
        <v>740</v>
      </c>
      <c r="E76" s="15">
        <v>43065</v>
      </c>
      <c r="F76" s="15">
        <v>43078</v>
      </c>
      <c r="G76" s="14" t="str">
        <f t="shared" si="4"/>
        <v xml:space="preserve"> </v>
      </c>
      <c r="H76" s="15" t="str">
        <f t="shared" si="5"/>
        <v xml:space="preserve"> </v>
      </c>
      <c r="I76" s="12"/>
    </row>
    <row r="77" spans="1:9" x14ac:dyDescent="0.2">
      <c r="A77" s="3">
        <v>75</v>
      </c>
      <c r="B77" s="16">
        <v>741</v>
      </c>
      <c r="C77" s="3" t="s">
        <v>105</v>
      </c>
      <c r="D77" s="4">
        <v>750</v>
      </c>
      <c r="E77" s="19">
        <v>43068</v>
      </c>
      <c r="F77" s="19">
        <v>43108</v>
      </c>
      <c r="G77" s="18" t="str">
        <f t="shared" si="4"/>
        <v xml:space="preserve"> </v>
      </c>
      <c r="H77" s="19" t="str">
        <f t="shared" si="5"/>
        <v xml:space="preserve"> </v>
      </c>
      <c r="I77" s="16"/>
    </row>
  </sheetData>
  <mergeCells count="1">
    <mergeCell ref="A1:I1"/>
  </mergeCells>
  <conditionalFormatting sqref="B3:B77">
    <cfRule type="duplicateValues" dxfId="24" priority="2"/>
  </conditionalFormatting>
  <printOptions horizontalCentered="1" verticalCentered="1"/>
  <pageMargins left="0" right="0" top="0" bottom="0" header="0" footer="0"/>
  <pageSetup paperSize="9" scale="3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I24"/>
  <sheetViews>
    <sheetView rightToLeft="1" tabSelected="1" zoomScale="110" zoomScaleNormal="110" workbookViewId="0">
      <selection activeCell="K5" sqref="K5:K6"/>
    </sheetView>
  </sheetViews>
  <sheetFormatPr defaultRowHeight="14.25" x14ac:dyDescent="0.2"/>
  <cols>
    <col min="1" max="1" width="6" bestFit="1" customWidth="1"/>
    <col min="2" max="2" width="14.75" bestFit="1" customWidth="1"/>
    <col min="3" max="3" width="23.125" bestFit="1" customWidth="1"/>
    <col min="4" max="4" width="20.625" bestFit="1" customWidth="1"/>
    <col min="5" max="5" width="24.5" bestFit="1" customWidth="1"/>
    <col min="6" max="6" width="23.625" bestFit="1" customWidth="1"/>
    <col min="7" max="7" width="9.5" bestFit="1" customWidth="1"/>
    <col min="8" max="8" width="14.625" bestFit="1" customWidth="1"/>
    <col min="9" max="9" width="14.875" bestFit="1" customWidth="1"/>
  </cols>
  <sheetData>
    <row r="2" spans="1:9" ht="36" customHeight="1" x14ac:dyDescent="0.2">
      <c r="A2" s="24" t="s">
        <v>0</v>
      </c>
      <c r="B2" s="25" t="s">
        <v>1</v>
      </c>
      <c r="C2" s="25" t="s">
        <v>2</v>
      </c>
      <c r="D2" s="26" t="s">
        <v>3</v>
      </c>
      <c r="E2" s="25" t="s">
        <v>4</v>
      </c>
      <c r="F2" s="25" t="s">
        <v>5</v>
      </c>
      <c r="G2" s="25" t="s">
        <v>9</v>
      </c>
      <c r="H2" s="25" t="s">
        <v>10</v>
      </c>
      <c r="I2" s="27" t="s">
        <v>6</v>
      </c>
    </row>
    <row r="3" spans="1:9" ht="18" x14ac:dyDescent="0.2">
      <c r="A3" s="3">
        <v>1</v>
      </c>
      <c r="B3" s="3">
        <v>626</v>
      </c>
      <c r="C3" s="3" t="s">
        <v>49</v>
      </c>
      <c r="D3" s="4">
        <v>100</v>
      </c>
      <c r="E3" s="5">
        <v>43534</v>
      </c>
      <c r="F3" s="42"/>
      <c r="G3" s="7" t="str">
        <f t="shared" ref="G3:G5" si="0">IFERROR(IF(ISODD(MID(D3,13,1)),"Male","Female")," ")</f>
        <v xml:space="preserve"> </v>
      </c>
      <c r="H3" s="5" t="str">
        <f t="shared" ref="H3:H5" si="1">IFERROR(DATE(IF(LEFT(D3,1)*1=3,20,19)&amp;MID(D3,2,2),MID(D3,4,2),MID(D3,6,2))," ")</f>
        <v xml:space="preserve"> </v>
      </c>
      <c r="I3" s="3"/>
    </row>
    <row r="4" spans="1:9" ht="18" x14ac:dyDescent="0.2">
      <c r="A4" s="20">
        <v>2</v>
      </c>
      <c r="B4" s="20">
        <v>951</v>
      </c>
      <c r="C4" s="3" t="s">
        <v>50</v>
      </c>
      <c r="D4" s="21">
        <v>200</v>
      </c>
      <c r="E4" s="23">
        <v>43527</v>
      </c>
      <c r="F4" s="43"/>
      <c r="G4" s="22" t="str">
        <f t="shared" si="0"/>
        <v xml:space="preserve"> </v>
      </c>
      <c r="H4" s="23" t="str">
        <f t="shared" si="1"/>
        <v xml:space="preserve"> </v>
      </c>
      <c r="I4" s="20"/>
    </row>
    <row r="5" spans="1:9" ht="18" x14ac:dyDescent="0.2">
      <c r="A5" s="3">
        <v>3</v>
      </c>
      <c r="B5" s="20">
        <v>509</v>
      </c>
      <c r="C5" s="3" t="s">
        <v>51</v>
      </c>
      <c r="D5" s="4">
        <v>300</v>
      </c>
      <c r="E5" s="23">
        <v>43496</v>
      </c>
      <c r="F5" s="43"/>
      <c r="G5" s="22" t="str">
        <f t="shared" si="0"/>
        <v xml:space="preserve"> </v>
      </c>
      <c r="H5" s="23" t="str">
        <f t="shared" si="1"/>
        <v xml:space="preserve"> </v>
      </c>
      <c r="I5" s="20"/>
    </row>
    <row r="6" spans="1:9" ht="18" x14ac:dyDescent="0.2">
      <c r="A6" s="3">
        <v>4</v>
      </c>
      <c r="B6" s="16">
        <v>1040</v>
      </c>
      <c r="C6" s="3" t="s">
        <v>52</v>
      </c>
      <c r="D6" s="21">
        <v>400</v>
      </c>
      <c r="E6" s="19">
        <v>43500</v>
      </c>
      <c r="F6" s="44"/>
      <c r="G6" s="18" t="str">
        <f t="shared" ref="G6:G11" si="2">IFERROR(IF(ISODD(MID(D6,13,1)),"Male","Female")," ")</f>
        <v xml:space="preserve"> </v>
      </c>
      <c r="H6" s="19" t="str">
        <f t="shared" ref="H6:H11" si="3">IFERROR(DATE(IF(LEFT(D6,1)*1=3,20,19)&amp;MID(D6,2,2),MID(D6,4,2),MID(D6,6,2))," ")</f>
        <v xml:space="preserve"> </v>
      </c>
      <c r="I6" s="16"/>
    </row>
    <row r="7" spans="1:9" ht="18" x14ac:dyDescent="0.2">
      <c r="A7" s="20">
        <v>5</v>
      </c>
      <c r="B7" s="16">
        <v>1038</v>
      </c>
      <c r="C7" s="3" t="s">
        <v>53</v>
      </c>
      <c r="D7" s="4">
        <v>500</v>
      </c>
      <c r="E7" s="19">
        <v>43500</v>
      </c>
      <c r="F7" s="44"/>
      <c r="G7" s="18" t="str">
        <f t="shared" si="2"/>
        <v xml:space="preserve"> </v>
      </c>
      <c r="H7" s="19" t="str">
        <f t="shared" si="3"/>
        <v xml:space="preserve"> </v>
      </c>
      <c r="I7" s="16"/>
    </row>
    <row r="8" spans="1:9" ht="18" x14ac:dyDescent="0.2">
      <c r="A8" s="3">
        <v>6</v>
      </c>
      <c r="B8" s="16">
        <v>943</v>
      </c>
      <c r="C8" s="3" t="s">
        <v>54</v>
      </c>
      <c r="D8" s="21">
        <v>600</v>
      </c>
      <c r="E8" s="19">
        <v>43499</v>
      </c>
      <c r="F8" s="44"/>
      <c r="G8" s="18" t="str">
        <f t="shared" si="2"/>
        <v xml:space="preserve"> </v>
      </c>
      <c r="H8" s="19" t="str">
        <f t="shared" si="3"/>
        <v xml:space="preserve"> </v>
      </c>
      <c r="I8" s="16"/>
    </row>
    <row r="9" spans="1:9" ht="18" x14ac:dyDescent="0.2">
      <c r="A9" s="3">
        <v>7</v>
      </c>
      <c r="B9" s="16">
        <v>1010</v>
      </c>
      <c r="C9" s="3" t="s">
        <v>55</v>
      </c>
      <c r="D9" s="4">
        <v>700</v>
      </c>
      <c r="E9" s="19">
        <v>43484</v>
      </c>
      <c r="F9" s="44"/>
      <c r="G9" s="18" t="str">
        <f t="shared" si="2"/>
        <v xml:space="preserve"> </v>
      </c>
      <c r="H9" s="19" t="str">
        <f t="shared" si="3"/>
        <v xml:space="preserve"> </v>
      </c>
      <c r="I9" s="16"/>
    </row>
    <row r="10" spans="1:9" ht="18" x14ac:dyDescent="0.2">
      <c r="A10" s="20">
        <v>8</v>
      </c>
      <c r="B10" s="16">
        <v>884</v>
      </c>
      <c r="C10" s="3" t="s">
        <v>56</v>
      </c>
      <c r="D10" s="21">
        <v>800</v>
      </c>
      <c r="E10" s="19">
        <v>43484</v>
      </c>
      <c r="F10" s="44"/>
      <c r="G10" s="18" t="str">
        <f t="shared" si="2"/>
        <v xml:space="preserve"> </v>
      </c>
      <c r="H10" s="19" t="str">
        <f t="shared" si="3"/>
        <v xml:space="preserve"> </v>
      </c>
      <c r="I10" s="16"/>
    </row>
    <row r="11" spans="1:9" ht="18" x14ac:dyDescent="0.2">
      <c r="A11" s="16">
        <v>9</v>
      </c>
      <c r="B11" s="16">
        <v>1049</v>
      </c>
      <c r="C11" s="3" t="s">
        <v>57</v>
      </c>
      <c r="D11" s="4">
        <v>900</v>
      </c>
      <c r="E11" s="19">
        <v>43475</v>
      </c>
      <c r="F11" s="44"/>
      <c r="G11" s="18" t="str">
        <f t="shared" si="2"/>
        <v xml:space="preserve"> </v>
      </c>
      <c r="H11" s="19" t="str">
        <f t="shared" si="3"/>
        <v xml:space="preserve"> </v>
      </c>
      <c r="I11" s="16"/>
    </row>
    <row r="12" spans="1:9" s="38" customFormat="1" ht="18" x14ac:dyDescent="0.2">
      <c r="A12" s="32">
        <v>10</v>
      </c>
      <c r="B12" s="33">
        <v>1029</v>
      </c>
      <c r="C12" s="34" t="s">
        <v>58</v>
      </c>
      <c r="D12" s="35">
        <v>1000</v>
      </c>
      <c r="E12" s="36">
        <v>43467</v>
      </c>
      <c r="F12" s="44"/>
      <c r="G12" s="37" t="str">
        <f>IFERROR(IF(ISODD(MID(D12,13,1)),"Male","Female")," ")</f>
        <v xml:space="preserve"> </v>
      </c>
      <c r="H12" s="36" t="str">
        <f>IFERROR(DATE(IF(LEFT(D12,1)*1=3,20,19)&amp;MID(D12,2,2),MID(D12,4,2),MID(D12,6,2))," ")</f>
        <v xml:space="preserve"> </v>
      </c>
      <c r="I12" s="33"/>
    </row>
    <row r="13" spans="1:9" ht="18" x14ac:dyDescent="0.2">
      <c r="A13" s="16">
        <v>11</v>
      </c>
      <c r="B13" s="16">
        <v>1048</v>
      </c>
      <c r="C13" s="3" t="s">
        <v>59</v>
      </c>
      <c r="D13" s="4">
        <v>1100</v>
      </c>
      <c r="E13" s="19">
        <v>43506</v>
      </c>
      <c r="F13" s="44"/>
      <c r="G13" s="18" t="str">
        <f>IFERROR(IF(ISODD(MID(D13,13,1)),"Male","Female")," ")</f>
        <v xml:space="preserve"> </v>
      </c>
      <c r="H13" s="19" t="str">
        <f>IFERROR(DATE(IF(LEFT(D13,1)*1=3,20,19)&amp;MID(D13,2,2),MID(D13,4,2),MID(D13,6,2))," ")</f>
        <v xml:space="preserve"> </v>
      </c>
      <c r="I13" s="16"/>
    </row>
    <row r="14" spans="1:9" ht="18" x14ac:dyDescent="0.2">
      <c r="A14" s="20">
        <v>12</v>
      </c>
      <c r="B14" s="12">
        <v>916</v>
      </c>
      <c r="C14" s="3" t="s">
        <v>60</v>
      </c>
      <c r="D14" s="21">
        <v>1200</v>
      </c>
      <c r="E14" s="15">
        <v>43467</v>
      </c>
      <c r="F14" s="45"/>
      <c r="G14" s="14" t="str">
        <f t="shared" ref="G14:G24" si="4">IFERROR(IF(ISODD(MID(D14,13,1)),"Male","Female")," ")</f>
        <v xml:space="preserve"> </v>
      </c>
      <c r="H14" s="15" t="str">
        <f t="shared" ref="H14:H24" si="5">IFERROR(DATE(IF(LEFT(D14,1)*1=3,20,19)&amp;MID(D14,2,2),MID(D14,4,2),MID(D14,6,2))," ")</f>
        <v xml:space="preserve"> </v>
      </c>
      <c r="I14" s="12"/>
    </row>
    <row r="15" spans="1:9" ht="18" x14ac:dyDescent="0.2">
      <c r="A15" s="16">
        <v>13</v>
      </c>
      <c r="B15" s="12">
        <v>1006</v>
      </c>
      <c r="C15" s="3" t="s">
        <v>61</v>
      </c>
      <c r="D15" s="4">
        <v>1300</v>
      </c>
      <c r="E15" s="15">
        <v>43243</v>
      </c>
      <c r="F15" s="45"/>
      <c r="G15" s="14" t="str">
        <f t="shared" si="4"/>
        <v xml:space="preserve"> </v>
      </c>
      <c r="H15" s="15" t="str">
        <f t="shared" si="5"/>
        <v xml:space="preserve"> </v>
      </c>
      <c r="I15" s="12"/>
    </row>
    <row r="16" spans="1:9" ht="18" x14ac:dyDescent="0.2">
      <c r="A16" s="20">
        <v>14</v>
      </c>
      <c r="B16" s="12">
        <v>954</v>
      </c>
      <c r="C16" s="3" t="s">
        <v>62</v>
      </c>
      <c r="D16" s="21">
        <v>1400</v>
      </c>
      <c r="E16" s="15">
        <v>43423</v>
      </c>
      <c r="F16" s="45"/>
      <c r="G16" s="14" t="str">
        <f t="shared" si="4"/>
        <v xml:space="preserve"> </v>
      </c>
      <c r="H16" s="15" t="str">
        <f t="shared" si="5"/>
        <v xml:space="preserve"> </v>
      </c>
      <c r="I16" s="12"/>
    </row>
    <row r="17" spans="1:9" ht="18" x14ac:dyDescent="0.2">
      <c r="A17" s="16">
        <v>15</v>
      </c>
      <c r="B17" s="12">
        <v>1045</v>
      </c>
      <c r="C17" s="3" t="s">
        <v>63</v>
      </c>
      <c r="D17" s="4">
        <v>1500</v>
      </c>
      <c r="E17" s="15">
        <v>43389</v>
      </c>
      <c r="F17" s="45"/>
      <c r="G17" s="14" t="str">
        <f t="shared" si="4"/>
        <v xml:space="preserve"> </v>
      </c>
      <c r="H17" s="15" t="str">
        <f t="shared" si="5"/>
        <v xml:space="preserve"> </v>
      </c>
      <c r="I17" s="12"/>
    </row>
    <row r="18" spans="1:9" ht="18" x14ac:dyDescent="0.2">
      <c r="A18" s="20">
        <v>16</v>
      </c>
      <c r="B18" s="12">
        <v>942</v>
      </c>
      <c r="C18" s="3" t="s">
        <v>64</v>
      </c>
      <c r="D18" s="21">
        <v>1600</v>
      </c>
      <c r="E18" s="15">
        <v>43137</v>
      </c>
      <c r="F18" s="45"/>
      <c r="G18" s="14" t="str">
        <f t="shared" si="4"/>
        <v xml:space="preserve"> </v>
      </c>
      <c r="H18" s="15" t="str">
        <f t="shared" si="5"/>
        <v xml:space="preserve"> </v>
      </c>
      <c r="I18" s="12"/>
    </row>
    <row r="19" spans="1:9" ht="18" x14ac:dyDescent="0.2">
      <c r="A19" s="16">
        <v>17</v>
      </c>
      <c r="B19" s="12">
        <v>920</v>
      </c>
      <c r="C19" s="3" t="s">
        <v>65</v>
      </c>
      <c r="D19" s="4">
        <v>1700</v>
      </c>
      <c r="E19" s="15">
        <v>43039</v>
      </c>
      <c r="F19" s="45"/>
      <c r="G19" s="14" t="str">
        <f t="shared" si="4"/>
        <v xml:space="preserve"> </v>
      </c>
      <c r="H19" s="15" t="str">
        <f t="shared" si="5"/>
        <v xml:space="preserve"> </v>
      </c>
      <c r="I19" s="12"/>
    </row>
    <row r="20" spans="1:9" ht="18" x14ac:dyDescent="0.2">
      <c r="A20" s="20">
        <v>18</v>
      </c>
      <c r="B20" s="12">
        <v>750</v>
      </c>
      <c r="C20" s="3" t="s">
        <v>66</v>
      </c>
      <c r="D20" s="21">
        <v>1800</v>
      </c>
      <c r="E20" s="15">
        <v>43118</v>
      </c>
      <c r="F20" s="45"/>
      <c r="G20" s="14" t="str">
        <f t="shared" si="4"/>
        <v xml:space="preserve"> </v>
      </c>
      <c r="H20" s="15" t="str">
        <f t="shared" si="5"/>
        <v xml:space="preserve"> </v>
      </c>
      <c r="I20" s="12"/>
    </row>
    <row r="21" spans="1:9" ht="18" x14ac:dyDescent="0.2">
      <c r="A21" s="16">
        <v>19</v>
      </c>
      <c r="B21" s="12">
        <v>498</v>
      </c>
      <c r="C21" s="3" t="s">
        <v>67</v>
      </c>
      <c r="D21" s="4">
        <v>1900</v>
      </c>
      <c r="E21" s="15">
        <v>43050</v>
      </c>
      <c r="F21" s="45"/>
      <c r="G21" s="14" t="str">
        <f t="shared" si="4"/>
        <v xml:space="preserve"> </v>
      </c>
      <c r="H21" s="15" t="str">
        <f t="shared" si="5"/>
        <v xml:space="preserve"> </v>
      </c>
      <c r="I21" s="12"/>
    </row>
    <row r="22" spans="1:9" ht="18" x14ac:dyDescent="0.2">
      <c r="A22" s="20">
        <v>20</v>
      </c>
      <c r="B22" s="12"/>
      <c r="C22" s="12"/>
      <c r="D22" s="13"/>
      <c r="E22" s="15"/>
      <c r="F22" s="45"/>
      <c r="G22" s="14" t="str">
        <f t="shared" si="4"/>
        <v xml:space="preserve"> </v>
      </c>
      <c r="H22" s="15" t="str">
        <f t="shared" si="5"/>
        <v xml:space="preserve"> </v>
      </c>
      <c r="I22" s="12"/>
    </row>
    <row r="23" spans="1:9" ht="18" x14ac:dyDescent="0.2">
      <c r="A23" s="16">
        <v>21</v>
      </c>
      <c r="B23" s="12"/>
      <c r="C23" s="12"/>
      <c r="D23" s="13"/>
      <c r="E23" s="15"/>
      <c r="F23" s="45"/>
      <c r="G23" s="14" t="str">
        <f t="shared" si="4"/>
        <v xml:space="preserve"> </v>
      </c>
      <c r="H23" s="15" t="str">
        <f t="shared" si="5"/>
        <v xml:space="preserve"> </v>
      </c>
      <c r="I23" s="12"/>
    </row>
    <row r="24" spans="1:9" ht="18" x14ac:dyDescent="0.2">
      <c r="A24" s="20">
        <v>22</v>
      </c>
      <c r="B24" s="16"/>
      <c r="C24" s="16"/>
      <c r="D24" s="17"/>
      <c r="E24" s="19"/>
      <c r="F24" s="44"/>
      <c r="G24" s="18" t="str">
        <f t="shared" si="4"/>
        <v xml:space="preserve"> </v>
      </c>
      <c r="H24" s="19" t="str">
        <f t="shared" si="5"/>
        <v xml:space="preserve"> </v>
      </c>
      <c r="I24" s="16"/>
    </row>
  </sheetData>
  <conditionalFormatting sqref="B3:B24">
    <cfRule type="duplicateValues" dxfId="12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0"/>
  <sheetViews>
    <sheetView rightToLeft="1" zoomScale="130" zoomScaleNormal="130" workbookViewId="0">
      <selection activeCell="E18" sqref="E18"/>
    </sheetView>
  </sheetViews>
  <sheetFormatPr defaultRowHeight="14.25" x14ac:dyDescent="0.2"/>
  <cols>
    <col min="1" max="1" width="10.75" bestFit="1" customWidth="1"/>
    <col min="2" max="2" width="21" bestFit="1" customWidth="1"/>
    <col min="3" max="3" width="20.625" bestFit="1" customWidth="1"/>
    <col min="4" max="4" width="21.5" customWidth="1"/>
    <col min="5" max="5" width="20.75" customWidth="1"/>
    <col min="6" max="6" width="9.5" bestFit="1" customWidth="1"/>
    <col min="7" max="7" width="13.5" bestFit="1" customWidth="1"/>
    <col min="8" max="8" width="10.875" bestFit="1" customWidth="1"/>
  </cols>
  <sheetData>
    <row r="1" spans="1:8" ht="37.5" customHeight="1" x14ac:dyDescent="0.2">
      <c r="A1" s="29" t="s">
        <v>106</v>
      </c>
      <c r="B1" s="30"/>
      <c r="C1" s="30"/>
      <c r="D1" s="30"/>
      <c r="E1" s="30"/>
      <c r="F1" s="30"/>
      <c r="G1" s="30"/>
      <c r="H1" s="31"/>
    </row>
    <row r="2" spans="1:8" ht="36.75" customHeight="1" x14ac:dyDescent="0.2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9</v>
      </c>
      <c r="G2" s="8" t="s">
        <v>10</v>
      </c>
      <c r="H2" s="8" t="s">
        <v>6</v>
      </c>
    </row>
    <row r="3" spans="1:8" ht="45.75" customHeight="1" x14ac:dyDescent="0.2">
      <c r="A3" s="10">
        <v>1066</v>
      </c>
      <c r="B3" s="3" t="str">
        <f>VLOOKUP($A$3,Table1[[كود الموظف]:[رقم الارشيف]],2,0)</f>
        <v>اسم2</v>
      </c>
      <c r="C3" s="4">
        <f>VLOOKUP($A$3,Table1[[كود الموظف]:[رقم الارشيف]],3,0)</f>
        <v>20</v>
      </c>
      <c r="D3" s="5">
        <f>VLOOKUP($A$3,Table1[[كود الموظف]:[رقم الارشيف]],4,0)</f>
        <v>43502</v>
      </c>
      <c r="E3" s="5">
        <f>VLOOKUP($A$3,Table1[[كود الموظف]:[رقم الارشيف]],5,0)</f>
        <v>43505</v>
      </c>
      <c r="F3" s="3" t="str">
        <f>VLOOKUP($A$3,Table1[[كود الموظف]:[رقم الارشيف]],6,0)</f>
        <v xml:space="preserve"> </v>
      </c>
      <c r="G3" s="5" t="str">
        <f>VLOOKUP($A$3,Table1[[كود الموظف]:[رقم الارشيف]],7,0)</f>
        <v xml:space="preserve"> </v>
      </c>
      <c r="H3" s="3">
        <f>VLOOKUP($A$3,Table1[[كود الموظف]:[رقم الارشيف]],8,0)</f>
        <v>0</v>
      </c>
    </row>
    <row r="8" spans="1:8" ht="37.5" customHeight="1" x14ac:dyDescent="0.2">
      <c r="A8" s="29" t="s">
        <v>107</v>
      </c>
      <c r="B8" s="30"/>
      <c r="C8" s="30"/>
      <c r="D8" s="30"/>
      <c r="E8" s="30"/>
      <c r="F8" s="30"/>
      <c r="G8" s="30"/>
      <c r="H8" s="31"/>
    </row>
    <row r="9" spans="1:8" ht="38.25" customHeight="1" x14ac:dyDescent="0.2">
      <c r="A9" s="8" t="s">
        <v>1</v>
      </c>
      <c r="B9" s="8" t="s">
        <v>2</v>
      </c>
      <c r="C9" s="9" t="s">
        <v>3</v>
      </c>
      <c r="D9" s="8" t="s">
        <v>4</v>
      </c>
      <c r="E9" s="8" t="s">
        <v>5</v>
      </c>
      <c r="F9" s="8" t="s">
        <v>9</v>
      </c>
      <c r="G9" s="8" t="s">
        <v>10</v>
      </c>
      <c r="H9" s="8" t="s">
        <v>6</v>
      </c>
    </row>
    <row r="10" spans="1:8" ht="41.25" customHeight="1" x14ac:dyDescent="0.2">
      <c r="A10" s="10">
        <v>626</v>
      </c>
      <c r="B10" s="3" t="str">
        <f>VLOOKUP($A$10,Table2[[كود الموظف]:[رقم الارشيف]],2,0)</f>
        <v>اسم 1</v>
      </c>
      <c r="C10" s="4">
        <f>VLOOKUP($A$10,Table2[[كود الموظف]:[رقم الارشيف]],3,0)</f>
        <v>100</v>
      </c>
      <c r="D10" s="5">
        <f>VLOOKUP($A$10,Table2[[كود الموظف]:[رقم الارشيف]],4,0)</f>
        <v>43534</v>
      </c>
      <c r="E10" s="5"/>
      <c r="F10" s="3" t="str">
        <f>VLOOKUP($A$10,Table2[[كود الموظف]:[رقم الارشيف]],6,0)</f>
        <v xml:space="preserve"> </v>
      </c>
      <c r="G10" s="5" t="str">
        <f>VLOOKUP($A$10,Table2[[كود الموظف]:[رقم الارشيف]],7,0)</f>
        <v xml:space="preserve"> </v>
      </c>
      <c r="H10" s="3">
        <f>VLOOKUP($A$10,Table2[[كود الموظف]:[رقم الارشيف]],8,0)</f>
        <v>0</v>
      </c>
    </row>
  </sheetData>
  <mergeCells count="2">
    <mergeCell ref="A1:H1"/>
    <mergeCell ref="A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تسلم المستحقات </vt:lpstr>
      <vt:lpstr>لم يتسلم المستحقات</vt:lpstr>
      <vt:lpstr>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2019-03-23T10:05:25Z</dcterms:modified>
</cp:coreProperties>
</file>