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hmoud.abdelfattah\Desktop\"/>
    </mc:Choice>
  </mc:AlternateContent>
  <bookViews>
    <workbookView xWindow="0" yWindow="0" windowWidth="28800" windowHeight="12300" activeTab="1"/>
  </bookViews>
  <sheets>
    <sheet name="وارد" sheetId="1" r:id="rId1"/>
    <sheet name="منصرف" sheetId="3" r:id="rId2"/>
    <sheet name="غيار رولة دهان كبيره " sheetId="6" r:id="rId3"/>
    <sheet name="يد رولة دهان كبيره" sheetId="5" r:id="rId4"/>
  </sheets>
  <definedNames>
    <definedName name="_xlnm._FilterDatabase" localSheetId="2" hidden="1">'غيار رولة دهان كبيره '!$A$7:$Q$59</definedName>
    <definedName name="_xlnm._FilterDatabase" localSheetId="3" hidden="1">'يد رولة دهان كبيره'!$A$7:$P$59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" i="5" l="1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10" i="5"/>
  <c r="Q10" i="6" l="1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I59" i="6" l="1"/>
  <c r="H59" i="6"/>
  <c r="D59" i="6"/>
  <c r="J59" i="6" s="1"/>
  <c r="C59" i="6"/>
  <c r="O58" i="6"/>
  <c r="J58" i="6"/>
  <c r="O57" i="6"/>
  <c r="J57" i="6"/>
  <c r="O56" i="6"/>
  <c r="J56" i="6"/>
  <c r="O55" i="6"/>
  <c r="J55" i="6"/>
  <c r="O54" i="6"/>
  <c r="J54" i="6"/>
  <c r="O53" i="6"/>
  <c r="J53" i="6"/>
  <c r="O52" i="6"/>
  <c r="J52" i="6"/>
  <c r="O51" i="6"/>
  <c r="J51" i="6"/>
  <c r="O50" i="6"/>
  <c r="J50" i="6"/>
  <c r="O49" i="6"/>
  <c r="J49" i="6"/>
  <c r="O48" i="6"/>
  <c r="J48" i="6"/>
  <c r="O47" i="6"/>
  <c r="J47" i="6"/>
  <c r="O46" i="6"/>
  <c r="J46" i="6"/>
  <c r="O45" i="6"/>
  <c r="J45" i="6"/>
  <c r="O44" i="6"/>
  <c r="J44" i="6"/>
  <c r="O43" i="6"/>
  <c r="J43" i="6"/>
  <c r="O42" i="6"/>
  <c r="J42" i="6"/>
  <c r="O41" i="6"/>
  <c r="J41" i="6"/>
  <c r="O40" i="6"/>
  <c r="J40" i="6"/>
  <c r="O39" i="6"/>
  <c r="J39" i="6"/>
  <c r="O38" i="6"/>
  <c r="J38" i="6"/>
  <c r="O37" i="6"/>
  <c r="J37" i="6"/>
  <c r="O36" i="6"/>
  <c r="J36" i="6"/>
  <c r="O34" i="6"/>
  <c r="J34" i="6"/>
  <c r="O33" i="6"/>
  <c r="J33" i="6"/>
  <c r="O32" i="6"/>
  <c r="J32" i="6"/>
  <c r="J31" i="6"/>
  <c r="O30" i="6"/>
  <c r="J30" i="6"/>
  <c r="O29" i="6"/>
  <c r="J29" i="6"/>
  <c r="O28" i="6"/>
  <c r="J28" i="6"/>
  <c r="O27" i="6"/>
  <c r="J27" i="6"/>
  <c r="O26" i="6"/>
  <c r="J26" i="6"/>
  <c r="O24" i="6"/>
  <c r="J24" i="6"/>
  <c r="O23" i="6"/>
  <c r="J23" i="6"/>
  <c r="O22" i="6"/>
  <c r="J22" i="6"/>
  <c r="O21" i="6"/>
  <c r="J21" i="6"/>
  <c r="J20" i="6"/>
  <c r="J19" i="6"/>
  <c r="O18" i="6"/>
  <c r="J18" i="6"/>
  <c r="O17" i="6"/>
  <c r="J17" i="6"/>
  <c r="J16" i="6"/>
  <c r="J15" i="6"/>
  <c r="O14" i="6"/>
  <c r="J14" i="6"/>
  <c r="J13" i="6"/>
  <c r="O12" i="6"/>
  <c r="J12" i="6"/>
  <c r="O11" i="6"/>
  <c r="J11" i="6"/>
  <c r="O10" i="6"/>
  <c r="J10" i="6"/>
  <c r="K10" i="6" s="1"/>
  <c r="I59" i="5"/>
  <c r="H59" i="5"/>
  <c r="P59" i="5" s="1"/>
  <c r="D59" i="5"/>
  <c r="J59" i="5" s="1"/>
  <c r="C59" i="5"/>
  <c r="O58" i="5"/>
  <c r="J58" i="5"/>
  <c r="O57" i="5"/>
  <c r="J57" i="5"/>
  <c r="O56" i="5"/>
  <c r="J56" i="5"/>
  <c r="O55" i="5"/>
  <c r="J55" i="5"/>
  <c r="O54" i="5"/>
  <c r="J54" i="5"/>
  <c r="O53" i="5"/>
  <c r="J53" i="5"/>
  <c r="O52" i="5"/>
  <c r="J52" i="5"/>
  <c r="O51" i="5"/>
  <c r="J51" i="5"/>
  <c r="O50" i="5"/>
  <c r="J50" i="5"/>
  <c r="O49" i="5"/>
  <c r="J49" i="5"/>
  <c r="O48" i="5"/>
  <c r="J48" i="5"/>
  <c r="O47" i="5"/>
  <c r="J47" i="5"/>
  <c r="O46" i="5"/>
  <c r="J46" i="5"/>
  <c r="O45" i="5"/>
  <c r="J45" i="5"/>
  <c r="O44" i="5"/>
  <c r="J44" i="5"/>
  <c r="O43" i="5"/>
  <c r="J43" i="5"/>
  <c r="O42" i="5"/>
  <c r="J42" i="5"/>
  <c r="O41" i="5"/>
  <c r="J41" i="5"/>
  <c r="O40" i="5"/>
  <c r="J40" i="5"/>
  <c r="O39" i="5"/>
  <c r="J39" i="5"/>
  <c r="O38" i="5"/>
  <c r="J38" i="5"/>
  <c r="O37" i="5"/>
  <c r="J37" i="5"/>
  <c r="O36" i="5"/>
  <c r="J36" i="5"/>
  <c r="O35" i="5"/>
  <c r="J35" i="5"/>
  <c r="O34" i="5"/>
  <c r="J34" i="5"/>
  <c r="O32" i="5"/>
  <c r="J32" i="5"/>
  <c r="O31" i="5"/>
  <c r="J31" i="5"/>
  <c r="O30" i="5"/>
  <c r="J30" i="5"/>
  <c r="J29" i="5"/>
  <c r="O28" i="5"/>
  <c r="J28" i="5"/>
  <c r="O27" i="5"/>
  <c r="J27" i="5"/>
  <c r="O26" i="5"/>
  <c r="J26" i="5"/>
  <c r="O25" i="5"/>
  <c r="J25" i="5"/>
  <c r="O24" i="5"/>
  <c r="J24" i="5"/>
  <c r="O22" i="5"/>
  <c r="J22" i="5"/>
  <c r="O21" i="5"/>
  <c r="J21" i="5"/>
  <c r="O20" i="5"/>
  <c r="J20" i="5"/>
  <c r="J19" i="5"/>
  <c r="O18" i="5"/>
  <c r="J18" i="5"/>
  <c r="O17" i="5"/>
  <c r="J17" i="5"/>
  <c r="J16" i="5"/>
  <c r="J15" i="5"/>
  <c r="O14" i="5"/>
  <c r="J14" i="5"/>
  <c r="J13" i="5"/>
  <c r="O12" i="5"/>
  <c r="J12" i="5"/>
  <c r="O11" i="5"/>
  <c r="J11" i="5"/>
  <c r="O10" i="5"/>
  <c r="J10" i="5"/>
  <c r="K10" i="5" s="1"/>
  <c r="P59" i="6" l="1"/>
  <c r="K11" i="5"/>
  <c r="K12" i="5" s="1"/>
  <c r="K13" i="5" s="1"/>
  <c r="K14" i="5" s="1"/>
  <c r="K15" i="5" s="1"/>
  <c r="K16" i="5" s="1"/>
  <c r="K17" i="5" s="1"/>
  <c r="K18" i="5" s="1"/>
  <c r="K19" i="5" s="1"/>
  <c r="K20" i="5" s="1"/>
  <c r="K21" i="5" s="1"/>
  <c r="K22" i="5" s="1"/>
  <c r="K23" i="5" s="1"/>
  <c r="K24" i="5" s="1"/>
  <c r="K25" i="5" s="1"/>
  <c r="K26" i="5" s="1"/>
  <c r="K27" i="5" s="1"/>
  <c r="K28" i="5" s="1"/>
  <c r="K29" i="5" s="1"/>
  <c r="K30" i="5" s="1"/>
  <c r="K31" i="5" s="1"/>
  <c r="K32" i="5" s="1"/>
  <c r="K33" i="5" s="1"/>
  <c r="K34" i="5" s="1"/>
  <c r="K35" i="5" s="1"/>
  <c r="K36" i="5" s="1"/>
  <c r="K37" i="5" s="1"/>
  <c r="K38" i="5" s="1"/>
  <c r="K39" i="5" s="1"/>
  <c r="K40" i="5" s="1"/>
  <c r="K41" i="5" s="1"/>
  <c r="K42" i="5" s="1"/>
  <c r="K43" i="5" s="1"/>
  <c r="K44" i="5" s="1"/>
  <c r="K45" i="5" s="1"/>
  <c r="K46" i="5" s="1"/>
  <c r="K47" i="5" s="1"/>
  <c r="K48" i="5" s="1"/>
  <c r="K49" i="5" s="1"/>
  <c r="K50" i="5" s="1"/>
  <c r="K51" i="5" s="1"/>
  <c r="K52" i="5" s="1"/>
  <c r="K53" i="5" s="1"/>
  <c r="K54" i="5" s="1"/>
  <c r="K55" i="5" s="1"/>
  <c r="K56" i="5" s="1"/>
  <c r="K57" i="5" s="1"/>
  <c r="K58" i="5" s="1"/>
  <c r="K59" i="5" s="1"/>
  <c r="O59" i="5"/>
  <c r="K11" i="6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K26" i="6" s="1"/>
  <c r="K27" i="6" s="1"/>
  <c r="K28" i="6" s="1"/>
  <c r="K29" i="6" s="1"/>
  <c r="K30" i="6" s="1"/>
  <c r="K31" i="6" s="1"/>
  <c r="K32" i="6" s="1"/>
  <c r="K33" i="6" s="1"/>
  <c r="K34" i="6" s="1"/>
  <c r="K35" i="6" s="1"/>
  <c r="K36" i="6" s="1"/>
  <c r="K37" i="6" s="1"/>
  <c r="K38" i="6" s="1"/>
  <c r="K39" i="6" s="1"/>
  <c r="K40" i="6" s="1"/>
  <c r="K41" i="6" s="1"/>
  <c r="K42" i="6" s="1"/>
  <c r="K43" i="6" s="1"/>
  <c r="K44" i="6" s="1"/>
  <c r="K45" i="6" s="1"/>
  <c r="K46" i="6" s="1"/>
  <c r="K47" i="6" s="1"/>
  <c r="K48" i="6" s="1"/>
  <c r="K49" i="6" s="1"/>
  <c r="K50" i="6" s="1"/>
  <c r="K51" i="6" s="1"/>
  <c r="K52" i="6" s="1"/>
  <c r="K53" i="6" s="1"/>
  <c r="K54" i="6" s="1"/>
  <c r="K55" i="6" s="1"/>
  <c r="K56" i="6" s="1"/>
  <c r="K57" i="6" s="1"/>
  <c r="K58" i="6" s="1"/>
  <c r="K59" i="6" s="1"/>
  <c r="O59" i="6"/>
</calcChain>
</file>

<file path=xl/sharedStrings.xml><?xml version="1.0" encoding="utf-8"?>
<sst xmlns="http://schemas.openxmlformats.org/spreadsheetml/2006/main" count="203" uniqueCount="66">
  <si>
    <t>التاريخ</t>
  </si>
  <si>
    <t>رقم المستند</t>
  </si>
  <si>
    <t>الصنف</t>
  </si>
  <si>
    <t>البيان</t>
  </si>
  <si>
    <t>وارد</t>
  </si>
  <si>
    <t>منصرف</t>
  </si>
  <si>
    <t>ط</t>
  </si>
  <si>
    <t>بطاقة كارت صنف</t>
  </si>
  <si>
    <r>
      <rPr>
        <b/>
        <sz val="16"/>
        <color theme="1"/>
        <rFont val="Calibri"/>
        <family val="2"/>
        <scheme val="minor"/>
      </rPr>
      <t xml:space="preserve">اسم الصنف </t>
    </r>
    <r>
      <rPr>
        <b/>
        <sz val="12"/>
        <color theme="1"/>
        <rFont val="Calibri"/>
        <family val="2"/>
        <scheme val="minor"/>
      </rPr>
      <t>:</t>
    </r>
    <r>
      <rPr>
        <b/>
        <sz val="18"/>
        <color theme="1"/>
        <rFont val="Calibri"/>
        <family val="2"/>
        <scheme val="minor"/>
      </rPr>
      <t xml:space="preserve"> يد رولة دهان كبيره</t>
    </r>
  </si>
  <si>
    <t>كود الصنف</t>
  </si>
  <si>
    <t>رقم كارت الصنف</t>
  </si>
  <si>
    <t>المخزن :</t>
  </si>
  <si>
    <t>رقم اذن اضافة الوارد</t>
  </si>
  <si>
    <t>تاريخ اذن اضافة  الوارد</t>
  </si>
  <si>
    <t>وارد مشتريات وتحويل مشروع</t>
  </si>
  <si>
    <t>ع من الصيانة والمامورية</t>
  </si>
  <si>
    <t>رقم اذن الصرف</t>
  </si>
  <si>
    <t>تاريخ اذن الصرف</t>
  </si>
  <si>
    <t>صرف صيانة</t>
  </si>
  <si>
    <t>صرف تحويل</t>
  </si>
  <si>
    <t>صرف د الموقع</t>
  </si>
  <si>
    <t>فرق الصيانة</t>
  </si>
  <si>
    <t>الرصيد</t>
  </si>
  <si>
    <t>سعر توريد الصنف</t>
  </si>
  <si>
    <t>جهه التوريد</t>
  </si>
  <si>
    <t>ملاحظات</t>
  </si>
  <si>
    <t xml:space="preserve"> رصيد اول المدة</t>
  </si>
  <si>
    <t>22/4/2018</t>
  </si>
  <si>
    <t>مشتريات الموقع</t>
  </si>
  <si>
    <t>24/4/2018</t>
  </si>
  <si>
    <t>ادارة المشتريات</t>
  </si>
  <si>
    <t>موقع</t>
  </si>
  <si>
    <t>28/5/2018</t>
  </si>
  <si>
    <t>سقف المبني</t>
  </si>
  <si>
    <t>29/5/2018</t>
  </si>
  <si>
    <t>كرفان الجيش</t>
  </si>
  <si>
    <t>1397ر</t>
  </si>
  <si>
    <t>23/7/2018</t>
  </si>
  <si>
    <t>محول الي كلية طب اسنان</t>
  </si>
  <si>
    <t>16/8/2018</t>
  </si>
  <si>
    <t>مبني ادارة الجامعة</t>
  </si>
  <si>
    <t>25/9/2018</t>
  </si>
  <si>
    <t>14/11/2018</t>
  </si>
  <si>
    <t>24/11/2018</t>
  </si>
  <si>
    <t>29/11/2018</t>
  </si>
  <si>
    <t>15/11/2018</t>
  </si>
  <si>
    <t>23/12/2018</t>
  </si>
  <si>
    <t>26/12/2018</t>
  </si>
  <si>
    <t>موحول الى علاج طبيعى</t>
  </si>
  <si>
    <t>15/1/2019</t>
  </si>
  <si>
    <t>24/1/2019</t>
  </si>
  <si>
    <t>27/1/2019</t>
  </si>
  <si>
    <t>4073ر</t>
  </si>
  <si>
    <t>محول الى علاج طبيعى</t>
  </si>
  <si>
    <t>4080ر</t>
  </si>
  <si>
    <t>28/1/2019</t>
  </si>
  <si>
    <t>محول الى علوم طبية</t>
  </si>
  <si>
    <t>13/2/2019</t>
  </si>
  <si>
    <t>4336ر</t>
  </si>
  <si>
    <t>19/2/2019</t>
  </si>
  <si>
    <t>.</t>
  </si>
  <si>
    <r>
      <rPr>
        <b/>
        <sz val="16"/>
        <color theme="1"/>
        <rFont val="Calibri"/>
        <family val="2"/>
        <scheme val="minor"/>
      </rPr>
      <t xml:space="preserve">اسم الصنف </t>
    </r>
    <r>
      <rPr>
        <b/>
        <sz val="12"/>
        <color theme="1"/>
        <rFont val="Calibri"/>
        <family val="2"/>
        <scheme val="minor"/>
      </rPr>
      <t>:</t>
    </r>
    <r>
      <rPr>
        <b/>
        <sz val="18"/>
        <color theme="1"/>
        <rFont val="Calibri"/>
        <family val="2"/>
        <scheme val="minor"/>
      </rPr>
      <t xml:space="preserve"> غيار رولة دهان كبيره</t>
    </r>
  </si>
  <si>
    <t>16/4/2018</t>
  </si>
  <si>
    <t>سكن عمال</t>
  </si>
  <si>
    <t>31/12/2018</t>
  </si>
  <si>
    <t>اسم الصنف : غيار رولة دهان كبيره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</si>
</sst>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Arial"/>
      <family val="2"/>
      <charset val="178"/>
    </font>
    <font>
      <u/>
      <sz val="20"/>
      <color theme="10"/>
      <name val="Arial"/>
      <family val="2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rgb="FF000000"/>
      <name val="Calibri"/>
      <family val="2"/>
    </font>
    <font>
      <sz val="24"/>
      <color rgb="FF000000"/>
      <name val="Calibri"/>
      <family val="2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auto="1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/>
      <right style="thin">
        <color theme="4"/>
      </right>
      <top style="thin">
        <color theme="4" tint="0.39997558519241921"/>
      </top>
      <bottom style="thin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readingOrder="2"/>
    </xf>
    <xf numFmtId="0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3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right" vertical="center"/>
    </xf>
    <xf numFmtId="0" fontId="3" fillId="0" borderId="7" xfId="0" applyFont="1" applyBorder="1" applyAlignment="1">
      <alignment vertical="center"/>
    </xf>
    <xf numFmtId="0" fontId="6" fillId="3" borderId="13" xfId="0" applyNumberFormat="1" applyFont="1" applyFill="1" applyBorder="1" applyAlignment="1">
      <alignment vertical="center"/>
    </xf>
    <xf numFmtId="14" fontId="6" fillId="3" borderId="14" xfId="0" applyNumberFormat="1" applyFont="1" applyFill="1" applyBorder="1" applyAlignment="1">
      <alignment vertical="center"/>
    </xf>
    <xf numFmtId="0" fontId="6" fillId="3" borderId="14" xfId="0" applyFont="1" applyFill="1" applyBorder="1" applyAlignment="1">
      <alignment vertical="center"/>
    </xf>
    <xf numFmtId="0" fontId="6" fillId="3" borderId="14" xfId="0" applyNumberFormat="1" applyFont="1" applyFill="1" applyBorder="1" applyAlignment="1">
      <alignment vertical="center"/>
    </xf>
    <xf numFmtId="0" fontId="6" fillId="3" borderId="15" xfId="0" applyNumberFormat="1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9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0" xfId="1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right" vertical="center"/>
    </xf>
    <xf numFmtId="0" fontId="3" fillId="3" borderId="6" xfId="0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14" fontId="3" fillId="0" borderId="11" xfId="0" applyNumberFormat="1" applyFont="1" applyBorder="1" applyAlignment="1">
      <alignment horizontal="center" vertical="center" wrapText="1"/>
    </xf>
    <xf numFmtId="14" fontId="6" fillId="0" borderId="12" xfId="0" applyNumberFormat="1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4057650</xdr:colOff>
          <xdr:row>0</xdr:row>
          <xdr:rowOff>0</xdr:rowOff>
        </xdr:from>
        <xdr:to>
          <xdr:col>6</xdr:col>
          <xdr:colOff>38100</xdr:colOff>
          <xdr:row>4</xdr:row>
          <xdr:rowOff>85725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0292" rIns="45720" bIns="50292" anchor="ctr" upright="1"/>
            <a:lstStyle/>
            <a:p>
              <a:pPr algn="ctr" rtl="1"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امر استدعاء بيانات</a:t>
              </a:r>
            </a:p>
            <a:p>
              <a:pPr algn="ctr" rtl="1">
                <a:defRPr sz="1000"/>
              </a:pPr>
              <a:r>
                <a:rPr lang="en-US" sz="24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الوارد من كل الشيتات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4095750</xdr:colOff>
          <xdr:row>0</xdr:row>
          <xdr:rowOff>0</xdr:rowOff>
        </xdr:from>
        <xdr:to>
          <xdr:col>6</xdr:col>
          <xdr:colOff>76200</xdr:colOff>
          <xdr:row>4</xdr:row>
          <xdr:rowOff>85725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1">
                <a:defRPr sz="1000"/>
              </a:pPr>
              <a:r>
                <a:rPr lang="en-US" sz="22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امر استدعاء بيانات المنصرف من كل الشيتات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E9"/>
  <sheetViews>
    <sheetView rightToLeft="1" workbookViewId="0">
      <selection activeCell="C17" sqref="C17"/>
    </sheetView>
  </sheetViews>
  <sheetFormatPr defaultRowHeight="15" x14ac:dyDescent="0.25"/>
  <cols>
    <col min="1" max="1" width="28.140625" style="38" customWidth="1"/>
    <col min="2" max="2" width="44.42578125" style="38" customWidth="1"/>
    <col min="3" max="3" width="69.28515625" style="38" customWidth="1"/>
    <col min="4" max="4" width="21.5703125" style="38" customWidth="1"/>
    <col min="5" max="5" width="92" style="38" customWidth="1"/>
  </cols>
  <sheetData>
    <row r="4" spans="1:5" ht="48" customHeight="1" x14ac:dyDescent="0.25">
      <c r="A4" s="1" t="s">
        <v>0</v>
      </c>
      <c r="B4" s="2" t="s">
        <v>1</v>
      </c>
      <c r="C4" s="1" t="s">
        <v>2</v>
      </c>
      <c r="D4" s="3" t="s">
        <v>4</v>
      </c>
      <c r="E4" s="2" t="s">
        <v>3</v>
      </c>
    </row>
    <row r="5" spans="1:5" ht="26.25" x14ac:dyDescent="0.25">
      <c r="A5" s="62" t="s">
        <v>27</v>
      </c>
      <c r="B5" s="62">
        <v>13100</v>
      </c>
      <c r="C5" s="62" t="s">
        <v>65</v>
      </c>
      <c r="D5" s="62">
        <v>2</v>
      </c>
      <c r="E5" s="62" t="s">
        <v>28</v>
      </c>
    </row>
    <row r="6" spans="1:5" ht="26.25" x14ac:dyDescent="0.25">
      <c r="A6" s="62" t="s">
        <v>29</v>
      </c>
      <c r="B6" s="62">
        <v>13166</v>
      </c>
      <c r="C6" s="62" t="s">
        <v>65</v>
      </c>
      <c r="D6" s="62">
        <v>10</v>
      </c>
      <c r="E6" s="62" t="s">
        <v>30</v>
      </c>
    </row>
    <row r="7" spans="1:5" ht="26.25" x14ac:dyDescent="0.25">
      <c r="A7" s="62" t="s">
        <v>32</v>
      </c>
      <c r="B7" s="62">
        <v>13219</v>
      </c>
      <c r="C7" s="62" t="s">
        <v>65</v>
      </c>
      <c r="D7" s="62">
        <v>2</v>
      </c>
      <c r="E7" s="62" t="s">
        <v>30</v>
      </c>
    </row>
    <row r="8" spans="1:5" ht="26.25" x14ac:dyDescent="0.25">
      <c r="A8" s="62" t="s">
        <v>41</v>
      </c>
      <c r="B8" s="62">
        <v>10387</v>
      </c>
      <c r="C8" s="62" t="s">
        <v>65</v>
      </c>
      <c r="D8" s="62">
        <v>20</v>
      </c>
      <c r="E8" s="62" t="s">
        <v>30</v>
      </c>
    </row>
    <row r="9" spans="1:5" ht="26.25" x14ac:dyDescent="0.25">
      <c r="A9" s="62" t="s">
        <v>47</v>
      </c>
      <c r="B9" s="62">
        <v>7794</v>
      </c>
      <c r="C9" s="62" t="s">
        <v>65</v>
      </c>
      <c r="D9" s="62">
        <v>50</v>
      </c>
      <c r="E9" s="62" t="s">
        <v>30</v>
      </c>
    </row>
  </sheetData>
  <pageMargins left="0.7" right="0.7" top="0.75" bottom="0.75" header="0.3" footer="0.3"/>
  <pageSetup orientation="portrait" horizontalDpi="200" verticalDpi="200" copies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Button1_Click">
                <anchor moveWithCells="1" sizeWithCells="1">
                  <from>
                    <xdr:col>4</xdr:col>
                    <xdr:colOff>4057650</xdr:colOff>
                    <xdr:row>0</xdr:row>
                    <xdr:rowOff>0</xdr:rowOff>
                  </from>
                  <to>
                    <xdr:col>6</xdr:col>
                    <xdr:colOff>38100</xdr:colOff>
                    <xdr:row>4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4:E23"/>
  <sheetViews>
    <sheetView rightToLeft="1" tabSelected="1" workbookViewId="0">
      <selection activeCell="C12" sqref="C12"/>
    </sheetView>
  </sheetViews>
  <sheetFormatPr defaultRowHeight="15" x14ac:dyDescent="0.25"/>
  <cols>
    <col min="1" max="1" width="28.140625" customWidth="1"/>
    <col min="2" max="2" width="44.42578125" customWidth="1"/>
    <col min="3" max="3" width="69.28515625" customWidth="1"/>
    <col min="4" max="4" width="21.5703125" customWidth="1"/>
    <col min="5" max="5" width="92" customWidth="1"/>
  </cols>
  <sheetData>
    <row r="4" spans="1:5" ht="48" customHeight="1" x14ac:dyDescent="0.25">
      <c r="A4" s="1" t="s">
        <v>0</v>
      </c>
      <c r="B4" s="2" t="s">
        <v>1</v>
      </c>
      <c r="C4" s="1" t="s">
        <v>2</v>
      </c>
      <c r="D4" s="3" t="s">
        <v>5</v>
      </c>
      <c r="E4" s="2" t="s">
        <v>3</v>
      </c>
    </row>
    <row r="5" spans="1:5" ht="23.25" x14ac:dyDescent="0.35">
      <c r="A5" s="63" t="s">
        <v>29</v>
      </c>
      <c r="B5" s="64"/>
      <c r="C5" s="65" t="s">
        <v>65</v>
      </c>
      <c r="D5" s="65">
        <v>2</v>
      </c>
      <c r="E5" s="65" t="s">
        <v>31</v>
      </c>
    </row>
    <row r="6" spans="1:5" ht="23.25" x14ac:dyDescent="0.35">
      <c r="A6" s="63" t="s">
        <v>32</v>
      </c>
      <c r="B6" s="64"/>
      <c r="C6" s="65" t="s">
        <v>65</v>
      </c>
      <c r="D6" s="65">
        <v>2</v>
      </c>
      <c r="E6" s="65" t="s">
        <v>33</v>
      </c>
    </row>
    <row r="7" spans="1:5" ht="23.25" x14ac:dyDescent="0.35">
      <c r="A7" s="63" t="s">
        <v>34</v>
      </c>
      <c r="B7" s="64"/>
      <c r="C7" s="65" t="s">
        <v>65</v>
      </c>
      <c r="D7" s="65">
        <v>1</v>
      </c>
      <c r="E7" s="65" t="s">
        <v>35</v>
      </c>
    </row>
    <row r="8" spans="1:5" ht="23.25" x14ac:dyDescent="0.35">
      <c r="A8" s="63">
        <v>43319</v>
      </c>
      <c r="B8" s="64"/>
      <c r="C8" s="65" t="s">
        <v>65</v>
      </c>
      <c r="D8" s="65">
        <v>1</v>
      </c>
      <c r="E8" s="65" t="s">
        <v>35</v>
      </c>
    </row>
    <row r="9" spans="1:5" ht="23.25" x14ac:dyDescent="0.35">
      <c r="A9" s="63" t="s">
        <v>39</v>
      </c>
      <c r="B9" s="64"/>
      <c r="C9" s="65" t="s">
        <v>65</v>
      </c>
      <c r="D9" s="65">
        <v>2</v>
      </c>
      <c r="E9" s="65" t="s">
        <v>40</v>
      </c>
    </row>
    <row r="10" spans="1:5" ht="23.25" x14ac:dyDescent="0.35">
      <c r="A10" s="63" t="s">
        <v>62</v>
      </c>
      <c r="B10" s="64"/>
      <c r="C10" s="65" t="s">
        <v>65</v>
      </c>
      <c r="D10" s="65">
        <v>4</v>
      </c>
      <c r="E10" s="65" t="s">
        <v>63</v>
      </c>
    </row>
    <row r="11" spans="1:5" ht="23.25" x14ac:dyDescent="0.35">
      <c r="A11" s="63" t="s">
        <v>41</v>
      </c>
      <c r="B11" s="64"/>
      <c r="C11" s="65" t="s">
        <v>65</v>
      </c>
      <c r="D11" s="65">
        <v>5</v>
      </c>
      <c r="E11" s="65" t="s">
        <v>30</v>
      </c>
    </row>
    <row r="12" spans="1:5" ht="23.25" x14ac:dyDescent="0.35">
      <c r="A12" s="63" t="s">
        <v>42</v>
      </c>
      <c r="B12" s="64"/>
      <c r="C12" s="65" t="s">
        <v>65</v>
      </c>
      <c r="D12" s="65">
        <v>4</v>
      </c>
      <c r="E12" s="64"/>
    </row>
    <row r="13" spans="1:5" ht="23.25" x14ac:dyDescent="0.35">
      <c r="A13" s="63" t="s">
        <v>43</v>
      </c>
      <c r="B13" s="64"/>
      <c r="C13" s="65" t="s">
        <v>65</v>
      </c>
      <c r="D13" s="65">
        <v>2</v>
      </c>
      <c r="E13" s="64"/>
    </row>
    <row r="14" spans="1:5" ht="23.25" x14ac:dyDescent="0.35">
      <c r="A14" s="63" t="s">
        <v>44</v>
      </c>
      <c r="B14" s="64"/>
      <c r="C14" s="65" t="s">
        <v>65</v>
      </c>
      <c r="D14" s="65">
        <v>5</v>
      </c>
      <c r="E14" s="64"/>
    </row>
    <row r="15" spans="1:5" ht="23.25" x14ac:dyDescent="0.35">
      <c r="A15" s="63" t="s">
        <v>45</v>
      </c>
      <c r="B15" s="64"/>
      <c r="C15" s="65" t="s">
        <v>65</v>
      </c>
      <c r="D15" s="65">
        <v>4</v>
      </c>
      <c r="E15" s="64"/>
    </row>
    <row r="16" spans="1:5" ht="23.25" x14ac:dyDescent="0.35">
      <c r="A16" s="63" t="s">
        <v>64</v>
      </c>
      <c r="B16" s="64"/>
      <c r="C16" s="65" t="s">
        <v>65</v>
      </c>
      <c r="D16" s="65">
        <v>1</v>
      </c>
      <c r="E16" s="64"/>
    </row>
    <row r="17" spans="1:5" ht="23.25" x14ac:dyDescent="0.35">
      <c r="A17" s="63">
        <v>43497</v>
      </c>
      <c r="B17" s="64"/>
      <c r="C17" s="65" t="s">
        <v>65</v>
      </c>
      <c r="D17" s="65">
        <v>1</v>
      </c>
      <c r="E17" s="64"/>
    </row>
    <row r="18" spans="1:5" ht="23.25" x14ac:dyDescent="0.35">
      <c r="A18" s="63">
        <v>43800</v>
      </c>
      <c r="B18" s="64"/>
      <c r="C18" s="65" t="s">
        <v>65</v>
      </c>
      <c r="D18" s="65">
        <v>2</v>
      </c>
      <c r="E18" s="64"/>
    </row>
    <row r="19" spans="1:5" ht="23.25" x14ac:dyDescent="0.35">
      <c r="A19" s="63" t="s">
        <v>49</v>
      </c>
      <c r="B19" s="64"/>
      <c r="C19" s="65" t="s">
        <v>65</v>
      </c>
      <c r="D19" s="65">
        <v>2</v>
      </c>
      <c r="E19" s="64"/>
    </row>
    <row r="20" spans="1:5" ht="23.25" x14ac:dyDescent="0.35">
      <c r="A20" s="63" t="s">
        <v>50</v>
      </c>
      <c r="B20" s="64"/>
      <c r="C20" s="65" t="s">
        <v>65</v>
      </c>
      <c r="D20" s="65">
        <v>2</v>
      </c>
      <c r="E20" s="64"/>
    </row>
    <row r="21" spans="1:5" ht="23.25" x14ac:dyDescent="0.35">
      <c r="A21" s="63" t="s">
        <v>51</v>
      </c>
      <c r="B21" s="64"/>
      <c r="C21" s="65" t="s">
        <v>65</v>
      </c>
      <c r="D21" s="65">
        <v>2</v>
      </c>
      <c r="E21" s="64"/>
    </row>
    <row r="22" spans="1:5" ht="23.25" x14ac:dyDescent="0.35">
      <c r="A22" s="63" t="s">
        <v>57</v>
      </c>
      <c r="B22" s="64"/>
      <c r="C22" s="65" t="s">
        <v>65</v>
      </c>
      <c r="D22" s="65">
        <v>3</v>
      </c>
      <c r="E22" s="64"/>
    </row>
    <row r="23" spans="1:5" ht="23.25" x14ac:dyDescent="0.35">
      <c r="A23" s="63">
        <v>43527</v>
      </c>
      <c r="B23" s="64"/>
      <c r="C23" s="65" t="s">
        <v>65</v>
      </c>
      <c r="D23" s="65">
        <v>3</v>
      </c>
      <c r="E23" s="64"/>
    </row>
  </sheetData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0]!Button1_Click">
                <anchor moveWithCells="1" sizeWithCells="1">
                  <from>
                    <xdr:col>4</xdr:col>
                    <xdr:colOff>4095750</xdr:colOff>
                    <xdr:row>0</xdr:row>
                    <xdr:rowOff>0</xdr:rowOff>
                  </from>
                  <to>
                    <xdr:col>6</xdr:col>
                    <xdr:colOff>76200</xdr:colOff>
                    <xdr:row>4</xdr:row>
                    <xdr:rowOff>85725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64"/>
  <sheetViews>
    <sheetView rightToLeft="1" workbookViewId="0">
      <pane ySplit="8" topLeftCell="A9" activePane="bottomLeft" state="frozen"/>
      <selection pane="bottomLeft" activeCell="M12" sqref="M12:M21"/>
    </sheetView>
  </sheetViews>
  <sheetFormatPr defaultColWidth="9.140625" defaultRowHeight="15.75" x14ac:dyDescent="0.25"/>
  <cols>
    <col min="1" max="1" width="13.5703125" style="34" bestFit="1" customWidth="1"/>
    <col min="2" max="2" width="15.42578125" style="35" bestFit="1" customWidth="1"/>
    <col min="3" max="3" width="10.7109375" style="7" bestFit="1" customWidth="1"/>
    <col min="4" max="4" width="10.5703125" style="7" bestFit="1" customWidth="1"/>
    <col min="5" max="5" width="10.140625" style="7" bestFit="1" customWidth="1"/>
    <col min="6" max="6" width="12.85546875" style="35" customWidth="1"/>
    <col min="7" max="8" width="8.42578125" style="34" bestFit="1" customWidth="1"/>
    <col min="9" max="9" width="9.85546875" style="34" bestFit="1" customWidth="1"/>
    <col min="10" max="11" width="8.42578125" style="7" bestFit="1" customWidth="1"/>
    <col min="12" max="12" width="12.85546875" style="33" bestFit="1" customWidth="1"/>
    <col min="13" max="13" width="20.140625" style="7" bestFit="1" customWidth="1"/>
    <col min="14" max="14" width="17.140625" style="7" customWidth="1"/>
    <col min="15" max="16" width="9.140625" style="7"/>
    <col min="17" max="17" width="27.42578125" style="7" bestFit="1" customWidth="1"/>
    <col min="19" max="20" width="9.140625" style="7"/>
    <col min="22" max="16384" width="9.140625" style="7"/>
  </cols>
  <sheetData>
    <row r="1" spans="1:17" x14ac:dyDescent="0.25">
      <c r="A1" s="4" t="s">
        <v>6</v>
      </c>
      <c r="B1" s="5"/>
      <c r="C1" s="6"/>
      <c r="D1" s="6"/>
      <c r="E1" s="6"/>
      <c r="F1" s="48" t="s">
        <v>7</v>
      </c>
      <c r="G1" s="48"/>
      <c r="H1" s="48"/>
      <c r="I1" s="48"/>
      <c r="J1" s="48"/>
      <c r="K1" s="48"/>
      <c r="L1" s="6"/>
      <c r="M1" s="6"/>
      <c r="N1" s="6"/>
    </row>
    <row r="2" spans="1:17" x14ac:dyDescent="0.25">
      <c r="A2" s="4"/>
      <c r="B2" s="5"/>
      <c r="C2" s="6"/>
      <c r="D2" s="6"/>
      <c r="E2" s="6"/>
      <c r="F2" s="48"/>
      <c r="G2" s="48"/>
      <c r="H2" s="48"/>
      <c r="I2" s="48"/>
      <c r="J2" s="48"/>
      <c r="K2" s="48"/>
      <c r="L2" s="6"/>
      <c r="M2" s="6"/>
      <c r="N2" s="6"/>
    </row>
    <row r="3" spans="1:17" ht="16.5" thickBot="1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7" ht="16.5" thickBot="1" x14ac:dyDescent="0.3">
      <c r="A4" s="50" t="s">
        <v>61</v>
      </c>
      <c r="B4" s="51"/>
      <c r="C4" s="51"/>
      <c r="D4" s="51"/>
      <c r="E4" s="51"/>
      <c r="F4" s="51"/>
      <c r="G4" s="51"/>
      <c r="H4" s="51"/>
      <c r="I4" s="52"/>
      <c r="J4" s="8"/>
      <c r="K4" s="9" t="s">
        <v>9</v>
      </c>
      <c r="L4" s="9" t="s">
        <v>10</v>
      </c>
      <c r="M4" s="56" t="s">
        <v>11</v>
      </c>
      <c r="N4" s="57"/>
    </row>
    <row r="5" spans="1:17" ht="16.5" thickBot="1" x14ac:dyDescent="0.3">
      <c r="A5" s="53"/>
      <c r="B5" s="54"/>
      <c r="C5" s="54"/>
      <c r="D5" s="54"/>
      <c r="E5" s="54"/>
      <c r="F5" s="54"/>
      <c r="G5" s="54"/>
      <c r="H5" s="54"/>
      <c r="I5" s="55"/>
      <c r="J5" s="10"/>
      <c r="K5" s="11"/>
      <c r="L5" s="9">
        <v>14</v>
      </c>
      <c r="M5" s="58"/>
      <c r="N5" s="59"/>
    </row>
    <row r="6" spans="1:17" ht="16.5" thickBot="1" x14ac:dyDescent="0.3">
      <c r="A6" s="4"/>
      <c r="B6" s="5"/>
      <c r="C6" s="6"/>
      <c r="D6" s="6"/>
      <c r="E6" s="6"/>
      <c r="F6" s="5"/>
      <c r="G6" s="4"/>
      <c r="H6" s="4"/>
      <c r="I6" s="4"/>
      <c r="J6" s="6"/>
      <c r="K6" s="6"/>
      <c r="L6" s="6"/>
      <c r="M6" s="6"/>
      <c r="N6" s="6"/>
    </row>
    <row r="7" spans="1:17" ht="15" customHeight="1" thickBot="1" x14ac:dyDescent="0.3">
      <c r="A7" s="42" t="s">
        <v>12</v>
      </c>
      <c r="B7" s="60" t="s">
        <v>13</v>
      </c>
      <c r="C7" s="44" t="s">
        <v>14</v>
      </c>
      <c r="D7" s="44" t="s">
        <v>15</v>
      </c>
      <c r="E7" s="44" t="s">
        <v>16</v>
      </c>
      <c r="F7" s="60" t="s">
        <v>17</v>
      </c>
      <c r="G7" s="42" t="s">
        <v>18</v>
      </c>
      <c r="H7" s="42" t="s">
        <v>19</v>
      </c>
      <c r="I7" s="42" t="s">
        <v>20</v>
      </c>
      <c r="J7" s="44" t="s">
        <v>21</v>
      </c>
      <c r="K7" s="44" t="s">
        <v>22</v>
      </c>
      <c r="L7" s="46" t="s">
        <v>23</v>
      </c>
      <c r="M7" s="44" t="s">
        <v>24</v>
      </c>
      <c r="N7" s="44" t="s">
        <v>25</v>
      </c>
    </row>
    <row r="8" spans="1:17" ht="47.25" hidden="1" customHeight="1" thickBot="1" x14ac:dyDescent="0.3">
      <c r="A8" s="43"/>
      <c r="B8" s="61"/>
      <c r="C8" s="45"/>
      <c r="D8" s="45"/>
      <c r="E8" s="45"/>
      <c r="F8" s="61"/>
      <c r="G8" s="43"/>
      <c r="H8" s="43"/>
      <c r="I8" s="43"/>
      <c r="J8" s="45"/>
      <c r="K8" s="45"/>
      <c r="L8" s="47"/>
      <c r="M8" s="45"/>
      <c r="N8" s="45"/>
    </row>
    <row r="9" spans="1:17" ht="16.5" hidden="1" thickBot="1" x14ac:dyDescent="0.3">
      <c r="A9" s="12"/>
      <c r="B9" s="13"/>
      <c r="C9" s="14"/>
      <c r="D9" s="14"/>
      <c r="E9" s="14"/>
      <c r="F9" s="13"/>
      <c r="G9" s="15"/>
      <c r="H9" s="15"/>
      <c r="I9" s="16"/>
      <c r="J9" s="17"/>
      <c r="K9" s="18"/>
      <c r="L9" s="39" t="s">
        <v>26</v>
      </c>
      <c r="M9" s="40"/>
      <c r="N9" s="41"/>
    </row>
    <row r="10" spans="1:17" ht="16.5" hidden="1" thickBot="1" x14ac:dyDescent="0.3">
      <c r="A10" s="19">
        <v>13100</v>
      </c>
      <c r="B10" s="20" t="s">
        <v>27</v>
      </c>
      <c r="C10" s="21">
        <v>2</v>
      </c>
      <c r="D10" s="21"/>
      <c r="E10" s="22"/>
      <c r="F10" s="20"/>
      <c r="G10" s="19"/>
      <c r="H10" s="19"/>
      <c r="I10" s="19"/>
      <c r="J10" s="21">
        <f>G10-D10</f>
        <v>0</v>
      </c>
      <c r="K10" s="21">
        <f t="shared" ref="K10:K58" si="0">K9+C10-G10-H10-I10+J10</f>
        <v>2</v>
      </c>
      <c r="L10" s="21"/>
      <c r="M10" s="21" t="s">
        <v>28</v>
      </c>
      <c r="N10" s="21"/>
      <c r="O10" s="7">
        <f>L10*C10</f>
        <v>0</v>
      </c>
      <c r="Q10" s="7" t="str">
        <f t="shared" ref="Q10:Q58" si="1">$A$4</f>
        <v>اسم الصنف : غيار رولة دهان كبيره</v>
      </c>
    </row>
    <row r="11" spans="1:17" ht="16.5" hidden="1" thickBot="1" x14ac:dyDescent="0.3">
      <c r="A11" s="19">
        <v>13166</v>
      </c>
      <c r="B11" s="20" t="s">
        <v>29</v>
      </c>
      <c r="C11" s="21">
        <v>10</v>
      </c>
      <c r="D11" s="21"/>
      <c r="E11" s="22"/>
      <c r="F11" s="20"/>
      <c r="G11" s="19"/>
      <c r="H11" s="19"/>
      <c r="I11" s="19"/>
      <c r="J11" s="21">
        <f>G11-D11</f>
        <v>0</v>
      </c>
      <c r="K11" s="21">
        <f t="shared" si="0"/>
        <v>12</v>
      </c>
      <c r="L11" s="21"/>
      <c r="M11" s="21" t="s">
        <v>30</v>
      </c>
      <c r="N11" s="21"/>
      <c r="O11" s="7">
        <f>L11*C11</f>
        <v>0</v>
      </c>
      <c r="Q11" s="7" t="str">
        <f t="shared" si="1"/>
        <v>اسم الصنف : غيار رولة دهان كبيره</v>
      </c>
    </row>
    <row r="12" spans="1:17" s="27" customFormat="1" ht="16.5" customHeight="1" thickBot="1" x14ac:dyDescent="0.3">
      <c r="A12" s="23"/>
      <c r="B12" s="24"/>
      <c r="C12" s="25"/>
      <c r="D12" s="25"/>
      <c r="E12" s="26">
        <v>778</v>
      </c>
      <c r="F12" s="24" t="s">
        <v>29</v>
      </c>
      <c r="G12" s="24"/>
      <c r="H12" s="24"/>
      <c r="I12" s="25">
        <v>2</v>
      </c>
      <c r="J12" s="25">
        <f t="shared" ref="J12:J57" si="2">G12-D12</f>
        <v>0</v>
      </c>
      <c r="K12" s="25">
        <f t="shared" si="0"/>
        <v>10</v>
      </c>
      <c r="L12" s="25"/>
      <c r="M12" s="25" t="s">
        <v>31</v>
      </c>
      <c r="N12" s="25"/>
      <c r="O12" s="27">
        <f t="shared" ref="O12" si="3">L12*C12</f>
        <v>0</v>
      </c>
      <c r="Q12" s="7" t="str">
        <f t="shared" si="1"/>
        <v>اسم الصنف : غيار رولة دهان كبيره</v>
      </c>
    </row>
    <row r="13" spans="1:17" ht="16.5" thickBot="1" x14ac:dyDescent="0.3">
      <c r="A13" s="19"/>
      <c r="B13" s="21"/>
      <c r="C13" s="21"/>
      <c r="D13" s="21"/>
      <c r="E13" s="22">
        <v>13758</v>
      </c>
      <c r="F13" s="20" t="s">
        <v>32</v>
      </c>
      <c r="G13" s="20"/>
      <c r="H13" s="20"/>
      <c r="I13" s="21">
        <v>2</v>
      </c>
      <c r="J13" s="21">
        <f t="shared" si="2"/>
        <v>0</v>
      </c>
      <c r="K13" s="25">
        <f t="shared" si="0"/>
        <v>8</v>
      </c>
      <c r="L13" s="21"/>
      <c r="M13" s="21" t="s">
        <v>33</v>
      </c>
      <c r="N13" s="21"/>
      <c r="Q13" s="7" t="str">
        <f t="shared" si="1"/>
        <v>اسم الصنف : غيار رولة دهان كبيره</v>
      </c>
    </row>
    <row r="14" spans="1:17" ht="16.5" hidden="1" thickBot="1" x14ac:dyDescent="0.3">
      <c r="A14" s="19">
        <v>13219</v>
      </c>
      <c r="B14" s="20" t="s">
        <v>32</v>
      </c>
      <c r="C14" s="21">
        <v>2</v>
      </c>
      <c r="D14" s="21"/>
      <c r="E14" s="22"/>
      <c r="F14" s="20"/>
      <c r="G14" s="19"/>
      <c r="H14" s="19"/>
      <c r="I14" s="19"/>
      <c r="J14" s="21">
        <f t="shared" si="2"/>
        <v>0</v>
      </c>
      <c r="K14" s="21">
        <f t="shared" si="0"/>
        <v>10</v>
      </c>
      <c r="L14" s="21"/>
      <c r="M14" s="21" t="s">
        <v>30</v>
      </c>
      <c r="N14" s="21"/>
      <c r="O14" s="7">
        <f t="shared" ref="O14:O58" si="4">L14*C14</f>
        <v>0</v>
      </c>
      <c r="Q14" s="7" t="str">
        <f t="shared" si="1"/>
        <v>اسم الصنف : غيار رولة دهان كبيره</v>
      </c>
    </row>
    <row r="15" spans="1:17" ht="21" customHeight="1" thickBot="1" x14ac:dyDescent="0.3">
      <c r="A15" s="19"/>
      <c r="B15" s="20"/>
      <c r="C15" s="21"/>
      <c r="D15" s="21"/>
      <c r="E15" s="22">
        <v>13761</v>
      </c>
      <c r="F15" s="20" t="s">
        <v>34</v>
      </c>
      <c r="G15" s="20"/>
      <c r="H15" s="20"/>
      <c r="I15" s="21">
        <v>1</v>
      </c>
      <c r="J15" s="21">
        <f t="shared" si="2"/>
        <v>0</v>
      </c>
      <c r="K15" s="21">
        <f t="shared" si="0"/>
        <v>9</v>
      </c>
      <c r="L15" s="21"/>
      <c r="M15" s="21" t="s">
        <v>35</v>
      </c>
      <c r="N15" s="21"/>
      <c r="Q15" s="7" t="str">
        <f t="shared" si="1"/>
        <v>اسم الصنف : غيار رولة دهان كبيره</v>
      </c>
    </row>
    <row r="16" spans="1:17" s="27" customFormat="1" ht="16.5" thickBot="1" x14ac:dyDescent="0.3">
      <c r="A16" s="23"/>
      <c r="B16" s="24"/>
      <c r="C16" s="25"/>
      <c r="D16" s="25"/>
      <c r="E16" s="26">
        <v>13791</v>
      </c>
      <c r="F16" s="24">
        <v>43319</v>
      </c>
      <c r="G16" s="24"/>
      <c r="H16" s="25"/>
      <c r="I16" s="25">
        <v>1</v>
      </c>
      <c r="J16" s="25">
        <f t="shared" si="2"/>
        <v>0</v>
      </c>
      <c r="K16" s="25">
        <f t="shared" si="0"/>
        <v>8</v>
      </c>
      <c r="L16" s="25"/>
      <c r="M16" s="25" t="s">
        <v>35</v>
      </c>
      <c r="N16" s="25"/>
      <c r="Q16" s="7" t="str">
        <f t="shared" si="1"/>
        <v>اسم الصنف : غيار رولة دهان كبيره</v>
      </c>
    </row>
    <row r="17" spans="1:17" ht="16.5" hidden="1" thickBot="1" x14ac:dyDescent="0.3">
      <c r="A17" s="19"/>
      <c r="B17" s="20"/>
      <c r="C17" s="21"/>
      <c r="D17" s="21"/>
      <c r="E17" s="22" t="s">
        <v>36</v>
      </c>
      <c r="F17" s="20" t="s">
        <v>37</v>
      </c>
      <c r="G17" s="19"/>
      <c r="H17" s="19">
        <v>2</v>
      </c>
      <c r="I17" s="19"/>
      <c r="J17" s="21">
        <f t="shared" si="2"/>
        <v>0</v>
      </c>
      <c r="K17" s="21">
        <f t="shared" si="0"/>
        <v>6</v>
      </c>
      <c r="L17" s="21"/>
      <c r="M17" s="21" t="s">
        <v>38</v>
      </c>
      <c r="N17" s="21"/>
      <c r="O17" s="7">
        <f t="shared" ref="O17" si="5">L17*C17</f>
        <v>0</v>
      </c>
      <c r="Q17" s="7" t="str">
        <f t="shared" si="1"/>
        <v>اسم الصنف : غيار رولة دهان كبيره</v>
      </c>
    </row>
    <row r="18" spans="1:17" ht="16.5" thickBot="1" x14ac:dyDescent="0.3">
      <c r="A18" s="19"/>
      <c r="B18" s="20"/>
      <c r="C18" s="21"/>
      <c r="D18" s="21"/>
      <c r="E18" s="22">
        <v>13828</v>
      </c>
      <c r="F18" s="20" t="s">
        <v>39</v>
      </c>
      <c r="G18" s="19"/>
      <c r="H18" s="19"/>
      <c r="I18" s="19">
        <v>2</v>
      </c>
      <c r="J18" s="21">
        <f t="shared" si="2"/>
        <v>0</v>
      </c>
      <c r="K18" s="21">
        <f t="shared" si="0"/>
        <v>4</v>
      </c>
      <c r="L18" s="21"/>
      <c r="M18" s="21" t="s">
        <v>40</v>
      </c>
      <c r="N18" s="21"/>
      <c r="O18" s="7">
        <f t="shared" si="4"/>
        <v>0</v>
      </c>
      <c r="Q18" s="7" t="str">
        <f t="shared" si="1"/>
        <v>اسم الصنف : غيار رولة دهان كبيره</v>
      </c>
    </row>
    <row r="19" spans="1:17" ht="18" customHeight="1" thickBot="1" x14ac:dyDescent="0.3">
      <c r="A19" s="19"/>
      <c r="B19" s="20"/>
      <c r="C19" s="21"/>
      <c r="D19" s="21"/>
      <c r="E19" s="22">
        <v>13847</v>
      </c>
      <c r="F19" s="20" t="s">
        <v>62</v>
      </c>
      <c r="G19" s="20"/>
      <c r="H19" s="20"/>
      <c r="I19" s="21">
        <v>4</v>
      </c>
      <c r="J19" s="21">
        <f t="shared" si="2"/>
        <v>0</v>
      </c>
      <c r="K19" s="21">
        <f t="shared" si="0"/>
        <v>0</v>
      </c>
      <c r="L19" s="21"/>
      <c r="M19" s="21" t="s">
        <v>63</v>
      </c>
      <c r="N19" s="21"/>
      <c r="Q19" s="7" t="str">
        <f t="shared" si="1"/>
        <v>اسم الصنف : غيار رولة دهان كبيره</v>
      </c>
    </row>
    <row r="20" spans="1:17" ht="19.5" hidden="1" thickBot="1" x14ac:dyDescent="0.3">
      <c r="A20" s="19">
        <v>10387</v>
      </c>
      <c r="B20" s="21" t="s">
        <v>41</v>
      </c>
      <c r="C20" s="21">
        <v>20</v>
      </c>
      <c r="D20" s="21"/>
      <c r="E20" s="22"/>
      <c r="F20" s="20"/>
      <c r="G20" s="20"/>
      <c r="H20" s="20"/>
      <c r="I20" s="21"/>
      <c r="J20" s="21">
        <f t="shared" si="2"/>
        <v>0</v>
      </c>
      <c r="K20" s="28">
        <f t="shared" si="0"/>
        <v>20</v>
      </c>
      <c r="L20" s="21"/>
      <c r="M20" s="21" t="s">
        <v>30</v>
      </c>
      <c r="N20" s="21"/>
      <c r="Q20" s="7" t="str">
        <f t="shared" si="1"/>
        <v>اسم الصنف : غيار رولة دهان كبيره</v>
      </c>
    </row>
    <row r="21" spans="1:17" ht="19.5" thickBot="1" x14ac:dyDescent="0.3">
      <c r="A21" s="19"/>
      <c r="B21" s="20"/>
      <c r="C21" s="21"/>
      <c r="D21" s="21"/>
      <c r="E21" s="22">
        <v>19851</v>
      </c>
      <c r="F21" s="20" t="s">
        <v>41</v>
      </c>
      <c r="G21" s="19"/>
      <c r="H21" s="19"/>
      <c r="I21" s="19">
        <v>5</v>
      </c>
      <c r="J21" s="21">
        <f t="shared" si="2"/>
        <v>0</v>
      </c>
      <c r="K21" s="28">
        <f t="shared" si="0"/>
        <v>15</v>
      </c>
      <c r="L21" s="21"/>
      <c r="M21" s="21" t="s">
        <v>30</v>
      </c>
      <c r="N21" s="21"/>
      <c r="O21" s="7">
        <f t="shared" ref="O21:O24" si="6">L21*C21</f>
        <v>0</v>
      </c>
      <c r="Q21" s="7" t="str">
        <f t="shared" si="1"/>
        <v>اسم الصنف : غيار رولة دهان كبيره</v>
      </c>
    </row>
    <row r="22" spans="1:17" ht="16.5" thickBot="1" x14ac:dyDescent="0.3">
      <c r="A22" s="19"/>
      <c r="B22" s="20"/>
      <c r="C22" s="21"/>
      <c r="D22" s="21"/>
      <c r="E22" s="22">
        <v>14639</v>
      </c>
      <c r="F22" s="20" t="s">
        <v>42</v>
      </c>
      <c r="G22" s="19"/>
      <c r="H22" s="19"/>
      <c r="I22" s="19">
        <v>4</v>
      </c>
      <c r="J22" s="21">
        <f t="shared" si="2"/>
        <v>0</v>
      </c>
      <c r="K22" s="21">
        <f t="shared" si="0"/>
        <v>11</v>
      </c>
      <c r="L22" s="21"/>
      <c r="M22" s="21"/>
      <c r="N22" s="21"/>
      <c r="O22" s="7">
        <f t="shared" si="6"/>
        <v>0</v>
      </c>
      <c r="Q22" s="7" t="str">
        <f t="shared" si="1"/>
        <v>اسم الصنف : غيار رولة دهان كبيره</v>
      </c>
    </row>
    <row r="23" spans="1:17" ht="16.5" thickBot="1" x14ac:dyDescent="0.3">
      <c r="A23" s="19"/>
      <c r="B23" s="20"/>
      <c r="C23" s="21"/>
      <c r="D23" s="21"/>
      <c r="E23" s="22">
        <v>3319</v>
      </c>
      <c r="F23" s="20" t="s">
        <v>43</v>
      </c>
      <c r="G23" s="19"/>
      <c r="H23" s="19"/>
      <c r="I23" s="19">
        <v>2</v>
      </c>
      <c r="J23" s="21">
        <f t="shared" si="2"/>
        <v>0</v>
      </c>
      <c r="K23" s="21">
        <f t="shared" si="0"/>
        <v>9</v>
      </c>
      <c r="L23" s="21"/>
      <c r="M23" s="21"/>
      <c r="N23" s="21"/>
      <c r="O23" s="7">
        <f t="shared" si="6"/>
        <v>0</v>
      </c>
      <c r="Q23" s="7" t="str">
        <f t="shared" si="1"/>
        <v>اسم الصنف : غيار رولة دهان كبيره</v>
      </c>
    </row>
    <row r="24" spans="1:17" ht="16.5" thickBot="1" x14ac:dyDescent="0.3">
      <c r="A24" s="19"/>
      <c r="B24" s="20"/>
      <c r="C24" s="21"/>
      <c r="D24" s="21"/>
      <c r="E24" s="22">
        <v>3344</v>
      </c>
      <c r="F24" s="20" t="s">
        <v>44</v>
      </c>
      <c r="G24" s="19"/>
      <c r="H24" s="19"/>
      <c r="I24" s="19">
        <v>5</v>
      </c>
      <c r="J24" s="21">
        <f t="shared" si="2"/>
        <v>0</v>
      </c>
      <c r="K24" s="21">
        <f t="shared" si="0"/>
        <v>4</v>
      </c>
      <c r="L24" s="21"/>
      <c r="M24" s="21"/>
      <c r="N24" s="21"/>
      <c r="O24" s="7">
        <f t="shared" si="6"/>
        <v>0</v>
      </c>
      <c r="Q24" s="7" t="str">
        <f t="shared" si="1"/>
        <v>اسم الصنف : غيار رولة دهان كبيره</v>
      </c>
    </row>
    <row r="25" spans="1:17" ht="16.5" thickBot="1" x14ac:dyDescent="0.3">
      <c r="A25" s="19"/>
      <c r="B25" s="20"/>
      <c r="C25" s="21"/>
      <c r="D25" s="21"/>
      <c r="E25" s="22">
        <v>11652</v>
      </c>
      <c r="F25" s="29" t="s">
        <v>45</v>
      </c>
      <c r="G25" s="19"/>
      <c r="H25" s="19"/>
      <c r="I25" s="19">
        <v>4</v>
      </c>
      <c r="J25" s="21">
        <v>0</v>
      </c>
      <c r="K25" s="21">
        <f t="shared" si="0"/>
        <v>0</v>
      </c>
      <c r="L25" s="21"/>
      <c r="M25" s="21"/>
      <c r="N25" s="21"/>
      <c r="Q25" s="7" t="str">
        <f t="shared" si="1"/>
        <v>اسم الصنف : غيار رولة دهان كبيره</v>
      </c>
    </row>
    <row r="26" spans="1:17" ht="16.5" hidden="1" thickBot="1" x14ac:dyDescent="0.3">
      <c r="A26" s="19">
        <v>7794</v>
      </c>
      <c r="B26" s="20" t="s">
        <v>47</v>
      </c>
      <c r="C26" s="21">
        <v>50</v>
      </c>
      <c r="D26" s="21"/>
      <c r="E26" s="22"/>
      <c r="F26" s="20"/>
      <c r="G26" s="19"/>
      <c r="H26" s="19"/>
      <c r="I26" s="19"/>
      <c r="J26" s="21">
        <f t="shared" ref="J26" si="7">G26-D26</f>
        <v>0</v>
      </c>
      <c r="K26" s="21">
        <f t="shared" si="0"/>
        <v>50</v>
      </c>
      <c r="L26" s="21"/>
      <c r="M26" s="21" t="s">
        <v>30</v>
      </c>
      <c r="N26" s="21"/>
      <c r="O26" s="7">
        <f t="shared" ref="O26" si="8">L26*C26</f>
        <v>0</v>
      </c>
      <c r="Q26" s="7" t="str">
        <f t="shared" si="1"/>
        <v>اسم الصنف : غيار رولة دهان كبيره</v>
      </c>
    </row>
    <row r="27" spans="1:17" ht="16.5" thickBot="1" x14ac:dyDescent="0.3">
      <c r="A27" s="19"/>
      <c r="B27" s="20"/>
      <c r="C27" s="21"/>
      <c r="D27" s="21"/>
      <c r="E27" s="22">
        <v>3617</v>
      </c>
      <c r="F27" s="20" t="s">
        <v>64</v>
      </c>
      <c r="G27" s="19"/>
      <c r="H27" s="19"/>
      <c r="I27" s="19">
        <v>1</v>
      </c>
      <c r="J27" s="21">
        <f t="shared" si="2"/>
        <v>0</v>
      </c>
      <c r="K27" s="21">
        <f t="shared" si="0"/>
        <v>49</v>
      </c>
      <c r="L27" s="21"/>
      <c r="M27" s="21"/>
      <c r="N27" s="21"/>
      <c r="O27" s="7">
        <f t="shared" si="4"/>
        <v>0</v>
      </c>
      <c r="Q27" s="7" t="str">
        <f t="shared" si="1"/>
        <v>اسم الصنف : غيار رولة دهان كبيره</v>
      </c>
    </row>
    <row r="28" spans="1:17" ht="16.5" thickBot="1" x14ac:dyDescent="0.3">
      <c r="A28" s="19"/>
      <c r="B28" s="20"/>
      <c r="C28" s="21"/>
      <c r="D28" s="21"/>
      <c r="E28" s="22">
        <v>3627</v>
      </c>
      <c r="F28" s="20">
        <v>43497</v>
      </c>
      <c r="G28" s="19"/>
      <c r="H28" s="19"/>
      <c r="I28" s="19">
        <v>1</v>
      </c>
      <c r="J28" s="21">
        <f t="shared" si="2"/>
        <v>0</v>
      </c>
      <c r="K28" s="21">
        <f t="shared" si="0"/>
        <v>48</v>
      </c>
      <c r="L28" s="21"/>
      <c r="M28" s="21"/>
      <c r="N28" s="21"/>
      <c r="O28" s="7">
        <f t="shared" si="4"/>
        <v>0</v>
      </c>
      <c r="Q28" s="7" t="str">
        <f t="shared" si="1"/>
        <v>اسم الصنف : غيار رولة دهان كبيره</v>
      </c>
    </row>
    <row r="29" spans="1:17" ht="16.5" hidden="1" thickBot="1" x14ac:dyDescent="0.3">
      <c r="A29" s="19"/>
      <c r="B29" s="20"/>
      <c r="C29" s="21"/>
      <c r="D29" s="21"/>
      <c r="E29" s="22">
        <v>12823</v>
      </c>
      <c r="F29" s="20">
        <v>43586</v>
      </c>
      <c r="G29" s="19"/>
      <c r="H29" s="19">
        <v>1</v>
      </c>
      <c r="I29" s="19"/>
      <c r="J29" s="21">
        <f t="shared" si="2"/>
        <v>0</v>
      </c>
      <c r="K29" s="21">
        <f t="shared" si="0"/>
        <v>47</v>
      </c>
      <c r="L29" s="21"/>
      <c r="M29" s="21" t="s">
        <v>48</v>
      </c>
      <c r="N29" s="21"/>
      <c r="O29" s="7">
        <f t="shared" si="4"/>
        <v>0</v>
      </c>
      <c r="Q29" s="7" t="str">
        <f t="shared" si="1"/>
        <v>اسم الصنف : غيار رولة دهان كبيره</v>
      </c>
    </row>
    <row r="30" spans="1:17" ht="16.5" thickBot="1" x14ac:dyDescent="0.3">
      <c r="A30" s="19"/>
      <c r="B30" s="20"/>
      <c r="C30" s="21"/>
      <c r="D30" s="21"/>
      <c r="E30" s="22">
        <v>11813</v>
      </c>
      <c r="F30" s="20">
        <v>43800</v>
      </c>
      <c r="G30" s="19"/>
      <c r="H30" s="19"/>
      <c r="I30" s="19">
        <v>2</v>
      </c>
      <c r="J30" s="21">
        <f t="shared" si="2"/>
        <v>0</v>
      </c>
      <c r="K30" s="21">
        <f t="shared" si="0"/>
        <v>45</v>
      </c>
      <c r="L30" s="21"/>
      <c r="M30" s="21"/>
      <c r="N30" s="21"/>
      <c r="O30" s="7">
        <f t="shared" si="4"/>
        <v>0</v>
      </c>
      <c r="Q30" s="7" t="str">
        <f t="shared" si="1"/>
        <v>اسم الصنف : غيار رولة دهان كبيره</v>
      </c>
    </row>
    <row r="31" spans="1:17" ht="19.5" thickBot="1" x14ac:dyDescent="0.3">
      <c r="A31" s="19"/>
      <c r="B31" s="21"/>
      <c r="C31" s="21"/>
      <c r="D31" s="21"/>
      <c r="E31" s="22">
        <v>11835</v>
      </c>
      <c r="F31" s="20" t="s">
        <v>49</v>
      </c>
      <c r="G31" s="20"/>
      <c r="H31" s="20"/>
      <c r="I31" s="21">
        <v>2</v>
      </c>
      <c r="J31" s="28">
        <f t="shared" si="2"/>
        <v>0</v>
      </c>
      <c r="K31" s="21">
        <f t="shared" ref="K31" si="9">K30+J31+C31-I31-H31</f>
        <v>43</v>
      </c>
      <c r="L31" s="21"/>
      <c r="M31" s="21"/>
      <c r="N31" s="21"/>
      <c r="Q31" s="7" t="str">
        <f t="shared" si="1"/>
        <v>اسم الصنف : غيار رولة دهان كبيره</v>
      </c>
    </row>
    <row r="32" spans="1:17" ht="16.5" thickBot="1" x14ac:dyDescent="0.3">
      <c r="A32" s="19"/>
      <c r="B32" s="20"/>
      <c r="C32" s="21"/>
      <c r="D32" s="21"/>
      <c r="E32" s="22">
        <v>14527</v>
      </c>
      <c r="F32" s="20" t="s">
        <v>50</v>
      </c>
      <c r="G32" s="19"/>
      <c r="H32" s="19"/>
      <c r="I32" s="19">
        <v>2</v>
      </c>
      <c r="J32" s="21">
        <f t="shared" si="2"/>
        <v>0</v>
      </c>
      <c r="K32" s="21">
        <f t="shared" ref="K32" si="10">K31+C32-H32-I32</f>
        <v>41</v>
      </c>
      <c r="L32" s="21"/>
      <c r="M32" s="21"/>
      <c r="N32" s="21"/>
      <c r="O32" s="7">
        <f t="shared" ref="O32:O33" si="11">L32*C32</f>
        <v>0</v>
      </c>
      <c r="Q32" s="7" t="str">
        <f t="shared" si="1"/>
        <v>اسم الصنف : غيار رولة دهان كبيره</v>
      </c>
    </row>
    <row r="33" spans="1:17" ht="16.5" thickBot="1" x14ac:dyDescent="0.3">
      <c r="A33" s="19"/>
      <c r="B33" s="20"/>
      <c r="C33" s="21"/>
      <c r="D33" s="21"/>
      <c r="E33" s="22">
        <v>14537</v>
      </c>
      <c r="F33" s="20" t="s">
        <v>51</v>
      </c>
      <c r="G33" s="19"/>
      <c r="H33" s="19"/>
      <c r="I33" s="19">
        <v>2</v>
      </c>
      <c r="J33" s="21">
        <f>G33-D33</f>
        <v>0</v>
      </c>
      <c r="K33" s="21">
        <f t="shared" ref="K33" si="12">K32+C33-I33-H33+J33</f>
        <v>39</v>
      </c>
      <c r="L33" s="21"/>
      <c r="M33" s="21"/>
      <c r="N33" s="21"/>
      <c r="O33" s="7">
        <f t="shared" si="11"/>
        <v>0</v>
      </c>
      <c r="Q33" s="7" t="str">
        <f t="shared" si="1"/>
        <v>اسم الصنف : غيار رولة دهان كبيره</v>
      </c>
    </row>
    <row r="34" spans="1:17" ht="16.5" hidden="1" thickBot="1" x14ac:dyDescent="0.3">
      <c r="A34" s="19"/>
      <c r="B34" s="20"/>
      <c r="C34" s="21"/>
      <c r="D34" s="21"/>
      <c r="E34" s="22" t="s">
        <v>52</v>
      </c>
      <c r="F34" s="20" t="s">
        <v>51</v>
      </c>
      <c r="G34" s="19"/>
      <c r="H34" s="19">
        <v>4</v>
      </c>
      <c r="I34" s="19"/>
      <c r="J34" s="21">
        <f t="shared" si="2"/>
        <v>0</v>
      </c>
      <c r="K34" s="21">
        <f t="shared" si="0"/>
        <v>35</v>
      </c>
      <c r="L34" s="21"/>
      <c r="M34" s="21" t="s">
        <v>53</v>
      </c>
      <c r="N34" s="21"/>
      <c r="O34" s="7">
        <f t="shared" si="4"/>
        <v>0</v>
      </c>
      <c r="Q34" s="7" t="str">
        <f t="shared" si="1"/>
        <v>اسم الصنف : غيار رولة دهان كبيره</v>
      </c>
    </row>
    <row r="35" spans="1:17" ht="16.5" hidden="1" thickBot="1" x14ac:dyDescent="0.3">
      <c r="A35" s="19"/>
      <c r="B35" s="20"/>
      <c r="C35" s="21"/>
      <c r="D35" s="21"/>
      <c r="E35" s="22" t="s">
        <v>54</v>
      </c>
      <c r="F35" s="21" t="s">
        <v>55</v>
      </c>
      <c r="G35" s="21"/>
      <c r="H35" s="21">
        <v>10</v>
      </c>
      <c r="I35" s="21"/>
      <c r="J35" s="21"/>
      <c r="K35" s="21">
        <f t="shared" ref="K35" si="13">K34+C35-I35-H35+J35</f>
        <v>25</v>
      </c>
      <c r="L35" s="21"/>
      <c r="M35" s="21" t="s">
        <v>56</v>
      </c>
      <c r="N35" s="21"/>
      <c r="Q35" s="7" t="str">
        <f t="shared" si="1"/>
        <v>اسم الصنف : غيار رولة دهان كبيره</v>
      </c>
    </row>
    <row r="36" spans="1:17" ht="16.5" thickBot="1" x14ac:dyDescent="0.3">
      <c r="A36" s="19"/>
      <c r="B36" s="20"/>
      <c r="C36" s="21"/>
      <c r="D36" s="21"/>
      <c r="E36" s="22">
        <v>142</v>
      </c>
      <c r="F36" s="20" t="s">
        <v>57</v>
      </c>
      <c r="G36" s="19"/>
      <c r="H36" s="19"/>
      <c r="I36" s="19">
        <v>3</v>
      </c>
      <c r="J36" s="21">
        <f t="shared" si="2"/>
        <v>0</v>
      </c>
      <c r="K36" s="21">
        <f t="shared" si="0"/>
        <v>22</v>
      </c>
      <c r="L36" s="21"/>
      <c r="M36" s="21"/>
      <c r="N36" s="21"/>
      <c r="O36" s="7">
        <f t="shared" si="4"/>
        <v>0</v>
      </c>
      <c r="Q36" s="7" t="str">
        <f t="shared" si="1"/>
        <v>اسم الصنف : غيار رولة دهان كبيره</v>
      </c>
    </row>
    <row r="37" spans="1:17" s="30" customFormat="1" ht="24" hidden="1" thickBot="1" x14ac:dyDescent="0.3">
      <c r="A37" s="19"/>
      <c r="B37" s="21"/>
      <c r="C37" s="21"/>
      <c r="D37" s="21"/>
      <c r="E37" s="22" t="s">
        <v>58</v>
      </c>
      <c r="F37" s="20" t="s">
        <v>59</v>
      </c>
      <c r="G37" s="20"/>
      <c r="H37" s="19">
        <v>9</v>
      </c>
      <c r="I37" s="21"/>
      <c r="J37" s="21">
        <f t="shared" si="2"/>
        <v>0</v>
      </c>
      <c r="K37" s="21">
        <f t="shared" ref="K37" si="14">K36+J37+C37-I37-H37</f>
        <v>13</v>
      </c>
      <c r="L37" s="21"/>
      <c r="M37" s="21" t="s">
        <v>53</v>
      </c>
      <c r="N37" s="21"/>
      <c r="O37" s="30">
        <f t="shared" si="4"/>
        <v>0</v>
      </c>
      <c r="Q37" s="7" t="str">
        <f t="shared" si="1"/>
        <v>اسم الصنف : غيار رولة دهان كبيره</v>
      </c>
    </row>
    <row r="38" spans="1:17" ht="16.5" thickBot="1" x14ac:dyDescent="0.3">
      <c r="A38" s="19"/>
      <c r="B38" s="20"/>
      <c r="C38" s="21"/>
      <c r="D38" s="21"/>
      <c r="E38" s="22">
        <v>22801</v>
      </c>
      <c r="F38" s="20">
        <v>43527</v>
      </c>
      <c r="G38" s="19"/>
      <c r="H38" s="19"/>
      <c r="I38" s="19">
        <v>3</v>
      </c>
      <c r="J38" s="21">
        <f t="shared" si="2"/>
        <v>0</v>
      </c>
      <c r="K38" s="21">
        <f t="shared" ref="K38" si="15">K37+C38-G38-H38-I38+J38</f>
        <v>10</v>
      </c>
      <c r="L38" s="21"/>
      <c r="M38" s="21"/>
      <c r="N38" s="21"/>
      <c r="O38" s="7">
        <f t="shared" si="4"/>
        <v>0</v>
      </c>
      <c r="Q38" s="7" t="str">
        <f t="shared" si="1"/>
        <v>اسم الصنف : غيار رولة دهان كبيره</v>
      </c>
    </row>
    <row r="39" spans="1:17" ht="16.5" hidden="1" thickBot="1" x14ac:dyDescent="0.3">
      <c r="A39" s="19"/>
      <c r="B39" s="20"/>
      <c r="C39" s="21"/>
      <c r="D39" s="21"/>
      <c r="E39" s="22"/>
      <c r="F39" s="20"/>
      <c r="G39" s="19"/>
      <c r="H39" s="19"/>
      <c r="I39" s="19"/>
      <c r="J39" s="21">
        <f t="shared" si="2"/>
        <v>0</v>
      </c>
      <c r="K39" s="21">
        <f t="shared" si="0"/>
        <v>10</v>
      </c>
      <c r="L39" s="21"/>
      <c r="M39" s="21"/>
      <c r="N39" s="21"/>
      <c r="O39" s="7">
        <f t="shared" si="4"/>
        <v>0</v>
      </c>
      <c r="Q39" s="7" t="str">
        <f t="shared" si="1"/>
        <v>اسم الصنف : غيار رولة دهان كبيره</v>
      </c>
    </row>
    <row r="40" spans="1:17" ht="16.5" hidden="1" thickBot="1" x14ac:dyDescent="0.3">
      <c r="A40" s="19"/>
      <c r="B40" s="20"/>
      <c r="C40" s="21"/>
      <c r="D40" s="21"/>
      <c r="E40" s="22"/>
      <c r="F40" s="20"/>
      <c r="G40" s="19"/>
      <c r="H40" s="19"/>
      <c r="I40" s="19"/>
      <c r="J40" s="21">
        <f t="shared" si="2"/>
        <v>0</v>
      </c>
      <c r="K40" s="21">
        <f t="shared" si="0"/>
        <v>10</v>
      </c>
      <c r="L40" s="21"/>
      <c r="M40" s="21"/>
      <c r="N40" s="21"/>
      <c r="O40" s="7">
        <f t="shared" si="4"/>
        <v>0</v>
      </c>
      <c r="Q40" s="7" t="str">
        <f t="shared" si="1"/>
        <v>اسم الصنف : غيار رولة دهان كبيره</v>
      </c>
    </row>
    <row r="41" spans="1:17" ht="16.5" hidden="1" thickBot="1" x14ac:dyDescent="0.3">
      <c r="A41" s="19"/>
      <c r="B41" s="20"/>
      <c r="C41" s="21"/>
      <c r="D41" s="21"/>
      <c r="E41" s="22"/>
      <c r="F41" s="20"/>
      <c r="G41" s="19"/>
      <c r="H41" s="19"/>
      <c r="I41" s="19"/>
      <c r="J41" s="21">
        <f t="shared" si="2"/>
        <v>0</v>
      </c>
      <c r="K41" s="21">
        <f t="shared" si="0"/>
        <v>10</v>
      </c>
      <c r="L41" s="21"/>
      <c r="M41" s="21"/>
      <c r="N41" s="21"/>
      <c r="O41" s="7">
        <f t="shared" si="4"/>
        <v>0</v>
      </c>
      <c r="Q41" s="7" t="str">
        <f t="shared" si="1"/>
        <v>اسم الصنف : غيار رولة دهان كبيره</v>
      </c>
    </row>
    <row r="42" spans="1:17" ht="16.5" hidden="1" thickBot="1" x14ac:dyDescent="0.3">
      <c r="A42" s="19"/>
      <c r="B42" s="20"/>
      <c r="C42" s="21"/>
      <c r="D42" s="21"/>
      <c r="E42" s="22"/>
      <c r="F42" s="20"/>
      <c r="G42" s="19"/>
      <c r="H42" s="19"/>
      <c r="I42" s="19"/>
      <c r="J42" s="21">
        <f t="shared" si="2"/>
        <v>0</v>
      </c>
      <c r="K42" s="21">
        <f t="shared" si="0"/>
        <v>10</v>
      </c>
      <c r="L42" s="21"/>
      <c r="M42" s="21"/>
      <c r="N42" s="21"/>
      <c r="O42" s="7">
        <f t="shared" si="4"/>
        <v>0</v>
      </c>
      <c r="Q42" s="7" t="str">
        <f t="shared" si="1"/>
        <v>اسم الصنف : غيار رولة دهان كبيره</v>
      </c>
    </row>
    <row r="43" spans="1:17" ht="16.5" hidden="1" thickBot="1" x14ac:dyDescent="0.3">
      <c r="A43" s="19"/>
      <c r="B43" s="20"/>
      <c r="C43" s="21"/>
      <c r="D43" s="21"/>
      <c r="E43" s="22"/>
      <c r="F43" s="20"/>
      <c r="G43" s="19"/>
      <c r="H43" s="19"/>
      <c r="I43" s="19"/>
      <c r="J43" s="21">
        <f t="shared" si="2"/>
        <v>0</v>
      </c>
      <c r="K43" s="21">
        <f t="shared" si="0"/>
        <v>10</v>
      </c>
      <c r="L43" s="21"/>
      <c r="M43" s="21"/>
      <c r="N43" s="21"/>
      <c r="O43" s="7">
        <f t="shared" si="4"/>
        <v>0</v>
      </c>
      <c r="Q43" s="7" t="str">
        <f t="shared" si="1"/>
        <v>اسم الصنف : غيار رولة دهان كبيره</v>
      </c>
    </row>
    <row r="44" spans="1:17" ht="16.5" hidden="1" thickBot="1" x14ac:dyDescent="0.3">
      <c r="A44" s="19"/>
      <c r="B44" s="20"/>
      <c r="C44" s="21"/>
      <c r="D44" s="21"/>
      <c r="E44" s="22"/>
      <c r="F44" s="20"/>
      <c r="G44" s="19"/>
      <c r="H44" s="19"/>
      <c r="I44" s="19"/>
      <c r="J44" s="21">
        <f t="shared" si="2"/>
        <v>0</v>
      </c>
      <c r="K44" s="21">
        <f t="shared" si="0"/>
        <v>10</v>
      </c>
      <c r="L44" s="21"/>
      <c r="M44" s="21"/>
      <c r="N44" s="21"/>
      <c r="O44" s="7">
        <f t="shared" si="4"/>
        <v>0</v>
      </c>
      <c r="Q44" s="7" t="str">
        <f t="shared" si="1"/>
        <v>اسم الصنف : غيار رولة دهان كبيره</v>
      </c>
    </row>
    <row r="45" spans="1:17" ht="16.5" hidden="1" thickBot="1" x14ac:dyDescent="0.3">
      <c r="A45" s="19"/>
      <c r="B45" s="20"/>
      <c r="C45" s="21"/>
      <c r="D45" s="21"/>
      <c r="E45" s="22"/>
      <c r="F45" s="20"/>
      <c r="G45" s="19"/>
      <c r="H45" s="19"/>
      <c r="I45" s="19"/>
      <c r="J45" s="21">
        <f t="shared" si="2"/>
        <v>0</v>
      </c>
      <c r="K45" s="21">
        <f t="shared" si="0"/>
        <v>10</v>
      </c>
      <c r="L45" s="21"/>
      <c r="M45" s="21"/>
      <c r="N45" s="21"/>
      <c r="O45" s="7">
        <f t="shared" si="4"/>
        <v>0</v>
      </c>
      <c r="Q45" s="7" t="str">
        <f t="shared" si="1"/>
        <v>اسم الصنف : غيار رولة دهان كبيره</v>
      </c>
    </row>
    <row r="46" spans="1:17" ht="16.5" hidden="1" thickBot="1" x14ac:dyDescent="0.3">
      <c r="A46" s="19"/>
      <c r="B46" s="20"/>
      <c r="C46" s="21"/>
      <c r="D46" s="21"/>
      <c r="E46" s="22"/>
      <c r="F46" s="20"/>
      <c r="G46" s="19"/>
      <c r="H46" s="19"/>
      <c r="I46" s="19"/>
      <c r="J46" s="21">
        <f t="shared" si="2"/>
        <v>0</v>
      </c>
      <c r="K46" s="21">
        <f t="shared" si="0"/>
        <v>10</v>
      </c>
      <c r="L46" s="21"/>
      <c r="M46" s="21"/>
      <c r="N46" s="21"/>
      <c r="O46" s="7">
        <f t="shared" si="4"/>
        <v>0</v>
      </c>
      <c r="Q46" s="7" t="str">
        <f t="shared" si="1"/>
        <v>اسم الصنف : غيار رولة دهان كبيره</v>
      </c>
    </row>
    <row r="47" spans="1:17" ht="16.5" hidden="1" thickBot="1" x14ac:dyDescent="0.3">
      <c r="A47" s="19"/>
      <c r="B47" s="20"/>
      <c r="C47" s="21"/>
      <c r="D47" s="21"/>
      <c r="E47" s="22"/>
      <c r="F47" s="20"/>
      <c r="G47" s="19"/>
      <c r="H47" s="19"/>
      <c r="I47" s="19"/>
      <c r="J47" s="21">
        <f t="shared" si="2"/>
        <v>0</v>
      </c>
      <c r="K47" s="21">
        <f t="shared" si="0"/>
        <v>10</v>
      </c>
      <c r="L47" s="21"/>
      <c r="M47" s="21"/>
      <c r="N47" s="21"/>
      <c r="O47" s="7">
        <f t="shared" si="4"/>
        <v>0</v>
      </c>
      <c r="Q47" s="7" t="str">
        <f t="shared" si="1"/>
        <v>اسم الصنف : غيار رولة دهان كبيره</v>
      </c>
    </row>
    <row r="48" spans="1:17" ht="16.5" hidden="1" thickBot="1" x14ac:dyDescent="0.3">
      <c r="A48" s="19"/>
      <c r="B48" s="20"/>
      <c r="C48" s="21"/>
      <c r="D48" s="21"/>
      <c r="E48" s="22"/>
      <c r="F48" s="20"/>
      <c r="G48" s="19"/>
      <c r="H48" s="19"/>
      <c r="I48" s="19"/>
      <c r="J48" s="21">
        <f t="shared" si="2"/>
        <v>0</v>
      </c>
      <c r="K48" s="21">
        <f t="shared" si="0"/>
        <v>10</v>
      </c>
      <c r="L48" s="21"/>
      <c r="M48" s="21"/>
      <c r="N48" s="21"/>
      <c r="O48" s="7">
        <f t="shared" si="4"/>
        <v>0</v>
      </c>
      <c r="Q48" s="7" t="str">
        <f t="shared" si="1"/>
        <v>اسم الصنف : غيار رولة دهان كبيره</v>
      </c>
    </row>
    <row r="49" spans="1:17" ht="16.5" hidden="1" thickBot="1" x14ac:dyDescent="0.3">
      <c r="A49" s="19"/>
      <c r="B49" s="20"/>
      <c r="C49" s="21"/>
      <c r="D49" s="21"/>
      <c r="E49" s="22"/>
      <c r="F49" s="20"/>
      <c r="G49" s="19"/>
      <c r="H49" s="19"/>
      <c r="I49" s="19"/>
      <c r="J49" s="21">
        <f t="shared" si="2"/>
        <v>0</v>
      </c>
      <c r="K49" s="21">
        <f t="shared" si="0"/>
        <v>10</v>
      </c>
      <c r="L49" s="21"/>
      <c r="M49" s="21"/>
      <c r="N49" s="21"/>
      <c r="O49" s="7">
        <f t="shared" si="4"/>
        <v>0</v>
      </c>
      <c r="Q49" s="7" t="str">
        <f t="shared" si="1"/>
        <v>اسم الصنف : غيار رولة دهان كبيره</v>
      </c>
    </row>
    <row r="50" spans="1:17" ht="16.5" hidden="1" thickBot="1" x14ac:dyDescent="0.3">
      <c r="A50" s="19"/>
      <c r="B50" s="20"/>
      <c r="C50" s="21"/>
      <c r="D50" s="21"/>
      <c r="E50" s="21"/>
      <c r="F50" s="20" t="s">
        <v>60</v>
      </c>
      <c r="G50" s="19"/>
      <c r="H50" s="19"/>
      <c r="I50" s="19"/>
      <c r="J50" s="21">
        <f t="shared" si="2"/>
        <v>0</v>
      </c>
      <c r="K50" s="21">
        <f t="shared" si="0"/>
        <v>10</v>
      </c>
      <c r="L50" s="21"/>
      <c r="M50" s="21"/>
      <c r="N50" s="21"/>
      <c r="O50" s="7">
        <f t="shared" si="4"/>
        <v>0</v>
      </c>
      <c r="Q50" s="7" t="str">
        <f t="shared" si="1"/>
        <v>اسم الصنف : غيار رولة دهان كبيره</v>
      </c>
    </row>
    <row r="51" spans="1:17" ht="16.5" hidden="1" thickBot="1" x14ac:dyDescent="0.3">
      <c r="A51" s="19"/>
      <c r="B51" s="20"/>
      <c r="C51" s="21"/>
      <c r="D51" s="21"/>
      <c r="E51" s="21"/>
      <c r="F51" s="20"/>
      <c r="G51" s="19"/>
      <c r="H51" s="19"/>
      <c r="I51" s="19"/>
      <c r="J51" s="21">
        <f t="shared" si="2"/>
        <v>0</v>
      </c>
      <c r="K51" s="21">
        <f t="shared" si="0"/>
        <v>10</v>
      </c>
      <c r="L51" s="21"/>
      <c r="M51" s="21"/>
      <c r="N51" s="21"/>
      <c r="O51" s="7">
        <f t="shared" si="4"/>
        <v>0</v>
      </c>
      <c r="Q51" s="7" t="str">
        <f t="shared" si="1"/>
        <v>اسم الصنف : غيار رولة دهان كبيره</v>
      </c>
    </row>
    <row r="52" spans="1:17" ht="16.5" hidden="1" thickBot="1" x14ac:dyDescent="0.3">
      <c r="A52" s="19"/>
      <c r="B52" s="20"/>
      <c r="C52" s="21"/>
      <c r="D52" s="21"/>
      <c r="E52" s="21"/>
      <c r="F52" s="20"/>
      <c r="G52" s="19"/>
      <c r="H52" s="19"/>
      <c r="I52" s="19"/>
      <c r="J52" s="21">
        <f t="shared" si="2"/>
        <v>0</v>
      </c>
      <c r="K52" s="21">
        <f t="shared" si="0"/>
        <v>10</v>
      </c>
      <c r="L52" s="21"/>
      <c r="M52" s="21"/>
      <c r="N52" s="21"/>
      <c r="O52" s="7">
        <f t="shared" si="4"/>
        <v>0</v>
      </c>
      <c r="Q52" s="7" t="str">
        <f t="shared" si="1"/>
        <v>اسم الصنف : غيار رولة دهان كبيره</v>
      </c>
    </row>
    <row r="53" spans="1:17" ht="16.5" hidden="1" thickBot="1" x14ac:dyDescent="0.3">
      <c r="A53" s="19"/>
      <c r="B53" s="20"/>
      <c r="C53" s="21"/>
      <c r="D53" s="21"/>
      <c r="E53" s="21"/>
      <c r="F53" s="20"/>
      <c r="G53" s="19"/>
      <c r="H53" s="19"/>
      <c r="I53" s="19"/>
      <c r="J53" s="21">
        <f t="shared" si="2"/>
        <v>0</v>
      </c>
      <c r="K53" s="21">
        <f t="shared" si="0"/>
        <v>10</v>
      </c>
      <c r="L53" s="21"/>
      <c r="M53" s="21"/>
      <c r="N53" s="21"/>
      <c r="O53" s="7">
        <f t="shared" si="4"/>
        <v>0</v>
      </c>
      <c r="Q53" s="7" t="str">
        <f t="shared" si="1"/>
        <v>اسم الصنف : غيار رولة دهان كبيره</v>
      </c>
    </row>
    <row r="54" spans="1:17" ht="16.5" hidden="1" thickBot="1" x14ac:dyDescent="0.3">
      <c r="A54" s="19"/>
      <c r="B54" s="20"/>
      <c r="C54" s="21"/>
      <c r="D54" s="21"/>
      <c r="E54" s="21"/>
      <c r="F54" s="20"/>
      <c r="G54" s="19"/>
      <c r="H54" s="19"/>
      <c r="I54" s="19"/>
      <c r="J54" s="21">
        <f t="shared" si="2"/>
        <v>0</v>
      </c>
      <c r="K54" s="21">
        <f t="shared" si="0"/>
        <v>10</v>
      </c>
      <c r="L54" s="21"/>
      <c r="M54" s="21"/>
      <c r="N54" s="21"/>
      <c r="O54" s="7">
        <f t="shared" si="4"/>
        <v>0</v>
      </c>
      <c r="Q54" s="7" t="str">
        <f t="shared" si="1"/>
        <v>اسم الصنف : غيار رولة دهان كبيره</v>
      </c>
    </row>
    <row r="55" spans="1:17" ht="16.5" hidden="1" thickBot="1" x14ac:dyDescent="0.3">
      <c r="A55" s="19"/>
      <c r="B55" s="20"/>
      <c r="C55" s="21"/>
      <c r="D55" s="21"/>
      <c r="E55" s="21"/>
      <c r="F55" s="20"/>
      <c r="G55" s="19"/>
      <c r="H55" s="19"/>
      <c r="I55" s="19"/>
      <c r="J55" s="21">
        <f t="shared" si="2"/>
        <v>0</v>
      </c>
      <c r="K55" s="21">
        <f t="shared" si="0"/>
        <v>10</v>
      </c>
      <c r="L55" s="21"/>
      <c r="M55" s="21"/>
      <c r="N55" s="21"/>
      <c r="O55" s="7">
        <f t="shared" si="4"/>
        <v>0</v>
      </c>
      <c r="Q55" s="7" t="str">
        <f t="shared" si="1"/>
        <v>اسم الصنف : غيار رولة دهان كبيره</v>
      </c>
    </row>
    <row r="56" spans="1:17" ht="16.5" hidden="1" thickBot="1" x14ac:dyDescent="0.3">
      <c r="A56" s="19"/>
      <c r="B56" s="20"/>
      <c r="C56" s="21"/>
      <c r="D56" s="21"/>
      <c r="E56" s="21"/>
      <c r="F56" s="20"/>
      <c r="G56" s="19"/>
      <c r="H56" s="19"/>
      <c r="I56" s="19"/>
      <c r="J56" s="21">
        <f t="shared" si="2"/>
        <v>0</v>
      </c>
      <c r="K56" s="21">
        <f t="shared" si="0"/>
        <v>10</v>
      </c>
      <c r="L56" s="21"/>
      <c r="M56" s="21"/>
      <c r="N56" s="21"/>
      <c r="O56" s="7">
        <f t="shared" si="4"/>
        <v>0</v>
      </c>
      <c r="Q56" s="7" t="str">
        <f t="shared" si="1"/>
        <v>اسم الصنف : غيار رولة دهان كبيره</v>
      </c>
    </row>
    <row r="57" spans="1:17" ht="16.5" hidden="1" thickBot="1" x14ac:dyDescent="0.3">
      <c r="A57" s="19"/>
      <c r="B57" s="20"/>
      <c r="C57" s="21"/>
      <c r="D57" s="21"/>
      <c r="E57" s="21"/>
      <c r="F57" s="20"/>
      <c r="G57" s="19"/>
      <c r="H57" s="19"/>
      <c r="I57" s="19"/>
      <c r="J57" s="21">
        <f t="shared" si="2"/>
        <v>0</v>
      </c>
      <c r="K57" s="21">
        <f t="shared" si="0"/>
        <v>10</v>
      </c>
      <c r="L57" s="21"/>
      <c r="M57" s="21"/>
      <c r="N57" s="21"/>
      <c r="O57" s="7">
        <f t="shared" si="4"/>
        <v>0</v>
      </c>
      <c r="Q57" s="7" t="str">
        <f t="shared" si="1"/>
        <v>اسم الصنف : غيار رولة دهان كبيره</v>
      </c>
    </row>
    <row r="58" spans="1:17" ht="27.75" hidden="1" customHeight="1" thickBot="1" x14ac:dyDescent="0.3">
      <c r="A58" s="39" t="s">
        <v>22</v>
      </c>
      <c r="B58" s="40"/>
      <c r="C58" s="40"/>
      <c r="D58" s="40"/>
      <c r="E58" s="40"/>
      <c r="F58" s="40"/>
      <c r="G58" s="40"/>
      <c r="H58" s="40"/>
      <c r="I58" s="41"/>
      <c r="J58" s="21">
        <f>G58-D58</f>
        <v>0</v>
      </c>
      <c r="K58" s="21">
        <f t="shared" si="0"/>
        <v>10</v>
      </c>
      <c r="L58" s="31"/>
      <c r="M58" s="32"/>
      <c r="N58" s="32"/>
      <c r="O58" s="7">
        <f t="shared" si="4"/>
        <v>0</v>
      </c>
      <c r="P58" s="33"/>
      <c r="Q58" s="7" t="str">
        <f t="shared" si="1"/>
        <v>اسم الصنف : غيار رولة دهان كبيره</v>
      </c>
    </row>
    <row r="59" spans="1:17" ht="16.5" thickBot="1" x14ac:dyDescent="0.3">
      <c r="A59" s="19"/>
      <c r="B59" s="20"/>
      <c r="C59" s="21">
        <f>SUM(C10:C57)</f>
        <v>84</v>
      </c>
      <c r="D59" s="21">
        <f>SUM(D10:D57)</f>
        <v>0</v>
      </c>
      <c r="E59" s="21"/>
      <c r="F59" s="20"/>
      <c r="G59" s="19"/>
      <c r="H59" s="19">
        <f>SUM(H10:H57)</f>
        <v>26</v>
      </c>
      <c r="I59" s="19">
        <f>SUM(I10:I57)</f>
        <v>48</v>
      </c>
      <c r="J59" s="21">
        <f>G59-D59</f>
        <v>0</v>
      </c>
      <c r="K59" s="21">
        <f>K58</f>
        <v>10</v>
      </c>
      <c r="L59" s="21"/>
      <c r="M59" s="21"/>
      <c r="N59" s="21"/>
      <c r="O59" s="7">
        <f>SUM(O10:O58)</f>
        <v>0</v>
      </c>
      <c r="P59" s="7">
        <f>SUM(G59:I59)</f>
        <v>74</v>
      </c>
    </row>
    <row r="64" spans="1:17" x14ac:dyDescent="0.25">
      <c r="F64" s="36"/>
      <c r="G64" s="37"/>
      <c r="H64" s="37"/>
    </row>
  </sheetData>
  <autoFilter ref="A7:Q59">
    <filterColumn colId="8">
      <customFilters>
        <customFilter operator="notEqual" val=" "/>
      </customFilters>
    </filterColumn>
  </autoFilter>
  <mergeCells count="20"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  <mergeCell ref="L9:N9"/>
    <mergeCell ref="A58:I58"/>
    <mergeCell ref="G7:G8"/>
    <mergeCell ref="H7:H8"/>
    <mergeCell ref="I7:I8"/>
    <mergeCell ref="J7:J8"/>
    <mergeCell ref="K7:K8"/>
    <mergeCell ref="L7:L8"/>
  </mergeCells>
  <hyperlinks>
    <hyperlink ref="F1:K2" location="الرصيد!A1" display="بطاقة كارت صنف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rightToLeft="1" workbookViewId="0">
      <pane ySplit="8" topLeftCell="A9" activePane="bottomLeft" state="frozen"/>
      <selection pane="bottomLeft" activeCell="J14" sqref="J14"/>
    </sheetView>
  </sheetViews>
  <sheetFormatPr defaultColWidth="9.140625" defaultRowHeight="15.75" x14ac:dyDescent="0.25"/>
  <cols>
    <col min="1" max="1" width="13.5703125" style="34" bestFit="1" customWidth="1"/>
    <col min="2" max="2" width="15.42578125" style="35" bestFit="1" customWidth="1"/>
    <col min="3" max="3" width="10.7109375" style="7" bestFit="1" customWidth="1"/>
    <col min="4" max="4" width="10.5703125" style="7" bestFit="1" customWidth="1"/>
    <col min="5" max="5" width="10.140625" style="7" bestFit="1" customWidth="1"/>
    <col min="6" max="6" width="11.42578125" style="35" bestFit="1" customWidth="1"/>
    <col min="7" max="8" width="8.42578125" style="34" bestFit="1" customWidth="1"/>
    <col min="9" max="9" width="9.85546875" style="34" bestFit="1" customWidth="1"/>
    <col min="10" max="11" width="8.42578125" style="7" bestFit="1" customWidth="1"/>
    <col min="12" max="12" width="12.85546875" style="33" bestFit="1" customWidth="1"/>
    <col min="13" max="13" width="16.5703125" style="7" customWidth="1"/>
    <col min="14" max="14" width="17.140625" style="7" customWidth="1"/>
    <col min="15" max="16" width="9.140625" style="7"/>
    <col min="17" max="17" width="15.42578125" style="7" customWidth="1"/>
    <col min="18" max="16384" width="9.140625" style="7"/>
  </cols>
  <sheetData>
    <row r="1" spans="1:17" x14ac:dyDescent="0.25">
      <c r="A1" s="4" t="s">
        <v>6</v>
      </c>
      <c r="B1" s="5"/>
      <c r="C1" s="6"/>
      <c r="D1" s="6"/>
      <c r="E1" s="6"/>
      <c r="F1" s="48" t="s">
        <v>7</v>
      </c>
      <c r="G1" s="48"/>
      <c r="H1" s="48"/>
      <c r="I1" s="48"/>
      <c r="J1" s="48"/>
      <c r="K1" s="48"/>
      <c r="L1" s="6"/>
      <c r="M1" s="6"/>
      <c r="N1" s="6"/>
    </row>
    <row r="2" spans="1:17" x14ac:dyDescent="0.25">
      <c r="A2" s="4"/>
      <c r="B2" s="5"/>
      <c r="C2" s="6"/>
      <c r="D2" s="6"/>
      <c r="E2" s="6"/>
      <c r="F2" s="48"/>
      <c r="G2" s="48"/>
      <c r="H2" s="48"/>
      <c r="I2" s="48"/>
      <c r="J2" s="48"/>
      <c r="K2" s="48"/>
      <c r="L2" s="6"/>
      <c r="M2" s="6"/>
      <c r="N2" s="6"/>
    </row>
    <row r="3" spans="1:17" ht="16.5" thickBot="1" x14ac:dyDescent="0.3">
      <c r="A3" s="49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</row>
    <row r="4" spans="1:17" ht="16.5" thickBot="1" x14ac:dyDescent="0.3">
      <c r="A4" s="50" t="s">
        <v>8</v>
      </c>
      <c r="B4" s="51"/>
      <c r="C4" s="51"/>
      <c r="D4" s="51"/>
      <c r="E4" s="51"/>
      <c r="F4" s="51"/>
      <c r="G4" s="51"/>
      <c r="H4" s="51"/>
      <c r="I4" s="52"/>
      <c r="J4" s="8"/>
      <c r="K4" s="9" t="s">
        <v>9</v>
      </c>
      <c r="L4" s="9" t="s">
        <v>10</v>
      </c>
      <c r="M4" s="56" t="s">
        <v>11</v>
      </c>
      <c r="N4" s="57"/>
    </row>
    <row r="5" spans="1:17" ht="16.5" thickBot="1" x14ac:dyDescent="0.3">
      <c r="A5" s="53"/>
      <c r="B5" s="54"/>
      <c r="C5" s="54"/>
      <c r="D5" s="54"/>
      <c r="E5" s="54"/>
      <c r="F5" s="54"/>
      <c r="G5" s="54"/>
      <c r="H5" s="54"/>
      <c r="I5" s="55"/>
      <c r="J5" s="10"/>
      <c r="K5" s="11"/>
      <c r="L5" s="9">
        <v>14</v>
      </c>
      <c r="M5" s="58"/>
      <c r="N5" s="59"/>
    </row>
    <row r="6" spans="1:17" ht="16.5" thickBot="1" x14ac:dyDescent="0.3">
      <c r="A6" s="4"/>
      <c r="B6" s="5"/>
      <c r="C6" s="6"/>
      <c r="D6" s="6"/>
      <c r="E6" s="6"/>
      <c r="F6" s="5"/>
      <c r="G6" s="4"/>
      <c r="H6" s="4"/>
      <c r="I6" s="4"/>
      <c r="J6" s="6"/>
      <c r="K6" s="6"/>
      <c r="L6" s="6"/>
      <c r="M6" s="6"/>
      <c r="N6" s="6"/>
    </row>
    <row r="7" spans="1:17" ht="15" customHeight="1" x14ac:dyDescent="0.25">
      <c r="A7" s="42" t="s">
        <v>12</v>
      </c>
      <c r="B7" s="60" t="s">
        <v>13</v>
      </c>
      <c r="C7" s="44" t="s">
        <v>14</v>
      </c>
      <c r="D7" s="44" t="s">
        <v>15</v>
      </c>
      <c r="E7" s="44" t="s">
        <v>16</v>
      </c>
      <c r="F7" s="60" t="s">
        <v>17</v>
      </c>
      <c r="G7" s="42" t="s">
        <v>18</v>
      </c>
      <c r="H7" s="42" t="s">
        <v>19</v>
      </c>
      <c r="I7" s="42" t="s">
        <v>20</v>
      </c>
      <c r="J7" s="44" t="s">
        <v>21</v>
      </c>
      <c r="K7" s="44" t="s">
        <v>22</v>
      </c>
      <c r="L7" s="46" t="s">
        <v>23</v>
      </c>
      <c r="M7" s="44" t="s">
        <v>24</v>
      </c>
      <c r="N7" s="44" t="s">
        <v>25</v>
      </c>
    </row>
    <row r="8" spans="1:17" ht="47.25" customHeight="1" thickBot="1" x14ac:dyDescent="0.3">
      <c r="A8" s="43"/>
      <c r="B8" s="61"/>
      <c r="C8" s="45"/>
      <c r="D8" s="45"/>
      <c r="E8" s="45"/>
      <c r="F8" s="61"/>
      <c r="G8" s="43"/>
      <c r="H8" s="43"/>
      <c r="I8" s="43"/>
      <c r="J8" s="45"/>
      <c r="K8" s="45"/>
      <c r="L8" s="47"/>
      <c r="M8" s="45"/>
      <c r="N8" s="45"/>
    </row>
    <row r="9" spans="1:17" ht="16.5" thickBot="1" x14ac:dyDescent="0.3">
      <c r="A9" s="12"/>
      <c r="B9" s="13"/>
      <c r="C9" s="14"/>
      <c r="D9" s="14"/>
      <c r="E9" s="14"/>
      <c r="F9" s="13"/>
      <c r="G9" s="15"/>
      <c r="H9" s="15"/>
      <c r="I9" s="16"/>
      <c r="J9" s="17"/>
      <c r="K9" s="18"/>
      <c r="L9" s="39" t="s">
        <v>26</v>
      </c>
      <c r="M9" s="40"/>
      <c r="N9" s="41"/>
    </row>
    <row r="10" spans="1:17" ht="16.5" thickBot="1" x14ac:dyDescent="0.3">
      <c r="A10" s="19">
        <v>13100</v>
      </c>
      <c r="B10" s="20" t="s">
        <v>27</v>
      </c>
      <c r="C10" s="21">
        <v>2</v>
      </c>
      <c r="D10" s="21"/>
      <c r="E10" s="22"/>
      <c r="F10" s="20"/>
      <c r="G10" s="19"/>
      <c r="H10" s="19"/>
      <c r="I10" s="19"/>
      <c r="J10" s="21">
        <f>G10-D10</f>
        <v>0</v>
      </c>
      <c r="K10" s="21">
        <f t="shared" ref="K10:K58" si="0">K9+C10-G10-H10-I10+J10</f>
        <v>2</v>
      </c>
      <c r="L10" s="21"/>
      <c r="M10" s="21" t="s">
        <v>28</v>
      </c>
      <c r="N10" s="21"/>
      <c r="O10" s="7">
        <f>L10*C10</f>
        <v>0</v>
      </c>
      <c r="Q10" s="7" t="str">
        <f>$A$4</f>
        <v>اسم الصنف : يد رولة دهان كبيره</v>
      </c>
    </row>
    <row r="11" spans="1:17" ht="16.5" thickBot="1" x14ac:dyDescent="0.3">
      <c r="A11" s="19">
        <v>13166</v>
      </c>
      <c r="B11" s="20" t="s">
        <v>29</v>
      </c>
      <c r="C11" s="21">
        <v>10</v>
      </c>
      <c r="D11" s="21"/>
      <c r="E11" s="22"/>
      <c r="F11" s="20"/>
      <c r="G11" s="19"/>
      <c r="H11" s="19"/>
      <c r="I11" s="19"/>
      <c r="J11" s="21">
        <f>G11-D11</f>
        <v>0</v>
      </c>
      <c r="K11" s="21">
        <f t="shared" si="0"/>
        <v>12</v>
      </c>
      <c r="L11" s="21"/>
      <c r="M11" s="21" t="s">
        <v>30</v>
      </c>
      <c r="N11" s="21"/>
      <c r="O11" s="7">
        <f>L11*C11</f>
        <v>0</v>
      </c>
      <c r="Q11" s="7" t="str">
        <f t="shared" ref="Q11:Q57" si="1">$A$4</f>
        <v>اسم الصنف : يد رولة دهان كبيره</v>
      </c>
    </row>
    <row r="12" spans="1:17" s="27" customFormat="1" ht="16.5" customHeight="1" thickBot="1" x14ac:dyDescent="0.3">
      <c r="A12" s="23"/>
      <c r="B12" s="24"/>
      <c r="C12" s="25"/>
      <c r="D12" s="25"/>
      <c r="E12" s="26">
        <v>778</v>
      </c>
      <c r="F12" s="24" t="s">
        <v>29</v>
      </c>
      <c r="G12" s="24"/>
      <c r="H12" s="24"/>
      <c r="I12" s="25">
        <v>2</v>
      </c>
      <c r="J12" s="25">
        <f t="shared" ref="J12:J57" si="2">G12-D12</f>
        <v>0</v>
      </c>
      <c r="K12" s="25">
        <f t="shared" si="0"/>
        <v>10</v>
      </c>
      <c r="L12" s="25"/>
      <c r="M12" s="25" t="s">
        <v>31</v>
      </c>
      <c r="N12" s="25"/>
      <c r="O12" s="27">
        <f t="shared" ref="O12" si="3">L12*C12</f>
        <v>0</v>
      </c>
      <c r="Q12" s="7" t="str">
        <f t="shared" si="1"/>
        <v>اسم الصنف : يد رولة دهان كبيره</v>
      </c>
    </row>
    <row r="13" spans="1:17" ht="16.5" thickBot="1" x14ac:dyDescent="0.3">
      <c r="A13" s="19"/>
      <c r="B13" s="21"/>
      <c r="C13" s="21"/>
      <c r="D13" s="21"/>
      <c r="E13" s="22">
        <v>13758</v>
      </c>
      <c r="F13" s="20" t="s">
        <v>32</v>
      </c>
      <c r="G13" s="20"/>
      <c r="H13" s="20"/>
      <c r="I13" s="21">
        <v>2</v>
      </c>
      <c r="J13" s="21">
        <f t="shared" si="2"/>
        <v>0</v>
      </c>
      <c r="K13" s="25">
        <f t="shared" si="0"/>
        <v>8</v>
      </c>
      <c r="L13" s="21"/>
      <c r="M13" s="21" t="s">
        <v>33</v>
      </c>
      <c r="N13" s="21"/>
      <c r="Q13" s="7" t="str">
        <f t="shared" si="1"/>
        <v>اسم الصنف : يد رولة دهان كبيره</v>
      </c>
    </row>
    <row r="14" spans="1:17" ht="16.5" thickBot="1" x14ac:dyDescent="0.3">
      <c r="A14" s="19">
        <v>13219</v>
      </c>
      <c r="B14" s="20" t="s">
        <v>32</v>
      </c>
      <c r="C14" s="21">
        <v>2</v>
      </c>
      <c r="D14" s="21"/>
      <c r="E14" s="22"/>
      <c r="F14" s="20"/>
      <c r="G14" s="19"/>
      <c r="H14" s="19"/>
      <c r="I14" s="19"/>
      <c r="J14" s="21">
        <f t="shared" si="2"/>
        <v>0</v>
      </c>
      <c r="K14" s="21">
        <f t="shared" si="0"/>
        <v>10</v>
      </c>
      <c r="L14" s="21"/>
      <c r="M14" s="21" t="s">
        <v>30</v>
      </c>
      <c r="N14" s="21"/>
      <c r="O14" s="7">
        <f t="shared" ref="O14" si="4">L14*C14</f>
        <v>0</v>
      </c>
      <c r="Q14" s="7" t="str">
        <f t="shared" si="1"/>
        <v>اسم الصنف : يد رولة دهان كبيره</v>
      </c>
    </row>
    <row r="15" spans="1:17" ht="21" customHeight="1" thickBot="1" x14ac:dyDescent="0.3">
      <c r="A15" s="19"/>
      <c r="B15" s="20"/>
      <c r="C15" s="21"/>
      <c r="D15" s="21"/>
      <c r="E15" s="22">
        <v>13761</v>
      </c>
      <c r="F15" s="20" t="s">
        <v>34</v>
      </c>
      <c r="G15" s="20"/>
      <c r="H15" s="20"/>
      <c r="I15" s="21">
        <v>1</v>
      </c>
      <c r="J15" s="21">
        <f t="shared" si="2"/>
        <v>0</v>
      </c>
      <c r="K15" s="21">
        <f t="shared" si="0"/>
        <v>9</v>
      </c>
      <c r="L15" s="21"/>
      <c r="M15" s="21" t="s">
        <v>35</v>
      </c>
      <c r="N15" s="21"/>
      <c r="Q15" s="7" t="str">
        <f t="shared" si="1"/>
        <v>اسم الصنف : يد رولة دهان كبيره</v>
      </c>
    </row>
    <row r="16" spans="1:17" s="27" customFormat="1" ht="16.5" thickBot="1" x14ac:dyDescent="0.3">
      <c r="A16" s="23"/>
      <c r="B16" s="24"/>
      <c r="C16" s="25"/>
      <c r="D16" s="25"/>
      <c r="E16" s="26">
        <v>13791</v>
      </c>
      <c r="F16" s="24">
        <v>43319</v>
      </c>
      <c r="G16" s="24"/>
      <c r="H16" s="25"/>
      <c r="I16" s="25">
        <v>1</v>
      </c>
      <c r="J16" s="25">
        <f t="shared" si="2"/>
        <v>0</v>
      </c>
      <c r="K16" s="25">
        <f t="shared" si="0"/>
        <v>8</v>
      </c>
      <c r="L16" s="25"/>
      <c r="M16" s="25" t="s">
        <v>35</v>
      </c>
      <c r="N16" s="25"/>
      <c r="Q16" s="7" t="str">
        <f t="shared" si="1"/>
        <v>اسم الصنف : يد رولة دهان كبيره</v>
      </c>
    </row>
    <row r="17" spans="1:17" ht="16.5" thickBot="1" x14ac:dyDescent="0.3">
      <c r="A17" s="19"/>
      <c r="B17" s="20"/>
      <c r="C17" s="21"/>
      <c r="D17" s="21"/>
      <c r="E17" s="22" t="s">
        <v>36</v>
      </c>
      <c r="F17" s="20" t="s">
        <v>37</v>
      </c>
      <c r="G17" s="19"/>
      <c r="H17" s="19">
        <v>2</v>
      </c>
      <c r="I17" s="19"/>
      <c r="J17" s="21">
        <f t="shared" si="2"/>
        <v>0</v>
      </c>
      <c r="K17" s="21">
        <f t="shared" si="0"/>
        <v>6</v>
      </c>
      <c r="L17" s="21"/>
      <c r="M17" s="21" t="s">
        <v>38</v>
      </c>
      <c r="N17" s="21"/>
      <c r="O17" s="7">
        <f t="shared" ref="O17:O58" si="5">L17*C17</f>
        <v>0</v>
      </c>
      <c r="Q17" s="7" t="str">
        <f t="shared" si="1"/>
        <v>اسم الصنف : يد رولة دهان كبيره</v>
      </c>
    </row>
    <row r="18" spans="1:17" ht="16.5" thickBot="1" x14ac:dyDescent="0.3">
      <c r="A18" s="19"/>
      <c r="B18" s="20"/>
      <c r="C18" s="21"/>
      <c r="D18" s="21"/>
      <c r="E18" s="22">
        <v>13828</v>
      </c>
      <c r="F18" s="20" t="s">
        <v>39</v>
      </c>
      <c r="G18" s="19"/>
      <c r="H18" s="19"/>
      <c r="I18" s="19">
        <v>2</v>
      </c>
      <c r="J18" s="21">
        <f t="shared" si="2"/>
        <v>0</v>
      </c>
      <c r="K18" s="21">
        <f t="shared" si="0"/>
        <v>4</v>
      </c>
      <c r="L18" s="21"/>
      <c r="M18" s="21" t="s">
        <v>40</v>
      </c>
      <c r="N18" s="21"/>
      <c r="O18" s="7">
        <f t="shared" si="5"/>
        <v>0</v>
      </c>
      <c r="Q18" s="7" t="str">
        <f t="shared" si="1"/>
        <v>اسم الصنف : يد رولة دهان كبيره</v>
      </c>
    </row>
    <row r="19" spans="1:17" ht="19.5" thickBot="1" x14ac:dyDescent="0.3">
      <c r="A19" s="19">
        <v>10387</v>
      </c>
      <c r="B19" s="21" t="s">
        <v>41</v>
      </c>
      <c r="C19" s="21">
        <v>20</v>
      </c>
      <c r="D19" s="21"/>
      <c r="E19" s="22"/>
      <c r="F19" s="20"/>
      <c r="G19" s="20"/>
      <c r="H19" s="20"/>
      <c r="I19" s="21"/>
      <c r="J19" s="21">
        <f t="shared" si="2"/>
        <v>0</v>
      </c>
      <c r="K19" s="28">
        <f t="shared" si="0"/>
        <v>24</v>
      </c>
      <c r="L19" s="21"/>
      <c r="M19" s="21" t="s">
        <v>30</v>
      </c>
      <c r="N19" s="21"/>
      <c r="Q19" s="7" t="str">
        <f t="shared" si="1"/>
        <v>اسم الصنف : يد رولة دهان كبيره</v>
      </c>
    </row>
    <row r="20" spans="1:17" ht="16.5" thickBot="1" x14ac:dyDescent="0.3">
      <c r="A20" s="19"/>
      <c r="B20" s="20"/>
      <c r="C20" s="21"/>
      <c r="D20" s="21"/>
      <c r="E20" s="22">
        <v>14639</v>
      </c>
      <c r="F20" s="20" t="s">
        <v>42</v>
      </c>
      <c r="G20" s="19"/>
      <c r="H20" s="19"/>
      <c r="I20" s="19">
        <v>4</v>
      </c>
      <c r="J20" s="21">
        <f t="shared" si="2"/>
        <v>0</v>
      </c>
      <c r="K20" s="21">
        <f t="shared" si="0"/>
        <v>20</v>
      </c>
      <c r="L20" s="21"/>
      <c r="M20" s="21" t="s">
        <v>31</v>
      </c>
      <c r="N20" s="21"/>
      <c r="O20" s="7">
        <f t="shared" si="5"/>
        <v>0</v>
      </c>
      <c r="Q20" s="7" t="str">
        <f t="shared" si="1"/>
        <v>اسم الصنف : يد رولة دهان كبيره</v>
      </c>
    </row>
    <row r="21" spans="1:17" ht="16.5" thickBot="1" x14ac:dyDescent="0.3">
      <c r="A21" s="19"/>
      <c r="B21" s="20"/>
      <c r="C21" s="21"/>
      <c r="D21" s="21"/>
      <c r="E21" s="22">
        <v>3319</v>
      </c>
      <c r="F21" s="20" t="s">
        <v>43</v>
      </c>
      <c r="G21" s="19"/>
      <c r="H21" s="19"/>
      <c r="I21" s="19">
        <v>2</v>
      </c>
      <c r="J21" s="21">
        <f t="shared" si="2"/>
        <v>0</v>
      </c>
      <c r="K21" s="21">
        <f t="shared" si="0"/>
        <v>18</v>
      </c>
      <c r="L21" s="21"/>
      <c r="M21" s="21" t="s">
        <v>31</v>
      </c>
      <c r="N21" s="21"/>
      <c r="O21" s="7">
        <f t="shared" si="5"/>
        <v>0</v>
      </c>
      <c r="Q21" s="7" t="str">
        <f t="shared" si="1"/>
        <v>اسم الصنف : يد رولة دهان كبيره</v>
      </c>
    </row>
    <row r="22" spans="1:17" ht="16.5" thickBot="1" x14ac:dyDescent="0.3">
      <c r="A22" s="19"/>
      <c r="B22" s="20"/>
      <c r="C22" s="21"/>
      <c r="D22" s="21"/>
      <c r="E22" s="22">
        <v>3344</v>
      </c>
      <c r="F22" s="20" t="s">
        <v>44</v>
      </c>
      <c r="G22" s="19"/>
      <c r="H22" s="19"/>
      <c r="I22" s="19">
        <v>5</v>
      </c>
      <c r="J22" s="21">
        <f t="shared" si="2"/>
        <v>0</v>
      </c>
      <c r="K22" s="21">
        <f t="shared" si="0"/>
        <v>13</v>
      </c>
      <c r="L22" s="21"/>
      <c r="M22" s="21" t="s">
        <v>31</v>
      </c>
      <c r="N22" s="21"/>
      <c r="O22" s="7">
        <f t="shared" si="5"/>
        <v>0</v>
      </c>
      <c r="Q22" s="7" t="str">
        <f t="shared" si="1"/>
        <v>اسم الصنف : يد رولة دهان كبيره</v>
      </c>
    </row>
    <row r="23" spans="1:17" ht="16.5" thickBot="1" x14ac:dyDescent="0.3">
      <c r="A23" s="19"/>
      <c r="B23" s="20"/>
      <c r="C23" s="21"/>
      <c r="D23" s="21"/>
      <c r="E23" s="22">
        <v>11652</v>
      </c>
      <c r="F23" s="29" t="s">
        <v>45</v>
      </c>
      <c r="G23" s="19"/>
      <c r="H23" s="19"/>
      <c r="I23" s="19">
        <v>4</v>
      </c>
      <c r="J23" s="21">
        <v>0</v>
      </c>
      <c r="K23" s="21">
        <f t="shared" si="0"/>
        <v>9</v>
      </c>
      <c r="L23" s="21"/>
      <c r="M23" s="21" t="s">
        <v>31</v>
      </c>
      <c r="N23" s="21"/>
      <c r="Q23" s="7" t="str">
        <f t="shared" si="1"/>
        <v>اسم الصنف : يد رولة دهان كبيره</v>
      </c>
    </row>
    <row r="24" spans="1:17" ht="16.5" thickBot="1" x14ac:dyDescent="0.3">
      <c r="A24" s="19"/>
      <c r="B24" s="20"/>
      <c r="C24" s="21"/>
      <c r="D24" s="21"/>
      <c r="E24" s="22">
        <v>11689</v>
      </c>
      <c r="F24" s="20" t="s">
        <v>46</v>
      </c>
      <c r="G24" s="19"/>
      <c r="H24" s="19"/>
      <c r="I24" s="19">
        <v>6</v>
      </c>
      <c r="J24" s="21">
        <f t="shared" si="2"/>
        <v>0</v>
      </c>
      <c r="K24" s="21">
        <f t="shared" si="0"/>
        <v>3</v>
      </c>
      <c r="L24" s="21"/>
      <c r="M24" s="21" t="s">
        <v>31</v>
      </c>
      <c r="N24" s="21"/>
      <c r="O24" s="7">
        <f t="shared" si="5"/>
        <v>0</v>
      </c>
      <c r="Q24" s="7" t="str">
        <f t="shared" si="1"/>
        <v>اسم الصنف : يد رولة دهان كبيره</v>
      </c>
    </row>
    <row r="25" spans="1:17" ht="16.5" thickBot="1" x14ac:dyDescent="0.3">
      <c r="A25" s="19">
        <v>7794</v>
      </c>
      <c r="B25" s="20" t="s">
        <v>47</v>
      </c>
      <c r="C25" s="21">
        <v>50</v>
      </c>
      <c r="D25" s="21"/>
      <c r="E25" s="22"/>
      <c r="F25" s="20"/>
      <c r="G25" s="19"/>
      <c r="H25" s="19"/>
      <c r="I25" s="19"/>
      <c r="J25" s="21">
        <f t="shared" si="2"/>
        <v>0</v>
      </c>
      <c r="K25" s="21">
        <f t="shared" si="0"/>
        <v>53</v>
      </c>
      <c r="L25" s="21"/>
      <c r="M25" s="21" t="s">
        <v>30</v>
      </c>
      <c r="N25" s="21"/>
      <c r="O25" s="7">
        <f t="shared" si="5"/>
        <v>0</v>
      </c>
      <c r="Q25" s="7" t="str">
        <f t="shared" si="1"/>
        <v>اسم الصنف : يد رولة دهان كبيره</v>
      </c>
    </row>
    <row r="26" spans="1:17" ht="16.5" thickBot="1" x14ac:dyDescent="0.3">
      <c r="A26" s="19"/>
      <c r="B26" s="20"/>
      <c r="C26" s="21"/>
      <c r="D26" s="21"/>
      <c r="E26" s="22">
        <v>3627</v>
      </c>
      <c r="F26" s="20">
        <v>43497</v>
      </c>
      <c r="G26" s="19"/>
      <c r="H26" s="19"/>
      <c r="I26" s="19">
        <v>1</v>
      </c>
      <c r="J26" s="21">
        <f t="shared" si="2"/>
        <v>0</v>
      </c>
      <c r="K26" s="21">
        <f t="shared" si="0"/>
        <v>52</v>
      </c>
      <c r="L26" s="21"/>
      <c r="M26" s="21"/>
      <c r="N26" s="21"/>
      <c r="O26" s="7">
        <f t="shared" si="5"/>
        <v>0</v>
      </c>
      <c r="Q26" s="7" t="str">
        <f t="shared" si="1"/>
        <v>اسم الصنف : يد رولة دهان كبيره</v>
      </c>
    </row>
    <row r="27" spans="1:17" ht="16.5" thickBot="1" x14ac:dyDescent="0.3">
      <c r="A27" s="19"/>
      <c r="B27" s="20"/>
      <c r="C27" s="21"/>
      <c r="D27" s="21"/>
      <c r="E27" s="22">
        <v>12823</v>
      </c>
      <c r="F27" s="20">
        <v>43586</v>
      </c>
      <c r="G27" s="19"/>
      <c r="H27" s="19">
        <v>1</v>
      </c>
      <c r="I27" s="19"/>
      <c r="J27" s="21">
        <f t="shared" si="2"/>
        <v>0</v>
      </c>
      <c r="K27" s="21">
        <f t="shared" si="0"/>
        <v>51</v>
      </c>
      <c r="L27" s="21"/>
      <c r="M27" s="21" t="s">
        <v>48</v>
      </c>
      <c r="N27" s="21"/>
      <c r="O27" s="7">
        <f t="shared" si="5"/>
        <v>0</v>
      </c>
      <c r="Q27" s="7" t="str">
        <f t="shared" si="1"/>
        <v>اسم الصنف : يد رولة دهان كبيره</v>
      </c>
    </row>
    <row r="28" spans="1:17" ht="16.5" thickBot="1" x14ac:dyDescent="0.3">
      <c r="A28" s="19"/>
      <c r="B28" s="20"/>
      <c r="C28" s="21"/>
      <c r="D28" s="21"/>
      <c r="E28" s="22">
        <v>11813</v>
      </c>
      <c r="F28" s="20">
        <v>43800</v>
      </c>
      <c r="G28" s="19"/>
      <c r="H28" s="19"/>
      <c r="I28" s="19">
        <v>2</v>
      </c>
      <c r="J28" s="21">
        <f t="shared" si="2"/>
        <v>0</v>
      </c>
      <c r="K28" s="21">
        <f t="shared" si="0"/>
        <v>49</v>
      </c>
      <c r="L28" s="21"/>
      <c r="M28" s="21"/>
      <c r="N28" s="21"/>
      <c r="O28" s="7">
        <f t="shared" si="5"/>
        <v>0</v>
      </c>
      <c r="Q28" s="7" t="str">
        <f t="shared" si="1"/>
        <v>اسم الصنف : يد رولة دهان كبيره</v>
      </c>
    </row>
    <row r="29" spans="1:17" ht="19.5" thickBot="1" x14ac:dyDescent="0.3">
      <c r="A29" s="19"/>
      <c r="B29" s="21"/>
      <c r="C29" s="21"/>
      <c r="D29" s="21"/>
      <c r="E29" s="22">
        <v>11835</v>
      </c>
      <c r="F29" s="20" t="s">
        <v>49</v>
      </c>
      <c r="G29" s="20"/>
      <c r="H29" s="20"/>
      <c r="I29" s="21">
        <v>2</v>
      </c>
      <c r="J29" s="28">
        <f t="shared" si="2"/>
        <v>0</v>
      </c>
      <c r="K29" s="21">
        <f t="shared" ref="K29" si="6">K28+J29+C29-I29-H29</f>
        <v>47</v>
      </c>
      <c r="L29" s="21"/>
      <c r="M29" s="21"/>
      <c r="N29" s="21"/>
      <c r="Q29" s="7" t="str">
        <f t="shared" si="1"/>
        <v>اسم الصنف : يد رولة دهان كبيره</v>
      </c>
    </row>
    <row r="30" spans="1:17" ht="16.5" thickBot="1" x14ac:dyDescent="0.3">
      <c r="A30" s="19"/>
      <c r="B30" s="20"/>
      <c r="C30" s="21"/>
      <c r="D30" s="21"/>
      <c r="E30" s="22">
        <v>14527</v>
      </c>
      <c r="F30" s="20" t="s">
        <v>50</v>
      </c>
      <c r="G30" s="19"/>
      <c r="H30" s="19"/>
      <c r="I30" s="19">
        <v>2</v>
      </c>
      <c r="J30" s="21">
        <f t="shared" si="2"/>
        <v>0</v>
      </c>
      <c r="K30" s="21">
        <f t="shared" ref="K30" si="7">K29+C30-H30-I30</f>
        <v>45</v>
      </c>
      <c r="L30" s="21"/>
      <c r="M30" s="21"/>
      <c r="N30" s="21"/>
      <c r="O30" s="7">
        <f t="shared" ref="O30:O32" si="8">L30*C30</f>
        <v>0</v>
      </c>
      <c r="Q30" s="7" t="str">
        <f t="shared" si="1"/>
        <v>اسم الصنف : يد رولة دهان كبيره</v>
      </c>
    </row>
    <row r="31" spans="1:17" ht="16.5" thickBot="1" x14ac:dyDescent="0.3">
      <c r="A31" s="19"/>
      <c r="B31" s="20"/>
      <c r="C31" s="21"/>
      <c r="D31" s="21"/>
      <c r="E31" s="22">
        <v>14537</v>
      </c>
      <c r="F31" s="20" t="s">
        <v>51</v>
      </c>
      <c r="G31" s="19"/>
      <c r="H31" s="19"/>
      <c r="I31" s="19">
        <v>2</v>
      </c>
      <c r="J31" s="21">
        <f>G31-D31</f>
        <v>0</v>
      </c>
      <c r="K31" s="21">
        <f t="shared" ref="K31" si="9">K30+C31-I31-H31+J31</f>
        <v>43</v>
      </c>
      <c r="L31" s="21"/>
      <c r="M31" s="21"/>
      <c r="N31" s="21"/>
      <c r="O31" s="7">
        <f t="shared" si="8"/>
        <v>0</v>
      </c>
      <c r="Q31" s="7" t="str">
        <f t="shared" si="1"/>
        <v>اسم الصنف : يد رولة دهان كبيره</v>
      </c>
    </row>
    <row r="32" spans="1:17" ht="16.5" thickBot="1" x14ac:dyDescent="0.3">
      <c r="A32" s="19"/>
      <c r="B32" s="20"/>
      <c r="C32" s="21"/>
      <c r="D32" s="21"/>
      <c r="E32" s="22" t="s">
        <v>52</v>
      </c>
      <c r="F32" s="20" t="s">
        <v>51</v>
      </c>
      <c r="G32" s="19"/>
      <c r="H32" s="19">
        <v>4</v>
      </c>
      <c r="I32" s="19"/>
      <c r="J32" s="21">
        <f t="shared" ref="J32" si="10">G32-D32</f>
        <v>0</v>
      </c>
      <c r="K32" s="21">
        <f t="shared" ref="K32" si="11">K31+C32-G32-H32-I32+J32</f>
        <v>39</v>
      </c>
      <c r="L32" s="21"/>
      <c r="M32" s="21" t="s">
        <v>53</v>
      </c>
      <c r="N32" s="21"/>
      <c r="O32" s="7">
        <f t="shared" si="8"/>
        <v>0</v>
      </c>
      <c r="Q32" s="7" t="str">
        <f t="shared" si="1"/>
        <v>اسم الصنف : يد رولة دهان كبيره</v>
      </c>
    </row>
    <row r="33" spans="1:17" ht="16.5" thickBot="1" x14ac:dyDescent="0.3">
      <c r="A33" s="19"/>
      <c r="B33" s="20"/>
      <c r="C33" s="21"/>
      <c r="D33" s="21"/>
      <c r="E33" s="22" t="s">
        <v>54</v>
      </c>
      <c r="F33" s="21" t="s">
        <v>55</v>
      </c>
      <c r="G33" s="21"/>
      <c r="H33" s="21">
        <v>10</v>
      </c>
      <c r="I33" s="21"/>
      <c r="J33" s="21"/>
      <c r="K33" s="21">
        <f t="shared" ref="K33" si="12">K32+C33-I33-H33+J33</f>
        <v>29</v>
      </c>
      <c r="L33" s="21"/>
      <c r="M33" s="21" t="s">
        <v>56</v>
      </c>
      <c r="N33" s="21"/>
      <c r="Q33" s="7" t="str">
        <f t="shared" si="1"/>
        <v>اسم الصنف : يد رولة دهان كبيره</v>
      </c>
    </row>
    <row r="34" spans="1:17" ht="16.5" thickBot="1" x14ac:dyDescent="0.3">
      <c r="A34" s="19"/>
      <c r="B34" s="20"/>
      <c r="C34" s="21"/>
      <c r="D34" s="21"/>
      <c r="E34" s="22">
        <v>142</v>
      </c>
      <c r="F34" s="20" t="s">
        <v>57</v>
      </c>
      <c r="G34" s="19"/>
      <c r="H34" s="19"/>
      <c r="I34" s="19">
        <v>3</v>
      </c>
      <c r="J34" s="21">
        <f t="shared" si="2"/>
        <v>0</v>
      </c>
      <c r="K34" s="21">
        <f t="shared" si="0"/>
        <v>26</v>
      </c>
      <c r="L34" s="21"/>
      <c r="M34" s="21"/>
      <c r="N34" s="21"/>
      <c r="O34" s="7">
        <f t="shared" si="5"/>
        <v>0</v>
      </c>
      <c r="Q34" s="7" t="str">
        <f t="shared" si="1"/>
        <v>اسم الصنف : يد رولة دهان كبيره</v>
      </c>
    </row>
    <row r="35" spans="1:17" s="30" customFormat="1" ht="24" thickBot="1" x14ac:dyDescent="0.3">
      <c r="A35" s="19"/>
      <c r="B35" s="21"/>
      <c r="C35" s="21"/>
      <c r="D35" s="21"/>
      <c r="E35" s="22" t="s">
        <v>58</v>
      </c>
      <c r="F35" s="20" t="s">
        <v>59</v>
      </c>
      <c r="G35" s="20"/>
      <c r="H35" s="19">
        <v>9</v>
      </c>
      <c r="I35" s="21"/>
      <c r="J35" s="21">
        <f t="shared" si="2"/>
        <v>0</v>
      </c>
      <c r="K35" s="21">
        <f t="shared" ref="K35" si="13">K34+J35+C35-I35-H35</f>
        <v>17</v>
      </c>
      <c r="L35" s="21"/>
      <c r="M35" s="21" t="s">
        <v>53</v>
      </c>
      <c r="N35" s="21"/>
      <c r="O35" s="30">
        <f t="shared" si="5"/>
        <v>0</v>
      </c>
      <c r="Q35" s="7" t="str">
        <f t="shared" si="1"/>
        <v>اسم الصنف : يد رولة دهان كبيره</v>
      </c>
    </row>
    <row r="36" spans="1:17" ht="16.5" thickBot="1" x14ac:dyDescent="0.3">
      <c r="A36" s="19"/>
      <c r="B36" s="20"/>
      <c r="C36" s="21"/>
      <c r="D36" s="21"/>
      <c r="E36" s="22"/>
      <c r="F36" s="20"/>
      <c r="G36" s="19"/>
      <c r="H36" s="19"/>
      <c r="I36" s="19"/>
      <c r="J36" s="21">
        <f t="shared" si="2"/>
        <v>0</v>
      </c>
      <c r="K36" s="21">
        <f t="shared" si="0"/>
        <v>17</v>
      </c>
      <c r="L36" s="21"/>
      <c r="M36" s="21"/>
      <c r="N36" s="21"/>
      <c r="O36" s="7">
        <f t="shared" si="5"/>
        <v>0</v>
      </c>
      <c r="Q36" s="7" t="str">
        <f t="shared" si="1"/>
        <v>اسم الصنف : يد رولة دهان كبيره</v>
      </c>
    </row>
    <row r="37" spans="1:17" ht="16.5" thickBot="1" x14ac:dyDescent="0.3">
      <c r="A37" s="19"/>
      <c r="B37" s="20"/>
      <c r="C37" s="21"/>
      <c r="D37" s="21"/>
      <c r="E37" s="22"/>
      <c r="F37" s="20"/>
      <c r="G37" s="19"/>
      <c r="H37" s="19"/>
      <c r="I37" s="19"/>
      <c r="J37" s="21">
        <f t="shared" si="2"/>
        <v>0</v>
      </c>
      <c r="K37" s="21">
        <f t="shared" si="0"/>
        <v>17</v>
      </c>
      <c r="L37" s="21"/>
      <c r="M37" s="21"/>
      <c r="N37" s="21"/>
      <c r="O37" s="7">
        <f t="shared" si="5"/>
        <v>0</v>
      </c>
      <c r="Q37" s="7" t="str">
        <f t="shared" si="1"/>
        <v>اسم الصنف : يد رولة دهان كبيره</v>
      </c>
    </row>
    <row r="38" spans="1:17" ht="16.5" thickBot="1" x14ac:dyDescent="0.3">
      <c r="A38" s="19"/>
      <c r="B38" s="20"/>
      <c r="C38" s="21"/>
      <c r="D38" s="21"/>
      <c r="E38" s="22"/>
      <c r="F38" s="20"/>
      <c r="G38" s="19"/>
      <c r="H38" s="19"/>
      <c r="I38" s="19"/>
      <c r="J38" s="21">
        <f t="shared" si="2"/>
        <v>0</v>
      </c>
      <c r="K38" s="21">
        <f t="shared" si="0"/>
        <v>17</v>
      </c>
      <c r="L38" s="21"/>
      <c r="M38" s="21"/>
      <c r="N38" s="21"/>
      <c r="O38" s="7">
        <f t="shared" si="5"/>
        <v>0</v>
      </c>
      <c r="Q38" s="7" t="str">
        <f t="shared" si="1"/>
        <v>اسم الصنف : يد رولة دهان كبيره</v>
      </c>
    </row>
    <row r="39" spans="1:17" ht="16.5" thickBot="1" x14ac:dyDescent="0.3">
      <c r="A39" s="19"/>
      <c r="B39" s="20"/>
      <c r="C39" s="21"/>
      <c r="D39" s="21"/>
      <c r="E39" s="22"/>
      <c r="F39" s="20"/>
      <c r="G39" s="19"/>
      <c r="H39" s="19"/>
      <c r="I39" s="19"/>
      <c r="J39" s="21">
        <f t="shared" si="2"/>
        <v>0</v>
      </c>
      <c r="K39" s="21">
        <f t="shared" si="0"/>
        <v>17</v>
      </c>
      <c r="L39" s="21"/>
      <c r="M39" s="21"/>
      <c r="N39" s="21"/>
      <c r="O39" s="7">
        <f t="shared" si="5"/>
        <v>0</v>
      </c>
      <c r="Q39" s="7" t="str">
        <f t="shared" si="1"/>
        <v>اسم الصنف : يد رولة دهان كبيره</v>
      </c>
    </row>
    <row r="40" spans="1:17" ht="16.5" thickBot="1" x14ac:dyDescent="0.3">
      <c r="A40" s="19"/>
      <c r="B40" s="20"/>
      <c r="C40" s="21"/>
      <c r="D40" s="21"/>
      <c r="E40" s="22"/>
      <c r="F40" s="20"/>
      <c r="G40" s="19"/>
      <c r="H40" s="19"/>
      <c r="I40" s="19"/>
      <c r="J40" s="21">
        <f t="shared" si="2"/>
        <v>0</v>
      </c>
      <c r="K40" s="21">
        <f t="shared" si="0"/>
        <v>17</v>
      </c>
      <c r="L40" s="21"/>
      <c r="M40" s="21"/>
      <c r="N40" s="21"/>
      <c r="O40" s="7">
        <f t="shared" si="5"/>
        <v>0</v>
      </c>
      <c r="Q40" s="7" t="str">
        <f t="shared" si="1"/>
        <v>اسم الصنف : يد رولة دهان كبيره</v>
      </c>
    </row>
    <row r="41" spans="1:17" ht="16.5" thickBot="1" x14ac:dyDescent="0.3">
      <c r="A41" s="19"/>
      <c r="B41" s="20"/>
      <c r="C41" s="21"/>
      <c r="D41" s="21"/>
      <c r="E41" s="22"/>
      <c r="F41" s="20"/>
      <c r="G41" s="19"/>
      <c r="H41" s="19"/>
      <c r="I41" s="19"/>
      <c r="J41" s="21">
        <f t="shared" si="2"/>
        <v>0</v>
      </c>
      <c r="K41" s="21">
        <f t="shared" si="0"/>
        <v>17</v>
      </c>
      <c r="L41" s="21"/>
      <c r="M41" s="21"/>
      <c r="N41" s="21"/>
      <c r="O41" s="7">
        <f t="shared" si="5"/>
        <v>0</v>
      </c>
      <c r="Q41" s="7" t="str">
        <f t="shared" si="1"/>
        <v>اسم الصنف : يد رولة دهان كبيره</v>
      </c>
    </row>
    <row r="42" spans="1:17" ht="16.5" thickBot="1" x14ac:dyDescent="0.3">
      <c r="A42" s="19"/>
      <c r="B42" s="20"/>
      <c r="C42" s="21"/>
      <c r="D42" s="21"/>
      <c r="E42" s="22"/>
      <c r="F42" s="20"/>
      <c r="G42" s="19"/>
      <c r="H42" s="19"/>
      <c r="I42" s="19"/>
      <c r="J42" s="21">
        <f t="shared" si="2"/>
        <v>0</v>
      </c>
      <c r="K42" s="21">
        <f t="shared" si="0"/>
        <v>17</v>
      </c>
      <c r="L42" s="21"/>
      <c r="M42" s="21"/>
      <c r="N42" s="21"/>
      <c r="O42" s="7">
        <f t="shared" si="5"/>
        <v>0</v>
      </c>
      <c r="Q42" s="7" t="str">
        <f t="shared" si="1"/>
        <v>اسم الصنف : يد رولة دهان كبيره</v>
      </c>
    </row>
    <row r="43" spans="1:17" ht="16.5" thickBot="1" x14ac:dyDescent="0.3">
      <c r="A43" s="19"/>
      <c r="B43" s="20"/>
      <c r="C43" s="21"/>
      <c r="D43" s="21"/>
      <c r="E43" s="22"/>
      <c r="F43" s="20"/>
      <c r="G43" s="19"/>
      <c r="H43" s="19"/>
      <c r="I43" s="19"/>
      <c r="J43" s="21">
        <f t="shared" si="2"/>
        <v>0</v>
      </c>
      <c r="K43" s="21">
        <f t="shared" si="0"/>
        <v>17</v>
      </c>
      <c r="L43" s="21"/>
      <c r="M43" s="21"/>
      <c r="N43" s="21"/>
      <c r="O43" s="7">
        <f t="shared" si="5"/>
        <v>0</v>
      </c>
      <c r="Q43" s="7" t="str">
        <f t="shared" si="1"/>
        <v>اسم الصنف : يد رولة دهان كبيره</v>
      </c>
    </row>
    <row r="44" spans="1:17" ht="16.5" thickBot="1" x14ac:dyDescent="0.3">
      <c r="A44" s="19"/>
      <c r="B44" s="20"/>
      <c r="C44" s="21"/>
      <c r="D44" s="21"/>
      <c r="E44" s="22"/>
      <c r="F44" s="20"/>
      <c r="G44" s="19"/>
      <c r="H44" s="19"/>
      <c r="I44" s="19"/>
      <c r="J44" s="21">
        <f t="shared" si="2"/>
        <v>0</v>
      </c>
      <c r="K44" s="21">
        <f t="shared" si="0"/>
        <v>17</v>
      </c>
      <c r="L44" s="21"/>
      <c r="M44" s="21"/>
      <c r="N44" s="21"/>
      <c r="O44" s="7">
        <f t="shared" si="5"/>
        <v>0</v>
      </c>
      <c r="Q44" s="7" t="str">
        <f t="shared" si="1"/>
        <v>اسم الصنف : يد رولة دهان كبيره</v>
      </c>
    </row>
    <row r="45" spans="1:17" ht="16.5" thickBot="1" x14ac:dyDescent="0.3">
      <c r="A45" s="19"/>
      <c r="B45" s="20"/>
      <c r="C45" s="21"/>
      <c r="D45" s="21"/>
      <c r="E45" s="22"/>
      <c r="F45" s="20"/>
      <c r="G45" s="19"/>
      <c r="H45" s="19"/>
      <c r="I45" s="19"/>
      <c r="J45" s="21">
        <f t="shared" si="2"/>
        <v>0</v>
      </c>
      <c r="K45" s="21">
        <f t="shared" si="0"/>
        <v>17</v>
      </c>
      <c r="L45" s="21"/>
      <c r="M45" s="21"/>
      <c r="N45" s="21"/>
      <c r="O45" s="7">
        <f t="shared" si="5"/>
        <v>0</v>
      </c>
      <c r="Q45" s="7" t="str">
        <f t="shared" si="1"/>
        <v>اسم الصنف : يد رولة دهان كبيره</v>
      </c>
    </row>
    <row r="46" spans="1:17" ht="16.5" thickBot="1" x14ac:dyDescent="0.3">
      <c r="A46" s="19"/>
      <c r="B46" s="20"/>
      <c r="C46" s="21"/>
      <c r="D46" s="21"/>
      <c r="E46" s="22"/>
      <c r="F46" s="20"/>
      <c r="G46" s="19"/>
      <c r="H46" s="19"/>
      <c r="I46" s="19"/>
      <c r="J46" s="21">
        <f t="shared" si="2"/>
        <v>0</v>
      </c>
      <c r="K46" s="21">
        <f t="shared" si="0"/>
        <v>17</v>
      </c>
      <c r="L46" s="21"/>
      <c r="M46" s="21"/>
      <c r="N46" s="21"/>
      <c r="O46" s="7">
        <f t="shared" si="5"/>
        <v>0</v>
      </c>
      <c r="Q46" s="7" t="str">
        <f t="shared" si="1"/>
        <v>اسم الصنف : يد رولة دهان كبيره</v>
      </c>
    </row>
    <row r="47" spans="1:17" ht="16.5" thickBot="1" x14ac:dyDescent="0.3">
      <c r="A47" s="19"/>
      <c r="B47" s="20"/>
      <c r="C47" s="21"/>
      <c r="D47" s="21"/>
      <c r="E47" s="22"/>
      <c r="F47" s="20"/>
      <c r="G47" s="19"/>
      <c r="H47" s="19"/>
      <c r="I47" s="19"/>
      <c r="J47" s="21">
        <f t="shared" si="2"/>
        <v>0</v>
      </c>
      <c r="K47" s="21">
        <f t="shared" si="0"/>
        <v>17</v>
      </c>
      <c r="L47" s="21"/>
      <c r="M47" s="21"/>
      <c r="N47" s="21"/>
      <c r="O47" s="7">
        <f t="shared" si="5"/>
        <v>0</v>
      </c>
      <c r="Q47" s="7" t="str">
        <f t="shared" si="1"/>
        <v>اسم الصنف : يد رولة دهان كبيره</v>
      </c>
    </row>
    <row r="48" spans="1:17" ht="16.5" thickBot="1" x14ac:dyDescent="0.3">
      <c r="A48" s="19"/>
      <c r="B48" s="20"/>
      <c r="C48" s="21"/>
      <c r="D48" s="21"/>
      <c r="E48" s="22"/>
      <c r="F48" s="20"/>
      <c r="G48" s="19"/>
      <c r="H48" s="19"/>
      <c r="I48" s="19"/>
      <c r="J48" s="21">
        <f t="shared" si="2"/>
        <v>0</v>
      </c>
      <c r="K48" s="21">
        <f t="shared" si="0"/>
        <v>17</v>
      </c>
      <c r="L48" s="21"/>
      <c r="M48" s="21"/>
      <c r="N48" s="21"/>
      <c r="O48" s="7">
        <f t="shared" si="5"/>
        <v>0</v>
      </c>
      <c r="Q48" s="7" t="str">
        <f t="shared" si="1"/>
        <v>اسم الصنف : يد رولة دهان كبيره</v>
      </c>
    </row>
    <row r="49" spans="1:17" ht="16.5" thickBot="1" x14ac:dyDescent="0.3">
      <c r="A49" s="19"/>
      <c r="B49" s="20"/>
      <c r="C49" s="21"/>
      <c r="D49" s="21"/>
      <c r="E49" s="22"/>
      <c r="F49" s="20"/>
      <c r="G49" s="19"/>
      <c r="H49" s="19"/>
      <c r="I49" s="19"/>
      <c r="J49" s="21">
        <f t="shared" si="2"/>
        <v>0</v>
      </c>
      <c r="K49" s="21">
        <f t="shared" si="0"/>
        <v>17</v>
      </c>
      <c r="L49" s="21"/>
      <c r="M49" s="21"/>
      <c r="N49" s="21"/>
      <c r="O49" s="7">
        <f t="shared" si="5"/>
        <v>0</v>
      </c>
      <c r="Q49" s="7" t="str">
        <f t="shared" si="1"/>
        <v>اسم الصنف : يد رولة دهان كبيره</v>
      </c>
    </row>
    <row r="50" spans="1:17" ht="16.5" thickBot="1" x14ac:dyDescent="0.3">
      <c r="A50" s="19"/>
      <c r="B50" s="20"/>
      <c r="C50" s="21"/>
      <c r="D50" s="21"/>
      <c r="E50" s="21"/>
      <c r="F50" s="20" t="s">
        <v>60</v>
      </c>
      <c r="G50" s="19"/>
      <c r="H50" s="19"/>
      <c r="I50" s="19"/>
      <c r="J50" s="21">
        <f t="shared" si="2"/>
        <v>0</v>
      </c>
      <c r="K50" s="21">
        <f t="shared" si="0"/>
        <v>17</v>
      </c>
      <c r="L50" s="21"/>
      <c r="M50" s="21"/>
      <c r="N50" s="21"/>
      <c r="O50" s="7">
        <f t="shared" si="5"/>
        <v>0</v>
      </c>
      <c r="Q50" s="7" t="str">
        <f t="shared" si="1"/>
        <v>اسم الصنف : يد رولة دهان كبيره</v>
      </c>
    </row>
    <row r="51" spans="1:17" ht="16.5" thickBot="1" x14ac:dyDescent="0.3">
      <c r="A51" s="19"/>
      <c r="B51" s="20"/>
      <c r="C51" s="21"/>
      <c r="D51" s="21"/>
      <c r="E51" s="21"/>
      <c r="F51" s="20"/>
      <c r="G51" s="19"/>
      <c r="H51" s="19"/>
      <c r="I51" s="19"/>
      <c r="J51" s="21">
        <f t="shared" si="2"/>
        <v>0</v>
      </c>
      <c r="K51" s="21">
        <f t="shared" si="0"/>
        <v>17</v>
      </c>
      <c r="L51" s="21"/>
      <c r="M51" s="21"/>
      <c r="N51" s="21"/>
      <c r="O51" s="7">
        <f t="shared" si="5"/>
        <v>0</v>
      </c>
      <c r="Q51" s="7" t="str">
        <f t="shared" si="1"/>
        <v>اسم الصنف : يد رولة دهان كبيره</v>
      </c>
    </row>
    <row r="52" spans="1:17" ht="16.5" thickBot="1" x14ac:dyDescent="0.3">
      <c r="A52" s="19"/>
      <c r="B52" s="20"/>
      <c r="C52" s="21"/>
      <c r="D52" s="21"/>
      <c r="E52" s="21"/>
      <c r="F52" s="20"/>
      <c r="G52" s="19"/>
      <c r="H52" s="19"/>
      <c r="I52" s="19"/>
      <c r="J52" s="21">
        <f t="shared" si="2"/>
        <v>0</v>
      </c>
      <c r="K52" s="21">
        <f t="shared" si="0"/>
        <v>17</v>
      </c>
      <c r="L52" s="21"/>
      <c r="M52" s="21"/>
      <c r="N52" s="21"/>
      <c r="O52" s="7">
        <f t="shared" si="5"/>
        <v>0</v>
      </c>
      <c r="Q52" s="7" t="str">
        <f t="shared" si="1"/>
        <v>اسم الصنف : يد رولة دهان كبيره</v>
      </c>
    </row>
    <row r="53" spans="1:17" ht="16.5" thickBot="1" x14ac:dyDescent="0.3">
      <c r="A53" s="19"/>
      <c r="B53" s="20"/>
      <c r="C53" s="21"/>
      <c r="D53" s="21"/>
      <c r="E53" s="21"/>
      <c r="F53" s="20"/>
      <c r="G53" s="19"/>
      <c r="H53" s="19"/>
      <c r="I53" s="19"/>
      <c r="J53" s="21">
        <f t="shared" si="2"/>
        <v>0</v>
      </c>
      <c r="K53" s="21">
        <f t="shared" si="0"/>
        <v>17</v>
      </c>
      <c r="L53" s="21"/>
      <c r="M53" s="21"/>
      <c r="N53" s="21"/>
      <c r="O53" s="7">
        <f t="shared" si="5"/>
        <v>0</v>
      </c>
      <c r="Q53" s="7" t="str">
        <f t="shared" si="1"/>
        <v>اسم الصنف : يد رولة دهان كبيره</v>
      </c>
    </row>
    <row r="54" spans="1:17" ht="16.5" thickBot="1" x14ac:dyDescent="0.3">
      <c r="A54" s="19"/>
      <c r="B54" s="20"/>
      <c r="C54" s="21"/>
      <c r="D54" s="21"/>
      <c r="E54" s="21"/>
      <c r="F54" s="20"/>
      <c r="G54" s="19"/>
      <c r="H54" s="19"/>
      <c r="I54" s="19"/>
      <c r="J54" s="21">
        <f t="shared" si="2"/>
        <v>0</v>
      </c>
      <c r="K54" s="21">
        <f t="shared" si="0"/>
        <v>17</v>
      </c>
      <c r="L54" s="21"/>
      <c r="M54" s="21"/>
      <c r="N54" s="21"/>
      <c r="O54" s="7">
        <f t="shared" si="5"/>
        <v>0</v>
      </c>
      <c r="Q54" s="7" t="str">
        <f t="shared" si="1"/>
        <v>اسم الصنف : يد رولة دهان كبيره</v>
      </c>
    </row>
    <row r="55" spans="1:17" ht="16.5" thickBot="1" x14ac:dyDescent="0.3">
      <c r="A55" s="19"/>
      <c r="B55" s="20"/>
      <c r="C55" s="21"/>
      <c r="D55" s="21"/>
      <c r="E55" s="21"/>
      <c r="F55" s="20"/>
      <c r="G55" s="19"/>
      <c r="H55" s="19"/>
      <c r="I55" s="19"/>
      <c r="J55" s="21">
        <f t="shared" si="2"/>
        <v>0</v>
      </c>
      <c r="K55" s="21">
        <f t="shared" si="0"/>
        <v>17</v>
      </c>
      <c r="L55" s="21"/>
      <c r="M55" s="21"/>
      <c r="N55" s="21"/>
      <c r="O55" s="7">
        <f t="shared" si="5"/>
        <v>0</v>
      </c>
      <c r="Q55" s="7" t="str">
        <f t="shared" si="1"/>
        <v>اسم الصنف : يد رولة دهان كبيره</v>
      </c>
    </row>
    <row r="56" spans="1:17" ht="16.5" thickBot="1" x14ac:dyDescent="0.3">
      <c r="A56" s="19"/>
      <c r="B56" s="20"/>
      <c r="C56" s="21"/>
      <c r="D56" s="21"/>
      <c r="E56" s="21"/>
      <c r="F56" s="20"/>
      <c r="G56" s="19"/>
      <c r="H56" s="19"/>
      <c r="I56" s="19"/>
      <c r="J56" s="21">
        <f t="shared" si="2"/>
        <v>0</v>
      </c>
      <c r="K56" s="21">
        <f t="shared" si="0"/>
        <v>17</v>
      </c>
      <c r="L56" s="21"/>
      <c r="M56" s="21"/>
      <c r="N56" s="21"/>
      <c r="O56" s="7">
        <f t="shared" si="5"/>
        <v>0</v>
      </c>
      <c r="Q56" s="7" t="str">
        <f t="shared" si="1"/>
        <v>اسم الصنف : يد رولة دهان كبيره</v>
      </c>
    </row>
    <row r="57" spans="1:17" ht="16.5" thickBot="1" x14ac:dyDescent="0.3">
      <c r="A57" s="19"/>
      <c r="B57" s="20"/>
      <c r="C57" s="21"/>
      <c r="D57" s="21"/>
      <c r="E57" s="21"/>
      <c r="F57" s="20"/>
      <c r="G57" s="19"/>
      <c r="H57" s="19"/>
      <c r="I57" s="19"/>
      <c r="J57" s="21">
        <f t="shared" si="2"/>
        <v>0</v>
      </c>
      <c r="K57" s="21">
        <f t="shared" si="0"/>
        <v>17</v>
      </c>
      <c r="L57" s="21"/>
      <c r="M57" s="21"/>
      <c r="N57" s="21"/>
      <c r="O57" s="7">
        <f t="shared" si="5"/>
        <v>0</v>
      </c>
      <c r="Q57" s="7" t="str">
        <f t="shared" si="1"/>
        <v>اسم الصنف : يد رولة دهان كبيره</v>
      </c>
    </row>
    <row r="58" spans="1:17" ht="27.75" customHeight="1" thickBot="1" x14ac:dyDescent="0.3">
      <c r="A58" s="39" t="s">
        <v>22</v>
      </c>
      <c r="B58" s="40"/>
      <c r="C58" s="40"/>
      <c r="D58" s="40"/>
      <c r="E58" s="40"/>
      <c r="F58" s="40"/>
      <c r="G58" s="40"/>
      <c r="H58" s="40"/>
      <c r="I58" s="41"/>
      <c r="J58" s="21">
        <f>G58-D58</f>
        <v>0</v>
      </c>
      <c r="K58" s="21">
        <f t="shared" si="0"/>
        <v>17</v>
      </c>
      <c r="L58" s="31"/>
      <c r="M58" s="32"/>
      <c r="N58" s="32"/>
      <c r="O58" s="7">
        <f t="shared" si="5"/>
        <v>0</v>
      </c>
      <c r="P58" s="33"/>
    </row>
    <row r="59" spans="1:17" ht="16.5" thickBot="1" x14ac:dyDescent="0.3">
      <c r="A59" s="19"/>
      <c r="B59" s="20"/>
      <c r="C59" s="21">
        <f>SUM(C10:C57)</f>
        <v>84</v>
      </c>
      <c r="D59" s="21">
        <f>SUM(D10:D57)</f>
        <v>0</v>
      </c>
      <c r="E59" s="21"/>
      <c r="F59" s="20"/>
      <c r="G59" s="19"/>
      <c r="H59" s="19">
        <f>SUM(H10:H57)</f>
        <v>26</v>
      </c>
      <c r="I59" s="19">
        <f>SUM(I10:I57)</f>
        <v>41</v>
      </c>
      <c r="J59" s="21">
        <f>G59-D59</f>
        <v>0</v>
      </c>
      <c r="K59" s="21">
        <f>K58</f>
        <v>17</v>
      </c>
      <c r="L59" s="21"/>
      <c r="M59" s="21"/>
      <c r="N59" s="21"/>
      <c r="O59" s="7">
        <f>SUM(O10:O58)</f>
        <v>0</v>
      </c>
      <c r="P59" s="7">
        <f>SUM(G59:I59)</f>
        <v>67</v>
      </c>
    </row>
    <row r="64" spans="1:17" x14ac:dyDescent="0.25">
      <c r="F64" s="36"/>
      <c r="G64" s="37"/>
      <c r="H64" s="37"/>
    </row>
  </sheetData>
  <autoFilter ref="A7:P59"/>
  <mergeCells count="20">
    <mergeCell ref="F1:K2"/>
    <mergeCell ref="A3:N3"/>
    <mergeCell ref="A4:I5"/>
    <mergeCell ref="M4:N5"/>
    <mergeCell ref="A7:A8"/>
    <mergeCell ref="B7:B8"/>
    <mergeCell ref="C7:C8"/>
    <mergeCell ref="D7:D8"/>
    <mergeCell ref="E7:E8"/>
    <mergeCell ref="F7:F8"/>
    <mergeCell ref="M7:M8"/>
    <mergeCell ref="N7:N8"/>
    <mergeCell ref="L9:N9"/>
    <mergeCell ref="A58:I58"/>
    <mergeCell ref="G7:G8"/>
    <mergeCell ref="H7:H8"/>
    <mergeCell ref="I7:I8"/>
    <mergeCell ref="J7:J8"/>
    <mergeCell ref="K7:K8"/>
    <mergeCell ref="L7:L8"/>
  </mergeCells>
  <hyperlinks>
    <hyperlink ref="F1:K2" location="الرصيد!A1" display="بطاقة كارت صنف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وارد</vt:lpstr>
      <vt:lpstr>منصرف</vt:lpstr>
      <vt:lpstr>غيار رولة دهان كبيره </vt:lpstr>
      <vt:lpstr>يد رولة دهان كبيره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abdelfattah</dc:creator>
  <cp:lastModifiedBy>mahmoud abdelfattah</cp:lastModifiedBy>
  <dcterms:created xsi:type="dcterms:W3CDTF">2019-03-25T08:13:50Z</dcterms:created>
  <dcterms:modified xsi:type="dcterms:W3CDTF">2019-03-26T07:15:25Z</dcterms:modified>
</cp:coreProperties>
</file>