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متغيرات 2019\شهر 5\"/>
    </mc:Choice>
  </mc:AlternateContent>
  <bookViews>
    <workbookView xWindow="0" yWindow="0" windowWidth="13500" windowHeight="9750" activeTab="1"/>
  </bookViews>
  <sheets>
    <sheet name="الحضور" sheetId="1" r:id="rId1"/>
    <sheet name="الإجازات " sheetId="3" r:id="rId2"/>
  </sheets>
  <externalReferences>
    <externalReference r:id="rId3"/>
    <externalReference r:id="rId4"/>
  </externalReferences>
  <definedNames>
    <definedName name="Factory_NAME">[1]!Factory_Code10[[#All],[اسم المخزن]]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F425" i="3" l="1"/>
  <c r="D424" i="3"/>
  <c r="I422" i="3"/>
  <c r="I424" i="3" s="1"/>
  <c r="AQ417" i="3"/>
  <c r="AP417" i="3"/>
  <c r="AO417" i="3"/>
  <c r="AN417" i="3"/>
  <c r="H417" i="3"/>
  <c r="F417" i="3" s="1"/>
  <c r="E417" i="3" s="1"/>
  <c r="G417" i="3"/>
  <c r="AQ416" i="3"/>
  <c r="AP416" i="3"/>
  <c r="AO416" i="3"/>
  <c r="AN416" i="3"/>
  <c r="H416" i="3"/>
  <c r="F416" i="3" s="1"/>
  <c r="E416" i="3" s="1"/>
  <c r="G416" i="3"/>
  <c r="AQ415" i="3"/>
  <c r="AP415" i="3"/>
  <c r="AO415" i="3"/>
  <c r="AN415" i="3"/>
  <c r="H415" i="3"/>
  <c r="G415" i="3"/>
  <c r="F415" i="3"/>
  <c r="E415" i="3" s="1"/>
  <c r="AQ414" i="3"/>
  <c r="AP414" i="3"/>
  <c r="AO414" i="3"/>
  <c r="AN414" i="3"/>
  <c r="H414" i="3"/>
  <c r="F414" i="3" s="1"/>
  <c r="E414" i="3" s="1"/>
  <c r="G414" i="3"/>
  <c r="AQ413" i="3"/>
  <c r="AP413" i="3"/>
  <c r="AO413" i="3"/>
  <c r="AN413" i="3"/>
  <c r="H413" i="3"/>
  <c r="F413" i="3" s="1"/>
  <c r="E413" i="3" s="1"/>
  <c r="G413" i="3"/>
  <c r="AQ412" i="3"/>
  <c r="AP412" i="3"/>
  <c r="AO412" i="3"/>
  <c r="AN412" i="3"/>
  <c r="H412" i="3"/>
  <c r="F412" i="3" s="1"/>
  <c r="E412" i="3" s="1"/>
  <c r="G412" i="3"/>
  <c r="AQ411" i="3"/>
  <c r="AP411" i="3"/>
  <c r="AO411" i="3"/>
  <c r="AN411" i="3"/>
  <c r="H411" i="3"/>
  <c r="F411" i="3" s="1"/>
  <c r="E411" i="3" s="1"/>
  <c r="G411" i="3"/>
  <c r="AQ410" i="3"/>
  <c r="AP410" i="3"/>
  <c r="AO410" i="3"/>
  <c r="AN410" i="3"/>
  <c r="H410" i="3"/>
  <c r="F410" i="3" s="1"/>
  <c r="E410" i="3" s="1"/>
  <c r="G410" i="3"/>
  <c r="AQ409" i="3"/>
  <c r="AP409" i="3"/>
  <c r="AO409" i="3"/>
  <c r="AN409" i="3"/>
  <c r="H409" i="3"/>
  <c r="F409" i="3" s="1"/>
  <c r="E409" i="3" s="1"/>
  <c r="G409" i="3"/>
  <c r="AQ408" i="3"/>
  <c r="AP408" i="3"/>
  <c r="AO408" i="3"/>
  <c r="AN408" i="3"/>
  <c r="H408" i="3"/>
  <c r="G408" i="3"/>
  <c r="F408" i="3"/>
  <c r="E408" i="3" s="1"/>
  <c r="AQ407" i="3"/>
  <c r="AP407" i="3"/>
  <c r="AO407" i="3"/>
  <c r="AN407" i="3"/>
  <c r="H407" i="3"/>
  <c r="F407" i="3" s="1"/>
  <c r="E407" i="3" s="1"/>
  <c r="G407" i="3"/>
  <c r="AQ406" i="3"/>
  <c r="AP406" i="3"/>
  <c r="AO406" i="3"/>
  <c r="AN406" i="3"/>
  <c r="H406" i="3"/>
  <c r="G406" i="3"/>
  <c r="F406" i="3"/>
  <c r="E406" i="3" s="1"/>
  <c r="AQ405" i="3"/>
  <c r="AP405" i="3"/>
  <c r="AO405" i="3"/>
  <c r="AN405" i="3"/>
  <c r="H405" i="3"/>
  <c r="F405" i="3" s="1"/>
  <c r="E405" i="3" s="1"/>
  <c r="G405" i="3"/>
  <c r="AQ404" i="3"/>
  <c r="AP404" i="3"/>
  <c r="AO404" i="3"/>
  <c r="AN404" i="3"/>
  <c r="H404" i="3"/>
  <c r="F404" i="3" s="1"/>
  <c r="E404" i="3" s="1"/>
  <c r="G404" i="3"/>
  <c r="AQ403" i="3"/>
  <c r="AP403" i="3"/>
  <c r="AO403" i="3"/>
  <c r="AN403" i="3"/>
  <c r="H403" i="3"/>
  <c r="F403" i="3" s="1"/>
  <c r="E403" i="3" s="1"/>
  <c r="G403" i="3"/>
  <c r="AQ402" i="3"/>
  <c r="AP402" i="3"/>
  <c r="AO402" i="3"/>
  <c r="AN402" i="3"/>
  <c r="H402" i="3"/>
  <c r="F402" i="3" s="1"/>
  <c r="E402" i="3" s="1"/>
  <c r="G402" i="3"/>
  <c r="AQ401" i="3"/>
  <c r="AP401" i="3"/>
  <c r="AO401" i="3"/>
  <c r="AN401" i="3"/>
  <c r="H401" i="3"/>
  <c r="F401" i="3" s="1"/>
  <c r="E401" i="3" s="1"/>
  <c r="G401" i="3"/>
  <c r="AQ400" i="3"/>
  <c r="AP400" i="3"/>
  <c r="AO400" i="3"/>
  <c r="AN400" i="3"/>
  <c r="H400" i="3"/>
  <c r="F400" i="3" s="1"/>
  <c r="E400" i="3" s="1"/>
  <c r="G400" i="3"/>
  <c r="AQ399" i="3"/>
  <c r="AP399" i="3"/>
  <c r="AO399" i="3"/>
  <c r="AN399" i="3"/>
  <c r="H399" i="3"/>
  <c r="F399" i="3" s="1"/>
  <c r="E399" i="3" s="1"/>
  <c r="G399" i="3"/>
  <c r="AQ398" i="3"/>
  <c r="AP398" i="3"/>
  <c r="AO398" i="3"/>
  <c r="AN398" i="3"/>
  <c r="H398" i="3"/>
  <c r="F398" i="3" s="1"/>
  <c r="E398" i="3" s="1"/>
  <c r="G398" i="3"/>
  <c r="AQ397" i="3"/>
  <c r="AP397" i="3"/>
  <c r="AO397" i="3"/>
  <c r="AN397" i="3"/>
  <c r="H397" i="3"/>
  <c r="F397" i="3" s="1"/>
  <c r="E397" i="3" s="1"/>
  <c r="G397" i="3"/>
  <c r="AQ396" i="3"/>
  <c r="AP396" i="3"/>
  <c r="AO396" i="3"/>
  <c r="AN396" i="3"/>
  <c r="H396" i="3"/>
  <c r="F396" i="3" s="1"/>
  <c r="E396" i="3" s="1"/>
  <c r="G396" i="3"/>
  <c r="AQ395" i="3"/>
  <c r="AP395" i="3"/>
  <c r="AO395" i="3"/>
  <c r="AN395" i="3"/>
  <c r="H395" i="3"/>
  <c r="F395" i="3" s="1"/>
  <c r="E395" i="3" s="1"/>
  <c r="G395" i="3"/>
  <c r="AQ394" i="3"/>
  <c r="AP394" i="3"/>
  <c r="AO394" i="3"/>
  <c r="AN394" i="3"/>
  <c r="H394" i="3"/>
  <c r="F394" i="3" s="1"/>
  <c r="E394" i="3" s="1"/>
  <c r="G394" i="3"/>
  <c r="AQ393" i="3"/>
  <c r="AP393" i="3"/>
  <c r="AO393" i="3"/>
  <c r="AN393" i="3"/>
  <c r="H393" i="3"/>
  <c r="F393" i="3" s="1"/>
  <c r="E393" i="3" s="1"/>
  <c r="G393" i="3"/>
  <c r="AQ392" i="3"/>
  <c r="AP392" i="3"/>
  <c r="AO392" i="3"/>
  <c r="AN392" i="3"/>
  <c r="H392" i="3"/>
  <c r="F392" i="3" s="1"/>
  <c r="E392" i="3" s="1"/>
  <c r="G392" i="3"/>
  <c r="AQ391" i="3"/>
  <c r="AP391" i="3"/>
  <c r="AO391" i="3"/>
  <c r="AN391" i="3"/>
  <c r="H391" i="3"/>
  <c r="F391" i="3" s="1"/>
  <c r="E391" i="3" s="1"/>
  <c r="G391" i="3"/>
  <c r="AQ390" i="3"/>
  <c r="AP390" i="3"/>
  <c r="AO390" i="3"/>
  <c r="AN390" i="3"/>
  <c r="H390" i="3"/>
  <c r="F390" i="3" s="1"/>
  <c r="E390" i="3" s="1"/>
  <c r="G390" i="3"/>
  <c r="AQ389" i="3"/>
  <c r="AP389" i="3"/>
  <c r="AO389" i="3"/>
  <c r="AN389" i="3"/>
  <c r="H389" i="3"/>
  <c r="F389" i="3" s="1"/>
  <c r="E389" i="3" s="1"/>
  <c r="G389" i="3"/>
  <c r="AQ388" i="3"/>
  <c r="AP388" i="3"/>
  <c r="AO388" i="3"/>
  <c r="AN388" i="3"/>
  <c r="H388" i="3"/>
  <c r="F388" i="3" s="1"/>
  <c r="E388" i="3" s="1"/>
  <c r="G388" i="3"/>
  <c r="AQ387" i="3"/>
  <c r="AP387" i="3"/>
  <c r="AO387" i="3"/>
  <c r="AN387" i="3"/>
  <c r="H387" i="3"/>
  <c r="F387" i="3" s="1"/>
  <c r="E387" i="3" s="1"/>
  <c r="G387" i="3"/>
  <c r="AQ386" i="3"/>
  <c r="AP386" i="3"/>
  <c r="AO386" i="3"/>
  <c r="AN386" i="3"/>
  <c r="H386" i="3"/>
  <c r="F386" i="3" s="1"/>
  <c r="E386" i="3" s="1"/>
  <c r="G386" i="3"/>
  <c r="AQ385" i="3"/>
  <c r="AP385" i="3"/>
  <c r="AO385" i="3"/>
  <c r="AN385" i="3"/>
  <c r="H385" i="3"/>
  <c r="F385" i="3" s="1"/>
  <c r="E385" i="3" s="1"/>
  <c r="G385" i="3"/>
  <c r="AQ384" i="3"/>
  <c r="AP384" i="3"/>
  <c r="AO384" i="3"/>
  <c r="AN384" i="3"/>
  <c r="H384" i="3"/>
  <c r="F384" i="3" s="1"/>
  <c r="E384" i="3" s="1"/>
  <c r="G384" i="3"/>
  <c r="AQ383" i="3"/>
  <c r="AP383" i="3"/>
  <c r="AO383" i="3"/>
  <c r="AN383" i="3"/>
  <c r="H383" i="3"/>
  <c r="F383" i="3" s="1"/>
  <c r="E383" i="3" s="1"/>
  <c r="G383" i="3"/>
  <c r="AQ382" i="3"/>
  <c r="AP382" i="3"/>
  <c r="AO382" i="3"/>
  <c r="AN382" i="3"/>
  <c r="H382" i="3"/>
  <c r="F382" i="3" s="1"/>
  <c r="E382" i="3" s="1"/>
  <c r="G382" i="3"/>
  <c r="AQ381" i="3"/>
  <c r="AP381" i="3"/>
  <c r="AO381" i="3"/>
  <c r="AN381" i="3"/>
  <c r="H381" i="3"/>
  <c r="F381" i="3" s="1"/>
  <c r="E381" i="3" s="1"/>
  <c r="G381" i="3"/>
  <c r="AQ380" i="3"/>
  <c r="AP380" i="3"/>
  <c r="AO380" i="3"/>
  <c r="AN380" i="3"/>
  <c r="H380" i="3"/>
  <c r="F380" i="3" s="1"/>
  <c r="E380" i="3" s="1"/>
  <c r="G380" i="3"/>
  <c r="AQ379" i="3"/>
  <c r="AP379" i="3"/>
  <c r="AO379" i="3"/>
  <c r="AN379" i="3"/>
  <c r="H379" i="3"/>
  <c r="F379" i="3" s="1"/>
  <c r="E379" i="3" s="1"/>
  <c r="G379" i="3"/>
  <c r="AQ378" i="3"/>
  <c r="AP378" i="3"/>
  <c r="AO378" i="3"/>
  <c r="AN378" i="3"/>
  <c r="H378" i="3"/>
  <c r="F378" i="3" s="1"/>
  <c r="E378" i="3" s="1"/>
  <c r="G378" i="3"/>
  <c r="AQ377" i="3"/>
  <c r="AP377" i="3"/>
  <c r="AO377" i="3"/>
  <c r="AN377" i="3"/>
  <c r="H377" i="3"/>
  <c r="F377" i="3" s="1"/>
  <c r="G377" i="3"/>
  <c r="E377" i="3"/>
  <c r="AQ376" i="3"/>
  <c r="AP376" i="3"/>
  <c r="AO376" i="3"/>
  <c r="AN376" i="3"/>
  <c r="H376" i="3"/>
  <c r="F376" i="3" s="1"/>
  <c r="E376" i="3" s="1"/>
  <c r="G376" i="3"/>
  <c r="AQ375" i="3"/>
  <c r="AP375" i="3"/>
  <c r="AO375" i="3"/>
  <c r="AN375" i="3"/>
  <c r="H375" i="3"/>
  <c r="F375" i="3" s="1"/>
  <c r="E375" i="3" s="1"/>
  <c r="G375" i="3"/>
  <c r="AQ374" i="3"/>
  <c r="AP374" i="3"/>
  <c r="AO374" i="3"/>
  <c r="AN374" i="3"/>
  <c r="H374" i="3"/>
  <c r="F374" i="3" s="1"/>
  <c r="E374" i="3" s="1"/>
  <c r="G374" i="3"/>
  <c r="AQ373" i="3"/>
  <c r="AP373" i="3"/>
  <c r="AO373" i="3"/>
  <c r="AN373" i="3"/>
  <c r="H373" i="3"/>
  <c r="F373" i="3" s="1"/>
  <c r="E373" i="3" s="1"/>
  <c r="G373" i="3"/>
  <c r="AQ372" i="3"/>
  <c r="AP372" i="3"/>
  <c r="AO372" i="3"/>
  <c r="AN372" i="3"/>
  <c r="H372" i="3"/>
  <c r="F372" i="3" s="1"/>
  <c r="E372" i="3" s="1"/>
  <c r="G372" i="3"/>
  <c r="AQ371" i="3"/>
  <c r="AP371" i="3"/>
  <c r="AO371" i="3"/>
  <c r="AN371" i="3"/>
  <c r="H371" i="3"/>
  <c r="F371" i="3" s="1"/>
  <c r="E371" i="3" s="1"/>
  <c r="G371" i="3"/>
  <c r="AQ370" i="3"/>
  <c r="AP370" i="3"/>
  <c r="AO370" i="3"/>
  <c r="AN370" i="3"/>
  <c r="H370" i="3"/>
  <c r="F370" i="3" s="1"/>
  <c r="E370" i="3" s="1"/>
  <c r="G370" i="3"/>
  <c r="AQ369" i="3"/>
  <c r="AP369" i="3"/>
  <c r="AO369" i="3"/>
  <c r="AN369" i="3"/>
  <c r="H369" i="3"/>
  <c r="G369" i="3"/>
  <c r="F369" i="3"/>
  <c r="E369" i="3" s="1"/>
  <c r="AQ368" i="3"/>
  <c r="AP368" i="3"/>
  <c r="AO368" i="3"/>
  <c r="AN368" i="3"/>
  <c r="H368" i="3"/>
  <c r="F368" i="3" s="1"/>
  <c r="E368" i="3" s="1"/>
  <c r="G368" i="3"/>
  <c r="AQ367" i="3"/>
  <c r="AP367" i="3"/>
  <c r="AO367" i="3"/>
  <c r="AN367" i="3"/>
  <c r="H367" i="3"/>
  <c r="F367" i="3" s="1"/>
  <c r="E367" i="3" s="1"/>
  <c r="G367" i="3"/>
  <c r="AQ366" i="3"/>
  <c r="AP366" i="3"/>
  <c r="AO366" i="3"/>
  <c r="AN366" i="3"/>
  <c r="H366" i="3"/>
  <c r="F366" i="3" s="1"/>
  <c r="E366" i="3" s="1"/>
  <c r="G366" i="3"/>
  <c r="AQ365" i="3"/>
  <c r="AP365" i="3"/>
  <c r="AO365" i="3"/>
  <c r="AN365" i="3"/>
  <c r="H365" i="3"/>
  <c r="F365" i="3" s="1"/>
  <c r="E365" i="3" s="1"/>
  <c r="G365" i="3"/>
  <c r="AQ364" i="3"/>
  <c r="AP364" i="3"/>
  <c r="AO364" i="3"/>
  <c r="AN364" i="3"/>
  <c r="H364" i="3"/>
  <c r="F364" i="3" s="1"/>
  <c r="E364" i="3" s="1"/>
  <c r="G364" i="3"/>
  <c r="AQ363" i="3"/>
  <c r="AP363" i="3"/>
  <c r="AO363" i="3"/>
  <c r="AN363" i="3"/>
  <c r="H363" i="3"/>
  <c r="F363" i="3" s="1"/>
  <c r="E363" i="3" s="1"/>
  <c r="G363" i="3"/>
  <c r="AQ362" i="3"/>
  <c r="AP362" i="3"/>
  <c r="AO362" i="3"/>
  <c r="AN362" i="3"/>
  <c r="H362" i="3"/>
  <c r="F362" i="3" s="1"/>
  <c r="E362" i="3" s="1"/>
  <c r="G362" i="3"/>
  <c r="AQ361" i="3"/>
  <c r="AP361" i="3"/>
  <c r="AO361" i="3"/>
  <c r="AN361" i="3"/>
  <c r="H361" i="3"/>
  <c r="F361" i="3" s="1"/>
  <c r="E361" i="3" s="1"/>
  <c r="G361" i="3"/>
  <c r="AQ360" i="3"/>
  <c r="AP360" i="3"/>
  <c r="AO360" i="3"/>
  <c r="AN360" i="3"/>
  <c r="H360" i="3"/>
  <c r="G360" i="3"/>
  <c r="F360" i="3"/>
  <c r="E360" i="3" s="1"/>
  <c r="AQ359" i="3"/>
  <c r="AP359" i="3"/>
  <c r="AO359" i="3"/>
  <c r="AN359" i="3"/>
  <c r="H359" i="3"/>
  <c r="F359" i="3" s="1"/>
  <c r="E359" i="3" s="1"/>
  <c r="G359" i="3"/>
  <c r="AQ358" i="3"/>
  <c r="AP358" i="3"/>
  <c r="AO358" i="3"/>
  <c r="AN358" i="3"/>
  <c r="H358" i="3"/>
  <c r="F358" i="3" s="1"/>
  <c r="E358" i="3" s="1"/>
  <c r="G358" i="3"/>
  <c r="AQ357" i="3"/>
  <c r="AP357" i="3"/>
  <c r="AO357" i="3"/>
  <c r="AN357" i="3"/>
  <c r="H357" i="3"/>
  <c r="F357" i="3" s="1"/>
  <c r="E357" i="3" s="1"/>
  <c r="G357" i="3"/>
  <c r="AQ356" i="3"/>
  <c r="AP356" i="3"/>
  <c r="AO356" i="3"/>
  <c r="AN356" i="3"/>
  <c r="H356" i="3"/>
  <c r="F356" i="3" s="1"/>
  <c r="E356" i="3" s="1"/>
  <c r="G356" i="3"/>
  <c r="AQ355" i="3"/>
  <c r="AP355" i="3"/>
  <c r="AO355" i="3"/>
  <c r="AN355" i="3"/>
  <c r="H355" i="3"/>
  <c r="F355" i="3" s="1"/>
  <c r="E355" i="3" s="1"/>
  <c r="G355" i="3"/>
  <c r="AQ354" i="3"/>
  <c r="AP354" i="3"/>
  <c r="AO354" i="3"/>
  <c r="AN354" i="3"/>
  <c r="H354" i="3"/>
  <c r="G354" i="3"/>
  <c r="F354" i="3"/>
  <c r="E354" i="3" s="1"/>
  <c r="AQ353" i="3"/>
  <c r="AP353" i="3"/>
  <c r="AO353" i="3"/>
  <c r="AN353" i="3"/>
  <c r="H353" i="3"/>
  <c r="F353" i="3" s="1"/>
  <c r="E353" i="3" s="1"/>
  <c r="G353" i="3"/>
  <c r="AQ352" i="3"/>
  <c r="AP352" i="3"/>
  <c r="AO352" i="3"/>
  <c r="AN352" i="3"/>
  <c r="H352" i="3"/>
  <c r="F352" i="3" s="1"/>
  <c r="E352" i="3" s="1"/>
  <c r="G352" i="3"/>
  <c r="AQ351" i="3"/>
  <c r="AP351" i="3"/>
  <c r="AO351" i="3"/>
  <c r="AN351" i="3"/>
  <c r="H351" i="3"/>
  <c r="F351" i="3" s="1"/>
  <c r="E351" i="3" s="1"/>
  <c r="G351" i="3"/>
  <c r="AQ350" i="3"/>
  <c r="AP350" i="3"/>
  <c r="AO350" i="3"/>
  <c r="AN350" i="3"/>
  <c r="H350" i="3"/>
  <c r="F350" i="3" s="1"/>
  <c r="E350" i="3" s="1"/>
  <c r="G350" i="3"/>
  <c r="AQ349" i="3"/>
  <c r="AP349" i="3"/>
  <c r="AO349" i="3"/>
  <c r="AN349" i="3"/>
  <c r="H349" i="3"/>
  <c r="F349" i="3" s="1"/>
  <c r="E349" i="3" s="1"/>
  <c r="G349" i="3"/>
  <c r="AQ348" i="3"/>
  <c r="AP348" i="3"/>
  <c r="AO348" i="3"/>
  <c r="AN348" i="3"/>
  <c r="H348" i="3"/>
  <c r="F348" i="3" s="1"/>
  <c r="E348" i="3" s="1"/>
  <c r="G348" i="3"/>
  <c r="AQ347" i="3"/>
  <c r="AP347" i="3"/>
  <c r="AO347" i="3"/>
  <c r="AN347" i="3"/>
  <c r="H347" i="3"/>
  <c r="F347" i="3" s="1"/>
  <c r="E347" i="3" s="1"/>
  <c r="G347" i="3"/>
  <c r="AQ346" i="3"/>
  <c r="AP346" i="3"/>
  <c r="AO346" i="3"/>
  <c r="AN346" i="3"/>
  <c r="H346" i="3"/>
  <c r="F346" i="3" s="1"/>
  <c r="E346" i="3" s="1"/>
  <c r="G346" i="3"/>
  <c r="AQ345" i="3"/>
  <c r="AP345" i="3"/>
  <c r="AO345" i="3"/>
  <c r="AN345" i="3"/>
  <c r="H345" i="3"/>
  <c r="G345" i="3"/>
  <c r="F345" i="3"/>
  <c r="E345" i="3" s="1"/>
  <c r="AQ344" i="3"/>
  <c r="AP344" i="3"/>
  <c r="AO344" i="3"/>
  <c r="AN344" i="3"/>
  <c r="H344" i="3"/>
  <c r="F344" i="3" s="1"/>
  <c r="E344" i="3" s="1"/>
  <c r="G344" i="3"/>
  <c r="AQ343" i="3"/>
  <c r="AP343" i="3"/>
  <c r="AO343" i="3"/>
  <c r="AN343" i="3"/>
  <c r="H343" i="3"/>
  <c r="F343" i="3" s="1"/>
  <c r="E343" i="3" s="1"/>
  <c r="G343" i="3"/>
  <c r="AQ342" i="3"/>
  <c r="AP342" i="3"/>
  <c r="AO342" i="3"/>
  <c r="AN342" i="3"/>
  <c r="H342" i="3"/>
  <c r="F342" i="3" s="1"/>
  <c r="E342" i="3" s="1"/>
  <c r="G342" i="3"/>
  <c r="AQ341" i="3"/>
  <c r="AP341" i="3"/>
  <c r="AO341" i="3"/>
  <c r="AN341" i="3"/>
  <c r="H341" i="3"/>
  <c r="F341" i="3" s="1"/>
  <c r="E341" i="3" s="1"/>
  <c r="G341" i="3"/>
  <c r="AQ340" i="3"/>
  <c r="AP340" i="3"/>
  <c r="AO340" i="3"/>
  <c r="AN340" i="3"/>
  <c r="H340" i="3"/>
  <c r="F340" i="3" s="1"/>
  <c r="E340" i="3" s="1"/>
  <c r="G340" i="3"/>
  <c r="AQ339" i="3"/>
  <c r="AP339" i="3"/>
  <c r="AO339" i="3"/>
  <c r="AN339" i="3"/>
  <c r="H339" i="3"/>
  <c r="F339" i="3" s="1"/>
  <c r="E339" i="3" s="1"/>
  <c r="G339" i="3"/>
  <c r="AQ338" i="3"/>
  <c r="AP338" i="3"/>
  <c r="AO338" i="3"/>
  <c r="AN338" i="3"/>
  <c r="H338" i="3"/>
  <c r="F338" i="3" s="1"/>
  <c r="G338" i="3"/>
  <c r="E338" i="3"/>
  <c r="AQ337" i="3"/>
  <c r="AP337" i="3"/>
  <c r="AO337" i="3"/>
  <c r="AN337" i="3"/>
  <c r="H337" i="3"/>
  <c r="F337" i="3" s="1"/>
  <c r="E337" i="3" s="1"/>
  <c r="G337" i="3"/>
  <c r="AQ336" i="3"/>
  <c r="AP336" i="3"/>
  <c r="AO336" i="3"/>
  <c r="AN336" i="3"/>
  <c r="H336" i="3"/>
  <c r="F336" i="3" s="1"/>
  <c r="E336" i="3" s="1"/>
  <c r="G336" i="3"/>
  <c r="AQ335" i="3"/>
  <c r="AP335" i="3"/>
  <c r="AO335" i="3"/>
  <c r="AN335" i="3"/>
  <c r="H335" i="3"/>
  <c r="F335" i="3" s="1"/>
  <c r="E335" i="3" s="1"/>
  <c r="G335" i="3"/>
  <c r="AQ334" i="3"/>
  <c r="AP334" i="3"/>
  <c r="AO334" i="3"/>
  <c r="AN334" i="3"/>
  <c r="H334" i="3"/>
  <c r="F334" i="3" s="1"/>
  <c r="G334" i="3"/>
  <c r="E334" i="3"/>
  <c r="AQ333" i="3"/>
  <c r="AP333" i="3"/>
  <c r="AO333" i="3"/>
  <c r="AN333" i="3"/>
  <c r="H333" i="3"/>
  <c r="F333" i="3" s="1"/>
  <c r="E333" i="3" s="1"/>
  <c r="G333" i="3"/>
  <c r="AQ332" i="3"/>
  <c r="AP332" i="3"/>
  <c r="AO332" i="3"/>
  <c r="AN332" i="3"/>
  <c r="H332" i="3"/>
  <c r="F332" i="3" s="1"/>
  <c r="E332" i="3" s="1"/>
  <c r="G332" i="3"/>
  <c r="AQ331" i="3"/>
  <c r="AP331" i="3"/>
  <c r="AO331" i="3"/>
  <c r="AN331" i="3"/>
  <c r="H331" i="3"/>
  <c r="F331" i="3" s="1"/>
  <c r="E331" i="3" s="1"/>
  <c r="G331" i="3"/>
  <c r="AQ330" i="3"/>
  <c r="AP330" i="3"/>
  <c r="AO330" i="3"/>
  <c r="AN330" i="3"/>
  <c r="H330" i="3"/>
  <c r="F330" i="3" s="1"/>
  <c r="E330" i="3" s="1"/>
  <c r="G330" i="3"/>
  <c r="AQ329" i="3"/>
  <c r="AP329" i="3"/>
  <c r="AO329" i="3"/>
  <c r="AN329" i="3"/>
  <c r="H329" i="3"/>
  <c r="F329" i="3" s="1"/>
  <c r="E329" i="3" s="1"/>
  <c r="G329" i="3"/>
  <c r="AQ328" i="3"/>
  <c r="AP328" i="3"/>
  <c r="AO328" i="3"/>
  <c r="AN328" i="3"/>
  <c r="H328" i="3"/>
  <c r="F328" i="3" s="1"/>
  <c r="E328" i="3" s="1"/>
  <c r="G328" i="3"/>
  <c r="AQ327" i="3"/>
  <c r="AP327" i="3"/>
  <c r="AO327" i="3"/>
  <c r="AN327" i="3"/>
  <c r="H327" i="3"/>
  <c r="F327" i="3" s="1"/>
  <c r="E327" i="3" s="1"/>
  <c r="G327" i="3"/>
  <c r="AQ326" i="3"/>
  <c r="AP326" i="3"/>
  <c r="AO326" i="3"/>
  <c r="AN326" i="3"/>
  <c r="H326" i="3"/>
  <c r="F326" i="3" s="1"/>
  <c r="E326" i="3" s="1"/>
  <c r="G326" i="3"/>
  <c r="AQ325" i="3"/>
  <c r="AP325" i="3"/>
  <c r="AO325" i="3"/>
  <c r="AN325" i="3"/>
  <c r="H325" i="3"/>
  <c r="F325" i="3" s="1"/>
  <c r="G325" i="3"/>
  <c r="E325" i="3"/>
  <c r="AQ324" i="3"/>
  <c r="AP324" i="3"/>
  <c r="AO324" i="3"/>
  <c r="AN324" i="3"/>
  <c r="H324" i="3"/>
  <c r="F324" i="3" s="1"/>
  <c r="E324" i="3" s="1"/>
  <c r="G324" i="3"/>
  <c r="AQ323" i="3"/>
  <c r="AP323" i="3"/>
  <c r="AO323" i="3"/>
  <c r="AN323" i="3"/>
  <c r="H323" i="3"/>
  <c r="F323" i="3" s="1"/>
  <c r="E323" i="3" s="1"/>
  <c r="G323" i="3"/>
  <c r="AQ322" i="3"/>
  <c r="AP322" i="3"/>
  <c r="AO322" i="3"/>
  <c r="AN322" i="3"/>
  <c r="H322" i="3"/>
  <c r="F322" i="3" s="1"/>
  <c r="E322" i="3" s="1"/>
  <c r="G322" i="3"/>
  <c r="AQ321" i="3"/>
  <c r="AP321" i="3"/>
  <c r="AO321" i="3"/>
  <c r="AN321" i="3"/>
  <c r="H321" i="3"/>
  <c r="F321" i="3" s="1"/>
  <c r="E321" i="3" s="1"/>
  <c r="G321" i="3"/>
  <c r="AQ320" i="3"/>
  <c r="AP320" i="3"/>
  <c r="AO320" i="3"/>
  <c r="AN320" i="3"/>
  <c r="H320" i="3"/>
  <c r="F320" i="3" s="1"/>
  <c r="E320" i="3" s="1"/>
  <c r="G320" i="3"/>
  <c r="AQ319" i="3"/>
  <c r="AP319" i="3"/>
  <c r="AO319" i="3"/>
  <c r="AN319" i="3"/>
  <c r="H319" i="3"/>
  <c r="F319" i="3" s="1"/>
  <c r="E319" i="3" s="1"/>
  <c r="G319" i="3"/>
  <c r="AQ318" i="3"/>
  <c r="AP318" i="3"/>
  <c r="AO318" i="3"/>
  <c r="AN318" i="3"/>
  <c r="H318" i="3"/>
  <c r="F318" i="3" s="1"/>
  <c r="E318" i="3" s="1"/>
  <c r="G318" i="3"/>
  <c r="AQ317" i="3"/>
  <c r="AP317" i="3"/>
  <c r="AO317" i="3"/>
  <c r="AN317" i="3"/>
  <c r="H317" i="3"/>
  <c r="G317" i="3"/>
  <c r="F317" i="3"/>
  <c r="E317" i="3" s="1"/>
  <c r="AQ316" i="3"/>
  <c r="AP316" i="3"/>
  <c r="AO316" i="3"/>
  <c r="AN316" i="3"/>
  <c r="H316" i="3"/>
  <c r="F316" i="3" s="1"/>
  <c r="E316" i="3" s="1"/>
  <c r="G316" i="3"/>
  <c r="AQ315" i="3"/>
  <c r="AP315" i="3"/>
  <c r="AO315" i="3"/>
  <c r="AN315" i="3"/>
  <c r="H315" i="3"/>
  <c r="F315" i="3" s="1"/>
  <c r="E315" i="3" s="1"/>
  <c r="G315" i="3"/>
  <c r="AQ314" i="3"/>
  <c r="AP314" i="3"/>
  <c r="AO314" i="3"/>
  <c r="AN314" i="3"/>
  <c r="H314" i="3"/>
  <c r="F314" i="3" s="1"/>
  <c r="E314" i="3" s="1"/>
  <c r="G314" i="3"/>
  <c r="AQ313" i="3"/>
  <c r="AP313" i="3"/>
  <c r="AO313" i="3"/>
  <c r="AN313" i="3"/>
  <c r="H313" i="3"/>
  <c r="F313" i="3" s="1"/>
  <c r="E313" i="3" s="1"/>
  <c r="G313" i="3"/>
  <c r="AQ312" i="3"/>
  <c r="AP312" i="3"/>
  <c r="AO312" i="3"/>
  <c r="AN312" i="3"/>
  <c r="H312" i="3"/>
  <c r="F312" i="3" s="1"/>
  <c r="E312" i="3" s="1"/>
  <c r="G312" i="3"/>
  <c r="AQ311" i="3"/>
  <c r="AP311" i="3"/>
  <c r="AO311" i="3"/>
  <c r="AN311" i="3"/>
  <c r="H311" i="3"/>
  <c r="F311" i="3" s="1"/>
  <c r="E311" i="3" s="1"/>
  <c r="G311" i="3"/>
  <c r="AQ310" i="3"/>
  <c r="AP310" i="3"/>
  <c r="AO310" i="3"/>
  <c r="AN310" i="3"/>
  <c r="H310" i="3"/>
  <c r="F310" i="3" s="1"/>
  <c r="E310" i="3" s="1"/>
  <c r="G310" i="3"/>
  <c r="AQ309" i="3"/>
  <c r="AP309" i="3"/>
  <c r="AO309" i="3"/>
  <c r="AN309" i="3"/>
  <c r="H309" i="3"/>
  <c r="F309" i="3" s="1"/>
  <c r="E309" i="3" s="1"/>
  <c r="G309" i="3"/>
  <c r="AQ308" i="3"/>
  <c r="AP308" i="3"/>
  <c r="AO308" i="3"/>
  <c r="AN308" i="3"/>
  <c r="H308" i="3"/>
  <c r="G308" i="3"/>
  <c r="F308" i="3"/>
  <c r="E308" i="3" s="1"/>
  <c r="AQ307" i="3"/>
  <c r="AP307" i="3"/>
  <c r="AO307" i="3"/>
  <c r="AN307" i="3"/>
  <c r="H307" i="3"/>
  <c r="F307" i="3" s="1"/>
  <c r="E307" i="3" s="1"/>
  <c r="G307" i="3"/>
  <c r="AQ306" i="3"/>
  <c r="AP306" i="3"/>
  <c r="AO306" i="3"/>
  <c r="AN306" i="3"/>
  <c r="H306" i="3"/>
  <c r="F306" i="3" s="1"/>
  <c r="E306" i="3" s="1"/>
  <c r="G306" i="3"/>
  <c r="AQ305" i="3"/>
  <c r="AP305" i="3"/>
  <c r="AO305" i="3"/>
  <c r="AN305" i="3"/>
  <c r="H305" i="3"/>
  <c r="F305" i="3" s="1"/>
  <c r="E305" i="3" s="1"/>
  <c r="G305" i="3"/>
  <c r="AQ304" i="3"/>
  <c r="AP304" i="3"/>
  <c r="AO304" i="3"/>
  <c r="AN304" i="3"/>
  <c r="H304" i="3"/>
  <c r="F304" i="3" s="1"/>
  <c r="E304" i="3" s="1"/>
  <c r="G304" i="3"/>
  <c r="AQ303" i="3"/>
  <c r="AP303" i="3"/>
  <c r="AO303" i="3"/>
  <c r="AN303" i="3"/>
  <c r="H303" i="3"/>
  <c r="F303" i="3" s="1"/>
  <c r="G303" i="3"/>
  <c r="E303" i="3"/>
  <c r="AQ302" i="3"/>
  <c r="AP302" i="3"/>
  <c r="AO302" i="3"/>
  <c r="AN302" i="3"/>
  <c r="H302" i="3"/>
  <c r="F302" i="3" s="1"/>
  <c r="E302" i="3" s="1"/>
  <c r="G302" i="3"/>
  <c r="AQ301" i="3"/>
  <c r="AP301" i="3"/>
  <c r="AO301" i="3"/>
  <c r="AN301" i="3"/>
  <c r="H301" i="3"/>
  <c r="F301" i="3" s="1"/>
  <c r="E301" i="3" s="1"/>
  <c r="G301" i="3"/>
  <c r="AQ300" i="3"/>
  <c r="AP300" i="3"/>
  <c r="AO300" i="3"/>
  <c r="AN300" i="3"/>
  <c r="H300" i="3"/>
  <c r="F300" i="3" s="1"/>
  <c r="E300" i="3" s="1"/>
  <c r="G300" i="3"/>
  <c r="AQ299" i="3"/>
  <c r="AP299" i="3"/>
  <c r="AO299" i="3"/>
  <c r="AN299" i="3"/>
  <c r="H299" i="3"/>
  <c r="F299" i="3" s="1"/>
  <c r="E299" i="3" s="1"/>
  <c r="G299" i="3"/>
  <c r="AQ298" i="3"/>
  <c r="AP298" i="3"/>
  <c r="AO298" i="3"/>
  <c r="AN298" i="3"/>
  <c r="H298" i="3"/>
  <c r="G298" i="3"/>
  <c r="F298" i="3"/>
  <c r="E298" i="3" s="1"/>
  <c r="AQ297" i="3"/>
  <c r="AP297" i="3"/>
  <c r="AO297" i="3"/>
  <c r="AN297" i="3"/>
  <c r="H297" i="3"/>
  <c r="F297" i="3" s="1"/>
  <c r="E297" i="3" s="1"/>
  <c r="G297" i="3"/>
  <c r="AQ296" i="3"/>
  <c r="AP296" i="3"/>
  <c r="AO296" i="3"/>
  <c r="AN296" i="3"/>
  <c r="H296" i="3"/>
  <c r="F296" i="3" s="1"/>
  <c r="E296" i="3" s="1"/>
  <c r="G296" i="3"/>
  <c r="AQ295" i="3"/>
  <c r="AP295" i="3"/>
  <c r="AO295" i="3"/>
  <c r="AN295" i="3"/>
  <c r="H295" i="3"/>
  <c r="F295" i="3" s="1"/>
  <c r="E295" i="3" s="1"/>
  <c r="G295" i="3"/>
  <c r="AQ294" i="3"/>
  <c r="AP294" i="3"/>
  <c r="AO294" i="3"/>
  <c r="AN294" i="3"/>
  <c r="H294" i="3"/>
  <c r="F294" i="3" s="1"/>
  <c r="G294" i="3"/>
  <c r="E294" i="3"/>
  <c r="AQ293" i="3"/>
  <c r="AP293" i="3"/>
  <c r="AO293" i="3"/>
  <c r="AN293" i="3"/>
  <c r="H293" i="3"/>
  <c r="F293" i="3" s="1"/>
  <c r="E293" i="3" s="1"/>
  <c r="G293" i="3"/>
  <c r="AQ292" i="3"/>
  <c r="AP292" i="3"/>
  <c r="AO292" i="3"/>
  <c r="AN292" i="3"/>
  <c r="H292" i="3"/>
  <c r="F292" i="3" s="1"/>
  <c r="E292" i="3" s="1"/>
  <c r="G292" i="3"/>
  <c r="AQ291" i="3"/>
  <c r="AP291" i="3"/>
  <c r="AO291" i="3"/>
  <c r="AN291" i="3"/>
  <c r="H291" i="3"/>
  <c r="F291" i="3" s="1"/>
  <c r="E291" i="3" s="1"/>
  <c r="G291" i="3"/>
  <c r="AQ290" i="3"/>
  <c r="AP290" i="3"/>
  <c r="AO290" i="3"/>
  <c r="AN290" i="3"/>
  <c r="H290" i="3"/>
  <c r="F290" i="3" s="1"/>
  <c r="E290" i="3" s="1"/>
  <c r="G290" i="3"/>
  <c r="AQ289" i="3"/>
  <c r="AP289" i="3"/>
  <c r="AO289" i="3"/>
  <c r="AN289" i="3"/>
  <c r="H289" i="3"/>
  <c r="G289" i="3"/>
  <c r="F289" i="3"/>
  <c r="E289" i="3" s="1"/>
  <c r="AQ288" i="3"/>
  <c r="AP288" i="3"/>
  <c r="AO288" i="3"/>
  <c r="AN288" i="3"/>
  <c r="H288" i="3"/>
  <c r="F288" i="3" s="1"/>
  <c r="E288" i="3" s="1"/>
  <c r="G288" i="3"/>
  <c r="AQ287" i="3"/>
  <c r="AP287" i="3"/>
  <c r="AO287" i="3"/>
  <c r="AN287" i="3"/>
  <c r="H287" i="3"/>
  <c r="F287" i="3" s="1"/>
  <c r="E287" i="3" s="1"/>
  <c r="G287" i="3"/>
  <c r="AQ286" i="3"/>
  <c r="AP286" i="3"/>
  <c r="AO286" i="3"/>
  <c r="AN286" i="3"/>
  <c r="H286" i="3"/>
  <c r="F286" i="3" s="1"/>
  <c r="E286" i="3" s="1"/>
  <c r="G286" i="3"/>
  <c r="AQ285" i="3"/>
  <c r="AP285" i="3"/>
  <c r="AO285" i="3"/>
  <c r="AN285" i="3"/>
  <c r="H285" i="3"/>
  <c r="F285" i="3" s="1"/>
  <c r="G285" i="3"/>
  <c r="E285" i="3"/>
  <c r="AQ284" i="3"/>
  <c r="AP284" i="3"/>
  <c r="AO284" i="3"/>
  <c r="AN284" i="3"/>
  <c r="H284" i="3"/>
  <c r="F284" i="3" s="1"/>
  <c r="E284" i="3" s="1"/>
  <c r="G284" i="3"/>
  <c r="AQ283" i="3"/>
  <c r="AP283" i="3"/>
  <c r="AO283" i="3"/>
  <c r="AN283" i="3"/>
  <c r="H283" i="3"/>
  <c r="F283" i="3" s="1"/>
  <c r="E283" i="3" s="1"/>
  <c r="G283" i="3"/>
  <c r="AQ282" i="3"/>
  <c r="AP282" i="3"/>
  <c r="AO282" i="3"/>
  <c r="AN282" i="3"/>
  <c r="H282" i="3"/>
  <c r="F282" i="3" s="1"/>
  <c r="E282" i="3" s="1"/>
  <c r="G282" i="3"/>
  <c r="AQ281" i="3"/>
  <c r="AP281" i="3"/>
  <c r="AO281" i="3"/>
  <c r="AN281" i="3"/>
  <c r="H281" i="3"/>
  <c r="F281" i="3" s="1"/>
  <c r="E281" i="3" s="1"/>
  <c r="G281" i="3"/>
  <c r="AQ280" i="3"/>
  <c r="AP280" i="3"/>
  <c r="AO280" i="3"/>
  <c r="AN280" i="3"/>
  <c r="H280" i="3"/>
  <c r="G280" i="3"/>
  <c r="F280" i="3"/>
  <c r="E280" i="3" s="1"/>
  <c r="AQ279" i="3"/>
  <c r="AP279" i="3"/>
  <c r="AO279" i="3"/>
  <c r="AN279" i="3"/>
  <c r="H279" i="3"/>
  <c r="F279" i="3" s="1"/>
  <c r="E279" i="3" s="1"/>
  <c r="G279" i="3"/>
  <c r="AQ278" i="3"/>
  <c r="AP278" i="3"/>
  <c r="AO278" i="3"/>
  <c r="AN278" i="3"/>
  <c r="H278" i="3"/>
  <c r="F278" i="3" s="1"/>
  <c r="E278" i="3" s="1"/>
  <c r="G278" i="3"/>
  <c r="AQ277" i="3"/>
  <c r="AP277" i="3"/>
  <c r="AO277" i="3"/>
  <c r="AN277" i="3"/>
  <c r="H277" i="3"/>
  <c r="F277" i="3" s="1"/>
  <c r="E277" i="3" s="1"/>
  <c r="G277" i="3"/>
  <c r="AQ276" i="3"/>
  <c r="AP276" i="3"/>
  <c r="AO276" i="3"/>
  <c r="AN276" i="3"/>
  <c r="H276" i="3"/>
  <c r="F276" i="3" s="1"/>
  <c r="G276" i="3"/>
  <c r="E276" i="3"/>
  <c r="AQ275" i="3"/>
  <c r="AP275" i="3"/>
  <c r="AO275" i="3"/>
  <c r="AN275" i="3"/>
  <c r="H275" i="3"/>
  <c r="F275" i="3" s="1"/>
  <c r="E275" i="3" s="1"/>
  <c r="G275" i="3"/>
  <c r="AQ274" i="3"/>
  <c r="AP274" i="3"/>
  <c r="AO274" i="3"/>
  <c r="AN274" i="3"/>
  <c r="H274" i="3"/>
  <c r="F274" i="3" s="1"/>
  <c r="E274" i="3" s="1"/>
  <c r="G274" i="3"/>
  <c r="AQ273" i="3"/>
  <c r="AP273" i="3"/>
  <c r="AO273" i="3"/>
  <c r="AN273" i="3"/>
  <c r="H273" i="3"/>
  <c r="F273" i="3" s="1"/>
  <c r="E273" i="3" s="1"/>
  <c r="G273" i="3"/>
  <c r="AQ272" i="3"/>
  <c r="AP272" i="3"/>
  <c r="AO272" i="3"/>
  <c r="AN272" i="3"/>
  <c r="H272" i="3"/>
  <c r="F272" i="3" s="1"/>
  <c r="G272" i="3"/>
  <c r="E272" i="3"/>
  <c r="AQ271" i="3"/>
  <c r="AP271" i="3"/>
  <c r="AO271" i="3"/>
  <c r="AN271" i="3"/>
  <c r="H271" i="3"/>
  <c r="F271" i="3" s="1"/>
  <c r="E271" i="3" s="1"/>
  <c r="G271" i="3"/>
  <c r="AQ270" i="3"/>
  <c r="AP270" i="3"/>
  <c r="AO270" i="3"/>
  <c r="AN270" i="3"/>
  <c r="H270" i="3"/>
  <c r="F270" i="3" s="1"/>
  <c r="E270" i="3" s="1"/>
  <c r="G270" i="3"/>
  <c r="AQ269" i="3"/>
  <c r="AP269" i="3"/>
  <c r="AO269" i="3"/>
  <c r="AN269" i="3"/>
  <c r="H269" i="3"/>
  <c r="F269" i="3" s="1"/>
  <c r="E269" i="3" s="1"/>
  <c r="G269" i="3"/>
  <c r="AQ268" i="3"/>
  <c r="AP268" i="3"/>
  <c r="AO268" i="3"/>
  <c r="AN268" i="3"/>
  <c r="H268" i="3"/>
  <c r="G268" i="3"/>
  <c r="F268" i="3"/>
  <c r="E268" i="3" s="1"/>
  <c r="AQ267" i="3"/>
  <c r="AP267" i="3"/>
  <c r="AO267" i="3"/>
  <c r="AN267" i="3"/>
  <c r="H267" i="3"/>
  <c r="F267" i="3" s="1"/>
  <c r="E267" i="3" s="1"/>
  <c r="G267" i="3"/>
  <c r="AQ266" i="3"/>
  <c r="AP266" i="3"/>
  <c r="AO266" i="3"/>
  <c r="AN266" i="3"/>
  <c r="H266" i="3"/>
  <c r="F266" i="3" s="1"/>
  <c r="E266" i="3" s="1"/>
  <c r="G266" i="3"/>
  <c r="AQ265" i="3"/>
  <c r="AP265" i="3"/>
  <c r="AO265" i="3"/>
  <c r="AN265" i="3"/>
  <c r="H265" i="3"/>
  <c r="F265" i="3" s="1"/>
  <c r="E265" i="3" s="1"/>
  <c r="G265" i="3"/>
  <c r="AQ264" i="3"/>
  <c r="AP264" i="3"/>
  <c r="AO264" i="3"/>
  <c r="AN264" i="3"/>
  <c r="H264" i="3"/>
  <c r="F264" i="3" s="1"/>
  <c r="E264" i="3" s="1"/>
  <c r="G264" i="3"/>
  <c r="AQ263" i="3"/>
  <c r="AP263" i="3"/>
  <c r="AO263" i="3"/>
  <c r="AN263" i="3"/>
  <c r="H263" i="3"/>
  <c r="F263" i="3" s="1"/>
  <c r="G263" i="3"/>
  <c r="E263" i="3"/>
  <c r="AQ262" i="3"/>
  <c r="AP262" i="3"/>
  <c r="AO262" i="3"/>
  <c r="AN262" i="3"/>
  <c r="H262" i="3"/>
  <c r="F262" i="3" s="1"/>
  <c r="E262" i="3" s="1"/>
  <c r="G262" i="3"/>
  <c r="AQ261" i="3"/>
  <c r="AP261" i="3"/>
  <c r="AO261" i="3"/>
  <c r="AN261" i="3"/>
  <c r="H261" i="3"/>
  <c r="F261" i="3" s="1"/>
  <c r="E261" i="3" s="1"/>
  <c r="G261" i="3"/>
  <c r="AQ260" i="3"/>
  <c r="AP260" i="3"/>
  <c r="AO260" i="3"/>
  <c r="AN260" i="3"/>
  <c r="H260" i="3"/>
  <c r="F260" i="3" s="1"/>
  <c r="E260" i="3" s="1"/>
  <c r="G260" i="3"/>
  <c r="AQ259" i="3"/>
  <c r="AP259" i="3"/>
  <c r="AO259" i="3"/>
  <c r="AN259" i="3"/>
  <c r="H259" i="3"/>
  <c r="F259" i="3" s="1"/>
  <c r="E259" i="3" s="1"/>
  <c r="G259" i="3"/>
  <c r="AQ258" i="3"/>
  <c r="AP258" i="3"/>
  <c r="AO258" i="3"/>
  <c r="AN258" i="3"/>
  <c r="H258" i="3"/>
  <c r="F258" i="3" s="1"/>
  <c r="E258" i="3" s="1"/>
  <c r="G258" i="3"/>
  <c r="AQ257" i="3"/>
  <c r="AP257" i="3"/>
  <c r="AO257" i="3"/>
  <c r="AN257" i="3"/>
  <c r="H257" i="3"/>
  <c r="F257" i="3" s="1"/>
  <c r="E257" i="3" s="1"/>
  <c r="G257" i="3"/>
  <c r="AQ256" i="3"/>
  <c r="AP256" i="3"/>
  <c r="AO256" i="3"/>
  <c r="AN256" i="3"/>
  <c r="H256" i="3"/>
  <c r="F256" i="3" s="1"/>
  <c r="E256" i="3" s="1"/>
  <c r="G256" i="3"/>
  <c r="AQ255" i="3"/>
  <c r="AP255" i="3"/>
  <c r="AO255" i="3"/>
  <c r="AN255" i="3"/>
  <c r="H255" i="3"/>
  <c r="F255" i="3" s="1"/>
  <c r="E255" i="3" s="1"/>
  <c r="G255" i="3"/>
  <c r="AQ254" i="3"/>
  <c r="AP254" i="3"/>
  <c r="AO254" i="3"/>
  <c r="AN254" i="3"/>
  <c r="H254" i="3"/>
  <c r="F254" i="3" s="1"/>
  <c r="E254" i="3" s="1"/>
  <c r="G254" i="3"/>
  <c r="AQ253" i="3"/>
  <c r="AP253" i="3"/>
  <c r="AO253" i="3"/>
  <c r="AN253" i="3"/>
  <c r="H253" i="3"/>
  <c r="F253" i="3" s="1"/>
  <c r="E253" i="3" s="1"/>
  <c r="G253" i="3"/>
  <c r="AQ252" i="3"/>
  <c r="AP252" i="3"/>
  <c r="AO252" i="3"/>
  <c r="AN252" i="3"/>
  <c r="H252" i="3"/>
  <c r="G252" i="3"/>
  <c r="F252" i="3"/>
  <c r="E252" i="3" s="1"/>
  <c r="AQ251" i="3"/>
  <c r="AP251" i="3"/>
  <c r="AO251" i="3"/>
  <c r="AN251" i="3"/>
  <c r="H251" i="3"/>
  <c r="F251" i="3" s="1"/>
  <c r="E251" i="3" s="1"/>
  <c r="G251" i="3"/>
  <c r="AQ250" i="3"/>
  <c r="AP250" i="3"/>
  <c r="AO250" i="3"/>
  <c r="AN250" i="3"/>
  <c r="H250" i="3"/>
  <c r="F250" i="3" s="1"/>
  <c r="E250" i="3" s="1"/>
  <c r="G250" i="3"/>
  <c r="AQ249" i="3"/>
  <c r="AP249" i="3"/>
  <c r="AO249" i="3"/>
  <c r="AN249" i="3"/>
  <c r="H249" i="3"/>
  <c r="F249" i="3" s="1"/>
  <c r="E249" i="3" s="1"/>
  <c r="G249" i="3"/>
  <c r="AQ248" i="3"/>
  <c r="AP248" i="3"/>
  <c r="AO248" i="3"/>
  <c r="AN248" i="3"/>
  <c r="H248" i="3"/>
  <c r="F248" i="3" s="1"/>
  <c r="E248" i="3" s="1"/>
  <c r="G248" i="3"/>
  <c r="AQ247" i="3"/>
  <c r="AP247" i="3"/>
  <c r="AO247" i="3"/>
  <c r="AN247" i="3"/>
  <c r="H247" i="3"/>
  <c r="F247" i="3" s="1"/>
  <c r="E247" i="3" s="1"/>
  <c r="G247" i="3"/>
  <c r="AQ246" i="3"/>
  <c r="AP246" i="3"/>
  <c r="AO246" i="3"/>
  <c r="AN246" i="3"/>
  <c r="H246" i="3"/>
  <c r="G246" i="3"/>
  <c r="F246" i="3"/>
  <c r="E246" i="3" s="1"/>
  <c r="AQ245" i="3"/>
  <c r="AP245" i="3"/>
  <c r="AO245" i="3"/>
  <c r="AN245" i="3"/>
  <c r="H245" i="3"/>
  <c r="F245" i="3" s="1"/>
  <c r="E245" i="3" s="1"/>
  <c r="G245" i="3"/>
  <c r="AQ244" i="3"/>
  <c r="AP244" i="3"/>
  <c r="AO244" i="3"/>
  <c r="AN244" i="3"/>
  <c r="H244" i="3"/>
  <c r="F244" i="3" s="1"/>
  <c r="E244" i="3" s="1"/>
  <c r="G244" i="3"/>
  <c r="AQ243" i="3"/>
  <c r="AP243" i="3"/>
  <c r="AO243" i="3"/>
  <c r="AN243" i="3"/>
  <c r="H243" i="3"/>
  <c r="F243" i="3" s="1"/>
  <c r="E243" i="3" s="1"/>
  <c r="G243" i="3"/>
  <c r="AQ242" i="3"/>
  <c r="AP242" i="3"/>
  <c r="AO242" i="3"/>
  <c r="AN242" i="3"/>
  <c r="H242" i="3"/>
  <c r="F242" i="3" s="1"/>
  <c r="E242" i="3" s="1"/>
  <c r="G242" i="3"/>
  <c r="AQ241" i="3"/>
  <c r="AP241" i="3"/>
  <c r="AO241" i="3"/>
  <c r="AN241" i="3"/>
  <c r="H241" i="3"/>
  <c r="F241" i="3" s="1"/>
  <c r="E241" i="3" s="1"/>
  <c r="G241" i="3"/>
  <c r="AQ240" i="3"/>
  <c r="AP240" i="3"/>
  <c r="AO240" i="3"/>
  <c r="AN240" i="3"/>
  <c r="H240" i="3"/>
  <c r="F240" i="3" s="1"/>
  <c r="E240" i="3" s="1"/>
  <c r="G240" i="3"/>
  <c r="AQ239" i="3"/>
  <c r="AP239" i="3"/>
  <c r="AO239" i="3"/>
  <c r="AN239" i="3"/>
  <c r="H239" i="3"/>
  <c r="F239" i="3" s="1"/>
  <c r="E239" i="3" s="1"/>
  <c r="G239" i="3"/>
  <c r="AQ238" i="3"/>
  <c r="AP238" i="3"/>
  <c r="AO238" i="3"/>
  <c r="AN238" i="3"/>
  <c r="H238" i="3"/>
  <c r="F238" i="3" s="1"/>
  <c r="E238" i="3" s="1"/>
  <c r="G238" i="3"/>
  <c r="AQ237" i="3"/>
  <c r="AP237" i="3"/>
  <c r="AO237" i="3"/>
  <c r="AN237" i="3"/>
  <c r="H237" i="3"/>
  <c r="F237" i="3" s="1"/>
  <c r="E237" i="3" s="1"/>
  <c r="G237" i="3"/>
  <c r="AQ236" i="3"/>
  <c r="AP236" i="3"/>
  <c r="AO236" i="3"/>
  <c r="AN236" i="3"/>
  <c r="H236" i="3"/>
  <c r="F236" i="3" s="1"/>
  <c r="E236" i="3" s="1"/>
  <c r="G236" i="3"/>
  <c r="AQ235" i="3"/>
  <c r="AP235" i="3"/>
  <c r="AO235" i="3"/>
  <c r="AN235" i="3"/>
  <c r="H235" i="3"/>
  <c r="F235" i="3" s="1"/>
  <c r="E235" i="3" s="1"/>
  <c r="G235" i="3"/>
  <c r="AQ234" i="3"/>
  <c r="AP234" i="3"/>
  <c r="AO234" i="3"/>
  <c r="AN234" i="3"/>
  <c r="H234" i="3"/>
  <c r="G234" i="3"/>
  <c r="F234" i="3"/>
  <c r="E234" i="3" s="1"/>
  <c r="AQ233" i="3"/>
  <c r="AP233" i="3"/>
  <c r="AO233" i="3"/>
  <c r="AN233" i="3"/>
  <c r="H233" i="3"/>
  <c r="F233" i="3" s="1"/>
  <c r="E233" i="3" s="1"/>
  <c r="G233" i="3"/>
  <c r="AQ232" i="3"/>
  <c r="AP232" i="3"/>
  <c r="AO232" i="3"/>
  <c r="AN232" i="3"/>
  <c r="H232" i="3"/>
  <c r="F232" i="3" s="1"/>
  <c r="E232" i="3" s="1"/>
  <c r="G232" i="3"/>
  <c r="AQ231" i="3"/>
  <c r="AP231" i="3"/>
  <c r="AO231" i="3"/>
  <c r="AN231" i="3"/>
  <c r="H231" i="3"/>
  <c r="F231" i="3" s="1"/>
  <c r="E231" i="3" s="1"/>
  <c r="G231" i="3"/>
  <c r="AQ230" i="3"/>
  <c r="AP230" i="3"/>
  <c r="AO230" i="3"/>
  <c r="AN230" i="3"/>
  <c r="H230" i="3"/>
  <c r="F230" i="3" s="1"/>
  <c r="E230" i="3" s="1"/>
  <c r="G230" i="3"/>
  <c r="AQ229" i="3"/>
  <c r="AP229" i="3"/>
  <c r="AO229" i="3"/>
  <c r="AN229" i="3"/>
  <c r="H229" i="3"/>
  <c r="G229" i="3"/>
  <c r="F229" i="3"/>
  <c r="E229" i="3" s="1"/>
  <c r="AQ228" i="3"/>
  <c r="AP228" i="3"/>
  <c r="AO228" i="3"/>
  <c r="AN228" i="3"/>
  <c r="H228" i="3"/>
  <c r="F228" i="3" s="1"/>
  <c r="E228" i="3" s="1"/>
  <c r="G228" i="3"/>
  <c r="AQ227" i="3"/>
  <c r="AP227" i="3"/>
  <c r="AO227" i="3"/>
  <c r="AN227" i="3"/>
  <c r="H227" i="3"/>
  <c r="F227" i="3" s="1"/>
  <c r="E227" i="3" s="1"/>
  <c r="G227" i="3"/>
  <c r="AQ226" i="3"/>
  <c r="AP226" i="3"/>
  <c r="AO226" i="3"/>
  <c r="AN226" i="3"/>
  <c r="H226" i="3"/>
  <c r="F226" i="3" s="1"/>
  <c r="E226" i="3" s="1"/>
  <c r="G226" i="3"/>
  <c r="AQ225" i="3"/>
  <c r="AP225" i="3"/>
  <c r="AO225" i="3"/>
  <c r="AN225" i="3"/>
  <c r="H225" i="3"/>
  <c r="G225" i="3"/>
  <c r="F225" i="3"/>
  <c r="E225" i="3" s="1"/>
  <c r="AQ224" i="3"/>
  <c r="AP224" i="3"/>
  <c r="AO224" i="3"/>
  <c r="AN224" i="3"/>
  <c r="H224" i="3"/>
  <c r="F224" i="3" s="1"/>
  <c r="E224" i="3" s="1"/>
  <c r="G224" i="3"/>
  <c r="AQ223" i="3"/>
  <c r="AP223" i="3"/>
  <c r="AO223" i="3"/>
  <c r="AN223" i="3"/>
  <c r="H223" i="3"/>
  <c r="F223" i="3" s="1"/>
  <c r="E223" i="3" s="1"/>
  <c r="G223" i="3"/>
  <c r="AQ222" i="3"/>
  <c r="AP222" i="3"/>
  <c r="AO222" i="3"/>
  <c r="AN222" i="3"/>
  <c r="H222" i="3"/>
  <c r="F222" i="3" s="1"/>
  <c r="E222" i="3" s="1"/>
  <c r="G222" i="3"/>
  <c r="AQ221" i="3"/>
  <c r="AP221" i="3"/>
  <c r="AO221" i="3"/>
  <c r="AN221" i="3"/>
  <c r="H221" i="3"/>
  <c r="F221" i="3" s="1"/>
  <c r="E221" i="3" s="1"/>
  <c r="G221" i="3"/>
  <c r="AQ220" i="3"/>
  <c r="AP220" i="3"/>
  <c r="AO220" i="3"/>
  <c r="AN220" i="3"/>
  <c r="H220" i="3"/>
  <c r="G220" i="3"/>
  <c r="F220" i="3"/>
  <c r="E220" i="3" s="1"/>
  <c r="AQ219" i="3"/>
  <c r="AP219" i="3"/>
  <c r="AO219" i="3"/>
  <c r="AN219" i="3"/>
  <c r="H219" i="3"/>
  <c r="F219" i="3" s="1"/>
  <c r="E219" i="3" s="1"/>
  <c r="G219" i="3"/>
  <c r="AQ218" i="3"/>
  <c r="AP218" i="3"/>
  <c r="AO218" i="3"/>
  <c r="AN218" i="3"/>
  <c r="H218" i="3"/>
  <c r="F218" i="3" s="1"/>
  <c r="E218" i="3" s="1"/>
  <c r="G218" i="3"/>
  <c r="AQ217" i="3"/>
  <c r="AP217" i="3"/>
  <c r="AO217" i="3"/>
  <c r="AN217" i="3"/>
  <c r="H217" i="3"/>
  <c r="F217" i="3" s="1"/>
  <c r="E217" i="3" s="1"/>
  <c r="G217" i="3"/>
  <c r="AQ216" i="3"/>
  <c r="AP216" i="3"/>
  <c r="AO216" i="3"/>
  <c r="AN216" i="3"/>
  <c r="H216" i="3"/>
  <c r="G216" i="3"/>
  <c r="F216" i="3"/>
  <c r="E216" i="3" s="1"/>
  <c r="AQ215" i="3"/>
  <c r="AP215" i="3"/>
  <c r="AO215" i="3"/>
  <c r="AN215" i="3"/>
  <c r="H215" i="3"/>
  <c r="F215" i="3" s="1"/>
  <c r="E215" i="3" s="1"/>
  <c r="G215" i="3"/>
  <c r="AQ214" i="3"/>
  <c r="AP214" i="3"/>
  <c r="AO214" i="3"/>
  <c r="AN214" i="3"/>
  <c r="H214" i="3"/>
  <c r="F214" i="3" s="1"/>
  <c r="E214" i="3" s="1"/>
  <c r="G214" i="3"/>
  <c r="AQ213" i="3"/>
  <c r="AP213" i="3"/>
  <c r="AO213" i="3"/>
  <c r="AN213" i="3"/>
  <c r="H213" i="3"/>
  <c r="F213" i="3" s="1"/>
  <c r="E213" i="3" s="1"/>
  <c r="G213" i="3"/>
  <c r="AQ212" i="3"/>
  <c r="AP212" i="3"/>
  <c r="AO212" i="3"/>
  <c r="AN212" i="3"/>
  <c r="H212" i="3"/>
  <c r="F212" i="3" s="1"/>
  <c r="E212" i="3" s="1"/>
  <c r="G212" i="3"/>
  <c r="AQ211" i="3"/>
  <c r="AP211" i="3"/>
  <c r="AO211" i="3"/>
  <c r="AN211" i="3"/>
  <c r="H211" i="3"/>
  <c r="G211" i="3"/>
  <c r="F211" i="3"/>
  <c r="E211" i="3" s="1"/>
  <c r="AQ210" i="3"/>
  <c r="AP210" i="3"/>
  <c r="AO210" i="3"/>
  <c r="AN210" i="3"/>
  <c r="H210" i="3"/>
  <c r="F210" i="3" s="1"/>
  <c r="E210" i="3" s="1"/>
  <c r="G210" i="3"/>
  <c r="AQ209" i="3"/>
  <c r="AP209" i="3"/>
  <c r="AO209" i="3"/>
  <c r="AN209" i="3"/>
  <c r="H209" i="3"/>
  <c r="F209" i="3" s="1"/>
  <c r="E209" i="3" s="1"/>
  <c r="G209" i="3"/>
  <c r="AQ208" i="3"/>
  <c r="AP208" i="3"/>
  <c r="AO208" i="3"/>
  <c r="AN208" i="3"/>
  <c r="H208" i="3"/>
  <c r="F208" i="3" s="1"/>
  <c r="E208" i="3" s="1"/>
  <c r="G208" i="3"/>
  <c r="AQ207" i="3"/>
  <c r="AP207" i="3"/>
  <c r="AO207" i="3"/>
  <c r="AN207" i="3"/>
  <c r="H207" i="3"/>
  <c r="G207" i="3"/>
  <c r="F207" i="3"/>
  <c r="E207" i="3" s="1"/>
  <c r="AQ206" i="3"/>
  <c r="AP206" i="3"/>
  <c r="AO206" i="3"/>
  <c r="AN206" i="3"/>
  <c r="H206" i="3"/>
  <c r="F206" i="3" s="1"/>
  <c r="E206" i="3" s="1"/>
  <c r="G206" i="3"/>
  <c r="AQ205" i="3"/>
  <c r="AP205" i="3"/>
  <c r="AO205" i="3"/>
  <c r="AN205" i="3"/>
  <c r="H205" i="3"/>
  <c r="F205" i="3" s="1"/>
  <c r="E205" i="3" s="1"/>
  <c r="G205" i="3"/>
  <c r="AQ204" i="3"/>
  <c r="AP204" i="3"/>
  <c r="AO204" i="3"/>
  <c r="AN204" i="3"/>
  <c r="H204" i="3"/>
  <c r="F204" i="3" s="1"/>
  <c r="E204" i="3" s="1"/>
  <c r="G204" i="3"/>
  <c r="AQ203" i="3"/>
  <c r="AP203" i="3"/>
  <c r="AO203" i="3"/>
  <c r="AN203" i="3"/>
  <c r="H203" i="3"/>
  <c r="F203" i="3" s="1"/>
  <c r="E203" i="3" s="1"/>
  <c r="G203" i="3"/>
  <c r="AQ202" i="3"/>
  <c r="AP202" i="3"/>
  <c r="AO202" i="3"/>
  <c r="AN202" i="3"/>
  <c r="H202" i="3"/>
  <c r="G202" i="3"/>
  <c r="F202" i="3"/>
  <c r="E202" i="3" s="1"/>
  <c r="AQ201" i="3"/>
  <c r="AP201" i="3"/>
  <c r="AO201" i="3"/>
  <c r="AN201" i="3"/>
  <c r="H201" i="3"/>
  <c r="F201" i="3" s="1"/>
  <c r="E201" i="3" s="1"/>
  <c r="G201" i="3"/>
  <c r="AQ200" i="3"/>
  <c r="AP200" i="3"/>
  <c r="AO200" i="3"/>
  <c r="AN200" i="3"/>
  <c r="H200" i="3"/>
  <c r="F200" i="3" s="1"/>
  <c r="E200" i="3" s="1"/>
  <c r="G200" i="3"/>
  <c r="AQ199" i="3"/>
  <c r="AP199" i="3"/>
  <c r="AO199" i="3"/>
  <c r="AN199" i="3"/>
  <c r="H199" i="3"/>
  <c r="F199" i="3" s="1"/>
  <c r="E199" i="3" s="1"/>
  <c r="G199" i="3"/>
  <c r="AQ198" i="3"/>
  <c r="AP198" i="3"/>
  <c r="AO198" i="3"/>
  <c r="AN198" i="3"/>
  <c r="H198" i="3"/>
  <c r="G198" i="3"/>
  <c r="F198" i="3"/>
  <c r="E198" i="3" s="1"/>
  <c r="AQ197" i="3"/>
  <c r="AP197" i="3"/>
  <c r="AO197" i="3"/>
  <c r="AN197" i="3"/>
  <c r="H197" i="3"/>
  <c r="F197" i="3" s="1"/>
  <c r="E197" i="3" s="1"/>
  <c r="G197" i="3"/>
  <c r="AQ196" i="3"/>
  <c r="AP196" i="3"/>
  <c r="AO196" i="3"/>
  <c r="AN196" i="3"/>
  <c r="H196" i="3"/>
  <c r="F196" i="3" s="1"/>
  <c r="E196" i="3" s="1"/>
  <c r="G196" i="3"/>
  <c r="AQ195" i="3"/>
  <c r="AP195" i="3"/>
  <c r="AO195" i="3"/>
  <c r="AN195" i="3"/>
  <c r="H195" i="3"/>
  <c r="F195" i="3" s="1"/>
  <c r="E195" i="3" s="1"/>
  <c r="G195" i="3"/>
  <c r="AQ194" i="3"/>
  <c r="AP194" i="3"/>
  <c r="AO194" i="3"/>
  <c r="AN194" i="3"/>
  <c r="H194" i="3"/>
  <c r="F194" i="3" s="1"/>
  <c r="E194" i="3" s="1"/>
  <c r="G194" i="3"/>
  <c r="AQ193" i="3"/>
  <c r="AP193" i="3"/>
  <c r="AO193" i="3"/>
  <c r="AN193" i="3"/>
  <c r="H193" i="3"/>
  <c r="G193" i="3"/>
  <c r="F193" i="3"/>
  <c r="E193" i="3" s="1"/>
  <c r="AQ192" i="3"/>
  <c r="AP192" i="3"/>
  <c r="AO192" i="3"/>
  <c r="AN192" i="3"/>
  <c r="H192" i="3"/>
  <c r="F192" i="3" s="1"/>
  <c r="E192" i="3" s="1"/>
  <c r="G192" i="3"/>
  <c r="AQ191" i="3"/>
  <c r="AP191" i="3"/>
  <c r="AO191" i="3"/>
  <c r="AN191" i="3"/>
  <c r="H191" i="3"/>
  <c r="F191" i="3" s="1"/>
  <c r="E191" i="3" s="1"/>
  <c r="G191" i="3"/>
  <c r="AQ190" i="3"/>
  <c r="AP190" i="3"/>
  <c r="AO190" i="3"/>
  <c r="AN190" i="3"/>
  <c r="H190" i="3"/>
  <c r="F190" i="3" s="1"/>
  <c r="E190" i="3" s="1"/>
  <c r="G190" i="3"/>
  <c r="AQ189" i="3"/>
  <c r="AP189" i="3"/>
  <c r="AO189" i="3"/>
  <c r="AN189" i="3"/>
  <c r="H189" i="3"/>
  <c r="G189" i="3"/>
  <c r="F189" i="3"/>
  <c r="E189" i="3" s="1"/>
  <c r="AQ188" i="3"/>
  <c r="AP188" i="3"/>
  <c r="AO188" i="3"/>
  <c r="AN188" i="3"/>
  <c r="H188" i="3"/>
  <c r="F188" i="3" s="1"/>
  <c r="E188" i="3" s="1"/>
  <c r="G188" i="3"/>
  <c r="AQ187" i="3"/>
  <c r="AP187" i="3"/>
  <c r="AO187" i="3"/>
  <c r="AN187" i="3"/>
  <c r="H187" i="3"/>
  <c r="F187" i="3" s="1"/>
  <c r="E187" i="3" s="1"/>
  <c r="G187" i="3"/>
  <c r="AQ186" i="3"/>
  <c r="AP186" i="3"/>
  <c r="AO186" i="3"/>
  <c r="AN186" i="3"/>
  <c r="H186" i="3"/>
  <c r="F186" i="3" s="1"/>
  <c r="E186" i="3" s="1"/>
  <c r="G186" i="3"/>
  <c r="AQ185" i="3"/>
  <c r="AP185" i="3"/>
  <c r="AO185" i="3"/>
  <c r="AN185" i="3"/>
  <c r="H185" i="3"/>
  <c r="G185" i="3"/>
  <c r="F185" i="3"/>
  <c r="E185" i="3" s="1"/>
  <c r="AQ184" i="3"/>
  <c r="AP184" i="3"/>
  <c r="AO184" i="3"/>
  <c r="AN184" i="3"/>
  <c r="H184" i="3"/>
  <c r="F184" i="3" s="1"/>
  <c r="E184" i="3" s="1"/>
  <c r="G184" i="3"/>
  <c r="AQ183" i="3"/>
  <c r="AP183" i="3"/>
  <c r="AO183" i="3"/>
  <c r="AN183" i="3"/>
  <c r="H183" i="3"/>
  <c r="F183" i="3" s="1"/>
  <c r="E183" i="3" s="1"/>
  <c r="G183" i="3"/>
  <c r="AQ182" i="3"/>
  <c r="AP182" i="3"/>
  <c r="AO182" i="3"/>
  <c r="AN182" i="3"/>
  <c r="H182" i="3"/>
  <c r="F182" i="3" s="1"/>
  <c r="E182" i="3" s="1"/>
  <c r="G182" i="3"/>
  <c r="AQ181" i="3"/>
  <c r="AP181" i="3"/>
  <c r="AO181" i="3"/>
  <c r="AN181" i="3"/>
  <c r="H181" i="3"/>
  <c r="F181" i="3" s="1"/>
  <c r="E181" i="3" s="1"/>
  <c r="G181" i="3"/>
  <c r="AQ180" i="3"/>
  <c r="AP180" i="3"/>
  <c r="AO180" i="3"/>
  <c r="AN180" i="3"/>
  <c r="H180" i="3"/>
  <c r="F180" i="3" s="1"/>
  <c r="E180" i="3" s="1"/>
  <c r="G180" i="3"/>
  <c r="AQ179" i="3"/>
  <c r="AP179" i="3"/>
  <c r="AO179" i="3"/>
  <c r="AN179" i="3"/>
  <c r="H179" i="3"/>
  <c r="G179" i="3"/>
  <c r="F179" i="3"/>
  <c r="E179" i="3" s="1"/>
  <c r="AQ178" i="3"/>
  <c r="AP178" i="3"/>
  <c r="AO178" i="3"/>
  <c r="AN178" i="3"/>
  <c r="H178" i="3"/>
  <c r="F178" i="3" s="1"/>
  <c r="E178" i="3" s="1"/>
  <c r="G178" i="3"/>
  <c r="AQ177" i="3"/>
  <c r="AP177" i="3"/>
  <c r="AO177" i="3"/>
  <c r="AN177" i="3"/>
  <c r="H177" i="3"/>
  <c r="F177" i="3" s="1"/>
  <c r="E177" i="3" s="1"/>
  <c r="G177" i="3"/>
  <c r="AQ176" i="3"/>
  <c r="AP176" i="3"/>
  <c r="AO176" i="3"/>
  <c r="AN176" i="3"/>
  <c r="H176" i="3"/>
  <c r="F176" i="3" s="1"/>
  <c r="E176" i="3" s="1"/>
  <c r="G176" i="3"/>
  <c r="AQ175" i="3"/>
  <c r="AP175" i="3"/>
  <c r="AO175" i="3"/>
  <c r="AN175" i="3"/>
  <c r="H175" i="3"/>
  <c r="F175" i="3" s="1"/>
  <c r="E175" i="3" s="1"/>
  <c r="G175" i="3"/>
  <c r="AQ174" i="3"/>
  <c r="AP174" i="3"/>
  <c r="AO174" i="3"/>
  <c r="AN174" i="3"/>
  <c r="H174" i="3"/>
  <c r="F174" i="3" s="1"/>
  <c r="E174" i="3" s="1"/>
  <c r="G174" i="3"/>
  <c r="AQ173" i="3"/>
  <c r="AP173" i="3"/>
  <c r="AO173" i="3"/>
  <c r="AN173" i="3"/>
  <c r="H173" i="3"/>
  <c r="F173" i="3" s="1"/>
  <c r="E173" i="3" s="1"/>
  <c r="G173" i="3"/>
  <c r="AQ172" i="3"/>
  <c r="AP172" i="3"/>
  <c r="AO172" i="3"/>
  <c r="AN172" i="3"/>
  <c r="H172" i="3"/>
  <c r="F172" i="3" s="1"/>
  <c r="E172" i="3" s="1"/>
  <c r="G172" i="3"/>
  <c r="AQ171" i="3"/>
  <c r="AP171" i="3"/>
  <c r="AO171" i="3"/>
  <c r="AN171" i="3"/>
  <c r="H171" i="3"/>
  <c r="G171" i="3"/>
  <c r="F171" i="3"/>
  <c r="E171" i="3" s="1"/>
  <c r="AQ170" i="3"/>
  <c r="AP170" i="3"/>
  <c r="AO170" i="3"/>
  <c r="AN170" i="3"/>
  <c r="H170" i="3"/>
  <c r="F170" i="3" s="1"/>
  <c r="E170" i="3" s="1"/>
  <c r="G170" i="3"/>
  <c r="AQ169" i="3"/>
  <c r="AP169" i="3"/>
  <c r="AO169" i="3"/>
  <c r="AN169" i="3"/>
  <c r="H169" i="3"/>
  <c r="F169" i="3" s="1"/>
  <c r="E169" i="3" s="1"/>
  <c r="G169" i="3"/>
  <c r="AQ168" i="3"/>
  <c r="AP168" i="3"/>
  <c r="AO168" i="3"/>
  <c r="AN168" i="3"/>
  <c r="H168" i="3"/>
  <c r="F168" i="3" s="1"/>
  <c r="E168" i="3" s="1"/>
  <c r="G168" i="3"/>
  <c r="AQ167" i="3"/>
  <c r="AP167" i="3"/>
  <c r="AO167" i="3"/>
  <c r="AN167" i="3"/>
  <c r="H167" i="3"/>
  <c r="F167" i="3" s="1"/>
  <c r="E167" i="3" s="1"/>
  <c r="G167" i="3"/>
  <c r="AQ166" i="3"/>
  <c r="AP166" i="3"/>
  <c r="AO166" i="3"/>
  <c r="AN166" i="3"/>
  <c r="H166" i="3"/>
  <c r="F166" i="3" s="1"/>
  <c r="E166" i="3" s="1"/>
  <c r="G166" i="3"/>
  <c r="AQ165" i="3"/>
  <c r="AP165" i="3"/>
  <c r="AO165" i="3"/>
  <c r="AN165" i="3"/>
  <c r="H165" i="3"/>
  <c r="G165" i="3"/>
  <c r="F165" i="3"/>
  <c r="E165" i="3" s="1"/>
  <c r="AQ164" i="3"/>
  <c r="AP164" i="3"/>
  <c r="AO164" i="3"/>
  <c r="AN164" i="3"/>
  <c r="H164" i="3"/>
  <c r="F164" i="3" s="1"/>
  <c r="E164" i="3" s="1"/>
  <c r="G164" i="3"/>
  <c r="AQ163" i="3"/>
  <c r="AP163" i="3"/>
  <c r="AO163" i="3"/>
  <c r="AN163" i="3"/>
  <c r="H163" i="3"/>
  <c r="F163" i="3" s="1"/>
  <c r="E163" i="3" s="1"/>
  <c r="G163" i="3"/>
  <c r="AQ162" i="3"/>
  <c r="AP162" i="3"/>
  <c r="AO162" i="3"/>
  <c r="AN162" i="3"/>
  <c r="H162" i="3"/>
  <c r="F162" i="3" s="1"/>
  <c r="E162" i="3" s="1"/>
  <c r="G162" i="3"/>
  <c r="AQ161" i="3"/>
  <c r="AP161" i="3"/>
  <c r="AO161" i="3"/>
  <c r="AN161" i="3"/>
  <c r="H161" i="3"/>
  <c r="F161" i="3" s="1"/>
  <c r="E161" i="3" s="1"/>
  <c r="G161" i="3"/>
  <c r="AQ160" i="3"/>
  <c r="AP160" i="3"/>
  <c r="AO160" i="3"/>
  <c r="AN160" i="3"/>
  <c r="H160" i="3"/>
  <c r="F160" i="3" s="1"/>
  <c r="E160" i="3" s="1"/>
  <c r="G160" i="3"/>
  <c r="AQ159" i="3"/>
  <c r="AP159" i="3"/>
  <c r="AO159" i="3"/>
  <c r="AN159" i="3"/>
  <c r="H159" i="3"/>
  <c r="F159" i="3" s="1"/>
  <c r="E159" i="3" s="1"/>
  <c r="G159" i="3"/>
  <c r="AQ158" i="3"/>
  <c r="AP158" i="3"/>
  <c r="AO158" i="3"/>
  <c r="AN158" i="3"/>
  <c r="H158" i="3"/>
  <c r="G158" i="3"/>
  <c r="F158" i="3"/>
  <c r="E158" i="3" s="1"/>
  <c r="AQ157" i="3"/>
  <c r="AP157" i="3"/>
  <c r="AO157" i="3"/>
  <c r="AN157" i="3"/>
  <c r="H157" i="3"/>
  <c r="F157" i="3" s="1"/>
  <c r="E157" i="3" s="1"/>
  <c r="G157" i="3"/>
  <c r="AQ156" i="3"/>
  <c r="AP156" i="3"/>
  <c r="AO156" i="3"/>
  <c r="AN156" i="3"/>
  <c r="H156" i="3"/>
  <c r="F156" i="3" s="1"/>
  <c r="E156" i="3" s="1"/>
  <c r="G156" i="3"/>
  <c r="AQ155" i="3"/>
  <c r="AP155" i="3"/>
  <c r="AO155" i="3"/>
  <c r="AN155" i="3"/>
  <c r="H155" i="3"/>
  <c r="F155" i="3" s="1"/>
  <c r="E155" i="3" s="1"/>
  <c r="G155" i="3"/>
  <c r="AQ154" i="3"/>
  <c r="AP154" i="3"/>
  <c r="AO154" i="3"/>
  <c r="AN154" i="3"/>
  <c r="H154" i="3"/>
  <c r="F154" i="3" s="1"/>
  <c r="E154" i="3" s="1"/>
  <c r="G154" i="3"/>
  <c r="AQ153" i="3"/>
  <c r="AP153" i="3"/>
  <c r="AO153" i="3"/>
  <c r="AN153" i="3"/>
  <c r="H153" i="3"/>
  <c r="F153" i="3" s="1"/>
  <c r="E153" i="3" s="1"/>
  <c r="G153" i="3"/>
  <c r="AQ152" i="3"/>
  <c r="AP152" i="3"/>
  <c r="AO152" i="3"/>
  <c r="AN152" i="3"/>
  <c r="H152" i="3"/>
  <c r="G152" i="3"/>
  <c r="F152" i="3"/>
  <c r="E152" i="3" s="1"/>
  <c r="AQ151" i="3"/>
  <c r="AP151" i="3"/>
  <c r="AO151" i="3"/>
  <c r="AN151" i="3"/>
  <c r="H151" i="3"/>
  <c r="F151" i="3" s="1"/>
  <c r="E151" i="3" s="1"/>
  <c r="G151" i="3"/>
  <c r="AQ150" i="3"/>
  <c r="AP150" i="3"/>
  <c r="AO150" i="3"/>
  <c r="AN150" i="3"/>
  <c r="H150" i="3"/>
  <c r="F150" i="3" s="1"/>
  <c r="E150" i="3" s="1"/>
  <c r="G150" i="3"/>
  <c r="AQ149" i="3"/>
  <c r="AP149" i="3"/>
  <c r="AO149" i="3"/>
  <c r="AN149" i="3"/>
  <c r="H149" i="3"/>
  <c r="F149" i="3" s="1"/>
  <c r="E149" i="3" s="1"/>
  <c r="G149" i="3"/>
  <c r="AQ148" i="3"/>
  <c r="AP148" i="3"/>
  <c r="AO148" i="3"/>
  <c r="AN148" i="3"/>
  <c r="H148" i="3"/>
  <c r="F148" i="3" s="1"/>
  <c r="E148" i="3" s="1"/>
  <c r="G148" i="3"/>
  <c r="AQ147" i="3"/>
  <c r="AP147" i="3"/>
  <c r="AO147" i="3"/>
  <c r="AN147" i="3"/>
  <c r="H147" i="3"/>
  <c r="F147" i="3" s="1"/>
  <c r="E147" i="3" s="1"/>
  <c r="G147" i="3"/>
  <c r="AQ146" i="3"/>
  <c r="AP146" i="3"/>
  <c r="AO146" i="3"/>
  <c r="AN146" i="3"/>
  <c r="H146" i="3"/>
  <c r="F146" i="3" s="1"/>
  <c r="E146" i="3" s="1"/>
  <c r="G146" i="3"/>
  <c r="AQ145" i="3"/>
  <c r="AP145" i="3"/>
  <c r="AO145" i="3"/>
  <c r="AN145" i="3"/>
  <c r="H145" i="3"/>
  <c r="F145" i="3" s="1"/>
  <c r="E145" i="3" s="1"/>
  <c r="G145" i="3"/>
  <c r="AQ144" i="3"/>
  <c r="AP144" i="3"/>
  <c r="AO144" i="3"/>
  <c r="AN144" i="3"/>
  <c r="H144" i="3"/>
  <c r="G144" i="3"/>
  <c r="F144" i="3"/>
  <c r="E144" i="3" s="1"/>
  <c r="AQ143" i="3"/>
  <c r="AP143" i="3"/>
  <c r="AO143" i="3"/>
  <c r="AN143" i="3"/>
  <c r="H143" i="3"/>
  <c r="F143" i="3" s="1"/>
  <c r="E143" i="3" s="1"/>
  <c r="G143" i="3"/>
  <c r="AQ142" i="3"/>
  <c r="AP142" i="3"/>
  <c r="AO142" i="3"/>
  <c r="AN142" i="3"/>
  <c r="H142" i="3"/>
  <c r="F142" i="3" s="1"/>
  <c r="E142" i="3" s="1"/>
  <c r="G142" i="3"/>
  <c r="AQ141" i="3"/>
  <c r="AP141" i="3"/>
  <c r="AO141" i="3"/>
  <c r="AN141" i="3"/>
  <c r="H141" i="3"/>
  <c r="F141" i="3" s="1"/>
  <c r="E141" i="3" s="1"/>
  <c r="G141" i="3"/>
  <c r="AQ140" i="3"/>
  <c r="AP140" i="3"/>
  <c r="AO140" i="3"/>
  <c r="AN140" i="3"/>
  <c r="H140" i="3"/>
  <c r="F140" i="3" s="1"/>
  <c r="E140" i="3" s="1"/>
  <c r="G140" i="3"/>
  <c r="AQ139" i="3"/>
  <c r="AP139" i="3"/>
  <c r="AO139" i="3"/>
  <c r="AN139" i="3"/>
  <c r="H139" i="3"/>
  <c r="F139" i="3" s="1"/>
  <c r="E139" i="3" s="1"/>
  <c r="G139" i="3"/>
  <c r="AQ138" i="3"/>
  <c r="AP138" i="3"/>
  <c r="AO138" i="3"/>
  <c r="AN138" i="3"/>
  <c r="H138" i="3"/>
  <c r="G138" i="3"/>
  <c r="F138" i="3"/>
  <c r="E138" i="3" s="1"/>
  <c r="AQ137" i="3"/>
  <c r="AP137" i="3"/>
  <c r="AO137" i="3"/>
  <c r="AN137" i="3"/>
  <c r="H137" i="3"/>
  <c r="F137" i="3" s="1"/>
  <c r="E137" i="3" s="1"/>
  <c r="G137" i="3"/>
  <c r="AQ136" i="3"/>
  <c r="AP136" i="3"/>
  <c r="AO136" i="3"/>
  <c r="AN136" i="3"/>
  <c r="H136" i="3"/>
  <c r="F136" i="3" s="1"/>
  <c r="E136" i="3" s="1"/>
  <c r="G136" i="3"/>
  <c r="AQ135" i="3"/>
  <c r="AP135" i="3"/>
  <c r="AO135" i="3"/>
  <c r="AN135" i="3"/>
  <c r="H135" i="3"/>
  <c r="F135" i="3" s="1"/>
  <c r="E135" i="3" s="1"/>
  <c r="G135" i="3"/>
  <c r="AQ134" i="3"/>
  <c r="AP134" i="3"/>
  <c r="AO134" i="3"/>
  <c r="AN134" i="3"/>
  <c r="H134" i="3"/>
  <c r="F134" i="3" s="1"/>
  <c r="E134" i="3" s="1"/>
  <c r="G134" i="3"/>
  <c r="AQ133" i="3"/>
  <c r="AP133" i="3"/>
  <c r="AO133" i="3"/>
  <c r="AN133" i="3"/>
  <c r="H133" i="3"/>
  <c r="F133" i="3" s="1"/>
  <c r="E133" i="3" s="1"/>
  <c r="G133" i="3"/>
  <c r="AQ132" i="3"/>
  <c r="AP132" i="3"/>
  <c r="AO132" i="3"/>
  <c r="AN132" i="3"/>
  <c r="H132" i="3"/>
  <c r="F132" i="3" s="1"/>
  <c r="E132" i="3" s="1"/>
  <c r="G132" i="3"/>
  <c r="AQ131" i="3"/>
  <c r="AP131" i="3"/>
  <c r="AO131" i="3"/>
  <c r="AN131" i="3"/>
  <c r="H131" i="3"/>
  <c r="G131" i="3"/>
  <c r="F131" i="3"/>
  <c r="E131" i="3" s="1"/>
  <c r="AQ130" i="3"/>
  <c r="AP130" i="3"/>
  <c r="AO130" i="3"/>
  <c r="AN130" i="3"/>
  <c r="H130" i="3"/>
  <c r="F130" i="3" s="1"/>
  <c r="E130" i="3" s="1"/>
  <c r="G130" i="3"/>
  <c r="AQ129" i="3"/>
  <c r="AP129" i="3"/>
  <c r="AO129" i="3"/>
  <c r="AN129" i="3"/>
  <c r="H129" i="3"/>
  <c r="F129" i="3" s="1"/>
  <c r="E129" i="3" s="1"/>
  <c r="G129" i="3"/>
  <c r="AQ128" i="3"/>
  <c r="AP128" i="3"/>
  <c r="AO128" i="3"/>
  <c r="AN128" i="3"/>
  <c r="H128" i="3"/>
  <c r="F128" i="3" s="1"/>
  <c r="E128" i="3" s="1"/>
  <c r="G128" i="3"/>
  <c r="AQ127" i="3"/>
  <c r="AP127" i="3"/>
  <c r="AO127" i="3"/>
  <c r="AN127" i="3"/>
  <c r="H127" i="3"/>
  <c r="F127" i="3" s="1"/>
  <c r="E127" i="3" s="1"/>
  <c r="G127" i="3"/>
  <c r="AQ126" i="3"/>
  <c r="AP126" i="3"/>
  <c r="AO126" i="3"/>
  <c r="AN126" i="3"/>
  <c r="H126" i="3"/>
  <c r="F126" i="3" s="1"/>
  <c r="E126" i="3" s="1"/>
  <c r="G126" i="3"/>
  <c r="AQ125" i="3"/>
  <c r="AP125" i="3"/>
  <c r="AO125" i="3"/>
  <c r="AN125" i="3"/>
  <c r="H125" i="3"/>
  <c r="G125" i="3"/>
  <c r="F125" i="3"/>
  <c r="E125" i="3" s="1"/>
  <c r="AQ124" i="3"/>
  <c r="AP124" i="3"/>
  <c r="AO124" i="3"/>
  <c r="AN124" i="3"/>
  <c r="H124" i="3"/>
  <c r="F124" i="3" s="1"/>
  <c r="E124" i="3" s="1"/>
  <c r="G124" i="3"/>
  <c r="AQ123" i="3"/>
  <c r="AP123" i="3"/>
  <c r="AO123" i="3"/>
  <c r="AN123" i="3"/>
  <c r="H123" i="3"/>
  <c r="F123" i="3" s="1"/>
  <c r="E123" i="3" s="1"/>
  <c r="G123" i="3"/>
  <c r="AQ122" i="3"/>
  <c r="AP122" i="3"/>
  <c r="AO122" i="3"/>
  <c r="AN122" i="3"/>
  <c r="H122" i="3"/>
  <c r="F122" i="3" s="1"/>
  <c r="E122" i="3" s="1"/>
  <c r="G122" i="3"/>
  <c r="AQ121" i="3"/>
  <c r="AP121" i="3"/>
  <c r="AO121" i="3"/>
  <c r="AN121" i="3"/>
  <c r="H121" i="3"/>
  <c r="F121" i="3" s="1"/>
  <c r="E121" i="3" s="1"/>
  <c r="G121" i="3"/>
  <c r="AQ120" i="3"/>
  <c r="AP120" i="3"/>
  <c r="AO120" i="3"/>
  <c r="AN120" i="3"/>
  <c r="H120" i="3"/>
  <c r="F120" i="3" s="1"/>
  <c r="E120" i="3" s="1"/>
  <c r="G120" i="3"/>
  <c r="AQ119" i="3"/>
  <c r="AP119" i="3"/>
  <c r="AO119" i="3"/>
  <c r="AN119" i="3"/>
  <c r="H119" i="3"/>
  <c r="F119" i="3" s="1"/>
  <c r="E119" i="3" s="1"/>
  <c r="G119" i="3"/>
  <c r="AQ118" i="3"/>
  <c r="AP118" i="3"/>
  <c r="AO118" i="3"/>
  <c r="AN118" i="3"/>
  <c r="H118" i="3"/>
  <c r="F118" i="3" s="1"/>
  <c r="E118" i="3" s="1"/>
  <c r="G118" i="3"/>
  <c r="AQ117" i="3"/>
  <c r="AP117" i="3"/>
  <c r="AO117" i="3"/>
  <c r="AN117" i="3"/>
  <c r="H117" i="3"/>
  <c r="F117" i="3" s="1"/>
  <c r="G117" i="3"/>
  <c r="E117" i="3"/>
  <c r="AQ116" i="3"/>
  <c r="AP116" i="3"/>
  <c r="AO116" i="3"/>
  <c r="AN116" i="3"/>
  <c r="H116" i="3"/>
  <c r="F116" i="3" s="1"/>
  <c r="E116" i="3" s="1"/>
  <c r="G116" i="3"/>
  <c r="AQ115" i="3"/>
  <c r="AP115" i="3"/>
  <c r="AO115" i="3"/>
  <c r="AN115" i="3"/>
  <c r="H115" i="3"/>
  <c r="F115" i="3" s="1"/>
  <c r="E115" i="3" s="1"/>
  <c r="G115" i="3"/>
  <c r="AQ114" i="3"/>
  <c r="AP114" i="3"/>
  <c r="AO114" i="3"/>
  <c r="AN114" i="3"/>
  <c r="H114" i="3"/>
  <c r="F114" i="3" s="1"/>
  <c r="E114" i="3" s="1"/>
  <c r="G114" i="3"/>
  <c r="AQ113" i="3"/>
  <c r="AP113" i="3"/>
  <c r="AO113" i="3"/>
  <c r="AN113" i="3"/>
  <c r="H113" i="3"/>
  <c r="F113" i="3" s="1"/>
  <c r="E113" i="3" s="1"/>
  <c r="G113" i="3"/>
  <c r="AQ112" i="3"/>
  <c r="AP112" i="3"/>
  <c r="AO112" i="3"/>
  <c r="AN112" i="3"/>
  <c r="H112" i="3"/>
  <c r="F112" i="3" s="1"/>
  <c r="E112" i="3" s="1"/>
  <c r="G112" i="3"/>
  <c r="AQ111" i="3"/>
  <c r="AP111" i="3"/>
  <c r="AO111" i="3"/>
  <c r="AN111" i="3"/>
  <c r="H111" i="3"/>
  <c r="F111" i="3" s="1"/>
  <c r="G111" i="3"/>
  <c r="E111" i="3"/>
  <c r="AQ110" i="3"/>
  <c r="AP110" i="3"/>
  <c r="AO110" i="3"/>
  <c r="AN110" i="3"/>
  <c r="H110" i="3"/>
  <c r="F110" i="3" s="1"/>
  <c r="E110" i="3" s="1"/>
  <c r="G110" i="3"/>
  <c r="AQ109" i="3"/>
  <c r="AP109" i="3"/>
  <c r="AO109" i="3"/>
  <c r="AN109" i="3"/>
  <c r="H109" i="3"/>
  <c r="F109" i="3" s="1"/>
  <c r="E109" i="3" s="1"/>
  <c r="G109" i="3"/>
  <c r="AQ108" i="3"/>
  <c r="AP108" i="3"/>
  <c r="AO108" i="3"/>
  <c r="AN108" i="3"/>
  <c r="H108" i="3"/>
  <c r="F108" i="3" s="1"/>
  <c r="E108" i="3" s="1"/>
  <c r="G108" i="3"/>
  <c r="AQ107" i="3"/>
  <c r="AP107" i="3"/>
  <c r="AO107" i="3"/>
  <c r="AN107" i="3"/>
  <c r="H107" i="3"/>
  <c r="F107" i="3" s="1"/>
  <c r="E107" i="3" s="1"/>
  <c r="G107" i="3"/>
  <c r="AQ106" i="3"/>
  <c r="AP106" i="3"/>
  <c r="AO106" i="3"/>
  <c r="AN106" i="3"/>
  <c r="H106" i="3"/>
  <c r="G106" i="3"/>
  <c r="F106" i="3"/>
  <c r="E106" i="3" s="1"/>
  <c r="AQ105" i="3"/>
  <c r="AP105" i="3"/>
  <c r="AO105" i="3"/>
  <c r="AN105" i="3"/>
  <c r="H105" i="3"/>
  <c r="F105" i="3" s="1"/>
  <c r="E105" i="3" s="1"/>
  <c r="G105" i="3"/>
  <c r="AQ104" i="3"/>
  <c r="AP104" i="3"/>
  <c r="AO104" i="3"/>
  <c r="AN104" i="3"/>
  <c r="H104" i="3"/>
  <c r="F104" i="3" s="1"/>
  <c r="G104" i="3"/>
  <c r="E104" i="3"/>
  <c r="AQ103" i="3"/>
  <c r="AP103" i="3"/>
  <c r="AO103" i="3"/>
  <c r="AN103" i="3"/>
  <c r="H103" i="3"/>
  <c r="F103" i="3" s="1"/>
  <c r="E103" i="3" s="1"/>
  <c r="G103" i="3"/>
  <c r="AQ102" i="3"/>
  <c r="AP102" i="3"/>
  <c r="AO102" i="3"/>
  <c r="AN102" i="3"/>
  <c r="H102" i="3"/>
  <c r="F102" i="3" s="1"/>
  <c r="E102" i="3" s="1"/>
  <c r="G102" i="3"/>
  <c r="AQ101" i="3"/>
  <c r="AP101" i="3"/>
  <c r="AO101" i="3"/>
  <c r="AN101" i="3"/>
  <c r="H101" i="3"/>
  <c r="F101" i="3" s="1"/>
  <c r="E101" i="3" s="1"/>
  <c r="G101" i="3"/>
  <c r="AQ100" i="3"/>
  <c r="AP100" i="3"/>
  <c r="AO100" i="3"/>
  <c r="AN100" i="3"/>
  <c r="H100" i="3"/>
  <c r="F100" i="3" s="1"/>
  <c r="E100" i="3" s="1"/>
  <c r="G100" i="3"/>
  <c r="AQ99" i="3"/>
  <c r="AP99" i="3"/>
  <c r="AO99" i="3"/>
  <c r="AN99" i="3"/>
  <c r="H99" i="3"/>
  <c r="F99" i="3" s="1"/>
  <c r="E99" i="3" s="1"/>
  <c r="G99" i="3"/>
  <c r="AQ98" i="3"/>
  <c r="AP98" i="3"/>
  <c r="AO98" i="3"/>
  <c r="AN98" i="3"/>
  <c r="H98" i="3"/>
  <c r="F98" i="3" s="1"/>
  <c r="G98" i="3"/>
  <c r="E98" i="3"/>
  <c r="AQ97" i="3"/>
  <c r="AP97" i="3"/>
  <c r="AO97" i="3"/>
  <c r="AN97" i="3"/>
  <c r="H97" i="3"/>
  <c r="F97" i="3" s="1"/>
  <c r="E97" i="3" s="1"/>
  <c r="G97" i="3"/>
  <c r="AQ96" i="3"/>
  <c r="AP96" i="3"/>
  <c r="AO96" i="3"/>
  <c r="AN96" i="3"/>
  <c r="H96" i="3"/>
  <c r="F96" i="3" s="1"/>
  <c r="E96" i="3" s="1"/>
  <c r="G96" i="3"/>
  <c r="AQ95" i="3"/>
  <c r="AP95" i="3"/>
  <c r="AO95" i="3"/>
  <c r="AN95" i="3"/>
  <c r="H95" i="3"/>
  <c r="F95" i="3" s="1"/>
  <c r="E95" i="3" s="1"/>
  <c r="G95" i="3"/>
  <c r="AQ94" i="3"/>
  <c r="AP94" i="3"/>
  <c r="AO94" i="3"/>
  <c r="AN94" i="3"/>
  <c r="H94" i="3"/>
  <c r="G94" i="3"/>
  <c r="F94" i="3"/>
  <c r="E94" i="3" s="1"/>
  <c r="AQ93" i="3"/>
  <c r="AP93" i="3"/>
  <c r="AO93" i="3"/>
  <c r="AN93" i="3"/>
  <c r="H93" i="3"/>
  <c r="F93" i="3" s="1"/>
  <c r="E93" i="3" s="1"/>
  <c r="G93" i="3"/>
  <c r="AQ92" i="3"/>
  <c r="AP92" i="3"/>
  <c r="AO92" i="3"/>
  <c r="AN92" i="3"/>
  <c r="H92" i="3"/>
  <c r="F92" i="3" s="1"/>
  <c r="E92" i="3" s="1"/>
  <c r="G92" i="3"/>
  <c r="AQ91" i="3"/>
  <c r="AP91" i="3"/>
  <c r="AO91" i="3"/>
  <c r="AN91" i="3"/>
  <c r="H91" i="3"/>
  <c r="F91" i="3" s="1"/>
  <c r="E91" i="3" s="1"/>
  <c r="G91" i="3"/>
  <c r="AQ90" i="3"/>
  <c r="AP90" i="3"/>
  <c r="AO90" i="3"/>
  <c r="AN90" i="3"/>
  <c r="H90" i="3"/>
  <c r="F90" i="3" s="1"/>
  <c r="E90" i="3" s="1"/>
  <c r="G90" i="3"/>
  <c r="AQ89" i="3"/>
  <c r="AP89" i="3"/>
  <c r="AO89" i="3"/>
  <c r="AN89" i="3"/>
  <c r="H89" i="3"/>
  <c r="F89" i="3" s="1"/>
  <c r="E89" i="3" s="1"/>
  <c r="G89" i="3"/>
  <c r="AQ88" i="3"/>
  <c r="AP88" i="3"/>
  <c r="AO88" i="3"/>
  <c r="AN88" i="3"/>
  <c r="H88" i="3"/>
  <c r="G88" i="3"/>
  <c r="F88" i="3"/>
  <c r="E88" i="3" s="1"/>
  <c r="AQ87" i="3"/>
  <c r="AP87" i="3"/>
  <c r="AO87" i="3"/>
  <c r="AN87" i="3"/>
  <c r="H87" i="3"/>
  <c r="F87" i="3" s="1"/>
  <c r="E87" i="3" s="1"/>
  <c r="G87" i="3"/>
  <c r="AQ86" i="3"/>
  <c r="AP86" i="3"/>
  <c r="AO86" i="3"/>
  <c r="AN86" i="3"/>
  <c r="H86" i="3"/>
  <c r="F86" i="3" s="1"/>
  <c r="E86" i="3" s="1"/>
  <c r="G86" i="3"/>
  <c r="AQ85" i="3"/>
  <c r="AP85" i="3"/>
  <c r="AO85" i="3"/>
  <c r="AN85" i="3"/>
  <c r="H85" i="3"/>
  <c r="F85" i="3" s="1"/>
  <c r="E85" i="3" s="1"/>
  <c r="G85" i="3"/>
  <c r="AQ84" i="3"/>
  <c r="AP84" i="3"/>
  <c r="AO84" i="3"/>
  <c r="AN84" i="3"/>
  <c r="H84" i="3"/>
  <c r="F84" i="3" s="1"/>
  <c r="E84" i="3" s="1"/>
  <c r="G84" i="3"/>
  <c r="AQ83" i="3"/>
  <c r="AP83" i="3"/>
  <c r="AO83" i="3"/>
  <c r="AN83" i="3"/>
  <c r="H83" i="3"/>
  <c r="F83" i="3" s="1"/>
  <c r="E83" i="3" s="1"/>
  <c r="G83" i="3"/>
  <c r="AQ82" i="3"/>
  <c r="AP82" i="3"/>
  <c r="AO82" i="3"/>
  <c r="AN82" i="3"/>
  <c r="H82" i="3"/>
  <c r="G82" i="3"/>
  <c r="F82" i="3"/>
  <c r="E82" i="3" s="1"/>
  <c r="AQ81" i="3"/>
  <c r="AP81" i="3"/>
  <c r="AO81" i="3"/>
  <c r="AN81" i="3"/>
  <c r="H81" i="3"/>
  <c r="F81" i="3" s="1"/>
  <c r="E81" i="3" s="1"/>
  <c r="G81" i="3"/>
  <c r="AQ80" i="3"/>
  <c r="AP80" i="3"/>
  <c r="AO80" i="3"/>
  <c r="AN80" i="3"/>
  <c r="H80" i="3"/>
  <c r="F80" i="3" s="1"/>
  <c r="E80" i="3" s="1"/>
  <c r="G80" i="3"/>
  <c r="AQ79" i="3"/>
  <c r="AP79" i="3"/>
  <c r="AO79" i="3"/>
  <c r="AN79" i="3"/>
  <c r="H79" i="3"/>
  <c r="F79" i="3" s="1"/>
  <c r="E79" i="3" s="1"/>
  <c r="G79" i="3"/>
  <c r="AQ78" i="3"/>
  <c r="AP78" i="3"/>
  <c r="AO78" i="3"/>
  <c r="AN78" i="3"/>
  <c r="H78" i="3"/>
  <c r="F78" i="3" s="1"/>
  <c r="E78" i="3" s="1"/>
  <c r="G78" i="3"/>
  <c r="AQ77" i="3"/>
  <c r="AP77" i="3"/>
  <c r="AO77" i="3"/>
  <c r="AN77" i="3"/>
  <c r="H77" i="3"/>
  <c r="F77" i="3" s="1"/>
  <c r="G77" i="3"/>
  <c r="E77" i="3"/>
  <c r="AQ76" i="3"/>
  <c r="AP76" i="3"/>
  <c r="AO76" i="3"/>
  <c r="AN76" i="3"/>
  <c r="H76" i="3"/>
  <c r="F76" i="3" s="1"/>
  <c r="E76" i="3" s="1"/>
  <c r="G76" i="3"/>
  <c r="AQ75" i="3"/>
  <c r="AP75" i="3"/>
  <c r="AO75" i="3"/>
  <c r="AN75" i="3"/>
  <c r="H75" i="3"/>
  <c r="F75" i="3" s="1"/>
  <c r="E75" i="3" s="1"/>
  <c r="G75" i="3"/>
  <c r="AQ74" i="3"/>
  <c r="AP74" i="3"/>
  <c r="AO74" i="3"/>
  <c r="AN74" i="3"/>
  <c r="H74" i="3"/>
  <c r="F74" i="3" s="1"/>
  <c r="E74" i="3" s="1"/>
  <c r="G74" i="3"/>
  <c r="AQ73" i="3"/>
  <c r="AP73" i="3"/>
  <c r="AO73" i="3"/>
  <c r="AN73" i="3"/>
  <c r="H73" i="3"/>
  <c r="F73" i="3" s="1"/>
  <c r="E73" i="3" s="1"/>
  <c r="G73" i="3"/>
  <c r="AQ72" i="3"/>
  <c r="AP72" i="3"/>
  <c r="AO72" i="3"/>
  <c r="AN72" i="3"/>
  <c r="H72" i="3"/>
  <c r="G72" i="3"/>
  <c r="F72" i="3"/>
  <c r="E72" i="3" s="1"/>
  <c r="AQ71" i="3"/>
  <c r="AP71" i="3"/>
  <c r="AO71" i="3"/>
  <c r="AN71" i="3"/>
  <c r="H71" i="3"/>
  <c r="F71" i="3" s="1"/>
  <c r="E71" i="3" s="1"/>
  <c r="G71" i="3"/>
  <c r="AQ70" i="3"/>
  <c r="AP70" i="3"/>
  <c r="AO70" i="3"/>
  <c r="AN70" i="3"/>
  <c r="H70" i="3"/>
  <c r="F70" i="3" s="1"/>
  <c r="E70" i="3" s="1"/>
  <c r="G70" i="3"/>
  <c r="AQ69" i="3"/>
  <c r="AP69" i="3"/>
  <c r="AO69" i="3"/>
  <c r="AN69" i="3"/>
  <c r="H69" i="3"/>
  <c r="F69" i="3" s="1"/>
  <c r="E69" i="3" s="1"/>
  <c r="G69" i="3"/>
  <c r="AQ68" i="3"/>
  <c r="AP68" i="3"/>
  <c r="AO68" i="3"/>
  <c r="AN68" i="3"/>
  <c r="H68" i="3"/>
  <c r="F68" i="3" s="1"/>
  <c r="E68" i="3" s="1"/>
  <c r="G68" i="3"/>
  <c r="AQ67" i="3"/>
  <c r="AP67" i="3"/>
  <c r="AO67" i="3"/>
  <c r="AN67" i="3"/>
  <c r="H67" i="3"/>
  <c r="F67" i="3" s="1"/>
  <c r="G67" i="3"/>
  <c r="E67" i="3"/>
  <c r="AQ66" i="3"/>
  <c r="AP66" i="3"/>
  <c r="AO66" i="3"/>
  <c r="AN66" i="3"/>
  <c r="H66" i="3"/>
  <c r="F66" i="3" s="1"/>
  <c r="E66" i="3" s="1"/>
  <c r="G66" i="3"/>
  <c r="AQ65" i="3"/>
  <c r="AP65" i="3"/>
  <c r="AO65" i="3"/>
  <c r="AN65" i="3"/>
  <c r="H65" i="3"/>
  <c r="F65" i="3" s="1"/>
  <c r="E65" i="3" s="1"/>
  <c r="G65" i="3"/>
  <c r="AQ64" i="3"/>
  <c r="AP64" i="3"/>
  <c r="AO64" i="3"/>
  <c r="AN64" i="3"/>
  <c r="H64" i="3"/>
  <c r="F64" i="3" s="1"/>
  <c r="E64" i="3" s="1"/>
  <c r="G64" i="3"/>
  <c r="AQ63" i="3"/>
  <c r="AP63" i="3"/>
  <c r="AO63" i="3"/>
  <c r="AN63" i="3"/>
  <c r="H63" i="3"/>
  <c r="F63" i="3" s="1"/>
  <c r="E63" i="3" s="1"/>
  <c r="G63" i="3"/>
  <c r="AQ62" i="3"/>
  <c r="AP62" i="3"/>
  <c r="AO62" i="3"/>
  <c r="AN62" i="3"/>
  <c r="H62" i="3"/>
  <c r="F62" i="3" s="1"/>
  <c r="E62" i="3" s="1"/>
  <c r="G62" i="3"/>
  <c r="AQ61" i="3"/>
  <c r="AP61" i="3"/>
  <c r="AO61" i="3"/>
  <c r="AN61" i="3"/>
  <c r="H61" i="3"/>
  <c r="F61" i="3" s="1"/>
  <c r="E61" i="3" s="1"/>
  <c r="G61" i="3"/>
  <c r="AQ60" i="3"/>
  <c r="AP60" i="3"/>
  <c r="AO60" i="3"/>
  <c r="AN60" i="3"/>
  <c r="H60" i="3"/>
  <c r="F60" i="3" s="1"/>
  <c r="E60" i="3" s="1"/>
  <c r="G60" i="3"/>
  <c r="AQ59" i="3"/>
  <c r="AP59" i="3"/>
  <c r="AO59" i="3"/>
  <c r="AN59" i="3"/>
  <c r="H59" i="3"/>
  <c r="G59" i="3"/>
  <c r="F59" i="3"/>
  <c r="E59" i="3" s="1"/>
  <c r="AQ58" i="3"/>
  <c r="AP58" i="3"/>
  <c r="AO58" i="3"/>
  <c r="AN58" i="3"/>
  <c r="H58" i="3"/>
  <c r="F58" i="3" s="1"/>
  <c r="E58" i="3" s="1"/>
  <c r="G58" i="3"/>
  <c r="AQ57" i="3"/>
  <c r="AP57" i="3"/>
  <c r="AO57" i="3"/>
  <c r="AN57" i="3"/>
  <c r="H57" i="3"/>
  <c r="F57" i="3" s="1"/>
  <c r="E57" i="3" s="1"/>
  <c r="G57" i="3"/>
  <c r="AQ56" i="3"/>
  <c r="AP56" i="3"/>
  <c r="AO56" i="3"/>
  <c r="AN56" i="3"/>
  <c r="H56" i="3"/>
  <c r="F56" i="3" s="1"/>
  <c r="E56" i="3" s="1"/>
  <c r="G56" i="3"/>
  <c r="AQ55" i="3"/>
  <c r="AP55" i="3"/>
  <c r="AO55" i="3"/>
  <c r="AN55" i="3"/>
  <c r="H55" i="3"/>
  <c r="F55" i="3" s="1"/>
  <c r="E55" i="3" s="1"/>
  <c r="G55" i="3"/>
  <c r="AQ54" i="3"/>
  <c r="AP54" i="3"/>
  <c r="AO54" i="3"/>
  <c r="AN54" i="3"/>
  <c r="H54" i="3"/>
  <c r="F54" i="3" s="1"/>
  <c r="E54" i="3" s="1"/>
  <c r="G54" i="3"/>
  <c r="AQ53" i="3"/>
  <c r="AP53" i="3"/>
  <c r="AO53" i="3"/>
  <c r="AN53" i="3"/>
  <c r="H53" i="3"/>
  <c r="F53" i="3" s="1"/>
  <c r="E53" i="3" s="1"/>
  <c r="G53" i="3"/>
  <c r="AQ52" i="3"/>
  <c r="AP52" i="3"/>
  <c r="AO52" i="3"/>
  <c r="AN52" i="3"/>
  <c r="H52" i="3"/>
  <c r="F52" i="3" s="1"/>
  <c r="E52" i="3" s="1"/>
  <c r="G52" i="3"/>
  <c r="AQ51" i="3"/>
  <c r="AP51" i="3"/>
  <c r="AO51" i="3"/>
  <c r="AN51" i="3"/>
  <c r="H51" i="3"/>
  <c r="F51" i="3" s="1"/>
  <c r="E51" i="3" s="1"/>
  <c r="G51" i="3"/>
  <c r="AQ50" i="3"/>
  <c r="AP50" i="3"/>
  <c r="AO50" i="3"/>
  <c r="AN50" i="3"/>
  <c r="H50" i="3"/>
  <c r="F50" i="3" s="1"/>
  <c r="E50" i="3" s="1"/>
  <c r="G50" i="3"/>
  <c r="AQ49" i="3"/>
  <c r="AP49" i="3"/>
  <c r="AO49" i="3"/>
  <c r="AN49" i="3"/>
  <c r="H49" i="3"/>
  <c r="F49" i="3" s="1"/>
  <c r="E49" i="3" s="1"/>
  <c r="G49" i="3"/>
  <c r="AQ48" i="3"/>
  <c r="AP48" i="3"/>
  <c r="AO48" i="3"/>
  <c r="AN48" i="3"/>
  <c r="H48" i="3"/>
  <c r="F48" i="3" s="1"/>
  <c r="E48" i="3" s="1"/>
  <c r="G48" i="3"/>
  <c r="AQ47" i="3"/>
  <c r="AP47" i="3"/>
  <c r="AO47" i="3"/>
  <c r="AN47" i="3"/>
  <c r="H47" i="3"/>
  <c r="F47" i="3" s="1"/>
  <c r="E47" i="3" s="1"/>
  <c r="G47" i="3"/>
  <c r="AQ46" i="3"/>
  <c r="AP46" i="3"/>
  <c r="AO46" i="3"/>
  <c r="AN46" i="3"/>
  <c r="H46" i="3"/>
  <c r="G46" i="3"/>
  <c r="F46" i="3"/>
  <c r="E46" i="3" s="1"/>
  <c r="AQ45" i="3"/>
  <c r="AP45" i="3"/>
  <c r="AO45" i="3"/>
  <c r="AN45" i="3"/>
  <c r="H45" i="3"/>
  <c r="F45" i="3" s="1"/>
  <c r="E45" i="3" s="1"/>
  <c r="G45" i="3"/>
  <c r="AQ44" i="3"/>
  <c r="AP44" i="3"/>
  <c r="AO44" i="3"/>
  <c r="AN44" i="3"/>
  <c r="H44" i="3"/>
  <c r="F44" i="3" s="1"/>
  <c r="E44" i="3" s="1"/>
  <c r="G44" i="3"/>
  <c r="AQ43" i="3"/>
  <c r="AP43" i="3"/>
  <c r="AO43" i="3"/>
  <c r="AN43" i="3"/>
  <c r="H43" i="3"/>
  <c r="F43" i="3" s="1"/>
  <c r="E43" i="3" s="1"/>
  <c r="G43" i="3"/>
  <c r="AQ42" i="3"/>
  <c r="AP42" i="3"/>
  <c r="AO42" i="3"/>
  <c r="AN42" i="3"/>
  <c r="H42" i="3"/>
  <c r="F42" i="3" s="1"/>
  <c r="E42" i="3" s="1"/>
  <c r="G42" i="3"/>
  <c r="AQ41" i="3"/>
  <c r="AP41" i="3"/>
  <c r="AO41" i="3"/>
  <c r="AN41" i="3"/>
  <c r="H41" i="3"/>
  <c r="F41" i="3" s="1"/>
  <c r="E41" i="3" s="1"/>
  <c r="G41" i="3"/>
  <c r="AQ40" i="3"/>
  <c r="AP40" i="3"/>
  <c r="AO40" i="3"/>
  <c r="AN40" i="3"/>
  <c r="H40" i="3"/>
  <c r="F40" i="3" s="1"/>
  <c r="E40" i="3" s="1"/>
  <c r="G40" i="3"/>
  <c r="AQ39" i="3"/>
  <c r="AP39" i="3"/>
  <c r="AO39" i="3"/>
  <c r="AN39" i="3"/>
  <c r="H39" i="3"/>
  <c r="G39" i="3"/>
  <c r="F39" i="3"/>
  <c r="E39" i="3" s="1"/>
  <c r="AQ38" i="3"/>
  <c r="AP38" i="3"/>
  <c r="AO38" i="3"/>
  <c r="AN38" i="3"/>
  <c r="H38" i="3"/>
  <c r="F38" i="3" s="1"/>
  <c r="E38" i="3" s="1"/>
  <c r="G38" i="3"/>
  <c r="AQ37" i="3"/>
  <c r="AP37" i="3"/>
  <c r="AO37" i="3"/>
  <c r="AN37" i="3"/>
  <c r="H37" i="3"/>
  <c r="F37" i="3" s="1"/>
  <c r="E37" i="3" s="1"/>
  <c r="G37" i="3"/>
  <c r="AQ36" i="3"/>
  <c r="AP36" i="3"/>
  <c r="AO36" i="3"/>
  <c r="AN36" i="3"/>
  <c r="H36" i="3"/>
  <c r="F36" i="3" s="1"/>
  <c r="E36" i="3" s="1"/>
  <c r="G36" i="3"/>
  <c r="AQ35" i="3"/>
  <c r="AP35" i="3"/>
  <c r="AO35" i="3"/>
  <c r="AN35" i="3"/>
  <c r="H35" i="3"/>
  <c r="F35" i="3" s="1"/>
  <c r="E35" i="3" s="1"/>
  <c r="G35" i="3"/>
  <c r="AQ34" i="3"/>
  <c r="AP34" i="3"/>
  <c r="AO34" i="3"/>
  <c r="AN34" i="3"/>
  <c r="H34" i="3"/>
  <c r="F34" i="3" s="1"/>
  <c r="E34" i="3" s="1"/>
  <c r="G34" i="3"/>
  <c r="AQ33" i="3"/>
  <c r="AP33" i="3"/>
  <c r="AO33" i="3"/>
  <c r="AN33" i="3"/>
  <c r="H33" i="3"/>
  <c r="F33" i="3" s="1"/>
  <c r="E33" i="3" s="1"/>
  <c r="G33" i="3"/>
  <c r="AQ32" i="3"/>
  <c r="AP32" i="3"/>
  <c r="AO32" i="3"/>
  <c r="AN32" i="3"/>
  <c r="H32" i="3"/>
  <c r="G32" i="3"/>
  <c r="F32" i="3"/>
  <c r="E32" i="3" s="1"/>
  <c r="AQ31" i="3"/>
  <c r="AP31" i="3"/>
  <c r="AO31" i="3"/>
  <c r="AN31" i="3"/>
  <c r="H31" i="3"/>
  <c r="F31" i="3" s="1"/>
  <c r="E31" i="3" s="1"/>
  <c r="G31" i="3"/>
  <c r="AQ30" i="3"/>
  <c r="AP30" i="3"/>
  <c r="AO30" i="3"/>
  <c r="AN30" i="3"/>
  <c r="H30" i="3"/>
  <c r="F30" i="3" s="1"/>
  <c r="E30" i="3" s="1"/>
  <c r="G30" i="3"/>
  <c r="AQ29" i="3"/>
  <c r="AP29" i="3"/>
  <c r="AO29" i="3"/>
  <c r="AN29" i="3"/>
  <c r="H29" i="3"/>
  <c r="F29" i="3" s="1"/>
  <c r="E29" i="3" s="1"/>
  <c r="G29" i="3"/>
  <c r="AQ28" i="3"/>
  <c r="AP28" i="3"/>
  <c r="AO28" i="3"/>
  <c r="AN28" i="3"/>
  <c r="H28" i="3"/>
  <c r="F28" i="3" s="1"/>
  <c r="E28" i="3" s="1"/>
  <c r="G28" i="3"/>
  <c r="AQ27" i="3"/>
  <c r="AP27" i="3"/>
  <c r="AO27" i="3"/>
  <c r="AN27" i="3"/>
  <c r="H27" i="3"/>
  <c r="F27" i="3" s="1"/>
  <c r="E27" i="3" s="1"/>
  <c r="G27" i="3"/>
  <c r="AQ26" i="3"/>
  <c r="AP26" i="3"/>
  <c r="AO26" i="3"/>
  <c r="AN26" i="3"/>
  <c r="H26" i="3"/>
  <c r="F26" i="3" s="1"/>
  <c r="E26" i="3" s="1"/>
  <c r="G26" i="3"/>
  <c r="AQ25" i="3"/>
  <c r="AP25" i="3"/>
  <c r="AO25" i="3"/>
  <c r="AN25" i="3"/>
  <c r="H25" i="3"/>
  <c r="F25" i="3" s="1"/>
  <c r="E25" i="3" s="1"/>
  <c r="G25" i="3"/>
  <c r="AQ24" i="3"/>
  <c r="AP24" i="3"/>
  <c r="AO24" i="3"/>
  <c r="AN24" i="3"/>
  <c r="H24" i="3"/>
  <c r="F24" i="3" s="1"/>
  <c r="E24" i="3" s="1"/>
  <c r="G24" i="3"/>
  <c r="AQ23" i="3"/>
  <c r="AP23" i="3"/>
  <c r="AO23" i="3"/>
  <c r="AN23" i="3"/>
  <c r="H23" i="3"/>
  <c r="F23" i="3" s="1"/>
  <c r="E23" i="3" s="1"/>
  <c r="G23" i="3"/>
  <c r="AQ22" i="3"/>
  <c r="AP22" i="3"/>
  <c r="AO22" i="3"/>
  <c r="AN22" i="3"/>
  <c r="H22" i="3"/>
  <c r="F22" i="3" s="1"/>
  <c r="E22" i="3" s="1"/>
  <c r="G22" i="3"/>
  <c r="AQ21" i="3"/>
  <c r="AP21" i="3"/>
  <c r="AO21" i="3"/>
  <c r="AN21" i="3"/>
  <c r="H21" i="3"/>
  <c r="F21" i="3" s="1"/>
  <c r="E21" i="3" s="1"/>
  <c r="G21" i="3"/>
  <c r="AQ20" i="3"/>
  <c r="AP20" i="3"/>
  <c r="AO20" i="3"/>
  <c r="AN20" i="3"/>
  <c r="H20" i="3"/>
  <c r="F20" i="3" s="1"/>
  <c r="E20" i="3" s="1"/>
  <c r="G20" i="3"/>
  <c r="AQ19" i="3"/>
  <c r="AP19" i="3"/>
  <c r="AO19" i="3"/>
  <c r="AN19" i="3"/>
  <c r="H19" i="3"/>
  <c r="F19" i="3" s="1"/>
  <c r="E19" i="3" s="1"/>
  <c r="G19" i="3"/>
  <c r="AQ18" i="3"/>
  <c r="AP18" i="3"/>
  <c r="AO18" i="3"/>
  <c r="AN18" i="3"/>
  <c r="H18" i="3"/>
  <c r="G18" i="3"/>
  <c r="F18" i="3"/>
  <c r="E18" i="3" s="1"/>
  <c r="AQ17" i="3"/>
  <c r="AP17" i="3"/>
  <c r="AO17" i="3"/>
  <c r="AN17" i="3"/>
  <c r="H17" i="3"/>
  <c r="F17" i="3" s="1"/>
  <c r="E17" i="3" s="1"/>
  <c r="G17" i="3"/>
  <c r="AQ16" i="3"/>
  <c r="AP16" i="3"/>
  <c r="AO16" i="3"/>
  <c r="AN16" i="3"/>
  <c r="H16" i="3"/>
  <c r="F16" i="3" s="1"/>
  <c r="E16" i="3" s="1"/>
  <c r="G16" i="3"/>
  <c r="AQ15" i="3"/>
  <c r="AP15" i="3"/>
  <c r="AO15" i="3"/>
  <c r="AN15" i="3"/>
  <c r="H15" i="3"/>
  <c r="F15" i="3" s="1"/>
  <c r="E15" i="3" s="1"/>
  <c r="G15" i="3"/>
  <c r="AQ14" i="3"/>
  <c r="AP14" i="3"/>
  <c r="AO14" i="3"/>
  <c r="AN14" i="3"/>
  <c r="H14" i="3"/>
  <c r="F14" i="3" s="1"/>
  <c r="E14" i="3" s="1"/>
  <c r="G14" i="3"/>
  <c r="AQ13" i="3"/>
  <c r="AP13" i="3"/>
  <c r="AO13" i="3"/>
  <c r="AN13" i="3"/>
  <c r="H13" i="3"/>
  <c r="F13" i="3" s="1"/>
  <c r="E13" i="3" s="1"/>
  <c r="G13" i="3"/>
  <c r="AQ12" i="3"/>
  <c r="AP12" i="3"/>
  <c r="AO12" i="3"/>
  <c r="AN12" i="3"/>
  <c r="H12" i="3"/>
  <c r="F12" i="3" s="1"/>
  <c r="E12" i="3" s="1"/>
  <c r="G12" i="3"/>
  <c r="AQ11" i="3"/>
  <c r="AP11" i="3"/>
  <c r="AO11" i="3"/>
  <c r="AN11" i="3"/>
  <c r="H11" i="3"/>
  <c r="F11" i="3" s="1"/>
  <c r="E11" i="3" s="1"/>
  <c r="G11" i="3"/>
  <c r="AQ10" i="3"/>
  <c r="AP10" i="3"/>
  <c r="AO10" i="3"/>
  <c r="AN10" i="3"/>
  <c r="H10" i="3"/>
  <c r="F10" i="3" s="1"/>
  <c r="E10" i="3" s="1"/>
  <c r="G10" i="3"/>
  <c r="AQ9" i="3"/>
  <c r="AP9" i="3"/>
  <c r="AO9" i="3"/>
  <c r="AN9" i="3"/>
  <c r="H9" i="3"/>
  <c r="F9" i="3" s="1"/>
  <c r="E9" i="3" s="1"/>
  <c r="G9" i="3"/>
  <c r="AQ8" i="3"/>
  <c r="AP8" i="3"/>
  <c r="AO8" i="3"/>
  <c r="AN8" i="3"/>
  <c r="H8" i="3"/>
  <c r="F8" i="3" s="1"/>
  <c r="E8" i="3" s="1"/>
  <c r="G8" i="3"/>
  <c r="AQ7" i="3"/>
  <c r="AP7" i="3"/>
  <c r="AO7" i="3"/>
  <c r="AN7" i="3"/>
  <c r="H7" i="3"/>
  <c r="F7" i="3" s="1"/>
  <c r="E7" i="3" s="1"/>
  <c r="G7" i="3"/>
  <c r="AQ6" i="3"/>
  <c r="AP6" i="3"/>
  <c r="AO6" i="3"/>
  <c r="AN6" i="3"/>
  <c r="H6" i="3"/>
  <c r="F6" i="3" s="1"/>
  <c r="E6" i="3" s="1"/>
  <c r="G6" i="3"/>
  <c r="AQ5" i="3"/>
  <c r="AP5" i="3"/>
  <c r="AO5" i="3"/>
  <c r="AN5" i="3"/>
  <c r="H5" i="3"/>
  <c r="F5" i="3" s="1"/>
  <c r="E5" i="3" s="1"/>
  <c r="G5" i="3"/>
  <c r="AQ4" i="3"/>
  <c r="AP4" i="3"/>
  <c r="AO4" i="3"/>
  <c r="AN4" i="3"/>
  <c r="H4" i="3"/>
  <c r="G4" i="3"/>
  <c r="F4" i="3"/>
  <c r="E4" i="3" s="1"/>
  <c r="AQ3" i="3"/>
  <c r="AP3" i="3"/>
  <c r="AO3" i="3"/>
  <c r="AN3" i="3"/>
  <c r="H3" i="3"/>
  <c r="F3" i="3" s="1"/>
  <c r="E3" i="3" s="1"/>
  <c r="G3" i="3"/>
  <c r="AQ2" i="3"/>
  <c r="AP2" i="3"/>
  <c r="AO2" i="3"/>
  <c r="AN2" i="3"/>
  <c r="H2" i="3"/>
  <c r="F2" i="3" s="1"/>
  <c r="E2" i="3" s="1"/>
  <c r="G2" i="3"/>
  <c r="AQ419" i="1"/>
  <c r="AO419" i="1"/>
  <c r="AL419" i="1"/>
  <c r="AK419" i="1"/>
  <c r="AJ419" i="1"/>
  <c r="AP419" i="1" s="1"/>
  <c r="AM419" i="1" s="1"/>
  <c r="AI419" i="1"/>
  <c r="AH419" i="1"/>
  <c r="AQ418" i="1"/>
  <c r="AO418" i="1"/>
  <c r="AL418" i="1"/>
  <c r="AK418" i="1"/>
  <c r="AJ418" i="1"/>
  <c r="AP418" i="1" s="1"/>
  <c r="AM418" i="1" s="1"/>
  <c r="AI418" i="1"/>
  <c r="AH418" i="1"/>
  <c r="AQ417" i="1"/>
  <c r="AO417" i="1"/>
  <c r="AL417" i="1"/>
  <c r="AK417" i="1"/>
  <c r="AJ417" i="1"/>
  <c r="AP417" i="1" s="1"/>
  <c r="AM417" i="1" s="1"/>
  <c r="AI417" i="1"/>
  <c r="AH417" i="1"/>
  <c r="AQ45" i="1"/>
  <c r="AO45" i="1"/>
  <c r="AL45" i="1"/>
  <c r="AK45" i="1"/>
  <c r="AJ45" i="1"/>
  <c r="AP45" i="1" s="1"/>
  <c r="AM45" i="1" s="1"/>
  <c r="AI45" i="1"/>
  <c r="AH45" i="1"/>
  <c r="AQ416" i="1"/>
  <c r="AO416" i="1"/>
  <c r="AL416" i="1"/>
  <c r="AK416" i="1"/>
  <c r="AJ416" i="1"/>
  <c r="AP416" i="1" s="1"/>
  <c r="AM416" i="1" s="1"/>
  <c r="AI416" i="1"/>
  <c r="AH416" i="1"/>
  <c r="AQ415" i="1"/>
  <c r="AO415" i="1"/>
  <c r="AL415" i="1"/>
  <c r="AK415" i="1"/>
  <c r="AJ415" i="1"/>
  <c r="AP415" i="1" s="1"/>
  <c r="AM415" i="1" s="1"/>
  <c r="AI415" i="1"/>
  <c r="AH415" i="1"/>
  <c r="AQ414" i="1"/>
  <c r="AO414" i="1"/>
  <c r="AL414" i="1"/>
  <c r="AK414" i="1"/>
  <c r="AJ414" i="1"/>
  <c r="AP414" i="1" s="1"/>
  <c r="AM414" i="1" s="1"/>
  <c r="AI414" i="1"/>
  <c r="AH414" i="1"/>
  <c r="AQ413" i="1"/>
  <c r="AO413" i="1"/>
  <c r="AL413" i="1"/>
  <c r="AK413" i="1"/>
  <c r="AJ413" i="1"/>
  <c r="AP413" i="1" s="1"/>
  <c r="AM413" i="1" s="1"/>
  <c r="AI413" i="1"/>
  <c r="AH413" i="1"/>
  <c r="AQ412" i="1"/>
  <c r="AO412" i="1"/>
  <c r="AL412" i="1"/>
  <c r="AK412" i="1"/>
  <c r="AJ412" i="1"/>
  <c r="AP412" i="1" s="1"/>
  <c r="AM412" i="1" s="1"/>
  <c r="AI412" i="1"/>
  <c r="AH412" i="1"/>
  <c r="AQ411" i="1"/>
  <c r="AO411" i="1"/>
  <c r="AL411" i="1"/>
  <c r="AK411" i="1"/>
  <c r="AJ411" i="1"/>
  <c r="AP411" i="1" s="1"/>
  <c r="AM411" i="1" s="1"/>
  <c r="AI411" i="1"/>
  <c r="AH411" i="1"/>
  <c r="AQ410" i="1"/>
  <c r="AO410" i="1"/>
  <c r="AL410" i="1"/>
  <c r="AK410" i="1"/>
  <c r="AJ410" i="1"/>
  <c r="AP410" i="1" s="1"/>
  <c r="AM410" i="1" s="1"/>
  <c r="AI410" i="1"/>
  <c r="AH410" i="1"/>
  <c r="AQ409" i="1"/>
  <c r="AO409" i="1"/>
  <c r="AL409" i="1"/>
  <c r="AK409" i="1"/>
  <c r="AJ409" i="1"/>
  <c r="AP409" i="1" s="1"/>
  <c r="AM409" i="1" s="1"/>
  <c r="AI409" i="1"/>
  <c r="AH409" i="1"/>
  <c r="AQ408" i="1"/>
  <c r="AO408" i="1"/>
  <c r="AL408" i="1"/>
  <c r="AK408" i="1"/>
  <c r="AJ408" i="1"/>
  <c r="AP408" i="1" s="1"/>
  <c r="AM408" i="1" s="1"/>
  <c r="AI408" i="1"/>
  <c r="AH408" i="1"/>
  <c r="AQ407" i="1"/>
  <c r="AO407" i="1"/>
  <c r="AL407" i="1"/>
  <c r="AK407" i="1"/>
  <c r="AJ407" i="1"/>
  <c r="AP407" i="1" s="1"/>
  <c r="AM407" i="1" s="1"/>
  <c r="AI407" i="1"/>
  <c r="AH407" i="1"/>
  <c r="AQ406" i="1"/>
  <c r="AO406" i="1"/>
  <c r="AL406" i="1"/>
  <c r="AK406" i="1"/>
  <c r="AJ406" i="1"/>
  <c r="AP406" i="1" s="1"/>
  <c r="AM406" i="1" s="1"/>
  <c r="AI406" i="1"/>
  <c r="AH406" i="1"/>
  <c r="AQ405" i="1"/>
  <c r="AO405" i="1"/>
  <c r="AL405" i="1"/>
  <c r="AK405" i="1"/>
  <c r="AJ405" i="1"/>
  <c r="AP405" i="1" s="1"/>
  <c r="AM405" i="1" s="1"/>
  <c r="AI405" i="1"/>
  <c r="AH405" i="1"/>
  <c r="AQ404" i="1"/>
  <c r="AO404" i="1"/>
  <c r="AL404" i="1"/>
  <c r="AK404" i="1"/>
  <c r="AJ404" i="1"/>
  <c r="AP404" i="1" s="1"/>
  <c r="AM404" i="1" s="1"/>
  <c r="AI404" i="1"/>
  <c r="AH404" i="1"/>
  <c r="AQ403" i="1"/>
  <c r="AO403" i="1"/>
  <c r="AL403" i="1"/>
  <c r="AK403" i="1"/>
  <c r="AJ403" i="1"/>
  <c r="AP403" i="1" s="1"/>
  <c r="AM403" i="1" s="1"/>
  <c r="AI403" i="1"/>
  <c r="AH403" i="1"/>
  <c r="AQ402" i="1"/>
  <c r="AO402" i="1"/>
  <c r="AL402" i="1"/>
  <c r="AK402" i="1"/>
  <c r="AJ402" i="1"/>
  <c r="AP402" i="1" s="1"/>
  <c r="AM402" i="1" s="1"/>
  <c r="AI402" i="1"/>
  <c r="AH402" i="1"/>
  <c r="AQ401" i="1"/>
  <c r="AO401" i="1"/>
  <c r="AL401" i="1"/>
  <c r="AK401" i="1"/>
  <c r="AJ401" i="1"/>
  <c r="AP401" i="1" s="1"/>
  <c r="AM401" i="1" s="1"/>
  <c r="AI401" i="1"/>
  <c r="AH401" i="1"/>
  <c r="AQ400" i="1"/>
  <c r="AO400" i="1"/>
  <c r="AL400" i="1"/>
  <c r="AK400" i="1"/>
  <c r="AJ400" i="1"/>
  <c r="AP400" i="1" s="1"/>
  <c r="AM400" i="1" s="1"/>
  <c r="AI400" i="1"/>
  <c r="AH400" i="1"/>
  <c r="AQ399" i="1"/>
  <c r="AO399" i="1"/>
  <c r="AL399" i="1"/>
  <c r="AK399" i="1"/>
  <c r="AJ399" i="1"/>
  <c r="AP399" i="1" s="1"/>
  <c r="AM399" i="1" s="1"/>
  <c r="AI399" i="1"/>
  <c r="AH399" i="1"/>
  <c r="AQ398" i="1"/>
  <c r="AO398" i="1"/>
  <c r="AL398" i="1"/>
  <c r="AK398" i="1"/>
  <c r="AJ398" i="1"/>
  <c r="AP398" i="1" s="1"/>
  <c r="AM398" i="1" s="1"/>
  <c r="AI398" i="1"/>
  <c r="AH398" i="1"/>
  <c r="AQ397" i="1"/>
  <c r="AO397" i="1"/>
  <c r="AL397" i="1"/>
  <c r="AK397" i="1"/>
  <c r="AJ397" i="1"/>
  <c r="AP397" i="1" s="1"/>
  <c r="AM397" i="1" s="1"/>
  <c r="AI397" i="1"/>
  <c r="AH397" i="1"/>
  <c r="AQ396" i="1"/>
  <c r="AO396" i="1"/>
  <c r="AL396" i="1"/>
  <c r="AK396" i="1"/>
  <c r="AJ396" i="1"/>
  <c r="AP396" i="1" s="1"/>
  <c r="AM396" i="1" s="1"/>
  <c r="AI396" i="1"/>
  <c r="AH396" i="1"/>
  <c r="AQ395" i="1"/>
  <c r="AO395" i="1"/>
  <c r="AL395" i="1"/>
  <c r="AK395" i="1"/>
  <c r="AJ395" i="1"/>
  <c r="AP395" i="1" s="1"/>
  <c r="AM395" i="1" s="1"/>
  <c r="AI395" i="1"/>
  <c r="AH395" i="1"/>
  <c r="AQ394" i="1"/>
  <c r="AO394" i="1"/>
  <c r="AL394" i="1"/>
  <c r="AK394" i="1"/>
  <c r="AJ394" i="1"/>
  <c r="AP394" i="1" s="1"/>
  <c r="AM394" i="1" s="1"/>
  <c r="AI394" i="1"/>
  <c r="AH394" i="1"/>
  <c r="AQ393" i="1"/>
  <c r="AO393" i="1"/>
  <c r="AL393" i="1"/>
  <c r="AK393" i="1"/>
  <c r="AJ393" i="1"/>
  <c r="AP393" i="1" s="1"/>
  <c r="AM393" i="1" s="1"/>
  <c r="AI393" i="1"/>
  <c r="AH393" i="1"/>
  <c r="AQ392" i="1"/>
  <c r="AO392" i="1"/>
  <c r="AL392" i="1"/>
  <c r="AK392" i="1"/>
  <c r="AJ392" i="1"/>
  <c r="AP392" i="1" s="1"/>
  <c r="AM392" i="1" s="1"/>
  <c r="AI392" i="1"/>
  <c r="AH392" i="1"/>
  <c r="AQ391" i="1"/>
  <c r="AO391" i="1"/>
  <c r="AL391" i="1"/>
  <c r="AK391" i="1"/>
  <c r="AJ391" i="1"/>
  <c r="AP391" i="1" s="1"/>
  <c r="AM391" i="1" s="1"/>
  <c r="AI391" i="1"/>
  <c r="AH391" i="1"/>
  <c r="AQ390" i="1"/>
  <c r="AO390" i="1"/>
  <c r="AL390" i="1"/>
  <c r="AK390" i="1"/>
  <c r="AJ390" i="1"/>
  <c r="AP390" i="1" s="1"/>
  <c r="AM390" i="1" s="1"/>
  <c r="AI390" i="1"/>
  <c r="AH390" i="1"/>
  <c r="AQ389" i="1"/>
  <c r="AO389" i="1"/>
  <c r="AL389" i="1"/>
  <c r="AK389" i="1"/>
  <c r="AJ389" i="1"/>
  <c r="AP389" i="1" s="1"/>
  <c r="AM389" i="1" s="1"/>
  <c r="AI389" i="1"/>
  <c r="AH389" i="1"/>
  <c r="AQ388" i="1"/>
  <c r="AO388" i="1"/>
  <c r="AL388" i="1"/>
  <c r="AK388" i="1"/>
  <c r="AJ388" i="1"/>
  <c r="AP388" i="1" s="1"/>
  <c r="AM388" i="1" s="1"/>
  <c r="AI388" i="1"/>
  <c r="AH388" i="1"/>
  <c r="AQ387" i="1"/>
  <c r="AO387" i="1"/>
  <c r="AL387" i="1"/>
  <c r="AK387" i="1"/>
  <c r="AJ387" i="1"/>
  <c r="AP387" i="1" s="1"/>
  <c r="AM387" i="1" s="1"/>
  <c r="AI387" i="1"/>
  <c r="AH387" i="1"/>
  <c r="AQ386" i="1"/>
  <c r="AO386" i="1"/>
  <c r="AL386" i="1"/>
  <c r="AK386" i="1"/>
  <c r="AJ386" i="1"/>
  <c r="AP386" i="1" s="1"/>
  <c r="AM386" i="1" s="1"/>
  <c r="AI386" i="1"/>
  <c r="AH386" i="1"/>
  <c r="AQ385" i="1"/>
  <c r="AO385" i="1"/>
  <c r="AL385" i="1"/>
  <c r="AK385" i="1"/>
  <c r="AJ385" i="1"/>
  <c r="AP385" i="1" s="1"/>
  <c r="AM385" i="1" s="1"/>
  <c r="AI385" i="1"/>
  <c r="AH385" i="1"/>
  <c r="AQ384" i="1"/>
  <c r="AO384" i="1"/>
  <c r="AL384" i="1"/>
  <c r="AK384" i="1"/>
  <c r="AJ384" i="1"/>
  <c r="AP384" i="1" s="1"/>
  <c r="AM384" i="1" s="1"/>
  <c r="AI384" i="1"/>
  <c r="AH384" i="1"/>
  <c r="AQ383" i="1"/>
  <c r="AO383" i="1"/>
  <c r="AL383" i="1"/>
  <c r="AK383" i="1"/>
  <c r="AJ383" i="1"/>
  <c r="AP383" i="1" s="1"/>
  <c r="AM383" i="1" s="1"/>
  <c r="AI383" i="1"/>
  <c r="AH383" i="1"/>
  <c r="AQ382" i="1"/>
  <c r="AO382" i="1"/>
  <c r="AL382" i="1"/>
  <c r="AK382" i="1"/>
  <c r="AJ382" i="1"/>
  <c r="AP382" i="1" s="1"/>
  <c r="AM382" i="1" s="1"/>
  <c r="AI382" i="1"/>
  <c r="AH382" i="1"/>
  <c r="AQ381" i="1"/>
  <c r="AO381" i="1"/>
  <c r="AL381" i="1"/>
  <c r="AK381" i="1"/>
  <c r="AJ381" i="1"/>
  <c r="AP381" i="1" s="1"/>
  <c r="AM381" i="1" s="1"/>
  <c r="AI381" i="1"/>
  <c r="AH381" i="1"/>
  <c r="AQ380" i="1"/>
  <c r="AO380" i="1"/>
  <c r="AL380" i="1"/>
  <c r="AK380" i="1"/>
  <c r="AJ380" i="1"/>
  <c r="AP380" i="1" s="1"/>
  <c r="AM380" i="1" s="1"/>
  <c r="AI380" i="1"/>
  <c r="AH380" i="1"/>
  <c r="AQ379" i="1"/>
  <c r="AO379" i="1"/>
  <c r="AL379" i="1"/>
  <c r="AK379" i="1"/>
  <c r="AJ379" i="1"/>
  <c r="AP379" i="1" s="1"/>
  <c r="AM379" i="1" s="1"/>
  <c r="AI379" i="1"/>
  <c r="AH379" i="1"/>
  <c r="AQ378" i="1"/>
  <c r="AO378" i="1"/>
  <c r="AL378" i="1"/>
  <c r="AK378" i="1"/>
  <c r="AJ378" i="1"/>
  <c r="AP378" i="1" s="1"/>
  <c r="AM378" i="1" s="1"/>
  <c r="AI378" i="1"/>
  <c r="AH378" i="1"/>
  <c r="AQ377" i="1"/>
  <c r="AO377" i="1"/>
  <c r="AL377" i="1"/>
  <c r="AK377" i="1"/>
  <c r="AJ377" i="1"/>
  <c r="AP377" i="1" s="1"/>
  <c r="AM377" i="1" s="1"/>
  <c r="AI377" i="1"/>
  <c r="AH377" i="1"/>
  <c r="AQ376" i="1"/>
  <c r="AO376" i="1"/>
  <c r="AL376" i="1"/>
  <c r="AK376" i="1"/>
  <c r="AJ376" i="1"/>
  <c r="AP376" i="1" s="1"/>
  <c r="AM376" i="1" s="1"/>
  <c r="AI376" i="1"/>
  <c r="AH376" i="1"/>
  <c r="AQ375" i="1"/>
  <c r="AO375" i="1"/>
  <c r="AL375" i="1"/>
  <c r="AK375" i="1"/>
  <c r="AJ375" i="1"/>
  <c r="AP375" i="1" s="1"/>
  <c r="AM375" i="1" s="1"/>
  <c r="AI375" i="1"/>
  <c r="AH375" i="1"/>
  <c r="AQ374" i="1"/>
  <c r="AO374" i="1"/>
  <c r="AL374" i="1"/>
  <c r="AK374" i="1"/>
  <c r="AJ374" i="1"/>
  <c r="AP374" i="1" s="1"/>
  <c r="AM374" i="1" s="1"/>
  <c r="AI374" i="1"/>
  <c r="AH374" i="1"/>
  <c r="AQ373" i="1"/>
  <c r="AO373" i="1"/>
  <c r="AL373" i="1"/>
  <c r="AK373" i="1"/>
  <c r="AJ373" i="1"/>
  <c r="AP373" i="1" s="1"/>
  <c r="AM373" i="1" s="1"/>
  <c r="AI373" i="1"/>
  <c r="AH373" i="1"/>
  <c r="AQ372" i="1"/>
  <c r="AO372" i="1"/>
  <c r="AL372" i="1"/>
  <c r="AK372" i="1"/>
  <c r="AJ372" i="1"/>
  <c r="AP372" i="1" s="1"/>
  <c r="AM372" i="1" s="1"/>
  <c r="AI372" i="1"/>
  <c r="AH372" i="1"/>
  <c r="AQ371" i="1"/>
  <c r="AO371" i="1"/>
  <c r="AL371" i="1"/>
  <c r="AK371" i="1"/>
  <c r="AJ371" i="1"/>
  <c r="AP371" i="1" s="1"/>
  <c r="AM371" i="1" s="1"/>
  <c r="AI371" i="1"/>
  <c r="AH371" i="1"/>
  <c r="AQ370" i="1"/>
  <c r="AO370" i="1"/>
  <c r="AL370" i="1"/>
  <c r="AK370" i="1"/>
  <c r="AJ370" i="1"/>
  <c r="AP370" i="1" s="1"/>
  <c r="AM370" i="1" s="1"/>
  <c r="AI370" i="1"/>
  <c r="AH370" i="1"/>
  <c r="AQ369" i="1"/>
  <c r="AO369" i="1"/>
  <c r="AL369" i="1"/>
  <c r="AK369" i="1"/>
  <c r="AJ369" i="1"/>
  <c r="AP369" i="1" s="1"/>
  <c r="AM369" i="1" s="1"/>
  <c r="AI369" i="1"/>
  <c r="AH369" i="1"/>
  <c r="AQ368" i="1"/>
  <c r="AO368" i="1"/>
  <c r="AL368" i="1"/>
  <c r="AK368" i="1"/>
  <c r="AJ368" i="1"/>
  <c r="AP368" i="1" s="1"/>
  <c r="AI368" i="1"/>
  <c r="AH368" i="1"/>
  <c r="AQ367" i="1"/>
  <c r="AO367" i="1"/>
  <c r="AL367" i="1"/>
  <c r="AK367" i="1"/>
  <c r="AJ367" i="1"/>
  <c r="AP367" i="1" s="1"/>
  <c r="AM367" i="1" s="1"/>
  <c r="AI367" i="1"/>
  <c r="AH367" i="1"/>
  <c r="AQ366" i="1"/>
  <c r="AO366" i="1"/>
  <c r="AL366" i="1"/>
  <c r="AK366" i="1"/>
  <c r="AJ366" i="1"/>
  <c r="AP366" i="1" s="1"/>
  <c r="AM366" i="1" s="1"/>
  <c r="AI366" i="1"/>
  <c r="AH366" i="1"/>
  <c r="AQ365" i="1"/>
  <c r="AO365" i="1"/>
  <c r="AL365" i="1"/>
  <c r="AK365" i="1"/>
  <c r="AJ365" i="1"/>
  <c r="AP365" i="1" s="1"/>
  <c r="AI365" i="1"/>
  <c r="AH365" i="1"/>
  <c r="AQ364" i="1"/>
  <c r="AO364" i="1"/>
  <c r="AL364" i="1"/>
  <c r="AK364" i="1"/>
  <c r="AJ364" i="1"/>
  <c r="AP364" i="1" s="1"/>
  <c r="AM364" i="1" s="1"/>
  <c r="AI364" i="1"/>
  <c r="AH364" i="1"/>
  <c r="AQ363" i="1"/>
  <c r="AO363" i="1"/>
  <c r="AL363" i="1"/>
  <c r="AK363" i="1"/>
  <c r="AJ363" i="1"/>
  <c r="AP363" i="1" s="1"/>
  <c r="AM363" i="1" s="1"/>
  <c r="AI363" i="1"/>
  <c r="AH363" i="1"/>
  <c r="AQ362" i="1"/>
  <c r="AO362" i="1"/>
  <c r="AL362" i="1"/>
  <c r="AK362" i="1"/>
  <c r="AJ362" i="1"/>
  <c r="AP362" i="1" s="1"/>
  <c r="AI362" i="1"/>
  <c r="AH362" i="1"/>
  <c r="AQ361" i="1"/>
  <c r="AO361" i="1"/>
  <c r="AL361" i="1"/>
  <c r="AK361" i="1"/>
  <c r="AJ361" i="1"/>
  <c r="AP361" i="1" s="1"/>
  <c r="AM361" i="1" s="1"/>
  <c r="AI361" i="1"/>
  <c r="AH361" i="1"/>
  <c r="AQ360" i="1"/>
  <c r="AO360" i="1"/>
  <c r="AL360" i="1"/>
  <c r="AK360" i="1"/>
  <c r="AJ360" i="1"/>
  <c r="AP360" i="1" s="1"/>
  <c r="AM360" i="1" s="1"/>
  <c r="AI360" i="1"/>
  <c r="AH360" i="1"/>
  <c r="AQ359" i="1"/>
  <c r="AO359" i="1"/>
  <c r="AL359" i="1"/>
  <c r="AK359" i="1"/>
  <c r="AJ359" i="1"/>
  <c r="AP359" i="1" s="1"/>
  <c r="AI359" i="1"/>
  <c r="AH359" i="1"/>
  <c r="AQ358" i="1"/>
  <c r="AO358" i="1"/>
  <c r="AL358" i="1"/>
  <c r="AK358" i="1"/>
  <c r="AJ358" i="1"/>
  <c r="AP358" i="1" s="1"/>
  <c r="AM358" i="1" s="1"/>
  <c r="AI358" i="1"/>
  <c r="AH358" i="1"/>
  <c r="AQ357" i="1"/>
  <c r="AO357" i="1"/>
  <c r="AL357" i="1"/>
  <c r="AK357" i="1"/>
  <c r="AJ357" i="1"/>
  <c r="AP357" i="1" s="1"/>
  <c r="AM357" i="1" s="1"/>
  <c r="AI357" i="1"/>
  <c r="AH357" i="1"/>
  <c r="AQ356" i="1"/>
  <c r="AO356" i="1"/>
  <c r="AL356" i="1"/>
  <c r="AK356" i="1"/>
  <c r="AJ356" i="1"/>
  <c r="AP356" i="1" s="1"/>
  <c r="AI356" i="1"/>
  <c r="AH356" i="1"/>
  <c r="AQ355" i="1"/>
  <c r="AO355" i="1"/>
  <c r="AL355" i="1"/>
  <c r="AK355" i="1"/>
  <c r="AJ355" i="1"/>
  <c r="AP355" i="1" s="1"/>
  <c r="AM355" i="1" s="1"/>
  <c r="AI355" i="1"/>
  <c r="AH355" i="1"/>
  <c r="AQ354" i="1"/>
  <c r="AO354" i="1"/>
  <c r="AL354" i="1"/>
  <c r="AK354" i="1"/>
  <c r="AJ354" i="1"/>
  <c r="AP354" i="1" s="1"/>
  <c r="AM354" i="1" s="1"/>
  <c r="AI354" i="1"/>
  <c r="AH354" i="1"/>
  <c r="AQ353" i="1"/>
  <c r="AO353" i="1"/>
  <c r="AL353" i="1"/>
  <c r="AK353" i="1"/>
  <c r="AJ353" i="1"/>
  <c r="AP353" i="1" s="1"/>
  <c r="AI353" i="1"/>
  <c r="AH353" i="1"/>
  <c r="AQ352" i="1"/>
  <c r="AO352" i="1"/>
  <c r="AL352" i="1"/>
  <c r="AK352" i="1"/>
  <c r="AJ352" i="1"/>
  <c r="AP352" i="1" s="1"/>
  <c r="AM352" i="1" s="1"/>
  <c r="AI352" i="1"/>
  <c r="AH352" i="1"/>
  <c r="AQ351" i="1"/>
  <c r="AO351" i="1"/>
  <c r="AL351" i="1"/>
  <c r="AK351" i="1"/>
  <c r="AJ351" i="1"/>
  <c r="AP351" i="1" s="1"/>
  <c r="AM351" i="1" s="1"/>
  <c r="AI351" i="1"/>
  <c r="AH351" i="1"/>
  <c r="AQ350" i="1"/>
  <c r="AO350" i="1"/>
  <c r="AL350" i="1"/>
  <c r="AK350" i="1"/>
  <c r="AJ350" i="1"/>
  <c r="AP350" i="1" s="1"/>
  <c r="AI350" i="1"/>
  <c r="AH350" i="1"/>
  <c r="AQ349" i="1"/>
  <c r="AO349" i="1"/>
  <c r="AL349" i="1"/>
  <c r="AK349" i="1"/>
  <c r="AJ349" i="1"/>
  <c r="AP349" i="1" s="1"/>
  <c r="AM349" i="1" s="1"/>
  <c r="AI349" i="1"/>
  <c r="AH349" i="1"/>
  <c r="AQ348" i="1"/>
  <c r="AO348" i="1"/>
  <c r="AL348" i="1"/>
  <c r="AK348" i="1"/>
  <c r="AJ348" i="1"/>
  <c r="AP348" i="1" s="1"/>
  <c r="AM348" i="1" s="1"/>
  <c r="AI348" i="1"/>
  <c r="AH348" i="1"/>
  <c r="AQ347" i="1"/>
  <c r="AO347" i="1"/>
  <c r="AL347" i="1"/>
  <c r="AK347" i="1"/>
  <c r="AJ347" i="1"/>
  <c r="AP347" i="1" s="1"/>
  <c r="AI347" i="1"/>
  <c r="AH347" i="1"/>
  <c r="AQ346" i="1"/>
  <c r="AO346" i="1"/>
  <c r="AL346" i="1"/>
  <c r="AK346" i="1"/>
  <c r="AJ346" i="1"/>
  <c r="AP346" i="1" s="1"/>
  <c r="AM346" i="1" s="1"/>
  <c r="AI346" i="1"/>
  <c r="AH346" i="1"/>
  <c r="AQ345" i="1"/>
  <c r="AO345" i="1"/>
  <c r="AL345" i="1"/>
  <c r="AK345" i="1"/>
  <c r="AJ345" i="1"/>
  <c r="AP345" i="1" s="1"/>
  <c r="AM345" i="1" s="1"/>
  <c r="AI345" i="1"/>
  <c r="AH345" i="1"/>
  <c r="AQ344" i="1"/>
  <c r="AO344" i="1"/>
  <c r="AL344" i="1"/>
  <c r="AK344" i="1"/>
  <c r="AJ344" i="1"/>
  <c r="AP344" i="1" s="1"/>
  <c r="AI344" i="1"/>
  <c r="AH344" i="1"/>
  <c r="AQ343" i="1"/>
  <c r="AO343" i="1"/>
  <c r="AL343" i="1"/>
  <c r="AK343" i="1"/>
  <c r="AJ343" i="1"/>
  <c r="AP343" i="1" s="1"/>
  <c r="AM343" i="1" s="1"/>
  <c r="AI343" i="1"/>
  <c r="AH343" i="1"/>
  <c r="AQ342" i="1"/>
  <c r="AO342" i="1"/>
  <c r="AL342" i="1"/>
  <c r="AK342" i="1"/>
  <c r="AJ342" i="1"/>
  <c r="AP342" i="1" s="1"/>
  <c r="AM342" i="1" s="1"/>
  <c r="AI342" i="1"/>
  <c r="AH342" i="1"/>
  <c r="AQ341" i="1"/>
  <c r="AO341" i="1"/>
  <c r="AL341" i="1"/>
  <c r="AK341" i="1"/>
  <c r="AJ341" i="1"/>
  <c r="AP341" i="1" s="1"/>
  <c r="AI341" i="1"/>
  <c r="AH341" i="1"/>
  <c r="AQ340" i="1"/>
  <c r="AO340" i="1"/>
  <c r="AL340" i="1"/>
  <c r="AK340" i="1"/>
  <c r="AJ340" i="1"/>
  <c r="AP340" i="1" s="1"/>
  <c r="AM340" i="1" s="1"/>
  <c r="AI340" i="1"/>
  <c r="AH340" i="1"/>
  <c r="AQ339" i="1"/>
  <c r="AO339" i="1"/>
  <c r="AL339" i="1"/>
  <c r="AK339" i="1"/>
  <c r="AJ339" i="1"/>
  <c r="AP339" i="1" s="1"/>
  <c r="AM339" i="1" s="1"/>
  <c r="AI339" i="1"/>
  <c r="AH339" i="1"/>
  <c r="AQ338" i="1"/>
  <c r="AO338" i="1"/>
  <c r="AL338" i="1"/>
  <c r="AK338" i="1"/>
  <c r="AJ338" i="1"/>
  <c r="AP338" i="1" s="1"/>
  <c r="AI338" i="1"/>
  <c r="AH338" i="1"/>
  <c r="AQ337" i="1"/>
  <c r="AO337" i="1"/>
  <c r="AL337" i="1"/>
  <c r="AK337" i="1"/>
  <c r="AJ337" i="1"/>
  <c r="AP337" i="1" s="1"/>
  <c r="AM337" i="1" s="1"/>
  <c r="AI337" i="1"/>
  <c r="AH337" i="1"/>
  <c r="AQ336" i="1"/>
  <c r="AO336" i="1"/>
  <c r="AL336" i="1"/>
  <c r="AK336" i="1"/>
  <c r="AJ336" i="1"/>
  <c r="AP336" i="1" s="1"/>
  <c r="AM336" i="1" s="1"/>
  <c r="AI336" i="1"/>
  <c r="AH336" i="1"/>
  <c r="AQ335" i="1"/>
  <c r="AO335" i="1"/>
  <c r="AL335" i="1"/>
  <c r="AK335" i="1"/>
  <c r="AJ335" i="1"/>
  <c r="AP335" i="1" s="1"/>
  <c r="AM335" i="1" s="1"/>
  <c r="AI335" i="1"/>
  <c r="AH335" i="1"/>
  <c r="AQ334" i="1"/>
  <c r="AO334" i="1"/>
  <c r="AL334" i="1"/>
  <c r="AK334" i="1"/>
  <c r="AJ334" i="1"/>
  <c r="AP334" i="1" s="1"/>
  <c r="AM334" i="1" s="1"/>
  <c r="AI334" i="1"/>
  <c r="AH334" i="1"/>
  <c r="AQ333" i="1"/>
  <c r="AO333" i="1"/>
  <c r="AL333" i="1"/>
  <c r="AK333" i="1"/>
  <c r="AJ333" i="1"/>
  <c r="AP333" i="1" s="1"/>
  <c r="AM333" i="1" s="1"/>
  <c r="AI333" i="1"/>
  <c r="AH333" i="1"/>
  <c r="AQ332" i="1"/>
  <c r="AO332" i="1"/>
  <c r="AL332" i="1"/>
  <c r="AK332" i="1"/>
  <c r="AJ332" i="1"/>
  <c r="AP332" i="1" s="1"/>
  <c r="AM332" i="1" s="1"/>
  <c r="AI332" i="1"/>
  <c r="AH332" i="1"/>
  <c r="AQ331" i="1"/>
  <c r="AO331" i="1"/>
  <c r="AL331" i="1"/>
  <c r="AK331" i="1"/>
  <c r="AJ331" i="1"/>
  <c r="AP331" i="1" s="1"/>
  <c r="AM331" i="1" s="1"/>
  <c r="AI331" i="1"/>
  <c r="AH331" i="1"/>
  <c r="AQ330" i="1"/>
  <c r="AO330" i="1"/>
  <c r="AL330" i="1"/>
  <c r="AK330" i="1"/>
  <c r="AJ330" i="1"/>
  <c r="AP330" i="1" s="1"/>
  <c r="AM330" i="1" s="1"/>
  <c r="AI330" i="1"/>
  <c r="AH330" i="1"/>
  <c r="AQ329" i="1"/>
  <c r="AO329" i="1"/>
  <c r="AL329" i="1"/>
  <c r="AK329" i="1"/>
  <c r="AJ329" i="1"/>
  <c r="AP329" i="1" s="1"/>
  <c r="AM329" i="1" s="1"/>
  <c r="AI329" i="1"/>
  <c r="AH329" i="1"/>
  <c r="AQ328" i="1"/>
  <c r="AO328" i="1"/>
  <c r="AL328" i="1"/>
  <c r="AK328" i="1"/>
  <c r="AJ328" i="1"/>
  <c r="AP328" i="1" s="1"/>
  <c r="AM328" i="1" s="1"/>
  <c r="AI328" i="1"/>
  <c r="AH328" i="1"/>
  <c r="AQ327" i="1"/>
  <c r="AO327" i="1"/>
  <c r="AL327" i="1"/>
  <c r="AK327" i="1"/>
  <c r="AJ327" i="1"/>
  <c r="AP327" i="1" s="1"/>
  <c r="AM327" i="1" s="1"/>
  <c r="AI327" i="1"/>
  <c r="AH327" i="1"/>
  <c r="AQ326" i="1"/>
  <c r="AP326" i="1"/>
  <c r="AM326" i="1" s="1"/>
  <c r="AO326" i="1"/>
  <c r="AL326" i="1"/>
  <c r="AK326" i="1"/>
  <c r="AJ326" i="1"/>
  <c r="AI326" i="1"/>
  <c r="AH326" i="1"/>
  <c r="AQ325" i="1"/>
  <c r="AO325" i="1"/>
  <c r="AL325" i="1"/>
  <c r="AK325" i="1"/>
  <c r="AJ325" i="1"/>
  <c r="AP325" i="1" s="1"/>
  <c r="AM325" i="1" s="1"/>
  <c r="AI325" i="1"/>
  <c r="AH325" i="1"/>
  <c r="AQ324" i="1"/>
  <c r="AP324" i="1"/>
  <c r="AM324" i="1" s="1"/>
  <c r="AO324" i="1"/>
  <c r="AL324" i="1"/>
  <c r="AK324" i="1"/>
  <c r="AJ324" i="1"/>
  <c r="AI324" i="1"/>
  <c r="AH324" i="1"/>
  <c r="AQ323" i="1"/>
  <c r="AO323" i="1"/>
  <c r="AL323" i="1"/>
  <c r="AK323" i="1"/>
  <c r="AJ323" i="1"/>
  <c r="AP323" i="1" s="1"/>
  <c r="AM323" i="1" s="1"/>
  <c r="AI323" i="1"/>
  <c r="AH323" i="1"/>
  <c r="AQ322" i="1"/>
  <c r="AO322" i="1"/>
  <c r="AL322" i="1"/>
  <c r="AK322" i="1"/>
  <c r="AJ322" i="1"/>
  <c r="AP322" i="1" s="1"/>
  <c r="AM322" i="1" s="1"/>
  <c r="AI322" i="1"/>
  <c r="AH322" i="1"/>
  <c r="AQ321" i="1"/>
  <c r="AO321" i="1"/>
  <c r="AL321" i="1"/>
  <c r="AK321" i="1"/>
  <c r="AJ321" i="1"/>
  <c r="AP321" i="1" s="1"/>
  <c r="AM321" i="1" s="1"/>
  <c r="AI321" i="1"/>
  <c r="AH321" i="1"/>
  <c r="AQ320" i="1"/>
  <c r="AO320" i="1"/>
  <c r="AL320" i="1"/>
  <c r="AK320" i="1"/>
  <c r="AJ320" i="1"/>
  <c r="AP320" i="1" s="1"/>
  <c r="AM320" i="1" s="1"/>
  <c r="AI320" i="1"/>
  <c r="AH320" i="1"/>
  <c r="AQ319" i="1"/>
  <c r="AO319" i="1"/>
  <c r="AL319" i="1"/>
  <c r="AK319" i="1"/>
  <c r="AJ319" i="1"/>
  <c r="AP319" i="1" s="1"/>
  <c r="AM319" i="1" s="1"/>
  <c r="AI319" i="1"/>
  <c r="AH319" i="1"/>
  <c r="AQ318" i="1"/>
  <c r="AO318" i="1"/>
  <c r="AL318" i="1"/>
  <c r="AK318" i="1"/>
  <c r="AJ318" i="1"/>
  <c r="AP318" i="1" s="1"/>
  <c r="AM318" i="1" s="1"/>
  <c r="AI318" i="1"/>
  <c r="AH318" i="1"/>
  <c r="AQ317" i="1"/>
  <c r="AO317" i="1"/>
  <c r="AL317" i="1"/>
  <c r="AK317" i="1"/>
  <c r="AJ317" i="1"/>
  <c r="AP317" i="1" s="1"/>
  <c r="AM317" i="1" s="1"/>
  <c r="AI317" i="1"/>
  <c r="AH317" i="1"/>
  <c r="AQ316" i="1"/>
  <c r="AO316" i="1"/>
  <c r="AL316" i="1"/>
  <c r="AK316" i="1"/>
  <c r="AJ316" i="1"/>
  <c r="AP316" i="1" s="1"/>
  <c r="AM316" i="1" s="1"/>
  <c r="AI316" i="1"/>
  <c r="AH316" i="1"/>
  <c r="AQ315" i="1"/>
  <c r="AO315" i="1"/>
  <c r="AL315" i="1"/>
  <c r="AK315" i="1"/>
  <c r="AJ315" i="1"/>
  <c r="AP315" i="1" s="1"/>
  <c r="AM315" i="1" s="1"/>
  <c r="AI315" i="1"/>
  <c r="AH315" i="1"/>
  <c r="AQ314" i="1"/>
  <c r="AO314" i="1"/>
  <c r="AL314" i="1"/>
  <c r="AK314" i="1"/>
  <c r="AJ314" i="1"/>
  <c r="AP314" i="1" s="1"/>
  <c r="AM314" i="1" s="1"/>
  <c r="AI314" i="1"/>
  <c r="AH314" i="1"/>
  <c r="AQ313" i="1"/>
  <c r="AO313" i="1"/>
  <c r="AL313" i="1"/>
  <c r="AK313" i="1"/>
  <c r="AJ313" i="1"/>
  <c r="AP313" i="1" s="1"/>
  <c r="AM313" i="1" s="1"/>
  <c r="AI313" i="1"/>
  <c r="AH313" i="1"/>
  <c r="AQ312" i="1"/>
  <c r="AO312" i="1"/>
  <c r="AL312" i="1"/>
  <c r="AK312" i="1"/>
  <c r="AJ312" i="1"/>
  <c r="AP312" i="1" s="1"/>
  <c r="AM312" i="1" s="1"/>
  <c r="AI312" i="1"/>
  <c r="AH312" i="1"/>
  <c r="AQ311" i="1"/>
  <c r="AO311" i="1"/>
  <c r="AL311" i="1"/>
  <c r="AK311" i="1"/>
  <c r="AJ311" i="1"/>
  <c r="AP311" i="1" s="1"/>
  <c r="AM311" i="1" s="1"/>
  <c r="AI311" i="1"/>
  <c r="AH311" i="1"/>
  <c r="AQ310" i="1"/>
  <c r="AO310" i="1"/>
  <c r="AL310" i="1"/>
  <c r="AK310" i="1"/>
  <c r="AJ310" i="1"/>
  <c r="AP310" i="1" s="1"/>
  <c r="AM310" i="1" s="1"/>
  <c r="AI310" i="1"/>
  <c r="AH310" i="1"/>
  <c r="AQ309" i="1"/>
  <c r="AO309" i="1"/>
  <c r="AL309" i="1"/>
  <c r="AK309" i="1"/>
  <c r="AJ309" i="1"/>
  <c r="AP309" i="1" s="1"/>
  <c r="AM309" i="1" s="1"/>
  <c r="AI309" i="1"/>
  <c r="AH309" i="1"/>
  <c r="AQ308" i="1"/>
  <c r="AO308" i="1"/>
  <c r="AL308" i="1"/>
  <c r="AK308" i="1"/>
  <c r="AJ308" i="1"/>
  <c r="AP308" i="1" s="1"/>
  <c r="AM308" i="1" s="1"/>
  <c r="AI308" i="1"/>
  <c r="AH308" i="1"/>
  <c r="AQ307" i="1"/>
  <c r="AO307" i="1"/>
  <c r="AL307" i="1"/>
  <c r="AK307" i="1"/>
  <c r="AJ307" i="1"/>
  <c r="AP307" i="1" s="1"/>
  <c r="AM307" i="1" s="1"/>
  <c r="AI307" i="1"/>
  <c r="AH307" i="1"/>
  <c r="AQ306" i="1"/>
  <c r="AO306" i="1"/>
  <c r="AL306" i="1"/>
  <c r="AK306" i="1"/>
  <c r="AJ306" i="1"/>
  <c r="AP306" i="1" s="1"/>
  <c r="AM306" i="1" s="1"/>
  <c r="AI306" i="1"/>
  <c r="AH306" i="1"/>
  <c r="AQ305" i="1"/>
  <c r="AO305" i="1"/>
  <c r="AL305" i="1"/>
  <c r="AK305" i="1"/>
  <c r="AJ305" i="1"/>
  <c r="AP305" i="1" s="1"/>
  <c r="AM305" i="1" s="1"/>
  <c r="AI305" i="1"/>
  <c r="AH305" i="1"/>
  <c r="AQ304" i="1"/>
  <c r="AO304" i="1"/>
  <c r="AL304" i="1"/>
  <c r="AK304" i="1"/>
  <c r="AJ304" i="1"/>
  <c r="AP304" i="1" s="1"/>
  <c r="AM304" i="1" s="1"/>
  <c r="AI304" i="1"/>
  <c r="AH304" i="1"/>
  <c r="AQ303" i="1"/>
  <c r="AO303" i="1"/>
  <c r="AL303" i="1"/>
  <c r="AK303" i="1"/>
  <c r="AJ303" i="1"/>
  <c r="AP303" i="1" s="1"/>
  <c r="AM303" i="1" s="1"/>
  <c r="AI303" i="1"/>
  <c r="AH303" i="1"/>
  <c r="AQ302" i="1"/>
  <c r="AO302" i="1"/>
  <c r="AL302" i="1"/>
  <c r="AK302" i="1"/>
  <c r="AJ302" i="1"/>
  <c r="AP302" i="1" s="1"/>
  <c r="AM302" i="1" s="1"/>
  <c r="AI302" i="1"/>
  <c r="AH302" i="1"/>
  <c r="AQ301" i="1"/>
  <c r="AO301" i="1"/>
  <c r="AL301" i="1"/>
  <c r="AK301" i="1"/>
  <c r="AJ301" i="1"/>
  <c r="AP301" i="1" s="1"/>
  <c r="AM301" i="1" s="1"/>
  <c r="AI301" i="1"/>
  <c r="AH301" i="1"/>
  <c r="AQ300" i="1"/>
  <c r="AO300" i="1"/>
  <c r="AL300" i="1"/>
  <c r="AK300" i="1"/>
  <c r="AJ300" i="1"/>
  <c r="AP300" i="1" s="1"/>
  <c r="AM300" i="1" s="1"/>
  <c r="AI300" i="1"/>
  <c r="AH300" i="1"/>
  <c r="AQ299" i="1"/>
  <c r="AO299" i="1"/>
  <c r="AL299" i="1"/>
  <c r="AK299" i="1"/>
  <c r="AJ299" i="1"/>
  <c r="AP299" i="1" s="1"/>
  <c r="AM299" i="1" s="1"/>
  <c r="AI299" i="1"/>
  <c r="AH299" i="1"/>
  <c r="AQ298" i="1"/>
  <c r="AO298" i="1"/>
  <c r="AL298" i="1"/>
  <c r="AK298" i="1"/>
  <c r="AJ298" i="1"/>
  <c r="AP298" i="1" s="1"/>
  <c r="AM298" i="1" s="1"/>
  <c r="AI298" i="1"/>
  <c r="AH298" i="1"/>
  <c r="AQ297" i="1"/>
  <c r="AO297" i="1"/>
  <c r="AL297" i="1"/>
  <c r="AK297" i="1"/>
  <c r="AJ297" i="1"/>
  <c r="AP297" i="1" s="1"/>
  <c r="AM297" i="1" s="1"/>
  <c r="AI297" i="1"/>
  <c r="AH297" i="1"/>
  <c r="AQ296" i="1"/>
  <c r="AO296" i="1"/>
  <c r="AL296" i="1"/>
  <c r="AK296" i="1"/>
  <c r="AJ296" i="1"/>
  <c r="AP296" i="1" s="1"/>
  <c r="AM296" i="1" s="1"/>
  <c r="AI296" i="1"/>
  <c r="AH296" i="1"/>
  <c r="AQ295" i="1"/>
  <c r="AO295" i="1"/>
  <c r="AL295" i="1"/>
  <c r="AK295" i="1"/>
  <c r="AJ295" i="1"/>
  <c r="AP295" i="1" s="1"/>
  <c r="AM295" i="1" s="1"/>
  <c r="AI295" i="1"/>
  <c r="AH295" i="1"/>
  <c r="AQ294" i="1"/>
  <c r="AO294" i="1"/>
  <c r="AL294" i="1"/>
  <c r="AK294" i="1"/>
  <c r="AJ294" i="1"/>
  <c r="AP294" i="1" s="1"/>
  <c r="AM294" i="1" s="1"/>
  <c r="AI294" i="1"/>
  <c r="AH294" i="1"/>
  <c r="AQ293" i="1"/>
  <c r="AO293" i="1"/>
  <c r="AL293" i="1"/>
  <c r="AK293" i="1"/>
  <c r="AJ293" i="1"/>
  <c r="AP293" i="1" s="1"/>
  <c r="AM293" i="1" s="1"/>
  <c r="AI293" i="1"/>
  <c r="AH293" i="1"/>
  <c r="AQ292" i="1"/>
  <c r="AO292" i="1"/>
  <c r="AL292" i="1"/>
  <c r="AK292" i="1"/>
  <c r="AJ292" i="1"/>
  <c r="AP292" i="1" s="1"/>
  <c r="AM292" i="1" s="1"/>
  <c r="AI292" i="1"/>
  <c r="AH292" i="1"/>
  <c r="AQ291" i="1"/>
  <c r="AO291" i="1"/>
  <c r="AL291" i="1"/>
  <c r="AK291" i="1"/>
  <c r="AJ291" i="1"/>
  <c r="AP291" i="1" s="1"/>
  <c r="AM291" i="1" s="1"/>
  <c r="AI291" i="1"/>
  <c r="AH291" i="1"/>
  <c r="AQ290" i="1"/>
  <c r="AO290" i="1"/>
  <c r="AL290" i="1"/>
  <c r="AK290" i="1"/>
  <c r="AJ290" i="1"/>
  <c r="AP290" i="1" s="1"/>
  <c r="AM290" i="1" s="1"/>
  <c r="AI290" i="1"/>
  <c r="AH290" i="1"/>
  <c r="AQ289" i="1"/>
  <c r="AO289" i="1"/>
  <c r="AL289" i="1"/>
  <c r="AK289" i="1"/>
  <c r="AJ289" i="1"/>
  <c r="AP289" i="1" s="1"/>
  <c r="AM289" i="1" s="1"/>
  <c r="AI289" i="1"/>
  <c r="AH289" i="1"/>
  <c r="AQ288" i="1"/>
  <c r="AO288" i="1"/>
  <c r="AL288" i="1"/>
  <c r="AK288" i="1"/>
  <c r="AJ288" i="1"/>
  <c r="AP288" i="1" s="1"/>
  <c r="AM288" i="1" s="1"/>
  <c r="AI288" i="1"/>
  <c r="AH288" i="1"/>
  <c r="AQ287" i="1"/>
  <c r="AO287" i="1"/>
  <c r="AL287" i="1"/>
  <c r="AK287" i="1"/>
  <c r="AJ287" i="1"/>
  <c r="AP287" i="1" s="1"/>
  <c r="AM287" i="1" s="1"/>
  <c r="AI287" i="1"/>
  <c r="AH287" i="1"/>
  <c r="AQ286" i="1"/>
  <c r="AO286" i="1"/>
  <c r="AL286" i="1"/>
  <c r="AK286" i="1"/>
  <c r="AJ286" i="1"/>
  <c r="AP286" i="1" s="1"/>
  <c r="AM286" i="1" s="1"/>
  <c r="AI286" i="1"/>
  <c r="AH286" i="1"/>
  <c r="AQ285" i="1"/>
  <c r="AO285" i="1"/>
  <c r="AL285" i="1"/>
  <c r="AK285" i="1"/>
  <c r="AJ285" i="1"/>
  <c r="AP285" i="1" s="1"/>
  <c r="AM285" i="1" s="1"/>
  <c r="AI285" i="1"/>
  <c r="AH285" i="1"/>
  <c r="AQ284" i="1"/>
  <c r="AO284" i="1"/>
  <c r="AL284" i="1"/>
  <c r="AK284" i="1"/>
  <c r="AJ284" i="1"/>
  <c r="AP284" i="1" s="1"/>
  <c r="AM284" i="1" s="1"/>
  <c r="AI284" i="1"/>
  <c r="AH284" i="1"/>
  <c r="AQ283" i="1"/>
  <c r="AO283" i="1"/>
  <c r="AL283" i="1"/>
  <c r="AK283" i="1"/>
  <c r="AJ283" i="1"/>
  <c r="AP283" i="1" s="1"/>
  <c r="AM283" i="1" s="1"/>
  <c r="AI283" i="1"/>
  <c r="AH283" i="1"/>
  <c r="AQ282" i="1"/>
  <c r="AO282" i="1"/>
  <c r="AL282" i="1"/>
  <c r="AK282" i="1"/>
  <c r="AJ282" i="1"/>
  <c r="AP282" i="1" s="1"/>
  <c r="AM282" i="1" s="1"/>
  <c r="AI282" i="1"/>
  <c r="AH282" i="1"/>
  <c r="AQ281" i="1"/>
  <c r="AO281" i="1"/>
  <c r="AL281" i="1"/>
  <c r="AK281" i="1"/>
  <c r="AJ281" i="1"/>
  <c r="AP281" i="1" s="1"/>
  <c r="AM281" i="1" s="1"/>
  <c r="AI281" i="1"/>
  <c r="AH281" i="1"/>
  <c r="AQ280" i="1"/>
  <c r="AO280" i="1"/>
  <c r="AL280" i="1"/>
  <c r="AK280" i="1"/>
  <c r="AJ280" i="1"/>
  <c r="AP280" i="1" s="1"/>
  <c r="AM280" i="1" s="1"/>
  <c r="AI280" i="1"/>
  <c r="AH280" i="1"/>
  <c r="AQ279" i="1"/>
  <c r="AO279" i="1"/>
  <c r="AL279" i="1"/>
  <c r="AK279" i="1"/>
  <c r="AJ279" i="1"/>
  <c r="AP279" i="1" s="1"/>
  <c r="AM279" i="1" s="1"/>
  <c r="AI279" i="1"/>
  <c r="AH279" i="1"/>
  <c r="AQ278" i="1"/>
  <c r="AO278" i="1"/>
  <c r="AL278" i="1"/>
  <c r="AK278" i="1"/>
  <c r="AJ278" i="1"/>
  <c r="AP278" i="1" s="1"/>
  <c r="AM278" i="1" s="1"/>
  <c r="AI278" i="1"/>
  <c r="AH278" i="1"/>
  <c r="AQ277" i="1"/>
  <c r="AO277" i="1"/>
  <c r="AL277" i="1"/>
  <c r="AK277" i="1"/>
  <c r="AJ277" i="1"/>
  <c r="AP277" i="1" s="1"/>
  <c r="AM277" i="1" s="1"/>
  <c r="AI277" i="1"/>
  <c r="AH277" i="1"/>
  <c r="AQ276" i="1"/>
  <c r="AO276" i="1"/>
  <c r="AL276" i="1"/>
  <c r="AK276" i="1"/>
  <c r="AJ276" i="1"/>
  <c r="AP276" i="1" s="1"/>
  <c r="AM276" i="1" s="1"/>
  <c r="AI276" i="1"/>
  <c r="AH276" i="1"/>
  <c r="AQ275" i="1"/>
  <c r="AO275" i="1"/>
  <c r="AL275" i="1"/>
  <c r="AK275" i="1"/>
  <c r="AJ275" i="1"/>
  <c r="AP275" i="1" s="1"/>
  <c r="AM275" i="1" s="1"/>
  <c r="AI275" i="1"/>
  <c r="AH275" i="1"/>
  <c r="AQ274" i="1"/>
  <c r="AO274" i="1"/>
  <c r="AL274" i="1"/>
  <c r="AK274" i="1"/>
  <c r="AJ274" i="1"/>
  <c r="AP274" i="1" s="1"/>
  <c r="AM274" i="1" s="1"/>
  <c r="AI274" i="1"/>
  <c r="AH274" i="1"/>
  <c r="AQ273" i="1"/>
  <c r="AO273" i="1"/>
  <c r="AL273" i="1"/>
  <c r="AK273" i="1"/>
  <c r="AJ273" i="1"/>
  <c r="AP273" i="1" s="1"/>
  <c r="AM273" i="1" s="1"/>
  <c r="AI273" i="1"/>
  <c r="AH273" i="1"/>
  <c r="AQ272" i="1"/>
  <c r="AO272" i="1"/>
  <c r="AL272" i="1"/>
  <c r="AK272" i="1"/>
  <c r="AJ272" i="1"/>
  <c r="AP272" i="1" s="1"/>
  <c r="AM272" i="1" s="1"/>
  <c r="AI272" i="1"/>
  <c r="AH272" i="1"/>
  <c r="AQ271" i="1"/>
  <c r="AO271" i="1"/>
  <c r="AL271" i="1"/>
  <c r="AK271" i="1"/>
  <c r="AJ271" i="1"/>
  <c r="AP271" i="1" s="1"/>
  <c r="AM271" i="1" s="1"/>
  <c r="AI271" i="1"/>
  <c r="AH271" i="1"/>
  <c r="AQ270" i="1"/>
  <c r="AO270" i="1"/>
  <c r="AL270" i="1"/>
  <c r="AK270" i="1"/>
  <c r="AJ270" i="1"/>
  <c r="AP270" i="1" s="1"/>
  <c r="AM270" i="1" s="1"/>
  <c r="AI270" i="1"/>
  <c r="AH270" i="1"/>
  <c r="AQ269" i="1"/>
  <c r="AO269" i="1"/>
  <c r="AL269" i="1"/>
  <c r="AK269" i="1"/>
  <c r="AJ269" i="1"/>
  <c r="AP269" i="1" s="1"/>
  <c r="AM269" i="1" s="1"/>
  <c r="AI269" i="1"/>
  <c r="AH269" i="1"/>
  <c r="AQ268" i="1"/>
  <c r="AO268" i="1"/>
  <c r="AL268" i="1"/>
  <c r="AK268" i="1"/>
  <c r="AJ268" i="1"/>
  <c r="AP268" i="1" s="1"/>
  <c r="AM268" i="1" s="1"/>
  <c r="AI268" i="1"/>
  <c r="AH268" i="1"/>
  <c r="AQ267" i="1"/>
  <c r="AO267" i="1"/>
  <c r="AL267" i="1"/>
  <c r="AK267" i="1"/>
  <c r="AJ267" i="1"/>
  <c r="AP267" i="1" s="1"/>
  <c r="AM267" i="1" s="1"/>
  <c r="AI267" i="1"/>
  <c r="AH267" i="1"/>
  <c r="AQ266" i="1"/>
  <c r="AO266" i="1"/>
  <c r="AL266" i="1"/>
  <c r="AK266" i="1"/>
  <c r="AJ266" i="1"/>
  <c r="AP266" i="1" s="1"/>
  <c r="AM266" i="1" s="1"/>
  <c r="AI266" i="1"/>
  <c r="AH266" i="1"/>
  <c r="AQ265" i="1"/>
  <c r="AO265" i="1"/>
  <c r="AL265" i="1"/>
  <c r="AK265" i="1"/>
  <c r="AJ265" i="1"/>
  <c r="AP265" i="1" s="1"/>
  <c r="AM265" i="1" s="1"/>
  <c r="AI265" i="1"/>
  <c r="AH265" i="1"/>
  <c r="AQ264" i="1"/>
  <c r="AO264" i="1"/>
  <c r="AL264" i="1"/>
  <c r="AK264" i="1"/>
  <c r="AJ264" i="1"/>
  <c r="AP264" i="1" s="1"/>
  <c r="AM264" i="1" s="1"/>
  <c r="AI264" i="1"/>
  <c r="AH264" i="1"/>
  <c r="AQ263" i="1"/>
  <c r="AO263" i="1"/>
  <c r="AL263" i="1"/>
  <c r="AK263" i="1"/>
  <c r="AJ263" i="1"/>
  <c r="AP263" i="1" s="1"/>
  <c r="AM263" i="1" s="1"/>
  <c r="AI263" i="1"/>
  <c r="AH263" i="1"/>
  <c r="AQ262" i="1"/>
  <c r="AO262" i="1"/>
  <c r="AL262" i="1"/>
  <c r="AK262" i="1"/>
  <c r="AJ262" i="1"/>
  <c r="AP262" i="1" s="1"/>
  <c r="AM262" i="1" s="1"/>
  <c r="AI262" i="1"/>
  <c r="AH262" i="1"/>
  <c r="AQ261" i="1"/>
  <c r="AO261" i="1"/>
  <c r="AL261" i="1"/>
  <c r="AK261" i="1"/>
  <c r="AJ261" i="1"/>
  <c r="AP261" i="1" s="1"/>
  <c r="AM261" i="1" s="1"/>
  <c r="AI261" i="1"/>
  <c r="AH261" i="1"/>
  <c r="AQ260" i="1"/>
  <c r="AO260" i="1"/>
  <c r="AL260" i="1"/>
  <c r="AK260" i="1"/>
  <c r="AJ260" i="1"/>
  <c r="AP260" i="1" s="1"/>
  <c r="AM260" i="1" s="1"/>
  <c r="AI260" i="1"/>
  <c r="AH260" i="1"/>
  <c r="AQ259" i="1"/>
  <c r="AO259" i="1"/>
  <c r="AL259" i="1"/>
  <c r="AK259" i="1"/>
  <c r="AJ259" i="1"/>
  <c r="AP259" i="1" s="1"/>
  <c r="AM259" i="1" s="1"/>
  <c r="AI259" i="1"/>
  <c r="AH259" i="1"/>
  <c r="AQ258" i="1"/>
  <c r="AO258" i="1"/>
  <c r="AL258" i="1"/>
  <c r="AK258" i="1"/>
  <c r="AJ258" i="1"/>
  <c r="AP258" i="1" s="1"/>
  <c r="AM258" i="1" s="1"/>
  <c r="AI258" i="1"/>
  <c r="AH258" i="1"/>
  <c r="AQ257" i="1"/>
  <c r="AO257" i="1"/>
  <c r="AL257" i="1"/>
  <c r="AK257" i="1"/>
  <c r="AJ257" i="1"/>
  <c r="AP257" i="1" s="1"/>
  <c r="AM257" i="1" s="1"/>
  <c r="AI257" i="1"/>
  <c r="AH257" i="1"/>
  <c r="AQ256" i="1"/>
  <c r="AO256" i="1"/>
  <c r="AL256" i="1"/>
  <c r="AK256" i="1"/>
  <c r="AJ256" i="1"/>
  <c r="AP256" i="1" s="1"/>
  <c r="AM256" i="1" s="1"/>
  <c r="AI256" i="1"/>
  <c r="AH256" i="1"/>
  <c r="AQ255" i="1"/>
  <c r="AO255" i="1"/>
  <c r="AL255" i="1"/>
  <c r="AK255" i="1"/>
  <c r="AJ255" i="1"/>
  <c r="AP255" i="1" s="1"/>
  <c r="AM255" i="1" s="1"/>
  <c r="AI255" i="1"/>
  <c r="AH255" i="1"/>
  <c r="AQ254" i="1"/>
  <c r="AO254" i="1"/>
  <c r="AL254" i="1"/>
  <c r="AK254" i="1"/>
  <c r="AJ254" i="1"/>
  <c r="AP254" i="1" s="1"/>
  <c r="AM254" i="1" s="1"/>
  <c r="AI254" i="1"/>
  <c r="AH254" i="1"/>
  <c r="AQ253" i="1"/>
  <c r="AO253" i="1"/>
  <c r="AL253" i="1"/>
  <c r="AK253" i="1"/>
  <c r="AJ253" i="1"/>
  <c r="AP253" i="1" s="1"/>
  <c r="AM253" i="1" s="1"/>
  <c r="AI253" i="1"/>
  <c r="AH253" i="1"/>
  <c r="AQ252" i="1"/>
  <c r="AO252" i="1"/>
  <c r="AL252" i="1"/>
  <c r="AK252" i="1"/>
  <c r="AJ252" i="1"/>
  <c r="AP252" i="1" s="1"/>
  <c r="AM252" i="1" s="1"/>
  <c r="AI252" i="1"/>
  <c r="AH252" i="1"/>
  <c r="AQ251" i="1"/>
  <c r="AO251" i="1"/>
  <c r="AL251" i="1"/>
  <c r="AK251" i="1"/>
  <c r="AJ251" i="1"/>
  <c r="AP251" i="1" s="1"/>
  <c r="AM251" i="1" s="1"/>
  <c r="AI251" i="1"/>
  <c r="AH251" i="1"/>
  <c r="AQ250" i="1"/>
  <c r="AO250" i="1"/>
  <c r="AL250" i="1"/>
  <c r="AK250" i="1"/>
  <c r="AJ250" i="1"/>
  <c r="AP250" i="1" s="1"/>
  <c r="AM250" i="1" s="1"/>
  <c r="AI250" i="1"/>
  <c r="AH250" i="1"/>
  <c r="AQ249" i="1"/>
  <c r="AO249" i="1"/>
  <c r="AL249" i="1"/>
  <c r="AK249" i="1"/>
  <c r="AJ249" i="1"/>
  <c r="AP249" i="1" s="1"/>
  <c r="AM249" i="1" s="1"/>
  <c r="AI249" i="1"/>
  <c r="AH249" i="1"/>
  <c r="AQ248" i="1"/>
  <c r="AO248" i="1"/>
  <c r="AL248" i="1"/>
  <c r="AK248" i="1"/>
  <c r="AJ248" i="1"/>
  <c r="AP248" i="1" s="1"/>
  <c r="AM248" i="1" s="1"/>
  <c r="AI248" i="1"/>
  <c r="AH248" i="1"/>
  <c r="AQ247" i="1"/>
  <c r="AO247" i="1"/>
  <c r="AL247" i="1"/>
  <c r="AK247" i="1"/>
  <c r="AJ247" i="1"/>
  <c r="AP247" i="1" s="1"/>
  <c r="AM247" i="1" s="1"/>
  <c r="AI247" i="1"/>
  <c r="AH247" i="1"/>
  <c r="AQ246" i="1"/>
  <c r="AO246" i="1"/>
  <c r="AL246" i="1"/>
  <c r="AK246" i="1"/>
  <c r="AJ246" i="1"/>
  <c r="AP246" i="1" s="1"/>
  <c r="AM246" i="1" s="1"/>
  <c r="AI246" i="1"/>
  <c r="AH246" i="1"/>
  <c r="AQ245" i="1"/>
  <c r="AO245" i="1"/>
  <c r="AL245" i="1"/>
  <c r="AK245" i="1"/>
  <c r="AJ245" i="1"/>
  <c r="AP245" i="1" s="1"/>
  <c r="AM245" i="1" s="1"/>
  <c r="AI245" i="1"/>
  <c r="AH245" i="1"/>
  <c r="AQ244" i="1"/>
  <c r="AO244" i="1"/>
  <c r="AL244" i="1"/>
  <c r="AK244" i="1"/>
  <c r="AJ244" i="1"/>
  <c r="AP244" i="1" s="1"/>
  <c r="AM244" i="1" s="1"/>
  <c r="AI244" i="1"/>
  <c r="AH244" i="1"/>
  <c r="AQ243" i="1"/>
  <c r="AO243" i="1"/>
  <c r="AL243" i="1"/>
  <c r="AK243" i="1"/>
  <c r="AJ243" i="1"/>
  <c r="AP243" i="1" s="1"/>
  <c r="AM243" i="1" s="1"/>
  <c r="AI243" i="1"/>
  <c r="AH243" i="1"/>
  <c r="AQ242" i="1"/>
  <c r="AO242" i="1"/>
  <c r="AL242" i="1"/>
  <c r="AK242" i="1"/>
  <c r="AJ242" i="1"/>
  <c r="AP242" i="1" s="1"/>
  <c r="AM242" i="1" s="1"/>
  <c r="AI242" i="1"/>
  <c r="AH242" i="1"/>
  <c r="AQ241" i="1"/>
  <c r="AO241" i="1"/>
  <c r="AL241" i="1"/>
  <c r="AK241" i="1"/>
  <c r="AJ241" i="1"/>
  <c r="AP241" i="1" s="1"/>
  <c r="AM241" i="1" s="1"/>
  <c r="AI241" i="1"/>
  <c r="AH241" i="1"/>
  <c r="AQ240" i="1"/>
  <c r="AO240" i="1"/>
  <c r="AL240" i="1"/>
  <c r="AK240" i="1"/>
  <c r="AJ240" i="1"/>
  <c r="AP240" i="1" s="1"/>
  <c r="AM240" i="1" s="1"/>
  <c r="AI240" i="1"/>
  <c r="AH240" i="1"/>
  <c r="AQ239" i="1"/>
  <c r="AO239" i="1"/>
  <c r="AL239" i="1"/>
  <c r="AK239" i="1"/>
  <c r="AJ239" i="1"/>
  <c r="AP239" i="1" s="1"/>
  <c r="AM239" i="1" s="1"/>
  <c r="AI239" i="1"/>
  <c r="AH239" i="1"/>
  <c r="AQ238" i="1"/>
  <c r="AO238" i="1"/>
  <c r="AL238" i="1"/>
  <c r="AK238" i="1"/>
  <c r="AJ238" i="1"/>
  <c r="AP238" i="1" s="1"/>
  <c r="AM238" i="1" s="1"/>
  <c r="AI238" i="1"/>
  <c r="AH238" i="1"/>
  <c r="AQ237" i="1"/>
  <c r="AO237" i="1"/>
  <c r="AL237" i="1"/>
  <c r="AK237" i="1"/>
  <c r="AJ237" i="1"/>
  <c r="AP237" i="1" s="1"/>
  <c r="AM237" i="1" s="1"/>
  <c r="AI237" i="1"/>
  <c r="AH237" i="1"/>
  <c r="AQ236" i="1"/>
  <c r="AO236" i="1"/>
  <c r="AL236" i="1"/>
  <c r="AK236" i="1"/>
  <c r="AJ236" i="1"/>
  <c r="AP236" i="1" s="1"/>
  <c r="AM236" i="1" s="1"/>
  <c r="AI236" i="1"/>
  <c r="AH236" i="1"/>
  <c r="AQ235" i="1"/>
  <c r="AO235" i="1"/>
  <c r="AL235" i="1"/>
  <c r="AK235" i="1"/>
  <c r="AJ235" i="1"/>
  <c r="AP235" i="1" s="1"/>
  <c r="AM235" i="1" s="1"/>
  <c r="AI235" i="1"/>
  <c r="AH235" i="1"/>
  <c r="AQ234" i="1"/>
  <c r="AO234" i="1"/>
  <c r="AL234" i="1"/>
  <c r="AK234" i="1"/>
  <c r="AJ234" i="1"/>
  <c r="AP234" i="1" s="1"/>
  <c r="AM234" i="1" s="1"/>
  <c r="AI234" i="1"/>
  <c r="AH234" i="1"/>
  <c r="AQ233" i="1"/>
  <c r="AO233" i="1"/>
  <c r="AL233" i="1"/>
  <c r="AK233" i="1"/>
  <c r="AJ233" i="1"/>
  <c r="AP233" i="1" s="1"/>
  <c r="AM233" i="1" s="1"/>
  <c r="AI233" i="1"/>
  <c r="AH233" i="1"/>
  <c r="AQ232" i="1"/>
  <c r="AO232" i="1"/>
  <c r="AL232" i="1"/>
  <c r="AK232" i="1"/>
  <c r="AJ232" i="1"/>
  <c r="AP232" i="1" s="1"/>
  <c r="AM232" i="1" s="1"/>
  <c r="AI232" i="1"/>
  <c r="AH232" i="1"/>
  <c r="AQ231" i="1"/>
  <c r="AO231" i="1"/>
  <c r="AL231" i="1"/>
  <c r="AK231" i="1"/>
  <c r="AJ231" i="1"/>
  <c r="AP231" i="1" s="1"/>
  <c r="AM231" i="1" s="1"/>
  <c r="AI231" i="1"/>
  <c r="AH231" i="1"/>
  <c r="AQ230" i="1"/>
  <c r="AO230" i="1"/>
  <c r="AL230" i="1"/>
  <c r="AK230" i="1"/>
  <c r="AJ230" i="1"/>
  <c r="AP230" i="1" s="1"/>
  <c r="AM230" i="1" s="1"/>
  <c r="AI230" i="1"/>
  <c r="AH230" i="1"/>
  <c r="AQ229" i="1"/>
  <c r="AO229" i="1"/>
  <c r="AL229" i="1"/>
  <c r="AK229" i="1"/>
  <c r="AJ229" i="1"/>
  <c r="AP229" i="1" s="1"/>
  <c r="AM229" i="1" s="1"/>
  <c r="AI229" i="1"/>
  <c r="AH229" i="1"/>
  <c r="AQ228" i="1"/>
  <c r="AO228" i="1"/>
  <c r="AL228" i="1"/>
  <c r="AK228" i="1"/>
  <c r="AJ228" i="1"/>
  <c r="AP228" i="1" s="1"/>
  <c r="AM228" i="1" s="1"/>
  <c r="AI228" i="1"/>
  <c r="AH228" i="1"/>
  <c r="AQ227" i="1"/>
  <c r="AO227" i="1"/>
  <c r="AL227" i="1"/>
  <c r="AK227" i="1"/>
  <c r="AJ227" i="1"/>
  <c r="AP227" i="1" s="1"/>
  <c r="AM227" i="1" s="1"/>
  <c r="AI227" i="1"/>
  <c r="AH227" i="1"/>
  <c r="AQ226" i="1"/>
  <c r="AO226" i="1"/>
  <c r="AL226" i="1"/>
  <c r="AK226" i="1"/>
  <c r="AJ226" i="1"/>
  <c r="AP226" i="1" s="1"/>
  <c r="AM226" i="1" s="1"/>
  <c r="AI226" i="1"/>
  <c r="AH226" i="1"/>
  <c r="AQ225" i="1"/>
  <c r="AO225" i="1"/>
  <c r="AL225" i="1"/>
  <c r="AK225" i="1"/>
  <c r="AJ225" i="1"/>
  <c r="AP225" i="1" s="1"/>
  <c r="AM225" i="1" s="1"/>
  <c r="AI225" i="1"/>
  <c r="AH225" i="1"/>
  <c r="AQ224" i="1"/>
  <c r="AO224" i="1"/>
  <c r="AL224" i="1"/>
  <c r="AK224" i="1"/>
  <c r="AJ224" i="1"/>
  <c r="AP224" i="1" s="1"/>
  <c r="AM224" i="1" s="1"/>
  <c r="AI224" i="1"/>
  <c r="AH224" i="1"/>
  <c r="AQ223" i="1"/>
  <c r="AO223" i="1"/>
  <c r="AL223" i="1"/>
  <c r="AK223" i="1"/>
  <c r="AJ223" i="1"/>
  <c r="AP223" i="1" s="1"/>
  <c r="AM223" i="1" s="1"/>
  <c r="AI223" i="1"/>
  <c r="AH223" i="1"/>
  <c r="AQ222" i="1"/>
  <c r="AO222" i="1"/>
  <c r="AL222" i="1"/>
  <c r="AK222" i="1"/>
  <c r="AJ222" i="1"/>
  <c r="AP222" i="1" s="1"/>
  <c r="AM222" i="1" s="1"/>
  <c r="AI222" i="1"/>
  <c r="AH222" i="1"/>
  <c r="AQ221" i="1"/>
  <c r="AO221" i="1"/>
  <c r="AL221" i="1"/>
  <c r="AK221" i="1"/>
  <c r="AJ221" i="1"/>
  <c r="AP221" i="1" s="1"/>
  <c r="AM221" i="1" s="1"/>
  <c r="AI221" i="1"/>
  <c r="AH221" i="1"/>
  <c r="AQ220" i="1"/>
  <c r="AO220" i="1"/>
  <c r="AL220" i="1"/>
  <c r="AK220" i="1"/>
  <c r="AJ220" i="1"/>
  <c r="AP220" i="1" s="1"/>
  <c r="AM220" i="1" s="1"/>
  <c r="AI220" i="1"/>
  <c r="AH220" i="1"/>
  <c r="AQ219" i="1"/>
  <c r="AO219" i="1"/>
  <c r="AL219" i="1"/>
  <c r="AK219" i="1"/>
  <c r="AJ219" i="1"/>
  <c r="AP219" i="1" s="1"/>
  <c r="AM219" i="1" s="1"/>
  <c r="AI219" i="1"/>
  <c r="AH219" i="1"/>
  <c r="AQ218" i="1"/>
  <c r="AO218" i="1"/>
  <c r="AL218" i="1"/>
  <c r="AK218" i="1"/>
  <c r="AJ218" i="1"/>
  <c r="AP218" i="1" s="1"/>
  <c r="AM218" i="1" s="1"/>
  <c r="AI218" i="1"/>
  <c r="AH218" i="1"/>
  <c r="AQ217" i="1"/>
  <c r="AO217" i="1"/>
  <c r="AL217" i="1"/>
  <c r="AK217" i="1"/>
  <c r="AJ217" i="1"/>
  <c r="AP217" i="1" s="1"/>
  <c r="AM217" i="1" s="1"/>
  <c r="AI217" i="1"/>
  <c r="AH217" i="1"/>
  <c r="AQ216" i="1"/>
  <c r="AO216" i="1"/>
  <c r="AL216" i="1"/>
  <c r="AK216" i="1"/>
  <c r="AJ216" i="1"/>
  <c r="AP216" i="1" s="1"/>
  <c r="AM216" i="1" s="1"/>
  <c r="AI216" i="1"/>
  <c r="AH216" i="1"/>
  <c r="AQ215" i="1"/>
  <c r="AO215" i="1"/>
  <c r="AL215" i="1"/>
  <c r="AK215" i="1"/>
  <c r="AJ215" i="1"/>
  <c r="AP215" i="1" s="1"/>
  <c r="AM215" i="1" s="1"/>
  <c r="AI215" i="1"/>
  <c r="AH215" i="1"/>
  <c r="AQ214" i="1"/>
  <c r="AO214" i="1"/>
  <c r="AL214" i="1"/>
  <c r="AK214" i="1"/>
  <c r="AJ214" i="1"/>
  <c r="AP214" i="1" s="1"/>
  <c r="AM214" i="1" s="1"/>
  <c r="AI214" i="1"/>
  <c r="AH214" i="1"/>
  <c r="AQ213" i="1"/>
  <c r="AO213" i="1"/>
  <c r="AL213" i="1"/>
  <c r="AK213" i="1"/>
  <c r="AJ213" i="1"/>
  <c r="AP213" i="1" s="1"/>
  <c r="AM213" i="1" s="1"/>
  <c r="AI213" i="1"/>
  <c r="AH213" i="1"/>
  <c r="AQ212" i="1"/>
  <c r="AO212" i="1"/>
  <c r="AL212" i="1"/>
  <c r="AK212" i="1"/>
  <c r="AJ212" i="1"/>
  <c r="AP212" i="1" s="1"/>
  <c r="AM212" i="1" s="1"/>
  <c r="AI212" i="1"/>
  <c r="AH212" i="1"/>
  <c r="AQ211" i="1"/>
  <c r="AO211" i="1"/>
  <c r="AL211" i="1"/>
  <c r="AK211" i="1"/>
  <c r="AJ211" i="1"/>
  <c r="AP211" i="1" s="1"/>
  <c r="AM211" i="1" s="1"/>
  <c r="AI211" i="1"/>
  <c r="AH211" i="1"/>
  <c r="AQ210" i="1"/>
  <c r="AO210" i="1"/>
  <c r="AL210" i="1"/>
  <c r="AK210" i="1"/>
  <c r="AJ210" i="1"/>
  <c r="AP210" i="1" s="1"/>
  <c r="AM210" i="1" s="1"/>
  <c r="AI210" i="1"/>
  <c r="AH210" i="1"/>
  <c r="AQ209" i="1"/>
  <c r="AO209" i="1"/>
  <c r="AL209" i="1"/>
  <c r="AK209" i="1"/>
  <c r="AJ209" i="1"/>
  <c r="AP209" i="1" s="1"/>
  <c r="AM209" i="1" s="1"/>
  <c r="AI209" i="1"/>
  <c r="AH209" i="1"/>
  <c r="AQ208" i="1"/>
  <c r="AO208" i="1"/>
  <c r="AL208" i="1"/>
  <c r="AK208" i="1"/>
  <c r="AJ208" i="1"/>
  <c r="AP208" i="1" s="1"/>
  <c r="AM208" i="1" s="1"/>
  <c r="AI208" i="1"/>
  <c r="AH208" i="1"/>
  <c r="AQ207" i="1"/>
  <c r="AO207" i="1"/>
  <c r="AL207" i="1"/>
  <c r="AK207" i="1"/>
  <c r="AJ207" i="1"/>
  <c r="AP207" i="1" s="1"/>
  <c r="AM207" i="1" s="1"/>
  <c r="AI207" i="1"/>
  <c r="AH207" i="1"/>
  <c r="AQ206" i="1"/>
  <c r="AO206" i="1"/>
  <c r="AL206" i="1"/>
  <c r="AK206" i="1"/>
  <c r="AJ206" i="1"/>
  <c r="AP206" i="1" s="1"/>
  <c r="AI206" i="1"/>
  <c r="AH206" i="1"/>
  <c r="AQ205" i="1"/>
  <c r="AO205" i="1"/>
  <c r="AL205" i="1"/>
  <c r="AK205" i="1"/>
  <c r="AJ205" i="1"/>
  <c r="AP205" i="1" s="1"/>
  <c r="AM205" i="1" s="1"/>
  <c r="AI205" i="1"/>
  <c r="AH205" i="1"/>
  <c r="AQ204" i="1"/>
  <c r="AO204" i="1"/>
  <c r="AL204" i="1"/>
  <c r="AK204" i="1"/>
  <c r="AJ204" i="1"/>
  <c r="AP204" i="1" s="1"/>
  <c r="AM204" i="1" s="1"/>
  <c r="AI204" i="1"/>
  <c r="AH204" i="1"/>
  <c r="AQ203" i="1"/>
  <c r="AO203" i="1"/>
  <c r="AL203" i="1"/>
  <c r="AK203" i="1"/>
  <c r="AJ203" i="1"/>
  <c r="AP203" i="1" s="1"/>
  <c r="AM203" i="1" s="1"/>
  <c r="AI203" i="1"/>
  <c r="AH203" i="1"/>
  <c r="AQ202" i="1"/>
  <c r="AO202" i="1"/>
  <c r="AL202" i="1"/>
  <c r="AK202" i="1"/>
  <c r="AJ202" i="1"/>
  <c r="AP202" i="1" s="1"/>
  <c r="AM202" i="1" s="1"/>
  <c r="AI202" i="1"/>
  <c r="AH202" i="1"/>
  <c r="AQ201" i="1"/>
  <c r="AO201" i="1"/>
  <c r="AL201" i="1"/>
  <c r="AK201" i="1"/>
  <c r="AJ201" i="1"/>
  <c r="AP201" i="1" s="1"/>
  <c r="AM201" i="1" s="1"/>
  <c r="AI201" i="1"/>
  <c r="AH201" i="1"/>
  <c r="AQ200" i="1"/>
  <c r="AO200" i="1"/>
  <c r="AL200" i="1"/>
  <c r="AK200" i="1"/>
  <c r="AJ200" i="1"/>
  <c r="AP200" i="1" s="1"/>
  <c r="AM200" i="1" s="1"/>
  <c r="AI200" i="1"/>
  <c r="AH200" i="1"/>
  <c r="AQ199" i="1"/>
  <c r="AO199" i="1"/>
  <c r="AL199" i="1"/>
  <c r="AK199" i="1"/>
  <c r="AJ199" i="1"/>
  <c r="AP199" i="1" s="1"/>
  <c r="AM199" i="1" s="1"/>
  <c r="AI199" i="1"/>
  <c r="AH199" i="1"/>
  <c r="AQ198" i="1"/>
  <c r="AO198" i="1"/>
  <c r="AL198" i="1"/>
  <c r="AK198" i="1"/>
  <c r="AJ198" i="1"/>
  <c r="AP198" i="1" s="1"/>
  <c r="AM198" i="1" s="1"/>
  <c r="AI198" i="1"/>
  <c r="AH198" i="1"/>
  <c r="AQ197" i="1"/>
  <c r="AO197" i="1"/>
  <c r="AL197" i="1"/>
  <c r="AK197" i="1"/>
  <c r="AJ197" i="1"/>
  <c r="AP197" i="1" s="1"/>
  <c r="AM197" i="1" s="1"/>
  <c r="AI197" i="1"/>
  <c r="AH197" i="1"/>
  <c r="AQ196" i="1"/>
  <c r="AO196" i="1"/>
  <c r="AL196" i="1"/>
  <c r="AK196" i="1"/>
  <c r="AJ196" i="1"/>
  <c r="AP196" i="1" s="1"/>
  <c r="AM196" i="1" s="1"/>
  <c r="AI196" i="1"/>
  <c r="AH196" i="1"/>
  <c r="AQ195" i="1"/>
  <c r="AO195" i="1"/>
  <c r="AL195" i="1"/>
  <c r="AK195" i="1"/>
  <c r="AJ195" i="1"/>
  <c r="AP195" i="1" s="1"/>
  <c r="AM195" i="1" s="1"/>
  <c r="AI195" i="1"/>
  <c r="AH195" i="1"/>
  <c r="AQ194" i="1"/>
  <c r="AO194" i="1"/>
  <c r="AL194" i="1"/>
  <c r="AK194" i="1"/>
  <c r="AJ194" i="1"/>
  <c r="AP194" i="1" s="1"/>
  <c r="AM194" i="1" s="1"/>
  <c r="AI194" i="1"/>
  <c r="AH194" i="1"/>
  <c r="AQ193" i="1"/>
  <c r="AO193" i="1"/>
  <c r="AL193" i="1"/>
  <c r="AK193" i="1"/>
  <c r="AJ193" i="1"/>
  <c r="AP193" i="1" s="1"/>
  <c r="AM193" i="1" s="1"/>
  <c r="AI193" i="1"/>
  <c r="AH193" i="1"/>
  <c r="AQ192" i="1"/>
  <c r="AO192" i="1"/>
  <c r="AL192" i="1"/>
  <c r="AK192" i="1"/>
  <c r="AJ192" i="1"/>
  <c r="AP192" i="1" s="1"/>
  <c r="AM192" i="1" s="1"/>
  <c r="AI192" i="1"/>
  <c r="AH192" i="1"/>
  <c r="AQ191" i="1"/>
  <c r="AO191" i="1"/>
  <c r="AL191" i="1"/>
  <c r="AK191" i="1"/>
  <c r="AJ191" i="1"/>
  <c r="AP191" i="1" s="1"/>
  <c r="AM191" i="1" s="1"/>
  <c r="AI191" i="1"/>
  <c r="AH191" i="1"/>
  <c r="AQ190" i="1"/>
  <c r="AO190" i="1"/>
  <c r="AL190" i="1"/>
  <c r="AK190" i="1"/>
  <c r="AJ190" i="1"/>
  <c r="AP190" i="1" s="1"/>
  <c r="AM190" i="1" s="1"/>
  <c r="AI190" i="1"/>
  <c r="AH190" i="1"/>
  <c r="AQ189" i="1"/>
  <c r="AO189" i="1"/>
  <c r="AL189" i="1"/>
  <c r="AK189" i="1"/>
  <c r="AJ189" i="1"/>
  <c r="AP189" i="1" s="1"/>
  <c r="AM189" i="1" s="1"/>
  <c r="AI189" i="1"/>
  <c r="AH189" i="1"/>
  <c r="AQ188" i="1"/>
  <c r="AO188" i="1"/>
  <c r="AL188" i="1"/>
  <c r="AK188" i="1"/>
  <c r="AJ188" i="1"/>
  <c r="AP188" i="1" s="1"/>
  <c r="AM188" i="1" s="1"/>
  <c r="AI188" i="1"/>
  <c r="AH188" i="1"/>
  <c r="AQ187" i="1"/>
  <c r="AO187" i="1"/>
  <c r="AL187" i="1"/>
  <c r="AK187" i="1"/>
  <c r="AJ187" i="1"/>
  <c r="AP187" i="1" s="1"/>
  <c r="AM187" i="1" s="1"/>
  <c r="AI187" i="1"/>
  <c r="AH187" i="1"/>
  <c r="AQ186" i="1"/>
  <c r="AO186" i="1"/>
  <c r="AL186" i="1"/>
  <c r="AK186" i="1"/>
  <c r="AJ186" i="1"/>
  <c r="AP186" i="1" s="1"/>
  <c r="AM186" i="1" s="1"/>
  <c r="AI186" i="1"/>
  <c r="AH186" i="1"/>
  <c r="AQ185" i="1"/>
  <c r="AO185" i="1"/>
  <c r="AL185" i="1"/>
  <c r="AK185" i="1"/>
  <c r="AJ185" i="1"/>
  <c r="AP185" i="1" s="1"/>
  <c r="AM185" i="1" s="1"/>
  <c r="AI185" i="1"/>
  <c r="AH185" i="1"/>
  <c r="AQ184" i="1"/>
  <c r="AO184" i="1"/>
  <c r="AL184" i="1"/>
  <c r="AK184" i="1"/>
  <c r="AJ184" i="1"/>
  <c r="AP184" i="1" s="1"/>
  <c r="AM184" i="1" s="1"/>
  <c r="AI184" i="1"/>
  <c r="AH184" i="1"/>
  <c r="AQ183" i="1"/>
  <c r="AO183" i="1"/>
  <c r="AL183" i="1"/>
  <c r="AK183" i="1"/>
  <c r="AJ183" i="1"/>
  <c r="AP183" i="1" s="1"/>
  <c r="AM183" i="1" s="1"/>
  <c r="AI183" i="1"/>
  <c r="AH183" i="1"/>
  <c r="AQ182" i="1"/>
  <c r="AO182" i="1"/>
  <c r="AL182" i="1"/>
  <c r="AK182" i="1"/>
  <c r="AJ182" i="1"/>
  <c r="AP182" i="1" s="1"/>
  <c r="AM182" i="1" s="1"/>
  <c r="AI182" i="1"/>
  <c r="AH182" i="1"/>
  <c r="AQ181" i="1"/>
  <c r="AO181" i="1"/>
  <c r="AL181" i="1"/>
  <c r="AK181" i="1"/>
  <c r="AJ181" i="1"/>
  <c r="AP181" i="1" s="1"/>
  <c r="AM181" i="1" s="1"/>
  <c r="AI181" i="1"/>
  <c r="AH181" i="1"/>
  <c r="AQ180" i="1"/>
  <c r="AO180" i="1"/>
  <c r="AL180" i="1"/>
  <c r="AK180" i="1"/>
  <c r="AJ180" i="1"/>
  <c r="AP180" i="1" s="1"/>
  <c r="AM180" i="1" s="1"/>
  <c r="AI180" i="1"/>
  <c r="AH180" i="1"/>
  <c r="AQ179" i="1"/>
  <c r="AO179" i="1"/>
  <c r="AL179" i="1"/>
  <c r="AK179" i="1"/>
  <c r="AJ179" i="1"/>
  <c r="AP179" i="1" s="1"/>
  <c r="AM179" i="1" s="1"/>
  <c r="AI179" i="1"/>
  <c r="AH179" i="1"/>
  <c r="AQ178" i="1"/>
  <c r="AO178" i="1"/>
  <c r="AL178" i="1"/>
  <c r="AK178" i="1"/>
  <c r="AJ178" i="1"/>
  <c r="AP178" i="1" s="1"/>
  <c r="AM178" i="1" s="1"/>
  <c r="AI178" i="1"/>
  <c r="AH178" i="1"/>
  <c r="AQ177" i="1"/>
  <c r="AO177" i="1"/>
  <c r="AL177" i="1"/>
  <c r="AK177" i="1"/>
  <c r="AJ177" i="1"/>
  <c r="AP177" i="1" s="1"/>
  <c r="AI177" i="1"/>
  <c r="AH177" i="1"/>
  <c r="AQ176" i="1"/>
  <c r="AO176" i="1"/>
  <c r="AL176" i="1"/>
  <c r="AK176" i="1"/>
  <c r="AJ176" i="1"/>
  <c r="AP176" i="1" s="1"/>
  <c r="AM176" i="1" s="1"/>
  <c r="AI176" i="1"/>
  <c r="AH176" i="1"/>
  <c r="AQ175" i="1"/>
  <c r="AO175" i="1"/>
  <c r="AL175" i="1"/>
  <c r="AK175" i="1"/>
  <c r="AJ175" i="1"/>
  <c r="AP175" i="1" s="1"/>
  <c r="AM175" i="1" s="1"/>
  <c r="AI175" i="1"/>
  <c r="AH175" i="1"/>
  <c r="AQ174" i="1"/>
  <c r="AO174" i="1"/>
  <c r="AL174" i="1"/>
  <c r="AK174" i="1"/>
  <c r="AJ174" i="1"/>
  <c r="AP174" i="1" s="1"/>
  <c r="AM174" i="1" s="1"/>
  <c r="AI174" i="1"/>
  <c r="AH174" i="1"/>
  <c r="AQ173" i="1"/>
  <c r="AO173" i="1"/>
  <c r="AL173" i="1"/>
  <c r="AK173" i="1"/>
  <c r="AJ173" i="1"/>
  <c r="AP173" i="1" s="1"/>
  <c r="AM173" i="1" s="1"/>
  <c r="AI173" i="1"/>
  <c r="AH173" i="1"/>
  <c r="AQ172" i="1"/>
  <c r="AO172" i="1"/>
  <c r="AL172" i="1"/>
  <c r="AK172" i="1"/>
  <c r="AJ172" i="1"/>
  <c r="AP172" i="1" s="1"/>
  <c r="AM172" i="1" s="1"/>
  <c r="AI172" i="1"/>
  <c r="AH172" i="1"/>
  <c r="AQ171" i="1"/>
  <c r="AO171" i="1"/>
  <c r="AL171" i="1"/>
  <c r="AK171" i="1"/>
  <c r="AJ171" i="1"/>
  <c r="AP171" i="1" s="1"/>
  <c r="AM171" i="1" s="1"/>
  <c r="AI171" i="1"/>
  <c r="AH171" i="1"/>
  <c r="AQ170" i="1"/>
  <c r="AO170" i="1"/>
  <c r="AL170" i="1"/>
  <c r="AK170" i="1"/>
  <c r="AJ170" i="1"/>
  <c r="AP170" i="1" s="1"/>
  <c r="AM170" i="1" s="1"/>
  <c r="AI170" i="1"/>
  <c r="AH170" i="1"/>
  <c r="AQ169" i="1"/>
  <c r="AO169" i="1"/>
  <c r="AL169" i="1"/>
  <c r="AK169" i="1"/>
  <c r="AJ169" i="1"/>
  <c r="AP169" i="1" s="1"/>
  <c r="AM169" i="1" s="1"/>
  <c r="AI169" i="1"/>
  <c r="AH169" i="1"/>
  <c r="AQ168" i="1"/>
  <c r="AO168" i="1"/>
  <c r="AL168" i="1"/>
  <c r="AK168" i="1"/>
  <c r="AJ168" i="1"/>
  <c r="AP168" i="1" s="1"/>
  <c r="AM168" i="1" s="1"/>
  <c r="AI168" i="1"/>
  <c r="AH168" i="1"/>
  <c r="AQ167" i="1"/>
  <c r="AO167" i="1"/>
  <c r="AL167" i="1"/>
  <c r="AK167" i="1"/>
  <c r="AJ167" i="1"/>
  <c r="AP167" i="1" s="1"/>
  <c r="AM167" i="1" s="1"/>
  <c r="AI167" i="1"/>
  <c r="AH167" i="1"/>
  <c r="AQ166" i="1"/>
  <c r="AO166" i="1"/>
  <c r="AL166" i="1"/>
  <c r="AK166" i="1"/>
  <c r="AJ166" i="1"/>
  <c r="AP166" i="1" s="1"/>
  <c r="AM166" i="1" s="1"/>
  <c r="AI166" i="1"/>
  <c r="AH166" i="1"/>
  <c r="AQ165" i="1"/>
  <c r="AO165" i="1"/>
  <c r="AL165" i="1"/>
  <c r="AK165" i="1"/>
  <c r="AJ165" i="1"/>
  <c r="AP165" i="1" s="1"/>
  <c r="AM165" i="1" s="1"/>
  <c r="AI165" i="1"/>
  <c r="AH165" i="1"/>
  <c r="AQ164" i="1"/>
  <c r="AO164" i="1"/>
  <c r="AL164" i="1"/>
  <c r="AK164" i="1"/>
  <c r="AJ164" i="1"/>
  <c r="AP164" i="1" s="1"/>
  <c r="AM164" i="1" s="1"/>
  <c r="AI164" i="1"/>
  <c r="AH164" i="1"/>
  <c r="AQ163" i="1"/>
  <c r="AO163" i="1"/>
  <c r="AL163" i="1"/>
  <c r="AK163" i="1"/>
  <c r="AJ163" i="1"/>
  <c r="AP163" i="1" s="1"/>
  <c r="AM163" i="1" s="1"/>
  <c r="AI163" i="1"/>
  <c r="AH163" i="1"/>
  <c r="AQ162" i="1"/>
  <c r="AO162" i="1"/>
  <c r="AL162" i="1"/>
  <c r="AK162" i="1"/>
  <c r="AJ162" i="1"/>
  <c r="AP162" i="1" s="1"/>
  <c r="AM162" i="1" s="1"/>
  <c r="AI162" i="1"/>
  <c r="AH162" i="1"/>
  <c r="AQ161" i="1"/>
  <c r="AO161" i="1"/>
  <c r="AL161" i="1"/>
  <c r="AK161" i="1"/>
  <c r="AJ161" i="1"/>
  <c r="AP161" i="1" s="1"/>
  <c r="AM161" i="1" s="1"/>
  <c r="AI161" i="1"/>
  <c r="AH161" i="1"/>
  <c r="AQ160" i="1"/>
  <c r="AO160" i="1"/>
  <c r="AL160" i="1"/>
  <c r="AK160" i="1"/>
  <c r="AJ160" i="1"/>
  <c r="AP160" i="1" s="1"/>
  <c r="AM160" i="1" s="1"/>
  <c r="AI160" i="1"/>
  <c r="AH160" i="1"/>
  <c r="AQ159" i="1"/>
  <c r="AO159" i="1"/>
  <c r="AL159" i="1"/>
  <c r="AK159" i="1"/>
  <c r="AJ159" i="1"/>
  <c r="AP159" i="1" s="1"/>
  <c r="AM159" i="1" s="1"/>
  <c r="AI159" i="1"/>
  <c r="AH159" i="1"/>
  <c r="AQ158" i="1"/>
  <c r="AO158" i="1"/>
  <c r="AL158" i="1"/>
  <c r="AK158" i="1"/>
  <c r="AJ158" i="1"/>
  <c r="AP158" i="1" s="1"/>
  <c r="AM158" i="1" s="1"/>
  <c r="AI158" i="1"/>
  <c r="AH158" i="1"/>
  <c r="AQ157" i="1"/>
  <c r="AO157" i="1"/>
  <c r="AL157" i="1"/>
  <c r="AK157" i="1"/>
  <c r="AJ157" i="1"/>
  <c r="AP157" i="1" s="1"/>
  <c r="AM157" i="1" s="1"/>
  <c r="AI157" i="1"/>
  <c r="AH157" i="1"/>
  <c r="AQ156" i="1"/>
  <c r="AO156" i="1"/>
  <c r="AL156" i="1"/>
  <c r="AK156" i="1"/>
  <c r="AJ156" i="1"/>
  <c r="AP156" i="1" s="1"/>
  <c r="AM156" i="1" s="1"/>
  <c r="AI156" i="1"/>
  <c r="AH156" i="1"/>
  <c r="AQ155" i="1"/>
  <c r="AO155" i="1"/>
  <c r="AL155" i="1"/>
  <c r="AK155" i="1"/>
  <c r="AJ155" i="1"/>
  <c r="AP155" i="1" s="1"/>
  <c r="AM155" i="1" s="1"/>
  <c r="AI155" i="1"/>
  <c r="AH155" i="1"/>
  <c r="AQ154" i="1"/>
  <c r="AO154" i="1"/>
  <c r="AL154" i="1"/>
  <c r="AK154" i="1"/>
  <c r="AJ154" i="1"/>
  <c r="AP154" i="1" s="1"/>
  <c r="AM154" i="1" s="1"/>
  <c r="AI154" i="1"/>
  <c r="AH154" i="1"/>
  <c r="AQ153" i="1"/>
  <c r="AO153" i="1"/>
  <c r="AL153" i="1"/>
  <c r="AK153" i="1"/>
  <c r="AJ153" i="1"/>
  <c r="AP153" i="1" s="1"/>
  <c r="AM153" i="1" s="1"/>
  <c r="AI153" i="1"/>
  <c r="AH153" i="1"/>
  <c r="AQ152" i="1"/>
  <c r="AO152" i="1"/>
  <c r="AL152" i="1"/>
  <c r="AK152" i="1"/>
  <c r="AJ152" i="1"/>
  <c r="AP152" i="1" s="1"/>
  <c r="AM152" i="1" s="1"/>
  <c r="AI152" i="1"/>
  <c r="AH152" i="1"/>
  <c r="AQ151" i="1"/>
  <c r="AO151" i="1"/>
  <c r="AL151" i="1"/>
  <c r="AK151" i="1"/>
  <c r="AJ151" i="1"/>
  <c r="AP151" i="1" s="1"/>
  <c r="AM151" i="1" s="1"/>
  <c r="AI151" i="1"/>
  <c r="AH151" i="1"/>
  <c r="AQ150" i="1"/>
  <c r="AO150" i="1"/>
  <c r="AL150" i="1"/>
  <c r="AK150" i="1"/>
  <c r="AJ150" i="1"/>
  <c r="AP150" i="1" s="1"/>
  <c r="AM150" i="1" s="1"/>
  <c r="AI150" i="1"/>
  <c r="AH150" i="1"/>
  <c r="AQ149" i="1"/>
  <c r="AO149" i="1"/>
  <c r="AL149" i="1"/>
  <c r="AK149" i="1"/>
  <c r="AJ149" i="1"/>
  <c r="AP149" i="1" s="1"/>
  <c r="AM149" i="1" s="1"/>
  <c r="AI149" i="1"/>
  <c r="AH149" i="1"/>
  <c r="AQ148" i="1"/>
  <c r="AO148" i="1"/>
  <c r="AL148" i="1"/>
  <c r="AK148" i="1"/>
  <c r="AJ148" i="1"/>
  <c r="AP148" i="1" s="1"/>
  <c r="AM148" i="1" s="1"/>
  <c r="AI148" i="1"/>
  <c r="AH148" i="1"/>
  <c r="AQ147" i="1"/>
  <c r="AO147" i="1"/>
  <c r="AL147" i="1"/>
  <c r="AK147" i="1"/>
  <c r="AJ147" i="1"/>
  <c r="AP147" i="1" s="1"/>
  <c r="AM147" i="1" s="1"/>
  <c r="AI147" i="1"/>
  <c r="AH147" i="1"/>
  <c r="AQ146" i="1"/>
  <c r="AO146" i="1"/>
  <c r="AL146" i="1"/>
  <c r="AK146" i="1"/>
  <c r="AJ146" i="1"/>
  <c r="AP146" i="1" s="1"/>
  <c r="AM146" i="1" s="1"/>
  <c r="AI146" i="1"/>
  <c r="AH146" i="1"/>
  <c r="AQ145" i="1"/>
  <c r="AO145" i="1"/>
  <c r="AL145" i="1"/>
  <c r="AK145" i="1"/>
  <c r="AJ145" i="1"/>
  <c r="AP145" i="1" s="1"/>
  <c r="AM145" i="1" s="1"/>
  <c r="AI145" i="1"/>
  <c r="AH145" i="1"/>
  <c r="AQ144" i="1"/>
  <c r="AO144" i="1"/>
  <c r="AL144" i="1"/>
  <c r="AK144" i="1"/>
  <c r="AJ144" i="1"/>
  <c r="AP144" i="1" s="1"/>
  <c r="AM144" i="1" s="1"/>
  <c r="AI144" i="1"/>
  <c r="AH144" i="1"/>
  <c r="AQ143" i="1"/>
  <c r="AO143" i="1"/>
  <c r="AL143" i="1"/>
  <c r="AK143" i="1"/>
  <c r="AJ143" i="1"/>
  <c r="AP143" i="1" s="1"/>
  <c r="AM143" i="1" s="1"/>
  <c r="AI143" i="1"/>
  <c r="AH143" i="1"/>
  <c r="AQ142" i="1"/>
  <c r="AO142" i="1"/>
  <c r="AL142" i="1"/>
  <c r="AK142" i="1"/>
  <c r="AJ142" i="1"/>
  <c r="AP142" i="1" s="1"/>
  <c r="AM142" i="1" s="1"/>
  <c r="AI142" i="1"/>
  <c r="AH142" i="1"/>
  <c r="AQ141" i="1"/>
  <c r="AO141" i="1"/>
  <c r="AL141" i="1"/>
  <c r="AK141" i="1"/>
  <c r="AJ141" i="1"/>
  <c r="AP141" i="1" s="1"/>
  <c r="AM141" i="1" s="1"/>
  <c r="AI141" i="1"/>
  <c r="AH141" i="1"/>
  <c r="AQ140" i="1"/>
  <c r="AO140" i="1"/>
  <c r="AL140" i="1"/>
  <c r="AK140" i="1"/>
  <c r="AJ140" i="1"/>
  <c r="AP140" i="1" s="1"/>
  <c r="AM140" i="1" s="1"/>
  <c r="AI140" i="1"/>
  <c r="AH140" i="1"/>
  <c r="AQ139" i="1"/>
  <c r="AO139" i="1"/>
  <c r="AL139" i="1"/>
  <c r="AK139" i="1"/>
  <c r="AJ139" i="1"/>
  <c r="AP139" i="1" s="1"/>
  <c r="AM139" i="1" s="1"/>
  <c r="AI139" i="1"/>
  <c r="AH139" i="1"/>
  <c r="AQ138" i="1"/>
  <c r="AO138" i="1"/>
  <c r="AL138" i="1"/>
  <c r="AK138" i="1"/>
  <c r="AJ138" i="1"/>
  <c r="AP138" i="1" s="1"/>
  <c r="AM138" i="1" s="1"/>
  <c r="AI138" i="1"/>
  <c r="AH138" i="1"/>
  <c r="AQ137" i="1"/>
  <c r="AO137" i="1"/>
  <c r="AL137" i="1"/>
  <c r="AK137" i="1"/>
  <c r="AJ137" i="1"/>
  <c r="AP137" i="1" s="1"/>
  <c r="AM137" i="1" s="1"/>
  <c r="AI137" i="1"/>
  <c r="AH137" i="1"/>
  <c r="AQ136" i="1"/>
  <c r="AO136" i="1"/>
  <c r="AL136" i="1"/>
  <c r="AK136" i="1"/>
  <c r="AJ136" i="1"/>
  <c r="AP136" i="1" s="1"/>
  <c r="AM136" i="1" s="1"/>
  <c r="AI136" i="1"/>
  <c r="AH136" i="1"/>
  <c r="AQ135" i="1"/>
  <c r="AO135" i="1"/>
  <c r="AL135" i="1"/>
  <c r="AK135" i="1"/>
  <c r="AJ135" i="1"/>
  <c r="AP135" i="1" s="1"/>
  <c r="AM135" i="1" s="1"/>
  <c r="AI135" i="1"/>
  <c r="AH135" i="1"/>
  <c r="AQ134" i="1"/>
  <c r="AO134" i="1"/>
  <c r="AL134" i="1"/>
  <c r="AK134" i="1"/>
  <c r="AJ134" i="1"/>
  <c r="AP134" i="1" s="1"/>
  <c r="AM134" i="1" s="1"/>
  <c r="AI134" i="1"/>
  <c r="AH134" i="1"/>
  <c r="AQ133" i="1"/>
  <c r="AO133" i="1"/>
  <c r="AL133" i="1"/>
  <c r="AK133" i="1"/>
  <c r="AJ133" i="1"/>
  <c r="AP133" i="1" s="1"/>
  <c r="AM133" i="1" s="1"/>
  <c r="AI133" i="1"/>
  <c r="AH133" i="1"/>
  <c r="AQ132" i="1"/>
  <c r="AO132" i="1"/>
  <c r="AL132" i="1"/>
  <c r="AK132" i="1"/>
  <c r="AJ132" i="1"/>
  <c r="AP132" i="1" s="1"/>
  <c r="AM132" i="1" s="1"/>
  <c r="AI132" i="1"/>
  <c r="AH132" i="1"/>
  <c r="AQ131" i="1"/>
  <c r="AO131" i="1"/>
  <c r="AL131" i="1"/>
  <c r="AK131" i="1"/>
  <c r="AJ131" i="1"/>
  <c r="AP131" i="1" s="1"/>
  <c r="AM131" i="1" s="1"/>
  <c r="AI131" i="1"/>
  <c r="AH131" i="1"/>
  <c r="AQ130" i="1"/>
  <c r="AO130" i="1"/>
  <c r="AL130" i="1"/>
  <c r="AK130" i="1"/>
  <c r="AJ130" i="1"/>
  <c r="AP130" i="1" s="1"/>
  <c r="AM130" i="1" s="1"/>
  <c r="AI130" i="1"/>
  <c r="AH130" i="1"/>
  <c r="AQ129" i="1"/>
  <c r="AO129" i="1"/>
  <c r="AL129" i="1"/>
  <c r="AK129" i="1"/>
  <c r="AJ129" i="1"/>
  <c r="AP129" i="1" s="1"/>
  <c r="AM129" i="1" s="1"/>
  <c r="AI129" i="1"/>
  <c r="AH129" i="1"/>
  <c r="AQ128" i="1"/>
  <c r="AO128" i="1"/>
  <c r="AL128" i="1"/>
  <c r="AK128" i="1"/>
  <c r="AJ128" i="1"/>
  <c r="AP128" i="1" s="1"/>
  <c r="AM128" i="1" s="1"/>
  <c r="AI128" i="1"/>
  <c r="AH128" i="1"/>
  <c r="AQ127" i="1"/>
  <c r="AO127" i="1"/>
  <c r="AL127" i="1"/>
  <c r="AK127" i="1"/>
  <c r="AJ127" i="1"/>
  <c r="AP127" i="1" s="1"/>
  <c r="AM127" i="1" s="1"/>
  <c r="AI127" i="1"/>
  <c r="AH127" i="1"/>
  <c r="AQ126" i="1"/>
  <c r="AO126" i="1"/>
  <c r="AL126" i="1"/>
  <c r="AK126" i="1"/>
  <c r="AJ126" i="1"/>
  <c r="AP126" i="1" s="1"/>
  <c r="AM126" i="1" s="1"/>
  <c r="AI126" i="1"/>
  <c r="AH126" i="1"/>
  <c r="AQ125" i="1"/>
  <c r="AO125" i="1"/>
  <c r="AL125" i="1"/>
  <c r="AK125" i="1"/>
  <c r="AJ125" i="1"/>
  <c r="AP125" i="1" s="1"/>
  <c r="AM125" i="1" s="1"/>
  <c r="AI125" i="1"/>
  <c r="AH125" i="1"/>
  <c r="AQ124" i="1"/>
  <c r="AO124" i="1"/>
  <c r="AL124" i="1"/>
  <c r="AK124" i="1"/>
  <c r="AJ124" i="1"/>
  <c r="AP124" i="1" s="1"/>
  <c r="AM124" i="1" s="1"/>
  <c r="AI124" i="1"/>
  <c r="AH124" i="1"/>
  <c r="AQ123" i="1"/>
  <c r="AO123" i="1"/>
  <c r="AL123" i="1"/>
  <c r="AK123" i="1"/>
  <c r="AJ123" i="1"/>
  <c r="AP123" i="1" s="1"/>
  <c r="AM123" i="1" s="1"/>
  <c r="AI123" i="1"/>
  <c r="AH123" i="1"/>
  <c r="AQ122" i="1"/>
  <c r="AO122" i="1"/>
  <c r="AL122" i="1"/>
  <c r="AK122" i="1"/>
  <c r="AJ122" i="1"/>
  <c r="AP122" i="1" s="1"/>
  <c r="AM122" i="1" s="1"/>
  <c r="AI122" i="1"/>
  <c r="AH122" i="1"/>
  <c r="AQ121" i="1"/>
  <c r="AO121" i="1"/>
  <c r="AL121" i="1"/>
  <c r="AK121" i="1"/>
  <c r="AJ121" i="1"/>
  <c r="AP121" i="1" s="1"/>
  <c r="AM121" i="1" s="1"/>
  <c r="AI121" i="1"/>
  <c r="AH121" i="1"/>
  <c r="AQ120" i="1"/>
  <c r="AO120" i="1"/>
  <c r="AL120" i="1"/>
  <c r="AK120" i="1"/>
  <c r="AJ120" i="1"/>
  <c r="AP120" i="1" s="1"/>
  <c r="AM120" i="1" s="1"/>
  <c r="AI120" i="1"/>
  <c r="AH120" i="1"/>
  <c r="AQ119" i="1"/>
  <c r="AO119" i="1"/>
  <c r="AL119" i="1"/>
  <c r="AK119" i="1"/>
  <c r="AJ119" i="1"/>
  <c r="AP119" i="1" s="1"/>
  <c r="AM119" i="1" s="1"/>
  <c r="AI119" i="1"/>
  <c r="AH119" i="1"/>
  <c r="AQ118" i="1"/>
  <c r="AO118" i="1"/>
  <c r="AL118" i="1"/>
  <c r="AK118" i="1"/>
  <c r="AJ118" i="1"/>
  <c r="AP118" i="1" s="1"/>
  <c r="AM118" i="1" s="1"/>
  <c r="AI118" i="1"/>
  <c r="AH118" i="1"/>
  <c r="AQ117" i="1"/>
  <c r="AO117" i="1"/>
  <c r="AL117" i="1"/>
  <c r="AK117" i="1"/>
  <c r="AJ117" i="1"/>
  <c r="AP117" i="1" s="1"/>
  <c r="AM117" i="1" s="1"/>
  <c r="AI117" i="1"/>
  <c r="AH117" i="1"/>
  <c r="AQ116" i="1"/>
  <c r="AO116" i="1"/>
  <c r="AL116" i="1"/>
  <c r="AK116" i="1"/>
  <c r="AJ116" i="1"/>
  <c r="AP116" i="1" s="1"/>
  <c r="AM116" i="1" s="1"/>
  <c r="AI116" i="1"/>
  <c r="AH116" i="1"/>
  <c r="AQ115" i="1"/>
  <c r="AO115" i="1"/>
  <c r="AL115" i="1"/>
  <c r="AK115" i="1"/>
  <c r="AJ115" i="1"/>
  <c r="AP115" i="1" s="1"/>
  <c r="AM115" i="1" s="1"/>
  <c r="AI115" i="1"/>
  <c r="AH115" i="1"/>
  <c r="AQ114" i="1"/>
  <c r="AO114" i="1"/>
  <c r="AL114" i="1"/>
  <c r="AK114" i="1"/>
  <c r="AJ114" i="1"/>
  <c r="AP114" i="1" s="1"/>
  <c r="AM114" i="1" s="1"/>
  <c r="AI114" i="1"/>
  <c r="AH114" i="1"/>
  <c r="AQ113" i="1"/>
  <c r="AO113" i="1"/>
  <c r="AL113" i="1"/>
  <c r="AK113" i="1"/>
  <c r="AJ113" i="1"/>
  <c r="AP113" i="1" s="1"/>
  <c r="AM113" i="1" s="1"/>
  <c r="AI113" i="1"/>
  <c r="AH113" i="1"/>
  <c r="AQ112" i="1"/>
  <c r="AO112" i="1"/>
  <c r="AL112" i="1"/>
  <c r="AK112" i="1"/>
  <c r="AJ112" i="1"/>
  <c r="AP112" i="1" s="1"/>
  <c r="AM112" i="1" s="1"/>
  <c r="AI112" i="1"/>
  <c r="AH112" i="1"/>
  <c r="AQ111" i="1"/>
  <c r="AO111" i="1"/>
  <c r="AL111" i="1"/>
  <c r="AK111" i="1"/>
  <c r="AJ111" i="1"/>
  <c r="AP111" i="1" s="1"/>
  <c r="AM111" i="1" s="1"/>
  <c r="AI111" i="1"/>
  <c r="AH111" i="1"/>
  <c r="AQ110" i="1"/>
  <c r="AO110" i="1"/>
  <c r="AL110" i="1"/>
  <c r="AK110" i="1"/>
  <c r="AJ110" i="1"/>
  <c r="AP110" i="1" s="1"/>
  <c r="AM110" i="1" s="1"/>
  <c r="AI110" i="1"/>
  <c r="AH110" i="1"/>
  <c r="AQ109" i="1"/>
  <c r="AO109" i="1"/>
  <c r="AL109" i="1"/>
  <c r="AK109" i="1"/>
  <c r="AJ109" i="1"/>
  <c r="AP109" i="1" s="1"/>
  <c r="AM109" i="1" s="1"/>
  <c r="AI109" i="1"/>
  <c r="AH109" i="1"/>
  <c r="AQ108" i="1"/>
  <c r="AO108" i="1"/>
  <c r="AL108" i="1"/>
  <c r="AK108" i="1"/>
  <c r="AJ108" i="1"/>
  <c r="AP108" i="1" s="1"/>
  <c r="AM108" i="1" s="1"/>
  <c r="AI108" i="1"/>
  <c r="AH108" i="1"/>
  <c r="AQ107" i="1"/>
  <c r="AO107" i="1"/>
  <c r="AL107" i="1"/>
  <c r="AK107" i="1"/>
  <c r="AJ107" i="1"/>
  <c r="AP107" i="1" s="1"/>
  <c r="AM107" i="1" s="1"/>
  <c r="AI107" i="1"/>
  <c r="AH107" i="1"/>
  <c r="AQ106" i="1"/>
  <c r="AO106" i="1"/>
  <c r="AL106" i="1"/>
  <c r="AK106" i="1"/>
  <c r="AJ106" i="1"/>
  <c r="AP106" i="1" s="1"/>
  <c r="AM106" i="1" s="1"/>
  <c r="AI106" i="1"/>
  <c r="AH106" i="1"/>
  <c r="AQ105" i="1"/>
  <c r="AO105" i="1"/>
  <c r="AL105" i="1"/>
  <c r="AK105" i="1"/>
  <c r="AJ105" i="1"/>
  <c r="AP105" i="1" s="1"/>
  <c r="AM105" i="1" s="1"/>
  <c r="AI105" i="1"/>
  <c r="AH105" i="1"/>
  <c r="AQ104" i="1"/>
  <c r="AO104" i="1"/>
  <c r="AL104" i="1"/>
  <c r="AK104" i="1"/>
  <c r="AJ104" i="1"/>
  <c r="AP104" i="1" s="1"/>
  <c r="AM104" i="1" s="1"/>
  <c r="AI104" i="1"/>
  <c r="AH104" i="1"/>
  <c r="AQ103" i="1"/>
  <c r="AO103" i="1"/>
  <c r="AL103" i="1"/>
  <c r="AK103" i="1"/>
  <c r="AJ103" i="1"/>
  <c r="AP103" i="1" s="1"/>
  <c r="AM103" i="1" s="1"/>
  <c r="AI103" i="1"/>
  <c r="AH103" i="1"/>
  <c r="AQ102" i="1"/>
  <c r="AO102" i="1"/>
  <c r="AL102" i="1"/>
  <c r="AK102" i="1"/>
  <c r="AJ102" i="1"/>
  <c r="AP102" i="1" s="1"/>
  <c r="AM102" i="1" s="1"/>
  <c r="AI102" i="1"/>
  <c r="AH102" i="1"/>
  <c r="AQ101" i="1"/>
  <c r="AO101" i="1"/>
  <c r="AL101" i="1"/>
  <c r="AK101" i="1"/>
  <c r="AJ101" i="1"/>
  <c r="AP101" i="1" s="1"/>
  <c r="AM101" i="1" s="1"/>
  <c r="AI101" i="1"/>
  <c r="AH101" i="1"/>
  <c r="AQ100" i="1"/>
  <c r="AO100" i="1"/>
  <c r="AL100" i="1"/>
  <c r="AK100" i="1"/>
  <c r="AJ100" i="1"/>
  <c r="AP100" i="1" s="1"/>
  <c r="AM100" i="1" s="1"/>
  <c r="AI100" i="1"/>
  <c r="AH100" i="1"/>
  <c r="AQ99" i="1"/>
  <c r="AO99" i="1"/>
  <c r="AL99" i="1"/>
  <c r="AK99" i="1"/>
  <c r="AJ99" i="1"/>
  <c r="AP99" i="1" s="1"/>
  <c r="AM99" i="1" s="1"/>
  <c r="AI99" i="1"/>
  <c r="AH99" i="1"/>
  <c r="AQ98" i="1"/>
  <c r="AO98" i="1"/>
  <c r="AL98" i="1"/>
  <c r="AK98" i="1"/>
  <c r="AJ98" i="1"/>
  <c r="AP98" i="1" s="1"/>
  <c r="AM98" i="1" s="1"/>
  <c r="AI98" i="1"/>
  <c r="AH98" i="1"/>
  <c r="AQ97" i="1"/>
  <c r="AO97" i="1"/>
  <c r="AL97" i="1"/>
  <c r="AK97" i="1"/>
  <c r="AJ97" i="1"/>
  <c r="AP97" i="1" s="1"/>
  <c r="AM97" i="1" s="1"/>
  <c r="AI97" i="1"/>
  <c r="AH97" i="1"/>
  <c r="AQ96" i="1"/>
  <c r="AO96" i="1"/>
  <c r="AL96" i="1"/>
  <c r="AK96" i="1"/>
  <c r="AJ96" i="1"/>
  <c r="AP96" i="1" s="1"/>
  <c r="AM96" i="1" s="1"/>
  <c r="AI96" i="1"/>
  <c r="AH96" i="1"/>
  <c r="AQ95" i="1"/>
  <c r="AO95" i="1"/>
  <c r="AL95" i="1"/>
  <c r="AK95" i="1"/>
  <c r="AJ95" i="1"/>
  <c r="AP95" i="1" s="1"/>
  <c r="AM95" i="1" s="1"/>
  <c r="AI95" i="1"/>
  <c r="AH95" i="1"/>
  <c r="AQ94" i="1"/>
  <c r="AO94" i="1"/>
  <c r="AL94" i="1"/>
  <c r="AK94" i="1"/>
  <c r="AJ94" i="1"/>
  <c r="AP94" i="1" s="1"/>
  <c r="AM94" i="1" s="1"/>
  <c r="AI94" i="1"/>
  <c r="AH94" i="1"/>
  <c r="AQ93" i="1"/>
  <c r="AO93" i="1"/>
  <c r="AL93" i="1"/>
  <c r="AK93" i="1"/>
  <c r="AJ93" i="1"/>
  <c r="AP93" i="1" s="1"/>
  <c r="AM93" i="1" s="1"/>
  <c r="AI93" i="1"/>
  <c r="AH93" i="1"/>
  <c r="AQ92" i="1"/>
  <c r="AO92" i="1"/>
  <c r="AL92" i="1"/>
  <c r="AK92" i="1"/>
  <c r="AJ92" i="1"/>
  <c r="AP92" i="1" s="1"/>
  <c r="AM92" i="1" s="1"/>
  <c r="AI92" i="1"/>
  <c r="AH92" i="1"/>
  <c r="AQ91" i="1"/>
  <c r="AO91" i="1"/>
  <c r="AL91" i="1"/>
  <c r="AK91" i="1"/>
  <c r="AJ91" i="1"/>
  <c r="AP91" i="1" s="1"/>
  <c r="AM91" i="1" s="1"/>
  <c r="AI91" i="1"/>
  <c r="AH91" i="1"/>
  <c r="AQ90" i="1"/>
  <c r="AO90" i="1"/>
  <c r="AL90" i="1"/>
  <c r="AK90" i="1"/>
  <c r="AJ90" i="1"/>
  <c r="AP90" i="1" s="1"/>
  <c r="AM90" i="1" s="1"/>
  <c r="AI90" i="1"/>
  <c r="AH90" i="1"/>
  <c r="AQ89" i="1"/>
  <c r="AO89" i="1"/>
  <c r="AL89" i="1"/>
  <c r="AK89" i="1"/>
  <c r="AJ89" i="1"/>
  <c r="AP89" i="1" s="1"/>
  <c r="AM89" i="1" s="1"/>
  <c r="AI89" i="1"/>
  <c r="AH89" i="1"/>
  <c r="AQ88" i="1"/>
  <c r="AO88" i="1"/>
  <c r="AL88" i="1"/>
  <c r="AK88" i="1"/>
  <c r="AJ88" i="1"/>
  <c r="AP88" i="1" s="1"/>
  <c r="AM88" i="1" s="1"/>
  <c r="AI88" i="1"/>
  <c r="AH88" i="1"/>
  <c r="AQ87" i="1"/>
  <c r="AO87" i="1"/>
  <c r="AL87" i="1"/>
  <c r="AK87" i="1"/>
  <c r="AJ87" i="1"/>
  <c r="AP87" i="1" s="1"/>
  <c r="AM87" i="1" s="1"/>
  <c r="AI87" i="1"/>
  <c r="AH87" i="1"/>
  <c r="AQ86" i="1"/>
  <c r="AO86" i="1"/>
  <c r="AL86" i="1"/>
  <c r="AK86" i="1"/>
  <c r="AJ86" i="1"/>
  <c r="AP86" i="1" s="1"/>
  <c r="AM86" i="1" s="1"/>
  <c r="AI86" i="1"/>
  <c r="AH86" i="1"/>
  <c r="AQ85" i="1"/>
  <c r="AO85" i="1"/>
  <c r="AL85" i="1"/>
  <c r="AK85" i="1"/>
  <c r="AJ85" i="1"/>
  <c r="AP85" i="1" s="1"/>
  <c r="AM85" i="1" s="1"/>
  <c r="AI85" i="1"/>
  <c r="AH85" i="1"/>
  <c r="AQ84" i="1"/>
  <c r="AO84" i="1"/>
  <c r="AL84" i="1"/>
  <c r="AK84" i="1"/>
  <c r="AJ84" i="1"/>
  <c r="AP84" i="1" s="1"/>
  <c r="AM84" i="1" s="1"/>
  <c r="AI84" i="1"/>
  <c r="AH84" i="1"/>
  <c r="AQ83" i="1"/>
  <c r="AO83" i="1"/>
  <c r="AL83" i="1"/>
  <c r="AK83" i="1"/>
  <c r="AJ83" i="1"/>
  <c r="AP83" i="1" s="1"/>
  <c r="AM83" i="1" s="1"/>
  <c r="AI83" i="1"/>
  <c r="AH83" i="1"/>
  <c r="AQ82" i="1"/>
  <c r="AO82" i="1"/>
  <c r="AL82" i="1"/>
  <c r="AK82" i="1"/>
  <c r="AJ82" i="1"/>
  <c r="AP82" i="1" s="1"/>
  <c r="AM82" i="1" s="1"/>
  <c r="AI82" i="1"/>
  <c r="AH82" i="1"/>
  <c r="AQ81" i="1"/>
  <c r="AO81" i="1"/>
  <c r="AL81" i="1"/>
  <c r="AK81" i="1"/>
  <c r="AJ81" i="1"/>
  <c r="AP81" i="1" s="1"/>
  <c r="AM81" i="1" s="1"/>
  <c r="AI81" i="1"/>
  <c r="AH81" i="1"/>
  <c r="AQ80" i="1"/>
  <c r="AO80" i="1"/>
  <c r="AL80" i="1"/>
  <c r="AK80" i="1"/>
  <c r="AJ80" i="1"/>
  <c r="AP80" i="1" s="1"/>
  <c r="AM80" i="1" s="1"/>
  <c r="AI80" i="1"/>
  <c r="AH80" i="1"/>
  <c r="AQ79" i="1"/>
  <c r="AO79" i="1"/>
  <c r="AL79" i="1"/>
  <c r="AK79" i="1"/>
  <c r="AJ79" i="1"/>
  <c r="AP79" i="1" s="1"/>
  <c r="AM79" i="1" s="1"/>
  <c r="AI79" i="1"/>
  <c r="AH79" i="1"/>
  <c r="AQ78" i="1"/>
  <c r="AO78" i="1"/>
  <c r="AL78" i="1"/>
  <c r="AK78" i="1"/>
  <c r="AJ78" i="1"/>
  <c r="AP78" i="1" s="1"/>
  <c r="AM78" i="1" s="1"/>
  <c r="AI78" i="1"/>
  <c r="AH78" i="1"/>
  <c r="AQ77" i="1"/>
  <c r="AO77" i="1"/>
  <c r="AL77" i="1"/>
  <c r="AK77" i="1"/>
  <c r="AJ77" i="1"/>
  <c r="AP77" i="1" s="1"/>
  <c r="AM77" i="1" s="1"/>
  <c r="AI77" i="1"/>
  <c r="AH77" i="1"/>
  <c r="AQ76" i="1"/>
  <c r="AO76" i="1"/>
  <c r="AL76" i="1"/>
  <c r="AK76" i="1"/>
  <c r="AJ76" i="1"/>
  <c r="AP76" i="1" s="1"/>
  <c r="AM76" i="1" s="1"/>
  <c r="AI76" i="1"/>
  <c r="AH76" i="1"/>
  <c r="AQ75" i="1"/>
  <c r="AO75" i="1"/>
  <c r="AL75" i="1"/>
  <c r="AK75" i="1"/>
  <c r="AJ75" i="1"/>
  <c r="AP75" i="1" s="1"/>
  <c r="AM75" i="1" s="1"/>
  <c r="AI75" i="1"/>
  <c r="AH75" i="1"/>
  <c r="AQ74" i="1"/>
  <c r="AO74" i="1"/>
  <c r="AL74" i="1"/>
  <c r="AK74" i="1"/>
  <c r="AJ74" i="1"/>
  <c r="AP74" i="1" s="1"/>
  <c r="AM74" i="1" s="1"/>
  <c r="AI74" i="1"/>
  <c r="AH74" i="1"/>
  <c r="AQ73" i="1"/>
  <c r="AO73" i="1"/>
  <c r="AL73" i="1"/>
  <c r="AK73" i="1"/>
  <c r="AJ73" i="1"/>
  <c r="AP73" i="1" s="1"/>
  <c r="AM73" i="1" s="1"/>
  <c r="AI73" i="1"/>
  <c r="AH73" i="1"/>
  <c r="AQ72" i="1"/>
  <c r="AO72" i="1"/>
  <c r="AL72" i="1"/>
  <c r="AK72" i="1"/>
  <c r="AJ72" i="1"/>
  <c r="AP72" i="1" s="1"/>
  <c r="AM72" i="1" s="1"/>
  <c r="AI72" i="1"/>
  <c r="AH72" i="1"/>
  <c r="AQ71" i="1"/>
  <c r="AO71" i="1"/>
  <c r="AL71" i="1"/>
  <c r="AK71" i="1"/>
  <c r="AJ71" i="1"/>
  <c r="AP71" i="1" s="1"/>
  <c r="AM71" i="1" s="1"/>
  <c r="AI71" i="1"/>
  <c r="AH71" i="1"/>
  <c r="AQ70" i="1"/>
  <c r="AO70" i="1"/>
  <c r="AL70" i="1"/>
  <c r="AK70" i="1"/>
  <c r="AJ70" i="1"/>
  <c r="AP70" i="1" s="1"/>
  <c r="AM70" i="1" s="1"/>
  <c r="AI70" i="1"/>
  <c r="AH70" i="1"/>
  <c r="AQ69" i="1"/>
  <c r="AO69" i="1"/>
  <c r="AL69" i="1"/>
  <c r="AK69" i="1"/>
  <c r="AJ69" i="1"/>
  <c r="AP69" i="1" s="1"/>
  <c r="AM69" i="1" s="1"/>
  <c r="AI69" i="1"/>
  <c r="AH69" i="1"/>
  <c r="AQ68" i="1"/>
  <c r="AO68" i="1"/>
  <c r="AL68" i="1"/>
  <c r="AK68" i="1"/>
  <c r="AJ68" i="1"/>
  <c r="AP68" i="1" s="1"/>
  <c r="AM68" i="1" s="1"/>
  <c r="AI68" i="1"/>
  <c r="AH68" i="1"/>
  <c r="AQ67" i="1"/>
  <c r="AO67" i="1"/>
  <c r="AL67" i="1"/>
  <c r="AK67" i="1"/>
  <c r="AJ67" i="1"/>
  <c r="AP67" i="1" s="1"/>
  <c r="AM67" i="1" s="1"/>
  <c r="AI67" i="1"/>
  <c r="AH67" i="1"/>
  <c r="AQ66" i="1"/>
  <c r="AO66" i="1"/>
  <c r="AL66" i="1"/>
  <c r="AK66" i="1"/>
  <c r="AJ66" i="1"/>
  <c r="AP66" i="1" s="1"/>
  <c r="AM66" i="1" s="1"/>
  <c r="AI66" i="1"/>
  <c r="AH66" i="1"/>
  <c r="AQ65" i="1"/>
  <c r="AO65" i="1"/>
  <c r="AL65" i="1"/>
  <c r="AK65" i="1"/>
  <c r="AJ65" i="1"/>
  <c r="AP65" i="1" s="1"/>
  <c r="AM65" i="1" s="1"/>
  <c r="AI65" i="1"/>
  <c r="AH65" i="1"/>
  <c r="AQ64" i="1"/>
  <c r="AO64" i="1"/>
  <c r="AL64" i="1"/>
  <c r="AK64" i="1"/>
  <c r="AJ64" i="1"/>
  <c r="AP64" i="1" s="1"/>
  <c r="AM64" i="1" s="1"/>
  <c r="AI64" i="1"/>
  <c r="AH64" i="1"/>
  <c r="AQ63" i="1"/>
  <c r="AO63" i="1"/>
  <c r="AL63" i="1"/>
  <c r="AK63" i="1"/>
  <c r="AJ63" i="1"/>
  <c r="AP63" i="1" s="1"/>
  <c r="AM63" i="1" s="1"/>
  <c r="AI63" i="1"/>
  <c r="AH63" i="1"/>
  <c r="AQ62" i="1"/>
  <c r="AO62" i="1"/>
  <c r="AL62" i="1"/>
  <c r="AK62" i="1"/>
  <c r="AJ62" i="1"/>
  <c r="AP62" i="1" s="1"/>
  <c r="AM62" i="1" s="1"/>
  <c r="AI62" i="1"/>
  <c r="AH62" i="1"/>
  <c r="AQ61" i="1"/>
  <c r="AO61" i="1"/>
  <c r="AL61" i="1"/>
  <c r="AK61" i="1"/>
  <c r="AJ61" i="1"/>
  <c r="AP61" i="1" s="1"/>
  <c r="AM61" i="1" s="1"/>
  <c r="AI61" i="1"/>
  <c r="AH61" i="1"/>
  <c r="AQ60" i="1"/>
  <c r="AO60" i="1"/>
  <c r="AL60" i="1"/>
  <c r="AK60" i="1"/>
  <c r="AJ60" i="1"/>
  <c r="AP60" i="1" s="1"/>
  <c r="AM60" i="1" s="1"/>
  <c r="AI60" i="1"/>
  <c r="AH60" i="1"/>
  <c r="AQ59" i="1"/>
  <c r="AO59" i="1"/>
  <c r="AL59" i="1"/>
  <c r="AK59" i="1"/>
  <c r="AJ59" i="1"/>
  <c r="AP59" i="1" s="1"/>
  <c r="AM59" i="1" s="1"/>
  <c r="AI59" i="1"/>
  <c r="AH59" i="1"/>
  <c r="AQ58" i="1"/>
  <c r="AO58" i="1"/>
  <c r="AL58" i="1"/>
  <c r="AK58" i="1"/>
  <c r="AJ58" i="1"/>
  <c r="AP58" i="1" s="1"/>
  <c r="AM58" i="1" s="1"/>
  <c r="AI58" i="1"/>
  <c r="AH58" i="1"/>
  <c r="AQ57" i="1"/>
  <c r="AO57" i="1"/>
  <c r="AL57" i="1"/>
  <c r="AK57" i="1"/>
  <c r="AJ57" i="1"/>
  <c r="AP57" i="1" s="1"/>
  <c r="AM57" i="1" s="1"/>
  <c r="AI57" i="1"/>
  <c r="AH57" i="1"/>
  <c r="AQ56" i="1"/>
  <c r="AO56" i="1"/>
  <c r="AL56" i="1"/>
  <c r="AK56" i="1"/>
  <c r="AJ56" i="1"/>
  <c r="AP56" i="1" s="1"/>
  <c r="AM56" i="1" s="1"/>
  <c r="AI56" i="1"/>
  <c r="AH56" i="1"/>
  <c r="AQ55" i="1"/>
  <c r="AO55" i="1"/>
  <c r="AL55" i="1"/>
  <c r="AK55" i="1"/>
  <c r="AJ55" i="1"/>
  <c r="AP55" i="1" s="1"/>
  <c r="AM55" i="1" s="1"/>
  <c r="AI55" i="1"/>
  <c r="AH55" i="1"/>
  <c r="AQ54" i="1"/>
  <c r="AO54" i="1"/>
  <c r="AL54" i="1"/>
  <c r="AK54" i="1"/>
  <c r="AJ54" i="1"/>
  <c r="AP54" i="1" s="1"/>
  <c r="AM54" i="1" s="1"/>
  <c r="AI54" i="1"/>
  <c r="AH54" i="1"/>
  <c r="AQ53" i="1"/>
  <c r="AO53" i="1"/>
  <c r="AL53" i="1"/>
  <c r="AK53" i="1"/>
  <c r="AJ53" i="1"/>
  <c r="AP53" i="1" s="1"/>
  <c r="AM53" i="1" s="1"/>
  <c r="AI53" i="1"/>
  <c r="AH53" i="1"/>
  <c r="AQ52" i="1"/>
  <c r="AO52" i="1"/>
  <c r="AL52" i="1"/>
  <c r="AK52" i="1"/>
  <c r="AJ52" i="1"/>
  <c r="AP52" i="1" s="1"/>
  <c r="AM52" i="1" s="1"/>
  <c r="AI52" i="1"/>
  <c r="AH52" i="1"/>
  <c r="AQ51" i="1"/>
  <c r="AO51" i="1"/>
  <c r="AL51" i="1"/>
  <c r="AK51" i="1"/>
  <c r="AJ51" i="1"/>
  <c r="AP51" i="1" s="1"/>
  <c r="AM51" i="1" s="1"/>
  <c r="AI51" i="1"/>
  <c r="AH51" i="1"/>
  <c r="AQ50" i="1"/>
  <c r="AO50" i="1"/>
  <c r="AL50" i="1"/>
  <c r="AK50" i="1"/>
  <c r="AJ50" i="1"/>
  <c r="AP50" i="1" s="1"/>
  <c r="AM50" i="1" s="1"/>
  <c r="AI50" i="1"/>
  <c r="AH50" i="1"/>
  <c r="AQ49" i="1"/>
  <c r="AO49" i="1"/>
  <c r="AL49" i="1"/>
  <c r="AK49" i="1"/>
  <c r="AJ49" i="1"/>
  <c r="AP49" i="1" s="1"/>
  <c r="AM49" i="1" s="1"/>
  <c r="AI49" i="1"/>
  <c r="AH49" i="1"/>
  <c r="AQ48" i="1"/>
  <c r="AO48" i="1"/>
  <c r="AL48" i="1"/>
  <c r="AK48" i="1"/>
  <c r="AJ48" i="1"/>
  <c r="AP48" i="1" s="1"/>
  <c r="AM48" i="1" s="1"/>
  <c r="AI48" i="1"/>
  <c r="AH48" i="1"/>
  <c r="AQ47" i="1"/>
  <c r="AO47" i="1"/>
  <c r="AL47" i="1"/>
  <c r="AK47" i="1"/>
  <c r="AJ47" i="1"/>
  <c r="AP47" i="1" s="1"/>
  <c r="AM47" i="1" s="1"/>
  <c r="AI47" i="1"/>
  <c r="AH47" i="1"/>
  <c r="AQ46" i="1"/>
  <c r="AO46" i="1"/>
  <c r="AL46" i="1"/>
  <c r="AK46" i="1"/>
  <c r="AJ46" i="1"/>
  <c r="AP46" i="1" s="1"/>
  <c r="AM46" i="1" s="1"/>
  <c r="AI46" i="1"/>
  <c r="AH46" i="1"/>
  <c r="AQ44" i="1"/>
  <c r="AO44" i="1"/>
  <c r="AL44" i="1"/>
  <c r="AK44" i="1"/>
  <c r="AJ44" i="1"/>
  <c r="AP44" i="1" s="1"/>
  <c r="AM44" i="1" s="1"/>
  <c r="AI44" i="1"/>
  <c r="AH44" i="1"/>
  <c r="AQ43" i="1"/>
  <c r="AO43" i="1"/>
  <c r="AL43" i="1"/>
  <c r="AK43" i="1"/>
  <c r="AJ43" i="1"/>
  <c r="AP43" i="1" s="1"/>
  <c r="AM43" i="1" s="1"/>
  <c r="AI43" i="1"/>
  <c r="AH43" i="1"/>
  <c r="AQ42" i="1"/>
  <c r="AO42" i="1"/>
  <c r="AL42" i="1"/>
  <c r="AK42" i="1"/>
  <c r="AJ42" i="1"/>
  <c r="AP42" i="1" s="1"/>
  <c r="AM42" i="1" s="1"/>
  <c r="AI42" i="1"/>
  <c r="AH42" i="1"/>
  <c r="AQ41" i="1"/>
  <c r="AO41" i="1"/>
  <c r="AL41" i="1"/>
  <c r="AK41" i="1"/>
  <c r="AJ41" i="1"/>
  <c r="AP41" i="1" s="1"/>
  <c r="AM41" i="1" s="1"/>
  <c r="AI41" i="1"/>
  <c r="AH41" i="1"/>
  <c r="AQ40" i="1"/>
  <c r="AO40" i="1"/>
  <c r="AL40" i="1"/>
  <c r="AK40" i="1"/>
  <c r="AJ40" i="1"/>
  <c r="AP40" i="1" s="1"/>
  <c r="AM40" i="1" s="1"/>
  <c r="AI40" i="1"/>
  <c r="AH40" i="1"/>
  <c r="AQ39" i="1"/>
  <c r="AO39" i="1"/>
  <c r="AL39" i="1"/>
  <c r="AK39" i="1"/>
  <c r="AJ39" i="1"/>
  <c r="AP39" i="1" s="1"/>
  <c r="AM39" i="1" s="1"/>
  <c r="AI39" i="1"/>
  <c r="AH39" i="1"/>
  <c r="AQ38" i="1"/>
  <c r="AO38" i="1"/>
  <c r="AL38" i="1"/>
  <c r="AK38" i="1"/>
  <c r="AJ38" i="1"/>
  <c r="AP38" i="1" s="1"/>
  <c r="AM38" i="1" s="1"/>
  <c r="AI38" i="1"/>
  <c r="AH38" i="1"/>
  <c r="AQ37" i="1"/>
  <c r="AO37" i="1"/>
  <c r="AL37" i="1"/>
  <c r="AK37" i="1"/>
  <c r="AJ37" i="1"/>
  <c r="AP37" i="1" s="1"/>
  <c r="AM37" i="1" s="1"/>
  <c r="AI37" i="1"/>
  <c r="AH37" i="1"/>
  <c r="AQ36" i="1"/>
  <c r="AO36" i="1"/>
  <c r="AL36" i="1"/>
  <c r="AK36" i="1"/>
  <c r="AJ36" i="1"/>
  <c r="AP36" i="1" s="1"/>
  <c r="AM36" i="1" s="1"/>
  <c r="AI36" i="1"/>
  <c r="AH36" i="1"/>
  <c r="AQ35" i="1"/>
  <c r="AO35" i="1"/>
  <c r="AL35" i="1"/>
  <c r="AK35" i="1"/>
  <c r="AJ35" i="1"/>
  <c r="AP35" i="1" s="1"/>
  <c r="AM35" i="1" s="1"/>
  <c r="AI35" i="1"/>
  <c r="AH35" i="1"/>
  <c r="AQ34" i="1"/>
  <c r="AO34" i="1"/>
  <c r="AL34" i="1"/>
  <c r="AK34" i="1"/>
  <c r="AJ34" i="1"/>
  <c r="AP34" i="1" s="1"/>
  <c r="AM34" i="1" s="1"/>
  <c r="AI34" i="1"/>
  <c r="AH34" i="1"/>
  <c r="AQ33" i="1"/>
  <c r="AO33" i="1"/>
  <c r="AL33" i="1"/>
  <c r="AK33" i="1"/>
  <c r="AJ33" i="1"/>
  <c r="AP33" i="1" s="1"/>
  <c r="AM33" i="1" s="1"/>
  <c r="AI33" i="1"/>
  <c r="AH33" i="1"/>
  <c r="AQ32" i="1"/>
  <c r="AO32" i="1"/>
  <c r="AL32" i="1"/>
  <c r="AK32" i="1"/>
  <c r="AJ32" i="1"/>
  <c r="AP32" i="1" s="1"/>
  <c r="AM32" i="1" s="1"/>
  <c r="AI32" i="1"/>
  <c r="AH32" i="1"/>
  <c r="AQ31" i="1"/>
  <c r="AO31" i="1"/>
  <c r="AL31" i="1"/>
  <c r="AK31" i="1"/>
  <c r="AJ31" i="1"/>
  <c r="AP31" i="1" s="1"/>
  <c r="AM31" i="1" s="1"/>
  <c r="AI31" i="1"/>
  <c r="AH31" i="1"/>
  <c r="AQ30" i="1"/>
  <c r="AO30" i="1"/>
  <c r="AL30" i="1"/>
  <c r="AK30" i="1"/>
  <c r="AJ30" i="1"/>
  <c r="AP30" i="1" s="1"/>
  <c r="AM30" i="1" s="1"/>
  <c r="AI30" i="1"/>
  <c r="AH30" i="1"/>
  <c r="AQ29" i="1"/>
  <c r="AO29" i="1"/>
  <c r="AL29" i="1"/>
  <c r="AK29" i="1"/>
  <c r="AJ29" i="1"/>
  <c r="AP29" i="1" s="1"/>
  <c r="AM29" i="1" s="1"/>
  <c r="AI29" i="1"/>
  <c r="AH29" i="1"/>
  <c r="AQ28" i="1"/>
  <c r="AO28" i="1"/>
  <c r="AL28" i="1"/>
  <c r="AK28" i="1"/>
  <c r="AJ28" i="1"/>
  <c r="AP28" i="1" s="1"/>
  <c r="AM28" i="1" s="1"/>
  <c r="AI28" i="1"/>
  <c r="AH28" i="1"/>
  <c r="AQ27" i="1"/>
  <c r="AO27" i="1"/>
  <c r="AL27" i="1"/>
  <c r="AK27" i="1"/>
  <c r="AJ27" i="1"/>
  <c r="AP27" i="1" s="1"/>
  <c r="AM27" i="1" s="1"/>
  <c r="AI27" i="1"/>
  <c r="AH27" i="1"/>
  <c r="AQ26" i="1"/>
  <c r="AO26" i="1"/>
  <c r="AL26" i="1"/>
  <c r="AK26" i="1"/>
  <c r="AJ26" i="1"/>
  <c r="AP26" i="1" s="1"/>
  <c r="AM26" i="1" s="1"/>
  <c r="AI26" i="1"/>
  <c r="AH26" i="1"/>
  <c r="AQ25" i="1"/>
  <c r="AO25" i="1"/>
  <c r="AL25" i="1"/>
  <c r="AK25" i="1"/>
  <c r="AJ25" i="1"/>
  <c r="AP25" i="1" s="1"/>
  <c r="AM25" i="1" s="1"/>
  <c r="AI25" i="1"/>
  <c r="AH25" i="1"/>
  <c r="AQ24" i="1"/>
  <c r="AO24" i="1"/>
  <c r="AL24" i="1"/>
  <c r="AK24" i="1"/>
  <c r="AJ24" i="1"/>
  <c r="AP24" i="1" s="1"/>
  <c r="AM24" i="1" s="1"/>
  <c r="AI24" i="1"/>
  <c r="AH24" i="1"/>
  <c r="AQ23" i="1"/>
  <c r="AO23" i="1"/>
  <c r="AL23" i="1"/>
  <c r="AK23" i="1"/>
  <c r="AJ23" i="1"/>
  <c r="AP23" i="1" s="1"/>
  <c r="AM23" i="1" s="1"/>
  <c r="AI23" i="1"/>
  <c r="AH23" i="1"/>
  <c r="AQ22" i="1"/>
  <c r="AO22" i="1"/>
  <c r="AL22" i="1"/>
  <c r="AK22" i="1"/>
  <c r="AJ22" i="1"/>
  <c r="AP22" i="1" s="1"/>
  <c r="AM22" i="1" s="1"/>
  <c r="AI22" i="1"/>
  <c r="AH22" i="1"/>
  <c r="AQ21" i="1"/>
  <c r="AO21" i="1"/>
  <c r="AL21" i="1"/>
  <c r="AK21" i="1"/>
  <c r="AJ21" i="1"/>
  <c r="AP21" i="1" s="1"/>
  <c r="AM21" i="1" s="1"/>
  <c r="AI21" i="1"/>
  <c r="AH21" i="1"/>
  <c r="AQ20" i="1"/>
  <c r="AO20" i="1"/>
  <c r="AL20" i="1"/>
  <c r="AK20" i="1"/>
  <c r="AJ20" i="1"/>
  <c r="AP20" i="1" s="1"/>
  <c r="AM20" i="1" s="1"/>
  <c r="AI20" i="1"/>
  <c r="AH20" i="1"/>
  <c r="AQ19" i="1"/>
  <c r="AO19" i="1"/>
  <c r="AL19" i="1"/>
  <c r="AK19" i="1"/>
  <c r="AJ19" i="1"/>
  <c r="AP19" i="1" s="1"/>
  <c r="AM19" i="1" s="1"/>
  <c r="AI19" i="1"/>
  <c r="AH19" i="1"/>
  <c r="AQ18" i="1"/>
  <c r="AO18" i="1"/>
  <c r="AL18" i="1"/>
  <c r="AK18" i="1"/>
  <c r="AJ18" i="1"/>
  <c r="AP18" i="1" s="1"/>
  <c r="AM18" i="1" s="1"/>
  <c r="AI18" i="1"/>
  <c r="AH18" i="1"/>
  <c r="AQ17" i="1"/>
  <c r="AO17" i="1"/>
  <c r="AL17" i="1"/>
  <c r="AK17" i="1"/>
  <c r="AJ17" i="1"/>
  <c r="AP17" i="1" s="1"/>
  <c r="AM17" i="1" s="1"/>
  <c r="AI17" i="1"/>
  <c r="AH17" i="1"/>
  <c r="AQ16" i="1"/>
  <c r="AO16" i="1"/>
  <c r="AL16" i="1"/>
  <c r="AK16" i="1"/>
  <c r="AJ16" i="1"/>
  <c r="AP16" i="1" s="1"/>
  <c r="AM16" i="1" s="1"/>
  <c r="AI16" i="1"/>
  <c r="AH16" i="1"/>
  <c r="AQ15" i="1"/>
  <c r="AO15" i="1"/>
  <c r="AL15" i="1"/>
  <c r="AK15" i="1"/>
  <c r="AJ15" i="1"/>
  <c r="AP15" i="1" s="1"/>
  <c r="AM15" i="1" s="1"/>
  <c r="AI15" i="1"/>
  <c r="AH15" i="1"/>
  <c r="AQ14" i="1"/>
  <c r="AO14" i="1"/>
  <c r="AL14" i="1"/>
  <c r="AK14" i="1"/>
  <c r="AJ14" i="1"/>
  <c r="AP14" i="1" s="1"/>
  <c r="AM14" i="1" s="1"/>
  <c r="AI14" i="1"/>
  <c r="AH14" i="1"/>
  <c r="AQ13" i="1"/>
  <c r="AO13" i="1"/>
  <c r="AL13" i="1"/>
  <c r="AK13" i="1"/>
  <c r="AJ13" i="1"/>
  <c r="AP13" i="1" s="1"/>
  <c r="AM13" i="1" s="1"/>
  <c r="AI13" i="1"/>
  <c r="AH13" i="1"/>
  <c r="AQ12" i="1"/>
  <c r="AO12" i="1"/>
  <c r="AL12" i="1"/>
  <c r="AK12" i="1"/>
  <c r="AJ12" i="1"/>
  <c r="AP12" i="1" s="1"/>
  <c r="AM12" i="1" s="1"/>
  <c r="AI12" i="1"/>
  <c r="AH12" i="1"/>
  <c r="AQ11" i="1"/>
  <c r="AO11" i="1"/>
  <c r="AL11" i="1"/>
  <c r="AK11" i="1"/>
  <c r="AJ11" i="1"/>
  <c r="AP11" i="1" s="1"/>
  <c r="AM11" i="1" s="1"/>
  <c r="AI11" i="1"/>
  <c r="AH11" i="1"/>
  <c r="AQ10" i="1"/>
  <c r="AO10" i="1"/>
  <c r="AL10" i="1"/>
  <c r="AK10" i="1"/>
  <c r="AJ10" i="1"/>
  <c r="AP10" i="1" s="1"/>
  <c r="AM10" i="1" s="1"/>
  <c r="AI10" i="1"/>
  <c r="AH10" i="1"/>
  <c r="AQ9" i="1"/>
  <c r="AO9" i="1"/>
  <c r="AL9" i="1"/>
  <c r="AK9" i="1"/>
  <c r="AJ9" i="1"/>
  <c r="AP9" i="1" s="1"/>
  <c r="AM9" i="1" s="1"/>
  <c r="AI9" i="1"/>
  <c r="AH9" i="1"/>
  <c r="AQ8" i="1"/>
  <c r="AO8" i="1"/>
  <c r="AL8" i="1"/>
  <c r="AK8" i="1"/>
  <c r="AJ8" i="1"/>
  <c r="AP8" i="1" s="1"/>
  <c r="AM8" i="1" s="1"/>
  <c r="AI8" i="1"/>
  <c r="AH8" i="1"/>
  <c r="AQ7" i="1"/>
  <c r="AO7" i="1"/>
  <c r="AL7" i="1"/>
  <c r="AK7" i="1"/>
  <c r="AJ7" i="1"/>
  <c r="AP7" i="1" s="1"/>
  <c r="AM7" i="1" s="1"/>
  <c r="AI7" i="1"/>
  <c r="AH7" i="1"/>
  <c r="AQ6" i="1"/>
  <c r="AO6" i="1"/>
  <c r="AL6" i="1"/>
  <c r="AK6" i="1"/>
  <c r="AJ6" i="1"/>
  <c r="AP6" i="1" s="1"/>
  <c r="AM6" i="1" s="1"/>
  <c r="AI6" i="1"/>
  <c r="AH6" i="1"/>
  <c r="AQ5" i="1"/>
  <c r="AO5" i="1"/>
  <c r="AL5" i="1"/>
  <c r="AK5" i="1"/>
  <c r="AJ5" i="1"/>
  <c r="AP5" i="1" s="1"/>
  <c r="AM5" i="1" s="1"/>
  <c r="AI5" i="1"/>
  <c r="AH5" i="1"/>
  <c r="AQ4" i="1"/>
  <c r="AO4" i="1"/>
  <c r="AL4" i="1"/>
  <c r="AK4" i="1"/>
  <c r="AJ4" i="1"/>
  <c r="AP4" i="1" s="1"/>
  <c r="AM4" i="1" s="1"/>
  <c r="AI4" i="1"/>
  <c r="AH4" i="1"/>
  <c r="AQ3" i="1"/>
  <c r="AO3" i="1"/>
  <c r="AK3" i="1"/>
  <c r="AJ3" i="1"/>
  <c r="AP3" i="1" s="1"/>
  <c r="AI3" i="1"/>
  <c r="AH3" i="1"/>
  <c r="AQ2" i="1"/>
  <c r="AO2" i="1"/>
  <c r="AL2" i="1"/>
  <c r="AK2" i="1"/>
  <c r="AJ2" i="1"/>
  <c r="AP2" i="1" s="1"/>
  <c r="AI2" i="1"/>
  <c r="AH2" i="1"/>
  <c r="AM177" i="1" l="1"/>
  <c r="AM206" i="1"/>
  <c r="AM338" i="1"/>
  <c r="AM341" i="1"/>
  <c r="AM344" i="1"/>
  <c r="AM347" i="1"/>
  <c r="AM350" i="1"/>
  <c r="AM353" i="1"/>
  <c r="AM356" i="1"/>
  <c r="AM359" i="1"/>
  <c r="AM362" i="1"/>
  <c r="AM365" i="1"/>
  <c r="AM368" i="1"/>
  <c r="AM3" i="1"/>
  <c r="AM2" i="1"/>
</calcChain>
</file>

<file path=xl/comments1.xml><?xml version="1.0" encoding="utf-8"?>
<comments xmlns="http://schemas.openxmlformats.org/spreadsheetml/2006/main">
  <authors>
    <author>الكاتب</author>
    <author>MyDell</author>
    <author>1</author>
    <author>Nasier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تأخير نصف ساعة فقط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05/08/2018</t>
        </r>
      </text>
    </comment>
    <comment ref="B13" authorId="1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25 يوم رصيد 2017بتاريح 26/09/2018</t>
        </r>
      </text>
    </comment>
    <comment ref="B1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06/10/2018</t>
        </r>
      </text>
    </comment>
    <comment ref="B30" authorId="1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24 يوم رصيد سنة 2017 بتاريخ 26/09/2018</t>
        </r>
      </text>
    </comment>
    <comment ref="B32" authorId="3" shapeId="0">
      <text>
        <r>
          <rPr>
            <b/>
            <sz val="9"/>
            <color indexed="81"/>
            <rFont val="Tahoma"/>
            <family val="2"/>
          </rPr>
          <t>المباشرة
15/04/2019</t>
        </r>
      </text>
    </comment>
    <comment ref="B3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من 3-7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B4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B5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04/11/2018</t>
        </r>
      </text>
    </comment>
    <comment ref="B5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20/9/2018
يبدا الخصم عليه </t>
        </r>
      </text>
    </comment>
    <comment ref="B6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10/11/2018
</t>
        </r>
      </text>
    </comment>
    <comment ref="B6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AJ66" authorId="3" shapeId="0">
      <text>
        <r>
          <rPr>
            <b/>
            <sz val="9"/>
            <color indexed="81"/>
            <rFont val="Tahoma"/>
            <family val="2"/>
          </rPr>
          <t xml:space="preserve">بناءا علي طلبه بتقسيم اجازاته بدون مرتب علي شهري 4 و 5 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7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من 3-7</t>
        </r>
      </text>
    </comment>
    <comment ref="B76" authorId="3" shapeId="0">
      <text>
        <r>
          <rPr>
            <sz val="11"/>
            <color indexed="81"/>
            <rFont val="Tahoma"/>
            <family val="2"/>
          </rPr>
          <t xml:space="preserve">
المباشرة 
16/03/2019</t>
        </r>
      </text>
    </comment>
    <comment ref="AQ78" authorId="3" shapeId="0">
      <text>
        <r>
          <rPr>
            <b/>
            <sz val="9"/>
            <color indexed="81"/>
            <rFont val="Tahoma"/>
            <family val="2"/>
          </rPr>
          <t xml:space="preserve">
من حقه اخذ اذن خروج اخر </t>
        </r>
      </text>
    </comment>
    <comment ref="B79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 16/02/2019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0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B8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20/8/2018
يبدا الخصم عليه</t>
        </r>
      </text>
    </comment>
    <comment ref="B83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10/10/2018</t>
        </r>
      </text>
    </comment>
    <comment ref="B8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26/09/2018</t>
        </r>
      </text>
    </comment>
    <comment ref="B90" authorId="1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30 يوم إجازة سنوية بتاريخ 26/09/2018 رصيد سنة 2017</t>
        </r>
      </text>
    </comment>
    <comment ref="L92" authorId="3" shapeId="0">
      <text>
        <r>
          <rPr>
            <b/>
            <sz val="9"/>
            <color indexed="81"/>
            <rFont val="Tahoma"/>
            <family val="2"/>
          </rPr>
          <t xml:space="preserve">
بدل اجارة</t>
        </r>
      </text>
    </comment>
    <comment ref="B94" authorId="3" shapeId="0">
      <text>
        <r>
          <rPr>
            <sz val="9"/>
            <color indexed="81"/>
            <rFont val="Tahoma"/>
            <family val="2"/>
          </rPr>
          <t xml:space="preserve">
مباشرة 02/02/2019
</t>
        </r>
      </text>
    </comment>
    <comment ref="B97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20/12/2018</t>
        </r>
      </text>
    </comment>
    <comment ref="B98" authorId="3" shapeId="0">
      <text>
        <r>
          <rPr>
            <b/>
            <sz val="9"/>
            <color indexed="81"/>
            <rFont val="Tahoma"/>
            <family val="2"/>
          </rPr>
          <t xml:space="preserve">المباشرة </t>
        </r>
        <r>
          <rPr>
            <sz val="9"/>
            <color indexed="81"/>
            <rFont val="Tahoma"/>
            <family val="2"/>
          </rPr>
          <t xml:space="preserve">
04/03/2019</t>
        </r>
      </text>
    </comment>
    <comment ref="B99" authorId="3" shapeId="0">
      <text>
        <r>
          <rPr>
            <sz val="9"/>
            <color indexed="81"/>
            <rFont val="Tahoma"/>
            <family val="2"/>
          </rPr>
          <t>المباشرة 
04/03/2019</t>
        </r>
      </text>
    </comment>
    <comment ref="B100" authorId="3" shapeId="0">
      <text>
        <r>
          <rPr>
            <sz val="9"/>
            <color indexed="81"/>
            <rFont val="Tahoma"/>
            <family val="2"/>
          </rPr>
          <t xml:space="preserve">المباشرة
06/03/2019
</t>
        </r>
      </text>
    </comment>
    <comment ref="B10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1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4-8
</t>
        </r>
      </text>
    </comment>
    <comment ref="C11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4-8</t>
        </r>
      </text>
    </comment>
    <comment ref="B11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
</t>
        </r>
      </text>
    </comment>
    <comment ref="C11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يأتي الي العمل ساعة 7 ونصف صباحا 
حتي ساعه 3 ونصف مساء</t>
        </r>
      </text>
    </comment>
    <comment ref="B131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11/02/2019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2" authorId="3" shapeId="0">
      <text>
        <r>
          <rPr>
            <sz val="10"/>
            <color indexed="81"/>
            <rFont val="Tahoma"/>
            <family val="2"/>
          </rPr>
          <t xml:space="preserve">
مباشرة 04/02/2019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4" authorId="3" shapeId="0">
      <text>
        <r>
          <rPr>
            <b/>
            <sz val="9"/>
            <color indexed="81"/>
            <rFont val="Tahoma"/>
            <family val="2"/>
          </rPr>
          <t xml:space="preserve">
المباشرة 19/02/2019</t>
        </r>
      </text>
    </comment>
    <comment ref="B136" authorId="3" shapeId="0">
      <text>
        <r>
          <rPr>
            <sz val="9"/>
            <color indexed="81"/>
            <rFont val="Tahoma"/>
            <family val="2"/>
          </rPr>
          <t xml:space="preserve">
مباشرة 12/02/2019
</t>
        </r>
      </text>
    </comment>
    <comment ref="N141" authorId="3" shapeId="0">
      <text>
        <r>
          <rPr>
            <sz val="9"/>
            <color indexed="81"/>
            <rFont val="Tahoma"/>
            <family val="2"/>
          </rPr>
          <t xml:space="preserve">
اجازة</t>
        </r>
      </text>
    </comment>
    <comment ref="B14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4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12/08/2018</t>
        </r>
      </text>
    </comment>
    <comment ref="B15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14/08/2018</t>
        </r>
      </text>
    </comment>
    <comment ref="B15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13/08/2018</t>
        </r>
      </text>
    </comment>
    <comment ref="C15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نظام 12 ساعة</t>
        </r>
      </text>
    </comment>
    <comment ref="O161" authorId="3" shapeId="0">
      <text>
        <r>
          <rPr>
            <b/>
            <sz val="9"/>
            <color indexed="81"/>
            <rFont val="Tahoma"/>
            <family val="2"/>
          </rPr>
          <t>إجازة يوم 15/04/2019</t>
        </r>
      </text>
    </comment>
    <comment ref="O162" authorId="3" shapeId="0">
      <text>
        <r>
          <rPr>
            <sz val="9"/>
            <color indexed="81"/>
            <rFont val="Tahoma"/>
            <family val="2"/>
          </rPr>
          <t xml:space="preserve">اجمالي الخروج بناءا علي رسالته
</t>
        </r>
      </text>
    </comment>
    <comment ref="B163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مسوق اعتبارا من 22/10/2018</t>
        </r>
      </text>
    </comment>
    <comment ref="B168" authorId="3" shapeId="0">
      <text>
        <r>
          <rPr>
            <sz val="9"/>
            <color indexed="81"/>
            <rFont val="Tahoma"/>
            <family val="2"/>
          </rPr>
          <t xml:space="preserve">
مباشرة 07/02/2019
</t>
        </r>
      </text>
    </comment>
    <comment ref="B169" authorId="3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7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13/08/2018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80" authorId="3" shapeId="0">
      <text>
        <r>
          <rPr>
            <b/>
            <sz val="9"/>
            <color indexed="81"/>
            <rFont val="Tahoma"/>
            <family val="2"/>
          </rPr>
          <t xml:space="preserve">
مباشرة 05/02/2019</t>
        </r>
      </text>
    </comment>
    <comment ref="B182" authorId="3" shapeId="0">
      <text>
        <r>
          <rPr>
            <b/>
            <sz val="9"/>
            <color indexed="81"/>
            <rFont val="Tahoma"/>
            <family val="2"/>
          </rPr>
          <t>المباشرة
23/02/2019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87" authorId="3" shapeId="0">
      <text>
        <r>
          <rPr>
            <b/>
            <sz val="9"/>
            <color indexed="81"/>
            <rFont val="Tahoma"/>
            <family val="2"/>
          </rPr>
          <t>المباشرة
08/04/2019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16ساعة
من 3-7</t>
        </r>
      </text>
    </comment>
    <comment ref="B19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التاخير عن العمل 
لمدة 4 ساعات
حضور ساعة 12 ظهرا
لمدة 9 أيام من تاريخ 26/6/2018
</t>
        </r>
      </text>
    </comment>
    <comment ref="M194" authorId="3" shapeId="0">
      <text>
        <r>
          <rPr>
            <b/>
            <sz val="9"/>
            <color indexed="81"/>
            <rFont val="Tahoma"/>
            <family val="2"/>
          </rPr>
          <t xml:space="preserve">
بناءا علي تأشيرة صلاح عصمان</t>
        </r>
      </text>
    </comment>
    <comment ref="B20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7-4</t>
        </r>
      </text>
    </comment>
    <comment ref="B20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10/9/2018
يبدا الخصم عليه 
</t>
        </r>
      </text>
    </comment>
    <comment ref="B204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06/10/2018</t>
        </r>
      </text>
    </comment>
    <comment ref="B207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10/12/2018</t>
        </r>
      </text>
    </comment>
    <comment ref="B21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تغيير وظيفة كسائق اعتبارا من 01/10/2018
</t>
        </r>
      </text>
    </comment>
    <comment ref="B22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3/9/2018
يبدا الخصم عليه</t>
        </r>
      </text>
    </comment>
    <comment ref="B227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B229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</t>
        </r>
        <r>
          <rPr>
            <sz val="10"/>
            <color indexed="81"/>
            <rFont val="Tahoma"/>
            <family val="2"/>
          </rPr>
          <t xml:space="preserve">17/02/2019
</t>
        </r>
      </text>
    </comment>
    <comment ref="B230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 19/02/2019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31" authorId="3" shapeId="0">
      <text>
        <r>
          <rPr>
            <sz val="9"/>
            <color indexed="81"/>
            <rFont val="Tahoma"/>
            <family val="2"/>
          </rPr>
          <t xml:space="preserve">
الحضور الساعة 5
</t>
        </r>
      </text>
    </comment>
    <comment ref="J231" authorId="3" shapeId="0">
      <text>
        <r>
          <rPr>
            <sz val="9"/>
            <color indexed="81"/>
            <rFont val="Tahoma"/>
            <family val="2"/>
          </rPr>
          <t xml:space="preserve">
ظرف صحي
</t>
        </r>
      </text>
    </comment>
    <comment ref="B232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22/11/2018</t>
        </r>
      </text>
    </comment>
    <comment ref="B23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13/12/2018</t>
        </r>
      </text>
    </comment>
    <comment ref="B236" authorId="3" shapeId="0">
      <text>
        <r>
          <rPr>
            <sz val="9"/>
            <color indexed="81"/>
            <rFont val="Tahoma"/>
            <family val="2"/>
          </rPr>
          <t xml:space="preserve">
المباشرة 19/02/2019
</t>
        </r>
      </text>
    </comment>
    <comment ref="B239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44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 xml:space="preserve">
المباشرة
12/03/2019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48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مسوق اعبتارا من 13/10/2018</t>
        </r>
      </text>
    </comment>
    <comment ref="B250" authorId="3" shapeId="0">
      <text>
        <r>
          <rPr>
            <b/>
            <sz val="9"/>
            <color indexed="81"/>
            <rFont val="Tahoma"/>
            <family val="2"/>
          </rPr>
          <t>المباشرة</t>
        </r>
        <r>
          <rPr>
            <sz val="9"/>
            <color indexed="81"/>
            <rFont val="Tahoma"/>
            <family val="2"/>
          </rPr>
          <t xml:space="preserve">
17/03/2019</t>
        </r>
      </text>
    </comment>
    <comment ref="B25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22/10/2018
</t>
        </r>
      </text>
    </comment>
    <comment ref="B25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31/8/2018
يبدا الخصم عليه </t>
        </r>
      </text>
    </comment>
    <comment ref="B254" authorId="3" shapeId="0">
      <text>
        <r>
          <rPr>
            <sz val="9"/>
            <color indexed="81"/>
            <rFont val="Tahoma"/>
            <family val="2"/>
          </rPr>
          <t xml:space="preserve">
لمباشرة 18/02/2019
</t>
        </r>
      </text>
    </comment>
    <comment ref="B258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06/01/2019
</t>
        </r>
      </text>
    </comment>
    <comment ref="B259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01/11/2018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04/08/2018</t>
        </r>
      </text>
    </comment>
    <comment ref="C26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 ساعات
من 7-4
</t>
        </r>
      </text>
    </comment>
    <comment ref="B26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24/10/2018
</t>
        </r>
      </text>
    </comment>
    <comment ref="C26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7-3</t>
        </r>
      </text>
    </comment>
    <comment ref="B26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20/9/2018
يبدا الخصم عليه</t>
        </r>
      </text>
    </comment>
    <comment ref="B268" authorId="3" shapeId="0">
      <text>
        <r>
          <rPr>
            <b/>
            <sz val="9"/>
            <color indexed="81"/>
            <rFont val="Tahoma"/>
            <family val="2"/>
          </rPr>
          <t>Nasier:</t>
        </r>
        <r>
          <rPr>
            <sz val="9"/>
            <color indexed="81"/>
            <rFont val="Tahoma"/>
            <family val="2"/>
          </rPr>
          <t xml:space="preserve">
تم ترجيع 3 أيام سنوية عن سنة 2018 خصمت منه وهي حالة وفاة جدته </t>
        </r>
      </text>
    </comment>
    <comment ref="B271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7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23/10/2018
</t>
        </r>
      </text>
    </comment>
    <comment ref="B28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24/10/2018
</t>
        </r>
      </text>
    </comment>
    <comment ref="C28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تأخير لمدة ساعة من كل ثلاثاء من كل أسبوع وتعويضها بعد الدوام</t>
        </r>
      </text>
    </comment>
    <comment ref="B288" authorId="3" shapeId="0">
      <text>
        <r>
          <rPr>
            <sz val="9"/>
            <color indexed="81"/>
            <rFont val="Tahoma"/>
            <family val="2"/>
          </rPr>
          <t xml:space="preserve">مباشرة
1/4/2019
</t>
        </r>
      </text>
    </comment>
    <comment ref="C28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B293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 </t>
        </r>
      </text>
    </comment>
    <comment ref="B29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13/7/2018
يبدا الخصم عليه</t>
        </r>
      </text>
    </comment>
    <comment ref="B29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01/10/2018</t>
        </r>
      </text>
    </comment>
    <comment ref="B29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09/01/2019</t>
        </r>
      </text>
    </comment>
    <comment ref="B29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19/8/2018
يبدا الخصم عليه</t>
        </r>
      </text>
    </comment>
    <comment ref="N297" authorId="3" shapeId="0">
      <text>
        <r>
          <rPr>
            <sz val="9"/>
            <color indexed="81"/>
            <rFont val="Tahoma"/>
            <family val="2"/>
          </rPr>
          <t xml:space="preserve">
بدل اجارة
</t>
        </r>
      </text>
    </comment>
    <comment ref="B29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22/8/2018
يبدا الخصم عليه بدأ كمسوق يوم 18/09/2018</t>
        </r>
      </text>
    </comment>
    <comment ref="B299" authorId="3" shapeId="0">
      <text>
        <r>
          <rPr>
            <b/>
            <sz val="9"/>
            <color indexed="81"/>
            <rFont val="Tahoma"/>
            <family val="2"/>
          </rPr>
          <t>المباشرة 
03/04/2019</t>
        </r>
      </text>
    </comment>
    <comment ref="B30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27/8/2018
يبدا الخصم عليه</t>
        </r>
      </text>
    </comment>
    <comment ref="B30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29/7/2018
يبد الخصم عليه</t>
        </r>
      </text>
    </comment>
    <comment ref="B30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1/9/2018
يبدا الخصم عليه</t>
        </r>
      </text>
    </comment>
    <comment ref="L302" authorId="3" shapeId="0">
      <text>
        <r>
          <rPr>
            <sz val="9"/>
            <color indexed="81"/>
            <rFont val="Tahoma"/>
            <family val="2"/>
          </rPr>
          <t xml:space="preserve">
بدل اجارة
</t>
        </r>
      </text>
    </comment>
    <comment ref="B30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3/9/2018
يبد\ا الخصم عليه 
</t>
        </r>
      </text>
    </comment>
    <comment ref="B30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16/9/2018
يبدا الخصم عليه</t>
        </r>
      </text>
    </comment>
    <comment ref="B305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16/9/2018
يبدا الخصم عليه</t>
        </r>
      </text>
    </comment>
    <comment ref="B30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29/9/2018
يبدا الخصم عليه</t>
        </r>
      </text>
    </comment>
    <comment ref="B30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28/07/2018</t>
        </r>
      </text>
    </comment>
    <comment ref="B30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21/9/2018
يبدا الخصم عليه</t>
        </r>
      </text>
    </comment>
    <comment ref="B30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22/9/2018
يبدا الخصم عليه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01/08/2018</t>
        </r>
      </text>
    </comment>
    <comment ref="B31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02/08/2018</t>
        </r>
      </text>
    </comment>
    <comment ref="B31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05/08/2018</t>
        </r>
      </text>
    </comment>
    <comment ref="B313" authorId="3" shapeId="0">
      <text>
        <r>
          <rPr>
            <sz val="10"/>
            <color indexed="81"/>
            <rFont val="Tahoma"/>
            <family val="2"/>
          </rPr>
          <t xml:space="preserve">
المباشرة
20/02/2019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4" authorId="1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مباشرة يوم 26/08/2018</t>
        </r>
      </text>
    </comment>
    <comment ref="B31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317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318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319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320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32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322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323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324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B32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07/10/2018</t>
        </r>
      </text>
    </comment>
    <comment ref="B32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10/10/2018</t>
        </r>
      </text>
    </comment>
    <comment ref="B327" authorId="3" shapeId="0">
      <text>
        <r>
          <rPr>
            <b/>
            <sz val="9"/>
            <color indexed="81"/>
            <rFont val="Tahoma"/>
            <family val="2"/>
          </rPr>
          <t>المباشرة
10/03/2019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29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17/11/2018</t>
        </r>
      </text>
    </comment>
    <comment ref="B330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17/11/2018</t>
        </r>
      </text>
    </comment>
    <comment ref="B33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10/11/2018</t>
        </r>
      </text>
    </comment>
    <comment ref="B332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28/10/2018
</t>
        </r>
      </text>
    </comment>
    <comment ref="B333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18/11/2018</t>
        </r>
      </text>
    </comment>
    <comment ref="B334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يوم23/10/2018</t>
        </r>
      </text>
    </comment>
    <comment ref="B33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20/10/2018</t>
        </r>
      </text>
    </comment>
    <comment ref="B33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30/10/2018</t>
        </r>
      </text>
    </comment>
    <comment ref="B338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02/12/2018</t>
        </r>
      </text>
    </comment>
    <comment ref="B339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12/12/2018</t>
        </r>
      </text>
    </comment>
    <comment ref="B340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02/12/2018</t>
        </r>
      </text>
    </comment>
    <comment ref="B341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20/12/2018</t>
        </r>
      </text>
    </comment>
    <comment ref="B342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09/12/2018</t>
        </r>
      </text>
    </comment>
    <comment ref="B343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10/12/2018</t>
        </r>
      </text>
    </comment>
    <comment ref="B344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15/12/2018</t>
        </r>
      </text>
    </comment>
    <comment ref="B345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09/12/2018</t>
        </r>
      </text>
    </comment>
    <comment ref="B346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15/12/2018</t>
        </r>
      </text>
    </comment>
    <comment ref="B347" authorId="2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10/12/2018</t>
        </r>
      </text>
    </comment>
    <comment ref="B350" authorId="3" shapeId="0">
      <text>
        <r>
          <rPr>
            <b/>
            <sz val="9"/>
            <color indexed="81"/>
            <rFont val="Tahoma"/>
            <family val="2"/>
          </rPr>
          <t>تم تنزيل رصيد إجازة سنوية 1.66 يوم 12/2/2019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4" authorId="3" shapeId="0">
      <text>
        <r>
          <rPr>
            <sz val="9"/>
            <color indexed="81"/>
            <rFont val="Tahoma"/>
            <family val="2"/>
          </rPr>
          <t xml:space="preserve">
مباشرة 03/02/2019
</t>
        </r>
      </text>
    </comment>
    <comment ref="B355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6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
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7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 xml:space="preserve">
مباشرة 04/02/2019</t>
        </r>
      </text>
    </comment>
    <comment ref="B358" authorId="3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9" authorId="3" shapeId="0">
      <text>
        <r>
          <rPr>
            <sz val="9"/>
            <color indexed="81"/>
            <rFont val="Tahoma"/>
            <family val="2"/>
          </rPr>
          <t xml:space="preserve">
لمباشرة 07/02/2019
</t>
        </r>
      </text>
    </comment>
    <comment ref="B360" authorId="3" shapeId="0">
      <text>
        <r>
          <rPr>
            <sz val="10"/>
            <color indexed="81"/>
            <rFont val="Tahoma"/>
            <family val="2"/>
          </rPr>
          <t xml:space="preserve">
مباشرة  12/02/2019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61" authorId="3" shapeId="0">
      <text>
        <r>
          <rPr>
            <sz val="9"/>
            <color indexed="81"/>
            <rFont val="Tahoma"/>
            <family val="2"/>
          </rPr>
          <t xml:space="preserve">
المباشرة 16/02/2019
</t>
        </r>
      </text>
    </comment>
    <comment ref="B362" authorId="3" shapeId="0">
      <text>
        <r>
          <rPr>
            <sz val="9"/>
            <color indexed="81"/>
            <rFont val="Tahoma"/>
            <family val="2"/>
          </rPr>
          <t xml:space="preserve">
المباشرة 17/02/2019
</t>
        </r>
      </text>
    </comment>
    <comment ref="B363" authorId="3" shapeId="0">
      <text>
        <r>
          <rPr>
            <sz val="9"/>
            <color indexed="81"/>
            <rFont val="Tahoma"/>
            <family val="2"/>
          </rPr>
          <t xml:space="preserve">
المباشرة 26/01/2019
</t>
        </r>
      </text>
    </comment>
    <comment ref="B364" authorId="3" shapeId="0">
      <text>
        <r>
          <rPr>
            <b/>
            <sz val="9"/>
            <color indexed="81"/>
            <rFont val="Tahoma"/>
            <family val="2"/>
          </rPr>
          <t xml:space="preserve">
المباشرة 30/01/2019</t>
        </r>
      </text>
    </comment>
    <comment ref="B365" authorId="3" shapeId="0">
      <text>
        <r>
          <rPr>
            <sz val="9"/>
            <color indexed="81"/>
            <rFont val="Tahoma"/>
            <family val="2"/>
          </rPr>
          <t xml:space="preserve">
المباشرة 10/02/2019
</t>
        </r>
      </text>
    </comment>
    <comment ref="B366" authorId="3" shapeId="0">
      <text>
        <r>
          <rPr>
            <sz val="9"/>
            <color indexed="81"/>
            <rFont val="Tahoma"/>
            <family val="2"/>
          </rPr>
          <t xml:space="preserve">
المباشرة 16/02/2019
</t>
        </r>
      </text>
    </comment>
    <comment ref="B367" authorId="3" shapeId="0">
      <text>
        <r>
          <rPr>
            <sz val="10"/>
            <color indexed="81"/>
            <rFont val="Tahoma"/>
            <family val="2"/>
          </rPr>
          <t xml:space="preserve">
 المباشرة
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68" authorId="3" shapeId="0">
      <text>
        <r>
          <rPr>
            <b/>
            <sz val="9"/>
            <color indexed="81"/>
            <rFont val="Tahoma"/>
            <family val="2"/>
          </rPr>
          <t>المباشرة
25/02/2019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69" authorId="3" shapeId="0">
      <text>
        <r>
          <rPr>
            <b/>
            <sz val="9"/>
            <color indexed="81"/>
            <rFont val="Tahoma"/>
            <family val="2"/>
          </rPr>
          <t>المباشرة
23/02/2019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0" authorId="3" shapeId="0">
      <text>
        <r>
          <rPr>
            <b/>
            <sz val="9"/>
            <color indexed="81"/>
            <rFont val="Tahoma"/>
            <family val="2"/>
          </rPr>
          <t>المباشرة
25/02/2019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1" authorId="3" shapeId="0">
      <text>
        <r>
          <rPr>
            <b/>
            <sz val="9"/>
            <color indexed="81"/>
            <rFont val="Tahoma"/>
            <family val="2"/>
          </rPr>
          <t>المباشرة
28/02/2019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2" authorId="3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3" authorId="3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4" authorId="3" shapeId="0">
      <text>
        <r>
          <rPr>
            <b/>
            <sz val="9"/>
            <color indexed="81"/>
            <rFont val="Tahoma"/>
            <family val="2"/>
          </rPr>
          <t>المباشرة
03/03/2019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5" authorId="3" shapeId="0">
      <text>
        <r>
          <rPr>
            <b/>
            <sz val="9"/>
            <color indexed="81"/>
            <rFont val="Tahoma"/>
            <family val="2"/>
          </rPr>
          <t>المباشرة
11/03/2019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6" authorId="3" shapeId="0">
      <text>
        <r>
          <rPr>
            <b/>
            <sz val="9"/>
            <color indexed="81"/>
            <rFont val="Tahoma"/>
            <family val="2"/>
          </rPr>
          <t>المباشرة
11/03/2019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7" authorId="3" shapeId="0">
      <text>
        <r>
          <rPr>
            <b/>
            <sz val="9"/>
            <color indexed="81"/>
            <rFont val="Tahoma"/>
            <family val="2"/>
          </rPr>
          <t>المباشرة
18/03/2019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8" authorId="3" shapeId="0">
      <text>
        <r>
          <rPr>
            <b/>
            <sz val="9"/>
            <color indexed="81"/>
            <rFont val="Tahoma"/>
            <family val="2"/>
          </rPr>
          <t>المباشرة
06/03/2019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9" authorId="3" shapeId="0">
      <text>
        <r>
          <rPr>
            <b/>
            <sz val="9"/>
            <color indexed="81"/>
            <rFont val="Tahoma"/>
            <family val="2"/>
          </rPr>
          <t>المباشرة
27/02/2019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0" authorId="3" shapeId="0">
      <text>
        <r>
          <rPr>
            <b/>
            <sz val="9"/>
            <color indexed="81"/>
            <rFont val="Tahoma"/>
            <family val="2"/>
          </rPr>
          <t>المباشرة
09/03/2019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1" authorId="3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2" authorId="3" shapeId="0">
      <text>
        <r>
          <rPr>
            <b/>
            <sz val="9"/>
            <color indexed="81"/>
            <rFont val="Tahoma"/>
            <family val="2"/>
          </rPr>
          <t>المباشرة
09/03/2019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3" authorId="3" shapeId="0">
      <text>
        <r>
          <rPr>
            <b/>
            <sz val="9"/>
            <color indexed="81"/>
            <rFont val="Tahoma"/>
            <family val="2"/>
          </rPr>
          <t>المباشرة
03/03/2019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4" authorId="3" shapeId="0">
      <text>
        <r>
          <rPr>
            <b/>
            <sz val="9"/>
            <color indexed="81"/>
            <rFont val="Tahoma"/>
            <family val="2"/>
          </rPr>
          <t>المباشرة
18/03/2019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5" authorId="3" shapeId="0">
      <text>
        <r>
          <rPr>
            <b/>
            <sz val="9"/>
            <color indexed="81"/>
            <rFont val="Tahoma"/>
            <family val="2"/>
          </rPr>
          <t>المباشرة
21/03/2019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93" authorId="3" shapeId="0">
      <text>
        <r>
          <rPr>
            <b/>
            <sz val="9"/>
            <color indexed="81"/>
            <rFont val="Tahoma"/>
            <family val="2"/>
          </rPr>
          <t>مباشرة</t>
        </r>
        <r>
          <rPr>
            <sz val="9"/>
            <color indexed="81"/>
            <rFont val="Tahoma"/>
            <family val="2"/>
          </rPr>
          <t xml:space="preserve">
02/04/2019</t>
        </r>
      </text>
    </comment>
    <comment ref="B394" authorId="3" shapeId="0">
      <text>
        <r>
          <rPr>
            <b/>
            <sz val="9"/>
            <color indexed="81"/>
            <rFont val="Tahoma"/>
            <family val="2"/>
          </rPr>
          <t>المباشرة 03/04/2019</t>
        </r>
      </text>
    </comment>
    <comment ref="O401" authorId="3" shapeId="0">
      <text>
        <r>
          <rPr>
            <b/>
            <sz val="9"/>
            <color indexed="81"/>
            <rFont val="Tahoma"/>
            <family val="2"/>
          </rPr>
          <t xml:space="preserve">
إجازة يوم 16/04/2019 لانه لم يكن لديه رصيد </t>
        </r>
      </text>
    </comment>
    <comment ref="B403" authorId="3" shapeId="0">
      <text>
        <r>
          <rPr>
            <b/>
            <sz val="9"/>
            <color indexed="81"/>
            <rFont val="Tahoma"/>
            <family val="2"/>
          </rPr>
          <t>المباشرة
04/04/2019</t>
        </r>
      </text>
    </comment>
    <comment ref="M417" authorId="3" shapeId="0">
      <text>
        <r>
          <rPr>
            <sz val="9"/>
            <color indexed="81"/>
            <rFont val="Tahoma"/>
            <family val="2"/>
          </rPr>
          <t xml:space="preserve">
المعني لايوجد لديه رصيد
</t>
        </r>
      </text>
    </comment>
  </commentList>
</comments>
</file>

<file path=xl/sharedStrings.xml><?xml version="1.0" encoding="utf-8"?>
<sst xmlns="http://schemas.openxmlformats.org/spreadsheetml/2006/main" count="190" uniqueCount="74">
  <si>
    <t xml:space="preserve">الرقم الوظيفي </t>
  </si>
  <si>
    <t xml:space="preserve">الاسم </t>
  </si>
  <si>
    <t xml:space="preserve">الوظيفة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</si>
  <si>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</si>
  <si>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</si>
  <si>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</si>
  <si>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</si>
  <si>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</si>
  <si>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</si>
  <si>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</si>
  <si>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</si>
  <si>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</si>
  <si>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</si>
  <si>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</si>
  <si>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</si>
  <si>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</si>
  <si>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</si>
  <si>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</si>
  <si>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</si>
  <si>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</si>
  <si>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</si>
  <si>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</si>
  <si>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</si>
  <si>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</si>
  <si>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</si>
  <si>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</si>
  <si>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</si>
  <si>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</si>
  <si>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</si>
  <si>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</si>
  <si>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</si>
  <si>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</si>
  <si>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</si>
  <si>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</si>
  <si>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</si>
  <si>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</si>
  <si>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</si>
  <si>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</si>
  <si>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</si>
  <si>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</si>
  <si>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</si>
  <si>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</si>
  <si>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</si>
  <si>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غ</t>
  </si>
  <si>
    <t>ب</t>
  </si>
  <si>
    <t>تم الخصم</t>
  </si>
  <si>
    <t>الرقم</t>
  </si>
  <si>
    <t>الاسم</t>
  </si>
  <si>
    <t>ر.و</t>
  </si>
  <si>
    <t xml:space="preserve">الوظيفة الحالية </t>
  </si>
  <si>
    <t xml:space="preserve">الرصيد بعد الحذف </t>
  </si>
  <si>
    <t>الرصيد بعد الحذف بالدقائق</t>
  </si>
  <si>
    <t>بدون مرتب</t>
  </si>
  <si>
    <t xml:space="preserve">الرصيد بالدقائق </t>
  </si>
  <si>
    <t xml:space="preserve">رصيد بداية المدة </t>
  </si>
  <si>
    <t xml:space="preserve">اجمالي  (غ ) </t>
  </si>
  <si>
    <t xml:space="preserve">اجمالي  (ا.ب.ر ) </t>
  </si>
  <si>
    <t xml:space="preserve">الاذونات </t>
  </si>
  <si>
    <t>راحة</t>
  </si>
  <si>
    <t>687</t>
  </si>
  <si>
    <t>تعزية</t>
  </si>
  <si>
    <t>3554</t>
  </si>
  <si>
    <t>3598</t>
  </si>
  <si>
    <t>جديد</t>
  </si>
  <si>
    <t>اذن خروج</t>
  </si>
  <si>
    <t>حساب الاجازات السنوبة</t>
  </si>
  <si>
    <t xml:space="preserve">حساب الاذونات </t>
  </si>
  <si>
    <t xml:space="preserve">من </t>
  </si>
  <si>
    <t>الي</t>
  </si>
  <si>
    <t>توقيت الخروج</t>
  </si>
  <si>
    <t>توقيت الدخول</t>
  </si>
  <si>
    <t>التوقيت  :</t>
  </si>
  <si>
    <t>الرصيد</t>
  </si>
  <si>
    <t>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</si>
</sst>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[$-1000000]h:mm:ss;@"/>
  </numFmts>
  <fonts count="26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4"/>
      <color theme="1"/>
      <name val="Sakkal Majalla"/>
    </font>
    <font>
      <sz val="14"/>
      <name val="Sakkal Majalla"/>
    </font>
    <font>
      <sz val="11"/>
      <color rgb="FFFF0000"/>
      <name val="Calibri"/>
      <family val="2"/>
      <charset val="178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6"/>
      <name val="Rockwell Extra Bold"/>
      <family val="1"/>
    </font>
    <font>
      <sz val="20"/>
      <name val="Rockwell Extra Bold"/>
      <family val="1"/>
    </font>
    <font>
      <sz val="12"/>
      <name val="Sakkal Majalla"/>
    </font>
    <font>
      <sz val="10"/>
      <name val="Calibri Light"/>
      <family val="2"/>
      <scheme val="major"/>
    </font>
    <font>
      <sz val="20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rgb="FFC00000"/>
      <name val="Calibri"/>
      <family val="2"/>
      <charset val="178"/>
      <scheme val="minor"/>
    </font>
    <font>
      <sz val="11"/>
      <color indexed="81"/>
      <name val="Tahoma"/>
      <family val="2"/>
    </font>
    <font>
      <sz val="10"/>
      <color indexed="81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rgb="FFFF99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theme="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96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9" fillId="0" borderId="0"/>
  </cellStyleXfs>
  <cellXfs count="14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5" borderId="5" xfId="0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/>
    </xf>
    <xf numFmtId="0" fontId="0" fillId="4" borderId="5" xfId="0" applyNumberFormat="1" applyFill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49" fontId="4" fillId="9" borderId="4" xfId="0" applyNumberFormat="1" applyFont="1" applyFill="1" applyBorder="1" applyAlignment="1">
      <alignment horizontal="center" vertical="center"/>
    </xf>
    <xf numFmtId="0" fontId="4" fillId="8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12" fillId="14" borderId="0" xfId="0" applyFont="1" applyFill="1" applyBorder="1" applyAlignment="1">
      <alignment horizontal="center" vertical="center"/>
    </xf>
    <xf numFmtId="0" fontId="12" fillId="14" borderId="10" xfId="0" applyFont="1" applyFill="1" applyBorder="1" applyAlignment="1">
      <alignment horizontal="center" vertical="center"/>
    </xf>
    <xf numFmtId="0" fontId="13" fillId="14" borderId="10" xfId="0" applyFont="1" applyFill="1" applyBorder="1" applyAlignment="1">
      <alignment horizontal="center" vertical="center"/>
    </xf>
    <xf numFmtId="0" fontId="8" fillId="14" borderId="10" xfId="0" applyFont="1" applyFill="1" applyBorder="1" applyAlignment="1">
      <alignment horizontal="center" vertical="center"/>
    </xf>
    <xf numFmtId="0" fontId="14" fillId="14" borderId="10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15" borderId="8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0" fillId="3" borderId="8" xfId="0" applyNumberFormat="1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7" fillId="0" borderId="9" xfId="0" applyNumberFormat="1" applyFont="1" applyFill="1" applyBorder="1" applyAlignment="1">
      <alignment horizontal="center" vertical="center"/>
    </xf>
    <xf numFmtId="0" fontId="17" fillId="0" borderId="8" xfId="0" applyNumberFormat="1" applyFont="1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8" xfId="0" applyNumberFormat="1" applyFon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6" borderId="5" xfId="0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0" fillId="17" borderId="8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0" fillId="15" borderId="5" xfId="0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0" fillId="12" borderId="8" xfId="0" applyFont="1" applyFill="1" applyBorder="1" applyAlignment="1">
      <alignment horizontal="center" vertical="center"/>
    </xf>
    <xf numFmtId="0" fontId="0" fillId="15" borderId="0" xfId="0" applyFont="1" applyFill="1" applyBorder="1" applyAlignment="1">
      <alignment horizontal="center" vertical="center"/>
    </xf>
    <xf numFmtId="0" fontId="0" fillId="15" borderId="5" xfId="0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7" fillId="15" borderId="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0" fillId="3" borderId="12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18" borderId="12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0" fillId="0" borderId="12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7" fillId="0" borderId="1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0" fillId="0" borderId="1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5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1" fillId="15" borderId="0" xfId="0" applyFont="1" applyFill="1" applyAlignment="1">
      <alignment horizontal="center" vertical="center"/>
    </xf>
    <xf numFmtId="0" fontId="0" fillId="21" borderId="0" xfId="0" applyFont="1" applyFill="1" applyAlignment="1">
      <alignment horizontal="center" vertical="center"/>
    </xf>
    <xf numFmtId="0" fontId="0" fillId="11" borderId="0" xfId="0" applyFont="1" applyFill="1" applyAlignment="1">
      <alignment horizontal="center" vertical="center"/>
    </xf>
    <xf numFmtId="21" fontId="22" fillId="7" borderId="0" xfId="0" applyNumberFormat="1" applyFont="1" applyFill="1" applyAlignment="1">
      <alignment horizontal="center" vertical="center"/>
    </xf>
    <xf numFmtId="164" fontId="22" fillId="15" borderId="0" xfId="0" applyNumberFormat="1" applyFont="1" applyFill="1" applyAlignment="1">
      <alignment horizontal="center" vertical="center"/>
    </xf>
    <xf numFmtId="14" fontId="22" fillId="13" borderId="0" xfId="0" applyNumberFormat="1" applyFont="1" applyFill="1" applyAlignment="1">
      <alignment horizontal="center" vertical="center"/>
    </xf>
    <xf numFmtId="0" fontId="22" fillId="22" borderId="0" xfId="0" applyNumberFormat="1" applyFont="1" applyFill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0" fontId="22" fillId="23" borderId="0" xfId="0" applyFont="1" applyFill="1" applyAlignment="1">
      <alignment horizontal="center" vertical="center"/>
    </xf>
    <xf numFmtId="21" fontId="22" fillId="24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3" fillId="25" borderId="0" xfId="0" applyFont="1" applyFill="1" applyAlignment="1">
      <alignment horizontal="center" vertical="center"/>
    </xf>
    <xf numFmtId="165" fontId="20" fillId="0" borderId="0" xfId="0" applyNumberFormat="1" applyFont="1" applyAlignment="1">
      <alignment horizontal="center" vertical="center"/>
    </xf>
    <xf numFmtId="0" fontId="22" fillId="15" borderId="0" xfId="0" applyFont="1" applyFill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21" fillId="19" borderId="0" xfId="0" applyFont="1" applyFill="1" applyAlignment="1">
      <alignment horizontal="center" vertical="center"/>
    </xf>
    <xf numFmtId="0" fontId="21" fillId="20" borderId="0" xfId="0" applyFont="1" applyFill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4" xfId="1"/>
  </cellStyles>
  <dxfs count="102"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numFmt numFmtId="0" formatCode="General"/>
      <alignment horizontal="center" vertical="center" textRotation="0" wrapText="0" indent="0" justifyLastLine="0" shrinkToFit="0" readingOrder="0"/>
      <border outline="0"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color theme="1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ont>
        <b val="0"/>
      </font>
      <numFmt numFmtId="0" formatCode="General"/>
      <alignment horizontal="center" vertical="center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20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z val="14"/>
        <color auto="1"/>
        <name val="Sakkal Majall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</border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fill>
        <patternFill patternType="solid">
          <fgColor theme="4"/>
          <bgColor rgb="FF00B0F0"/>
        </patternFill>
      </fill>
      <alignment horizontal="center" vertical="center" textRotation="0" wrapText="1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80;&#1604;&#1583;%20&#1580;&#1583;&#1610;&#1583;%20&#8235;(2)&#8236;/&#1605;&#1580;&#1604;&#1583;%20&#1580;&#1583;&#1610;&#1583;%20&#8235;(2)&#8236;/Shipment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78;&#1594;&#1610;&#1585;&#1575;&#1578;%202019/&#1588;&#1607;&#1585;%204/&#1605;&#1606;&#1592;&#1608;&#1605;&#1577;%20&#1575;&#1604;&#1605;&#1587;&#1578;&#1605;&#1585;&#1610;&#1606;%20&#1588;&#1607;&#1585;%2004-%202019%20&#1605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CODE"/>
      <sheetName val="REPORT"/>
      <sheetName val="Shipment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تمرين"/>
      <sheetName val="انهاء خدمات "/>
      <sheetName val="الملابس"/>
      <sheetName val="البيانات "/>
      <sheetName val="البيانات انهاء"/>
      <sheetName val="الاضافي العادي"/>
      <sheetName val="الاضافي الجمعة"/>
      <sheetName val="النموذج النهائي"/>
      <sheetName val="علاوة 10 د.ل"/>
      <sheetName val="الارشيف "/>
      <sheetName val="نموذج السيارات"/>
      <sheetName val="يحي"/>
      <sheetName val="رصيد سنة 2018م"/>
    </sheetNames>
    <sheetDataSet>
      <sheetData sheetId="0">
        <row r="1">
          <cell r="B1" t="str">
            <v>ر.و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/>
          <cell r="D1"/>
          <cell r="E1"/>
          <cell r="F1"/>
          <cell r="G1"/>
        </row>
        <row r="3">
          <cell r="C3" t="str">
            <v xml:space="preserve">الرقم الوظيفي </v>
          </cell>
          <cell r="D3" t="str">
            <v xml:space="preserve">الوظيفة </v>
          </cell>
          <cell r="E3" t="str">
            <v>قيمة المكافأة عن اليوم الواحد</v>
          </cell>
          <cell r="F3" t="str">
            <v xml:space="preserve">عدد أيام الحضور </v>
          </cell>
          <cell r="G3" t="str">
            <v>القيمة</v>
          </cell>
        </row>
        <row r="4">
          <cell r="C4">
            <v>29</v>
          </cell>
          <cell r="D4" t="str">
            <v>سائق فرك مخزن المواد الخام و مستلزمات التشغيل ( مصنع العصير )</v>
          </cell>
          <cell r="E4">
            <v>10</v>
          </cell>
          <cell r="F4">
            <v>15</v>
          </cell>
          <cell r="G4">
            <v>150</v>
          </cell>
        </row>
        <row r="5">
          <cell r="C5">
            <v>118</v>
          </cell>
          <cell r="D5" t="str">
            <v>مشغل ملحقات الة التعبئة (DE)</v>
          </cell>
          <cell r="E5">
            <v>10</v>
          </cell>
          <cell r="F5">
            <v>19</v>
          </cell>
          <cell r="G5">
            <v>190</v>
          </cell>
        </row>
        <row r="6">
          <cell r="C6">
            <v>326</v>
          </cell>
          <cell r="D6" t="str">
            <v>مشغل ملحقات الة التعبئة (DE)</v>
          </cell>
          <cell r="E6">
            <v>10</v>
          </cell>
          <cell r="F6">
            <v>17</v>
          </cell>
          <cell r="G6">
            <v>170</v>
          </cell>
        </row>
        <row r="7">
          <cell r="C7">
            <v>374</v>
          </cell>
          <cell r="D7" t="str">
            <v>سائق فرك مخزن الانتاج التام ( مصنع الحليب )</v>
          </cell>
          <cell r="E7">
            <v>10</v>
          </cell>
          <cell r="F7">
            <v>15</v>
          </cell>
          <cell r="G7">
            <v>150</v>
          </cell>
        </row>
        <row r="8">
          <cell r="C8">
            <v>504</v>
          </cell>
          <cell r="D8" t="str">
            <v>سائق فرك بقسم الإنتاج</v>
          </cell>
          <cell r="E8">
            <v>10</v>
          </cell>
          <cell r="F8">
            <v>25</v>
          </cell>
          <cell r="G8">
            <v>250</v>
          </cell>
        </row>
        <row r="9">
          <cell r="C9">
            <v>546</v>
          </cell>
          <cell r="D9" t="str">
            <v>سائق فرك مخزن الانتاج التام ( مصنع الحليب )</v>
          </cell>
          <cell r="E9">
            <v>10</v>
          </cell>
          <cell r="F9">
            <v>14</v>
          </cell>
          <cell r="G9">
            <v>140</v>
          </cell>
        </row>
        <row r="10">
          <cell r="C10">
            <v>596</v>
          </cell>
          <cell r="D10" t="str">
            <v>مشغل ملحقات الة التعبئة (DE)</v>
          </cell>
          <cell r="E10">
            <v>10</v>
          </cell>
          <cell r="F10">
            <v>16</v>
          </cell>
          <cell r="G10">
            <v>160</v>
          </cell>
        </row>
        <row r="11">
          <cell r="C11">
            <v>687</v>
          </cell>
          <cell r="D11" t="str">
            <v xml:space="preserve">سائق فرك بقسم الإنتاج </v>
          </cell>
          <cell r="E11">
            <v>10</v>
          </cell>
          <cell r="F11">
            <v>15</v>
          </cell>
          <cell r="G11">
            <v>150</v>
          </cell>
        </row>
        <row r="12">
          <cell r="C12">
            <v>694</v>
          </cell>
          <cell r="D12" t="str">
            <v>مشغل ملحقات الة التعبئة (DE)</v>
          </cell>
          <cell r="E12">
            <v>10</v>
          </cell>
          <cell r="F12">
            <v>23</v>
          </cell>
          <cell r="G12">
            <v>230</v>
          </cell>
        </row>
        <row r="13">
          <cell r="C13">
            <v>799</v>
          </cell>
          <cell r="D13" t="str">
            <v>مشغل ملحقات الة التعبئة (DE)</v>
          </cell>
          <cell r="E13">
            <v>10</v>
          </cell>
          <cell r="F13">
            <v>20</v>
          </cell>
          <cell r="G13">
            <v>200</v>
          </cell>
        </row>
        <row r="14">
          <cell r="C14">
            <v>1090</v>
          </cell>
          <cell r="D14" t="str">
            <v>عامل خلط</v>
          </cell>
          <cell r="E14">
            <v>10</v>
          </cell>
          <cell r="F14">
            <v>2</v>
          </cell>
          <cell r="G14">
            <v>20</v>
          </cell>
        </row>
        <row r="15">
          <cell r="C15">
            <v>1094</v>
          </cell>
          <cell r="D15" t="str">
            <v>مشغل ملحقات الة التعبئة (DE)</v>
          </cell>
          <cell r="E15">
            <v>10</v>
          </cell>
          <cell r="F15">
            <v>26</v>
          </cell>
          <cell r="G15">
            <v>260</v>
          </cell>
        </row>
        <row r="16">
          <cell r="C16">
            <v>1233</v>
          </cell>
          <cell r="D16" t="str">
            <v>سائق فرك بقسم الإنتاج</v>
          </cell>
          <cell r="E16">
            <v>10</v>
          </cell>
          <cell r="F16">
            <v>25</v>
          </cell>
          <cell r="G16">
            <v>250</v>
          </cell>
        </row>
        <row r="17">
          <cell r="C17">
            <v>1239</v>
          </cell>
          <cell r="D17" t="str">
            <v>عامل خلط</v>
          </cell>
          <cell r="E17">
            <v>10</v>
          </cell>
          <cell r="F17">
            <v>23</v>
          </cell>
          <cell r="G17">
            <v>230</v>
          </cell>
        </row>
        <row r="18">
          <cell r="C18">
            <v>1244</v>
          </cell>
          <cell r="D18" t="str">
            <v>عامل خلط</v>
          </cell>
          <cell r="E18">
            <v>10</v>
          </cell>
          <cell r="F18">
            <v>16</v>
          </cell>
          <cell r="G18">
            <v>160</v>
          </cell>
        </row>
        <row r="19">
          <cell r="C19">
            <v>1252</v>
          </cell>
          <cell r="D19" t="str">
            <v>مشغل ملحقات الة التعبئة (DE)</v>
          </cell>
          <cell r="E19">
            <v>10</v>
          </cell>
          <cell r="F19">
            <v>20</v>
          </cell>
          <cell r="G19">
            <v>200</v>
          </cell>
        </row>
        <row r="20">
          <cell r="C20">
            <v>1259</v>
          </cell>
          <cell r="D20" t="str">
            <v>مشغل ملحقات الة التعبئة (DE)</v>
          </cell>
          <cell r="E20">
            <v>10</v>
          </cell>
          <cell r="F20">
            <v>25</v>
          </cell>
          <cell r="G20">
            <v>250</v>
          </cell>
        </row>
        <row r="21">
          <cell r="C21">
            <v>1300</v>
          </cell>
          <cell r="D21" t="str">
            <v>مشغل ملحقات الة التعبئة (DE)</v>
          </cell>
          <cell r="E21">
            <v>10</v>
          </cell>
          <cell r="F21">
            <v>24</v>
          </cell>
          <cell r="G21">
            <v>240</v>
          </cell>
        </row>
        <row r="22">
          <cell r="C22">
            <v>1307</v>
          </cell>
          <cell r="D22" t="str">
            <v xml:space="preserve">عامل فرز </v>
          </cell>
          <cell r="E22">
            <v>10</v>
          </cell>
          <cell r="F22">
            <v>26</v>
          </cell>
          <cell r="G22">
            <v>260</v>
          </cell>
        </row>
        <row r="23">
          <cell r="C23">
            <v>1367</v>
          </cell>
          <cell r="D23" t="str">
            <v>سائق فرك مخزن الانتاج التام ( مصنع الحليب )</v>
          </cell>
          <cell r="E23">
            <v>10</v>
          </cell>
          <cell r="F23">
            <v>16</v>
          </cell>
          <cell r="G23">
            <v>160</v>
          </cell>
        </row>
        <row r="24">
          <cell r="C24">
            <v>1541</v>
          </cell>
          <cell r="D24" t="str">
            <v xml:space="preserve">مشرف عمال خلط </v>
          </cell>
          <cell r="E24">
            <v>10</v>
          </cell>
          <cell r="F24">
            <v>21</v>
          </cell>
          <cell r="G24">
            <v>210</v>
          </cell>
        </row>
        <row r="25">
          <cell r="C25">
            <v>1555</v>
          </cell>
          <cell r="D25" t="str">
            <v>عامل خلط</v>
          </cell>
          <cell r="E25">
            <v>10</v>
          </cell>
          <cell r="F25">
            <v>16</v>
          </cell>
          <cell r="G25">
            <v>160</v>
          </cell>
        </row>
        <row r="26">
          <cell r="C26">
            <v>1557</v>
          </cell>
          <cell r="D26" t="str">
            <v>مشغل ملحقات الة التعبئة (DE)</v>
          </cell>
          <cell r="E26">
            <v>10</v>
          </cell>
          <cell r="F26">
            <v>26</v>
          </cell>
          <cell r="G26">
            <v>260</v>
          </cell>
        </row>
        <row r="27">
          <cell r="C27">
            <v>1575</v>
          </cell>
          <cell r="D27" t="str">
            <v>مشغل ملحقات الة التعبئة (DE)</v>
          </cell>
          <cell r="E27">
            <v>10</v>
          </cell>
          <cell r="F27">
            <v>24</v>
          </cell>
          <cell r="G27">
            <v>240</v>
          </cell>
        </row>
        <row r="28">
          <cell r="C28">
            <v>1650</v>
          </cell>
          <cell r="D28" t="str">
            <v xml:space="preserve">سائق فرك بقسم الإنتاج </v>
          </cell>
          <cell r="E28">
            <v>10</v>
          </cell>
          <cell r="F28">
            <v>5</v>
          </cell>
          <cell r="G28">
            <v>50</v>
          </cell>
        </row>
        <row r="29">
          <cell r="C29">
            <v>1652</v>
          </cell>
          <cell r="D29" t="str">
            <v>مشغل ملحقات الة التعبئة (DE)</v>
          </cell>
          <cell r="E29">
            <v>10</v>
          </cell>
          <cell r="F29">
            <v>24</v>
          </cell>
          <cell r="G29">
            <v>240</v>
          </cell>
        </row>
        <row r="30">
          <cell r="C30">
            <v>1982</v>
          </cell>
          <cell r="D30" t="str">
            <v>سائق فرك بقسم الإنتاج</v>
          </cell>
          <cell r="E30">
            <v>10</v>
          </cell>
          <cell r="F30">
            <v>24</v>
          </cell>
          <cell r="G30">
            <v>240</v>
          </cell>
        </row>
        <row r="31">
          <cell r="C31">
            <v>1987</v>
          </cell>
          <cell r="D31" t="str">
            <v>مشغل ملحقات الة التعبئة (DE)</v>
          </cell>
          <cell r="E31">
            <v>10</v>
          </cell>
          <cell r="F31">
            <v>21</v>
          </cell>
          <cell r="G31">
            <v>210</v>
          </cell>
        </row>
        <row r="32">
          <cell r="C32">
            <v>2013</v>
          </cell>
          <cell r="D32" t="str">
            <v>مشغل ملحقات الة التعبئة (DE)</v>
          </cell>
          <cell r="E32">
            <v>10</v>
          </cell>
          <cell r="F32">
            <v>24</v>
          </cell>
          <cell r="G32">
            <v>240</v>
          </cell>
        </row>
        <row r="33">
          <cell r="C33">
            <v>2132</v>
          </cell>
          <cell r="D33" t="str">
            <v>مشغل ملحقات الة التعبئة (DE)</v>
          </cell>
          <cell r="E33">
            <v>10</v>
          </cell>
          <cell r="F33">
            <v>23</v>
          </cell>
          <cell r="G33">
            <v>230</v>
          </cell>
        </row>
        <row r="34">
          <cell r="C34">
            <v>2197</v>
          </cell>
          <cell r="D34" t="str">
            <v>عامل خلط</v>
          </cell>
          <cell r="E34">
            <v>10</v>
          </cell>
          <cell r="F34">
            <v>16</v>
          </cell>
          <cell r="G34">
            <v>160</v>
          </cell>
        </row>
        <row r="35">
          <cell r="C35">
            <v>2236</v>
          </cell>
          <cell r="D35" t="str">
            <v>مشغل ملحقات الة التعبئة (DE)</v>
          </cell>
          <cell r="E35">
            <v>10</v>
          </cell>
          <cell r="F35">
            <v>21</v>
          </cell>
          <cell r="G35">
            <v>210</v>
          </cell>
        </row>
        <row r="36">
          <cell r="C36">
            <v>2316</v>
          </cell>
          <cell r="D36" t="str">
            <v>مشغل ملحقات الة التعبئة (DE)</v>
          </cell>
          <cell r="E36">
            <v>10</v>
          </cell>
          <cell r="F36">
            <v>20</v>
          </cell>
          <cell r="G36">
            <v>200</v>
          </cell>
        </row>
        <row r="37">
          <cell r="C37">
            <v>2371</v>
          </cell>
          <cell r="D37" t="str">
            <v xml:space="preserve">سائق فرك بقسم الإنتاج </v>
          </cell>
          <cell r="E37">
            <v>10</v>
          </cell>
          <cell r="F37">
            <v>25</v>
          </cell>
          <cell r="G37">
            <v>250</v>
          </cell>
        </row>
        <row r="38">
          <cell r="C38">
            <v>2560</v>
          </cell>
          <cell r="D38" t="str">
            <v>مشغل ملحقات الة التعبئة (DE)</v>
          </cell>
          <cell r="E38">
            <v>10</v>
          </cell>
          <cell r="F38">
            <v>20</v>
          </cell>
          <cell r="G38">
            <v>200</v>
          </cell>
        </row>
        <row r="39">
          <cell r="C39">
            <v>2601</v>
          </cell>
          <cell r="D39" t="str">
            <v xml:space="preserve">سائق فرك مخزن المواد الخام و مستلزمات التشغيل ( مصنع الحليب ) </v>
          </cell>
          <cell r="E39">
            <v>10</v>
          </cell>
          <cell r="F39">
            <v>16</v>
          </cell>
          <cell r="G39">
            <v>160</v>
          </cell>
        </row>
        <row r="40">
          <cell r="C40">
            <v>2685</v>
          </cell>
          <cell r="D40" t="str">
            <v>مشغل ملحقات الة التعبئة (DE)</v>
          </cell>
          <cell r="E40">
            <v>10</v>
          </cell>
          <cell r="F40">
            <v>23</v>
          </cell>
          <cell r="G40">
            <v>230</v>
          </cell>
        </row>
        <row r="41">
          <cell r="C41">
            <v>2944</v>
          </cell>
          <cell r="D41" t="str">
            <v>مشغل ملحقات الة التعبئة (DE)</v>
          </cell>
          <cell r="E41">
            <v>10</v>
          </cell>
          <cell r="F41">
            <v>24</v>
          </cell>
          <cell r="G41">
            <v>240</v>
          </cell>
        </row>
        <row r="42">
          <cell r="C42">
            <v>2949</v>
          </cell>
          <cell r="D42" t="str">
            <v>عامل خلط</v>
          </cell>
          <cell r="E42">
            <v>10</v>
          </cell>
          <cell r="F42">
            <v>21</v>
          </cell>
          <cell r="G42">
            <v>210</v>
          </cell>
        </row>
        <row r="43">
          <cell r="C43">
            <v>2993</v>
          </cell>
          <cell r="D43" t="str">
            <v>عامل خلط</v>
          </cell>
          <cell r="E43">
            <v>10</v>
          </cell>
          <cell r="F43">
            <v>26</v>
          </cell>
          <cell r="G43">
            <v>260</v>
          </cell>
        </row>
        <row r="44">
          <cell r="C44">
            <v>3027</v>
          </cell>
          <cell r="D44" t="str">
            <v>عامل خلط</v>
          </cell>
          <cell r="E44">
            <v>10</v>
          </cell>
          <cell r="F44">
            <v>26</v>
          </cell>
          <cell r="G44">
            <v>260</v>
          </cell>
        </row>
        <row r="45">
          <cell r="C45">
            <v>3109</v>
          </cell>
          <cell r="D45" t="str">
            <v xml:space="preserve">عامل فرز </v>
          </cell>
          <cell r="E45">
            <v>10</v>
          </cell>
          <cell r="F45">
            <v>24</v>
          </cell>
          <cell r="G45">
            <v>240</v>
          </cell>
        </row>
        <row r="46">
          <cell r="C46">
            <v>3120</v>
          </cell>
          <cell r="D46" t="str">
            <v>مشرف عمال سير  وفاقد</v>
          </cell>
          <cell r="E46">
            <v>10</v>
          </cell>
          <cell r="F46">
            <v>24</v>
          </cell>
          <cell r="G46">
            <v>240</v>
          </cell>
        </row>
        <row r="47">
          <cell r="C47">
            <v>3167</v>
          </cell>
          <cell r="D47" t="str">
            <v>عامل سير  و فاقد</v>
          </cell>
          <cell r="E47">
            <v>10</v>
          </cell>
          <cell r="F47">
            <v>20</v>
          </cell>
          <cell r="G47">
            <v>200</v>
          </cell>
        </row>
        <row r="48">
          <cell r="C48">
            <v>3191</v>
          </cell>
          <cell r="D48" t="str">
            <v>عامل سير  و فاقد</v>
          </cell>
          <cell r="E48">
            <v>10</v>
          </cell>
          <cell r="F48">
            <v>21</v>
          </cell>
          <cell r="G48">
            <v>210</v>
          </cell>
        </row>
        <row r="49">
          <cell r="C49">
            <v>3200</v>
          </cell>
          <cell r="D49" t="str">
            <v xml:space="preserve">مشرف عمال خلط </v>
          </cell>
          <cell r="E49">
            <v>10</v>
          </cell>
          <cell r="F49">
            <v>17</v>
          </cell>
          <cell r="G49">
            <v>170</v>
          </cell>
        </row>
        <row r="50">
          <cell r="C50">
            <v>3221</v>
          </cell>
          <cell r="D50" t="str">
            <v>عامل سير  و فاقد</v>
          </cell>
          <cell r="E50">
            <v>10</v>
          </cell>
          <cell r="F50">
            <v>25</v>
          </cell>
          <cell r="G50">
            <v>250</v>
          </cell>
        </row>
        <row r="51">
          <cell r="C51">
            <v>3224</v>
          </cell>
          <cell r="D51" t="str">
            <v xml:space="preserve">مشرف عمال خلط </v>
          </cell>
          <cell r="E51">
            <v>10</v>
          </cell>
          <cell r="F51">
            <v>19</v>
          </cell>
          <cell r="G51">
            <v>190</v>
          </cell>
        </row>
        <row r="52">
          <cell r="C52">
            <v>3236</v>
          </cell>
          <cell r="D52" t="str">
            <v>مشغل ملحقات الة التعبئة (DE)</v>
          </cell>
          <cell r="E52">
            <v>10</v>
          </cell>
          <cell r="F52">
            <v>25</v>
          </cell>
          <cell r="G52">
            <v>250</v>
          </cell>
        </row>
        <row r="53">
          <cell r="C53">
            <v>3237</v>
          </cell>
          <cell r="D53" t="str">
            <v>مشغل ملحقات الة التعبئة (DE)</v>
          </cell>
          <cell r="E53">
            <v>10</v>
          </cell>
          <cell r="F53">
            <v>22</v>
          </cell>
          <cell r="G53">
            <v>220</v>
          </cell>
        </row>
        <row r="54">
          <cell r="C54">
            <v>3289</v>
          </cell>
          <cell r="D54" t="str">
            <v>مشغل ملحقات الة التعبئة (DE)</v>
          </cell>
          <cell r="E54">
            <v>10</v>
          </cell>
          <cell r="F54">
            <v>26</v>
          </cell>
          <cell r="G54">
            <v>260</v>
          </cell>
        </row>
        <row r="55">
          <cell r="C55">
            <v>3298</v>
          </cell>
          <cell r="D55" t="str">
            <v>مشغل ملحقات الة التعبئة (DE)</v>
          </cell>
          <cell r="E55">
            <v>10</v>
          </cell>
          <cell r="F55">
            <v>25</v>
          </cell>
          <cell r="G55">
            <v>250</v>
          </cell>
        </row>
        <row r="56">
          <cell r="C56">
            <v>3383</v>
          </cell>
          <cell r="D56" t="str">
            <v xml:space="preserve">عامل وزن </v>
          </cell>
          <cell r="E56">
            <v>10</v>
          </cell>
          <cell r="F56">
            <v>17</v>
          </cell>
          <cell r="G56">
            <v>170</v>
          </cell>
        </row>
        <row r="57">
          <cell r="C57">
            <v>3385</v>
          </cell>
          <cell r="D57" t="str">
            <v>عامل سير  و فاقد</v>
          </cell>
          <cell r="E57">
            <v>10</v>
          </cell>
          <cell r="F57">
            <v>20</v>
          </cell>
          <cell r="G57">
            <v>200</v>
          </cell>
        </row>
        <row r="58">
          <cell r="C58">
            <v>3387</v>
          </cell>
          <cell r="D58" t="str">
            <v>عامل خلط</v>
          </cell>
          <cell r="E58">
            <v>10</v>
          </cell>
          <cell r="F58">
            <v>19</v>
          </cell>
          <cell r="G58">
            <v>190</v>
          </cell>
        </row>
        <row r="59">
          <cell r="C59">
            <v>3407</v>
          </cell>
          <cell r="D59" t="str">
            <v>عامل سير  و فاقد</v>
          </cell>
          <cell r="E59">
            <v>10</v>
          </cell>
          <cell r="F59">
            <v>21</v>
          </cell>
          <cell r="G59">
            <v>210</v>
          </cell>
        </row>
        <row r="60">
          <cell r="C60">
            <v>3426</v>
          </cell>
          <cell r="D60" t="str">
            <v>مشغل ملحقات الة التعبئة (DE)</v>
          </cell>
          <cell r="E60">
            <v>10</v>
          </cell>
          <cell r="F60">
            <v>26</v>
          </cell>
          <cell r="G60">
            <v>260</v>
          </cell>
        </row>
        <row r="61">
          <cell r="C61">
            <v>3432</v>
          </cell>
          <cell r="D61" t="str">
            <v xml:space="preserve">مشغل ملحقات الة التعبئة (DE) </v>
          </cell>
          <cell r="E61">
            <v>10</v>
          </cell>
          <cell r="F61">
            <v>25</v>
          </cell>
          <cell r="G61">
            <v>250</v>
          </cell>
        </row>
        <row r="62">
          <cell r="C62">
            <v>3445</v>
          </cell>
          <cell r="D62" t="str">
            <v>عامل خلط</v>
          </cell>
          <cell r="E62">
            <v>10</v>
          </cell>
          <cell r="F62">
            <v>20</v>
          </cell>
          <cell r="G62">
            <v>200</v>
          </cell>
        </row>
        <row r="63">
          <cell r="C63">
            <v>3490</v>
          </cell>
          <cell r="D63" t="str">
            <v>عامل سير  و فاقد</v>
          </cell>
          <cell r="E63">
            <v>10</v>
          </cell>
          <cell r="F63">
            <v>25</v>
          </cell>
          <cell r="G63">
            <v>250</v>
          </cell>
        </row>
        <row r="64">
          <cell r="C64">
            <v>3521</v>
          </cell>
          <cell r="D64" t="str">
            <v xml:space="preserve">مشغل ملحقات الة التعبئة (DE) </v>
          </cell>
          <cell r="E64">
            <v>10</v>
          </cell>
          <cell r="F64">
            <v>21</v>
          </cell>
          <cell r="G64">
            <v>210</v>
          </cell>
        </row>
        <row r="65">
          <cell r="C65">
            <v>3539</v>
          </cell>
          <cell r="D65" t="str">
            <v>عامل خلط</v>
          </cell>
          <cell r="E65">
            <v>10</v>
          </cell>
          <cell r="F65">
            <v>20</v>
          </cell>
          <cell r="G65">
            <v>200</v>
          </cell>
        </row>
        <row r="66">
          <cell r="C66">
            <v>3554</v>
          </cell>
          <cell r="D66" t="str">
            <v>عامل سير  و فاقد</v>
          </cell>
          <cell r="E66">
            <v>10</v>
          </cell>
          <cell r="F66">
            <v>13</v>
          </cell>
          <cell r="G66">
            <v>130</v>
          </cell>
        </row>
        <row r="67">
          <cell r="C67">
            <v>3567</v>
          </cell>
          <cell r="D67" t="str">
            <v>عامل خلط</v>
          </cell>
          <cell r="E67">
            <v>10</v>
          </cell>
          <cell r="F67">
            <v>17</v>
          </cell>
          <cell r="G67">
            <v>170</v>
          </cell>
        </row>
        <row r="68">
          <cell r="C68">
            <v>3589</v>
          </cell>
          <cell r="D68" t="str">
            <v>عامل خلط</v>
          </cell>
          <cell r="E68">
            <v>10</v>
          </cell>
          <cell r="F68">
            <v>26</v>
          </cell>
          <cell r="G68">
            <v>260</v>
          </cell>
        </row>
        <row r="69">
          <cell r="C69">
            <v>3609</v>
          </cell>
          <cell r="D69" t="str">
            <v>مشرف عمال سير  وفاقد</v>
          </cell>
          <cell r="E69">
            <v>10</v>
          </cell>
          <cell r="F69">
            <v>22</v>
          </cell>
          <cell r="G69">
            <v>220</v>
          </cell>
        </row>
        <row r="70">
          <cell r="C70">
            <v>3611</v>
          </cell>
          <cell r="D70" t="str">
            <v>عامل سير  و فاقد</v>
          </cell>
          <cell r="E70">
            <v>10</v>
          </cell>
          <cell r="F70">
            <v>24</v>
          </cell>
          <cell r="G70">
            <v>240</v>
          </cell>
        </row>
        <row r="71">
          <cell r="C71">
            <v>3633</v>
          </cell>
          <cell r="D71" t="str">
            <v>عامل سير  و فاقد</v>
          </cell>
          <cell r="E71">
            <v>10</v>
          </cell>
          <cell r="F71">
            <v>18</v>
          </cell>
          <cell r="G71">
            <v>180</v>
          </cell>
        </row>
        <row r="72">
          <cell r="C72">
            <v>3641</v>
          </cell>
          <cell r="D72" t="str">
            <v xml:space="preserve">عامل وزن </v>
          </cell>
          <cell r="E72">
            <v>10</v>
          </cell>
          <cell r="F72">
            <v>26</v>
          </cell>
          <cell r="G72">
            <v>260</v>
          </cell>
        </row>
        <row r="73">
          <cell r="C73">
            <v>3670</v>
          </cell>
          <cell r="D73" t="str">
            <v>عامل خلط</v>
          </cell>
          <cell r="E73">
            <v>10</v>
          </cell>
          <cell r="F73">
            <v>22</v>
          </cell>
          <cell r="G73">
            <v>220</v>
          </cell>
        </row>
        <row r="74">
          <cell r="C74">
            <v>3680</v>
          </cell>
          <cell r="D74" t="str">
            <v>مشرف عمال سير  وفاقد</v>
          </cell>
          <cell r="E74">
            <v>10</v>
          </cell>
          <cell r="F74">
            <v>26</v>
          </cell>
          <cell r="G74">
            <v>260</v>
          </cell>
        </row>
        <row r="75">
          <cell r="C75">
            <v>3705</v>
          </cell>
          <cell r="D75" t="str">
            <v>عامل خلط</v>
          </cell>
          <cell r="E75">
            <v>10</v>
          </cell>
          <cell r="F75">
            <v>25</v>
          </cell>
          <cell r="G75">
            <v>250</v>
          </cell>
        </row>
        <row r="76">
          <cell r="C76">
            <v>3706</v>
          </cell>
          <cell r="D76" t="str">
            <v>عامل سير  و فاقد</v>
          </cell>
          <cell r="E76">
            <v>10</v>
          </cell>
          <cell r="F76">
            <v>18</v>
          </cell>
          <cell r="G76">
            <v>180</v>
          </cell>
        </row>
        <row r="77">
          <cell r="C77">
            <v>3732</v>
          </cell>
          <cell r="D77" t="str">
            <v>عامل سير  و فاقد</v>
          </cell>
          <cell r="E77">
            <v>10</v>
          </cell>
          <cell r="F77">
            <v>25</v>
          </cell>
          <cell r="G77">
            <v>250</v>
          </cell>
        </row>
        <row r="78">
          <cell r="C78">
            <v>3755</v>
          </cell>
          <cell r="D78" t="str">
            <v>عامل نظافة ( الإنتاج )</v>
          </cell>
          <cell r="E78">
            <v>10</v>
          </cell>
          <cell r="F78">
            <v>24</v>
          </cell>
          <cell r="G78">
            <v>240</v>
          </cell>
        </row>
        <row r="79">
          <cell r="C79">
            <v>3765</v>
          </cell>
          <cell r="D79" t="str">
            <v>مشغل ملحقات الة التعبئة (DE)</v>
          </cell>
          <cell r="E79">
            <v>10</v>
          </cell>
          <cell r="F79">
            <v>26</v>
          </cell>
          <cell r="G79">
            <v>260</v>
          </cell>
        </row>
        <row r="80">
          <cell r="C80">
            <v>3772</v>
          </cell>
          <cell r="D80" t="str">
            <v xml:space="preserve">سائق فرك مخزن المواد الخام و مستلزمات التشغيل ( مصنع الحليب ) </v>
          </cell>
          <cell r="E80">
            <v>10</v>
          </cell>
          <cell r="F80">
            <v>15</v>
          </cell>
          <cell r="G80">
            <v>150</v>
          </cell>
        </row>
        <row r="81">
          <cell r="C81">
            <v>3775</v>
          </cell>
          <cell r="D81" t="str">
            <v>عامل خلط</v>
          </cell>
          <cell r="E81">
            <v>10</v>
          </cell>
          <cell r="F81">
            <v>26</v>
          </cell>
          <cell r="G81">
            <v>260</v>
          </cell>
        </row>
        <row r="82">
          <cell r="C82">
            <v>3776</v>
          </cell>
          <cell r="D82" t="str">
            <v>عامل سير  و فاقد</v>
          </cell>
          <cell r="E82">
            <v>10</v>
          </cell>
          <cell r="F82">
            <v>24</v>
          </cell>
          <cell r="G82">
            <v>240</v>
          </cell>
        </row>
        <row r="83">
          <cell r="C83">
            <v>3780</v>
          </cell>
          <cell r="D83" t="str">
            <v>عامل سير  و فاقد</v>
          </cell>
          <cell r="E83">
            <v>10</v>
          </cell>
          <cell r="F83">
            <v>23</v>
          </cell>
          <cell r="G83">
            <v>230</v>
          </cell>
        </row>
        <row r="84">
          <cell r="C84">
            <v>3781</v>
          </cell>
          <cell r="D84" t="str">
            <v>عامل سير  و فاقد</v>
          </cell>
          <cell r="E84">
            <v>10</v>
          </cell>
          <cell r="F84">
            <v>24</v>
          </cell>
          <cell r="G84">
            <v>240</v>
          </cell>
        </row>
        <row r="85">
          <cell r="C85">
            <v>3782</v>
          </cell>
          <cell r="D85" t="str">
            <v>عامل سير  و فاقد</v>
          </cell>
          <cell r="E85">
            <v>10</v>
          </cell>
          <cell r="F85">
            <v>24</v>
          </cell>
          <cell r="G85">
            <v>240</v>
          </cell>
        </row>
        <row r="86">
          <cell r="C86">
            <v>3804</v>
          </cell>
          <cell r="D86" t="str">
            <v xml:space="preserve">سائق فرك بقسم الإنتاج </v>
          </cell>
          <cell r="E86">
            <v>10</v>
          </cell>
          <cell r="F86">
            <v>26</v>
          </cell>
          <cell r="G86">
            <v>260</v>
          </cell>
        </row>
        <row r="87">
          <cell r="C87">
            <v>3807</v>
          </cell>
          <cell r="D87" t="str">
            <v>مشغل ملحقات الة التعبئة (DE)</v>
          </cell>
          <cell r="E87">
            <v>10</v>
          </cell>
          <cell r="F87">
            <v>24</v>
          </cell>
          <cell r="G87">
            <v>240</v>
          </cell>
        </row>
        <row r="88">
          <cell r="C88">
            <v>3810</v>
          </cell>
          <cell r="D88" t="str">
            <v>عامل سير  و فاقد</v>
          </cell>
          <cell r="E88">
            <v>10</v>
          </cell>
          <cell r="F88">
            <v>24</v>
          </cell>
          <cell r="G88">
            <v>240</v>
          </cell>
        </row>
        <row r="89">
          <cell r="C89">
            <v>3812</v>
          </cell>
          <cell r="D89" t="str">
            <v>مشغل ملحقات الة التعبئة (DE)</v>
          </cell>
          <cell r="E89">
            <v>10</v>
          </cell>
          <cell r="F89">
            <v>26</v>
          </cell>
          <cell r="G89">
            <v>260</v>
          </cell>
        </row>
        <row r="90">
          <cell r="C90">
            <v>3815</v>
          </cell>
          <cell r="D90" t="str">
            <v>عامل خلط</v>
          </cell>
          <cell r="E90">
            <v>10</v>
          </cell>
          <cell r="F90">
            <v>17</v>
          </cell>
          <cell r="G90">
            <v>170</v>
          </cell>
        </row>
        <row r="91">
          <cell r="C91">
            <v>3816</v>
          </cell>
          <cell r="D91" t="str">
            <v>عامل خلط</v>
          </cell>
          <cell r="E91">
            <v>10</v>
          </cell>
          <cell r="F91">
            <v>26</v>
          </cell>
          <cell r="G91">
            <v>260</v>
          </cell>
        </row>
        <row r="92">
          <cell r="C92">
            <v>3819</v>
          </cell>
          <cell r="D92" t="str">
            <v>عامل سير  و فاقد</v>
          </cell>
          <cell r="E92">
            <v>10</v>
          </cell>
          <cell r="F92">
            <v>13</v>
          </cell>
          <cell r="G92">
            <v>130</v>
          </cell>
        </row>
        <row r="93">
          <cell r="C93">
            <v>3820</v>
          </cell>
          <cell r="D93" t="str">
            <v>عامل سير  و فاقد</v>
          </cell>
          <cell r="E93">
            <v>10</v>
          </cell>
          <cell r="F93">
            <v>22</v>
          </cell>
          <cell r="G93">
            <v>220</v>
          </cell>
        </row>
        <row r="94">
          <cell r="C94">
            <v>3825</v>
          </cell>
          <cell r="D94" t="str">
            <v xml:space="preserve">عامل فرز </v>
          </cell>
          <cell r="E94">
            <v>10</v>
          </cell>
          <cell r="F94">
            <v>24</v>
          </cell>
          <cell r="G94">
            <v>240</v>
          </cell>
        </row>
        <row r="95">
          <cell r="C95">
            <v>3831</v>
          </cell>
          <cell r="D95" t="str">
            <v>مشغل ملحقات الة التعبئة (DE)</v>
          </cell>
          <cell r="E95">
            <v>10</v>
          </cell>
          <cell r="F95">
            <v>25</v>
          </cell>
          <cell r="G95">
            <v>250</v>
          </cell>
        </row>
        <row r="96">
          <cell r="C96">
            <v>3834</v>
          </cell>
          <cell r="D96" t="str">
            <v>عامل سير  و فاقد</v>
          </cell>
          <cell r="E96">
            <v>10</v>
          </cell>
          <cell r="F96">
            <v>26</v>
          </cell>
          <cell r="G96">
            <v>260</v>
          </cell>
        </row>
        <row r="97">
          <cell r="C97">
            <v>3836</v>
          </cell>
          <cell r="D97" t="str">
            <v>عامل خلط</v>
          </cell>
          <cell r="E97">
            <v>10</v>
          </cell>
          <cell r="F97">
            <v>19</v>
          </cell>
          <cell r="G97">
            <v>190</v>
          </cell>
        </row>
        <row r="98">
          <cell r="C98">
            <v>3837</v>
          </cell>
          <cell r="D98" t="str">
            <v>عامل سير  و فاقد</v>
          </cell>
          <cell r="E98">
            <v>10</v>
          </cell>
          <cell r="F98">
            <v>20</v>
          </cell>
          <cell r="G98">
            <v>200</v>
          </cell>
        </row>
        <row r="99">
          <cell r="C99">
            <v>3838</v>
          </cell>
          <cell r="D99" t="str">
            <v>عامل سير  و فاقد</v>
          </cell>
          <cell r="E99">
            <v>10</v>
          </cell>
          <cell r="F99">
            <v>19</v>
          </cell>
          <cell r="G99">
            <v>190</v>
          </cell>
        </row>
        <row r="100">
          <cell r="C100">
            <v>3840</v>
          </cell>
          <cell r="D100" t="str">
            <v>عامل سير  و فاقد</v>
          </cell>
          <cell r="E100">
            <v>10</v>
          </cell>
          <cell r="F100">
            <v>22</v>
          </cell>
          <cell r="G100">
            <v>220</v>
          </cell>
        </row>
        <row r="101">
          <cell r="C101">
            <v>3841</v>
          </cell>
          <cell r="D101" t="str">
            <v>عامل سير  و فاقد</v>
          </cell>
          <cell r="E101">
            <v>10</v>
          </cell>
          <cell r="F101">
            <v>22</v>
          </cell>
          <cell r="G101">
            <v>220</v>
          </cell>
        </row>
        <row r="102">
          <cell r="C102">
            <v>3842</v>
          </cell>
          <cell r="D102" t="str">
            <v>عامل سير  و فاقد</v>
          </cell>
          <cell r="E102">
            <v>10</v>
          </cell>
          <cell r="F102">
            <v>24</v>
          </cell>
          <cell r="G102">
            <v>240</v>
          </cell>
        </row>
        <row r="103">
          <cell r="C103">
            <v>3844</v>
          </cell>
          <cell r="D103" t="str">
            <v xml:space="preserve">عامل فرز </v>
          </cell>
          <cell r="E103">
            <v>10</v>
          </cell>
          <cell r="F103">
            <v>25</v>
          </cell>
          <cell r="G103">
            <v>250</v>
          </cell>
        </row>
        <row r="104">
          <cell r="C104">
            <v>3845</v>
          </cell>
          <cell r="D104" t="str">
            <v>عامل نظافة ( الإنتاج )</v>
          </cell>
          <cell r="E104">
            <v>10</v>
          </cell>
          <cell r="F104">
            <v>25</v>
          </cell>
          <cell r="G104">
            <v>250</v>
          </cell>
        </row>
        <row r="105">
          <cell r="C105">
            <v>3847</v>
          </cell>
          <cell r="D105" t="str">
            <v>عامل سير  و فاقد</v>
          </cell>
          <cell r="E105">
            <v>10</v>
          </cell>
          <cell r="F105">
            <v>24</v>
          </cell>
          <cell r="G105">
            <v>240</v>
          </cell>
        </row>
        <row r="106">
          <cell r="C106">
            <v>3852</v>
          </cell>
          <cell r="D106" t="str">
            <v>عامل خلط</v>
          </cell>
          <cell r="E106">
            <v>10</v>
          </cell>
          <cell r="F106">
            <v>25</v>
          </cell>
          <cell r="G106">
            <v>250</v>
          </cell>
        </row>
        <row r="107">
          <cell r="C107">
            <v>3857</v>
          </cell>
          <cell r="D107" t="str">
            <v>مشغل ملحقات الة التعبئة (DE)</v>
          </cell>
          <cell r="E107">
            <v>10</v>
          </cell>
          <cell r="F107">
            <v>24</v>
          </cell>
          <cell r="G107">
            <v>240</v>
          </cell>
        </row>
        <row r="108">
          <cell r="C108">
            <v>3859</v>
          </cell>
          <cell r="D108" t="str">
            <v>مشغل ملحقات الة التعبئة (DE)</v>
          </cell>
          <cell r="E108">
            <v>10</v>
          </cell>
          <cell r="F108">
            <v>25</v>
          </cell>
          <cell r="G108">
            <v>250</v>
          </cell>
        </row>
        <row r="109">
          <cell r="C109">
            <v>3862</v>
          </cell>
          <cell r="D109" t="str">
            <v xml:space="preserve">سائق فرك بقسم الإنتاج </v>
          </cell>
          <cell r="E109">
            <v>10</v>
          </cell>
          <cell r="F109">
            <v>12</v>
          </cell>
          <cell r="G109">
            <v>120</v>
          </cell>
        </row>
        <row r="110">
          <cell r="C110">
            <v>3867</v>
          </cell>
          <cell r="D110" t="str">
            <v>عامل سير  و فاقد</v>
          </cell>
          <cell r="E110">
            <v>10</v>
          </cell>
          <cell r="F110">
            <v>16</v>
          </cell>
          <cell r="G110">
            <v>160</v>
          </cell>
        </row>
        <row r="111">
          <cell r="C111">
            <v>3868</v>
          </cell>
          <cell r="D111" t="str">
            <v>عامل سير  و فاقد</v>
          </cell>
          <cell r="E111">
            <v>10</v>
          </cell>
          <cell r="F111">
            <v>16</v>
          </cell>
          <cell r="G111">
            <v>160</v>
          </cell>
        </row>
        <row r="112">
          <cell r="C112">
            <v>3869</v>
          </cell>
          <cell r="D112" t="str">
            <v>عامل سير  و فاقد</v>
          </cell>
          <cell r="E112">
            <v>10</v>
          </cell>
          <cell r="F112">
            <v>16</v>
          </cell>
          <cell r="G112">
            <v>160</v>
          </cell>
        </row>
        <row r="113">
          <cell r="C113">
            <v>3870</v>
          </cell>
          <cell r="D113" t="str">
            <v>عامل سير  و فاقد</v>
          </cell>
          <cell r="E113">
            <v>10</v>
          </cell>
          <cell r="F113">
            <v>12</v>
          </cell>
          <cell r="G113">
            <v>120</v>
          </cell>
        </row>
        <row r="114">
          <cell r="C114">
            <v>3872</v>
          </cell>
          <cell r="D114" t="str">
            <v>عامل سير  و فاقد</v>
          </cell>
          <cell r="E114">
            <v>10</v>
          </cell>
          <cell r="F114">
            <v>11</v>
          </cell>
          <cell r="G114">
            <v>110</v>
          </cell>
        </row>
        <row r="115">
          <cell r="C115">
            <v>3873</v>
          </cell>
          <cell r="D115" t="str">
            <v>عامل سير  و فاقد</v>
          </cell>
          <cell r="E115">
            <v>10</v>
          </cell>
          <cell r="F115">
            <v>9</v>
          </cell>
          <cell r="G115">
            <v>90</v>
          </cell>
        </row>
        <row r="116">
          <cell r="C116">
            <v>3874</v>
          </cell>
          <cell r="D116" t="str">
            <v>عامل سير  و فاقد</v>
          </cell>
          <cell r="E116">
            <v>10</v>
          </cell>
          <cell r="F116">
            <v>7</v>
          </cell>
          <cell r="G116">
            <v>70</v>
          </cell>
        </row>
        <row r="117">
          <cell r="C117">
            <v>3880</v>
          </cell>
          <cell r="D117" t="str">
            <v>مشغل ملحقات الة التعبئة (DE)</v>
          </cell>
          <cell r="E117">
            <v>10</v>
          </cell>
          <cell r="F117">
            <v>13</v>
          </cell>
          <cell r="G117">
            <v>130</v>
          </cell>
        </row>
        <row r="118">
          <cell r="C118">
            <v>3881</v>
          </cell>
          <cell r="D118" t="str">
            <v>مشغل ملحقات الة التعبئة (DE)</v>
          </cell>
          <cell r="E118">
            <v>10</v>
          </cell>
          <cell r="F118">
            <v>13</v>
          </cell>
          <cell r="G118">
            <v>130</v>
          </cell>
        </row>
        <row r="119">
          <cell r="C119">
            <v>3890</v>
          </cell>
          <cell r="D119" t="str">
            <v>عامل خلط</v>
          </cell>
          <cell r="E119">
            <v>10</v>
          </cell>
          <cell r="F119">
            <v>1</v>
          </cell>
          <cell r="G119">
            <v>10</v>
          </cell>
        </row>
        <row r="120">
          <cell r="C120">
            <v>3891</v>
          </cell>
          <cell r="D120" t="str">
            <v>عامل خلط</v>
          </cell>
          <cell r="E120">
            <v>10</v>
          </cell>
          <cell r="F120">
            <v>1</v>
          </cell>
          <cell r="G120">
            <v>10</v>
          </cell>
        </row>
        <row r="121">
          <cell r="C121">
            <v>3892</v>
          </cell>
          <cell r="D121" t="str">
            <v>عامل سير  و فاقد</v>
          </cell>
          <cell r="E121">
            <v>10</v>
          </cell>
          <cell r="F121">
            <v>1</v>
          </cell>
          <cell r="G121">
            <v>10</v>
          </cell>
        </row>
        <row r="130">
          <cell r="E130" t="str">
            <v xml:space="preserve">اعتماد : صلاح حمد عصمام  </v>
          </cell>
          <cell r="F130"/>
        </row>
        <row r="131">
          <cell r="E131" t="str">
            <v xml:space="preserve">مدير إدارة الشؤون الإدارية المكلف </v>
          </cell>
          <cell r="F131"/>
        </row>
      </sheetData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id="2" name="الجدول233" displayName="الجدول233" ref="A1:AQ419" totalsRowShown="0" headerRowDxfId="101" dataDxfId="99" headerRowBorderDxfId="100" tableBorderDxfId="98" totalsRowBorderDxfId="97">
  <autoFilter ref="A1:AQ419"/>
  <sortState ref="A2:AQ419">
    <sortCondition ref="A1:A419"/>
  </sortState>
  <tableColumns count="43">
    <tableColumn id="1" name="الرقم الوظيفي " dataDxfId="96"/>
    <tableColumn id="2" name="الاسم " dataDxfId="95"/>
    <tableColumn id="3" name="الوظيفة " dataDxfId="94"/>
    <tableColumn id="4" name="21" dataDxfId="93"/>
    <tableColumn id="5" name="22" dataDxfId="92"/>
    <tableColumn id="6" name="23" dataDxfId="91"/>
    <tableColumn id="7" name="24" dataDxfId="90"/>
    <tableColumn id="8" name="25" dataDxfId="89"/>
    <tableColumn id="9" name="26" dataDxfId="88"/>
    <tableColumn id="10" name="27" dataDxfId="87"/>
    <tableColumn id="11" name="28" dataDxfId="86"/>
    <tableColumn id="12" name="29" dataDxfId="85"/>
    <tableColumn id="13" name="30" dataDxfId="84"/>
    <tableColumn id="15" name="1" dataDxfId="83"/>
    <tableColumn id="16" name="2" dataDxfId="82"/>
    <tableColumn id="17" name="3" dataDxfId="81"/>
    <tableColumn id="18" name="4" dataDxfId="80"/>
    <tableColumn id="19" name="5" dataDxfId="79"/>
    <tableColumn id="20" name="6" dataDxfId="78"/>
    <tableColumn id="21" name="7" dataDxfId="77"/>
    <tableColumn id="22" name="8" dataDxfId="76"/>
    <tableColumn id="23" name="9" dataDxfId="75"/>
    <tableColumn id="24" name="10" dataDxfId="74"/>
    <tableColumn id="25" name="11" dataDxfId="73"/>
    <tableColumn id="26" name="12" dataDxfId="72"/>
    <tableColumn id="27" name="13" dataDxfId="71"/>
    <tableColumn id="28" name="14" dataDxfId="70"/>
    <tableColumn id="29" name="15" dataDxfId="69"/>
    <tableColumn id="30" name="16" dataDxfId="68"/>
    <tableColumn id="31" name="17" dataDxfId="67"/>
    <tableColumn id="32" name="18" dataDxfId="66"/>
    <tableColumn id="33" name="19" dataDxfId="65"/>
    <tableColumn id="34" name="20" dataDxfId="64"/>
    <tableColumn id="35" name="السنوية " dataDxfId="63">
      <calculatedColumnFormula>COUNTIF(الجدول233[[#This Row],[21]:[20]],"س")</calculatedColumnFormula>
    </tableColumn>
    <tableColumn id="36" name="بدون" dataDxfId="62">
      <calculatedColumnFormula>COUNTIF(الجدول233[[#This Row],[21]:[20]],"ب")</calculatedColumnFormula>
    </tableColumn>
    <tableColumn id="37" name="الغياب " dataDxfId="61">
      <calculatedColumnFormula>COUNTIF(الجدول233[[#This Row],[21]:[20]],"غياب")</calculatedColumnFormula>
    </tableColumn>
    <tableColumn id="38" name="البصمة " dataDxfId="60">
      <calculatedColumnFormula>COUNTIF(الجدول233[[#This Row],[21]:[20]],"غ")</calculatedColumnFormula>
    </tableColumn>
    <tableColumn id="39" name="التأخير " dataDxfId="59">
      <calculatedColumnFormula>SUM(الجدول233[[#This Row],[21]:[20]])</calculatedColumnFormula>
    </tableColumn>
    <tableColumn id="40" name="أيام العمل " dataDxfId="58">
      <calculatedColumnFormula>الجدول233[[#This Row],[أيام العمل الفعي ]]-الجدول233[[#This Row],[الغياب*2]]</calculatedColumnFormula>
    </tableColumn>
    <tableColumn id="41" name="عمود1" dataDxfId="57"/>
    <tableColumn id="42" name="أيام العمل الفعي " dataDxfId="56">
      <calculatedColumnFormula>COUNTIF(الجدول233[[#This Row],[21]:[20]],"&lt;480")</calculatedColumnFormula>
    </tableColumn>
    <tableColumn id="43" name="الغياب*2" dataDxfId="55">
      <calculatedColumnFormula>الجدول233[[#This Row],[الغياب ]]*2</calculatedColumnFormula>
    </tableColumn>
    <tableColumn id="44" name="عمود2" dataDxfId="54">
      <calculatedColumnFormula>VLOOKUP(الجدول233[[#This Row],[الرقم الوظيفي ]],'[2]علاوة 10 د.ل'!$C:$G,5,0)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3" name="الجدول2" displayName="الجدول2" ref="A1:AQ417" totalsRowShown="0" headerRowDxfId="53" dataDxfId="52" tableBorderDxfId="51">
  <autoFilter ref="A1:AQ417"/>
  <sortState ref="A2:AQ417">
    <sortCondition ref="C1:C417"/>
  </sortState>
  <tableColumns count="43">
    <tableColumn id="1" name="الرقم" dataDxfId="50"/>
    <tableColumn id="2" name="الاسم" dataDxfId="49"/>
    <tableColumn id="3" name="ر.و" dataDxfId="8">
      <calculatedColumnFormula>الجدول2[[#This Row],[الرقم]]</calculatedColumnFormula>
    </tableColumn>
    <tableColumn id="4" name="الوظيفة الحالية " dataDxfId="48"/>
    <tableColumn id="5" name="الرصيد بعد الحذف " dataDxfId="47">
      <calculatedColumnFormula>F2/60/8</calculatedColumnFormula>
    </tableColumn>
    <tableColumn id="6" name="الرصيد بعد الحذف بالدقائق" dataDxfId="46">
      <calculatedColumnFormula>H2-SUM(J2:AM2)</calculatedColumnFormula>
    </tableColumn>
    <tableColumn id="7" name="بدون مرتب" dataDxfId="45">
      <calculatedColumnFormula>COUNTIF(J2:AM2,"ب")</calculatedColumnFormula>
    </tableColumn>
    <tableColumn id="8" name="الرصيد بالدقائق " dataDxfId="44">
      <calculatedColumnFormula>I2*60*8</calculatedColumnFormula>
    </tableColumn>
    <tableColumn id="9" name="رصيد بداية المدة " dataDxfId="43"/>
    <tableColumn id="10" name="21" dataDxfId="42"/>
    <tableColumn id="11" name="22" dataDxfId="41"/>
    <tableColumn id="12" name="23" dataDxfId="40"/>
    <tableColumn id="13" name="24" dataDxfId="39"/>
    <tableColumn id="14" name="25" dataDxfId="38"/>
    <tableColumn id="15" name="26" dataDxfId="37"/>
    <tableColumn id="16" name="27" dataDxfId="36"/>
    <tableColumn id="17" name="28" dataDxfId="35"/>
    <tableColumn id="18" name="29" dataDxfId="34"/>
    <tableColumn id="44" name="30" dataDxfId="33"/>
    <tableColumn id="20" name="1" dataDxfId="32"/>
    <tableColumn id="21" name="2" dataDxfId="31"/>
    <tableColumn id="22" name="3" dataDxfId="30"/>
    <tableColumn id="23" name="4" dataDxfId="29"/>
    <tableColumn id="24" name="5" dataDxfId="28"/>
    <tableColumn id="25" name="6" dataDxfId="27"/>
    <tableColumn id="26" name="7" dataDxfId="26"/>
    <tableColumn id="27" name="8" dataDxfId="25"/>
    <tableColumn id="28" name="9" dataDxfId="24"/>
    <tableColumn id="29" name="10" dataDxfId="23"/>
    <tableColumn id="30" name="11" dataDxfId="22"/>
    <tableColumn id="31" name="12" dataDxfId="21"/>
    <tableColumn id="32" name="13" dataDxfId="20"/>
    <tableColumn id="33" name="14" dataDxfId="19"/>
    <tableColumn id="34" name="15" dataDxfId="18"/>
    <tableColumn id="35" name="16" dataDxfId="17"/>
    <tableColumn id="36" name="17" dataDxfId="16"/>
    <tableColumn id="37" name="18" dataDxfId="15"/>
    <tableColumn id="38" name="19" dataDxfId="14"/>
    <tableColumn id="39" name="20" dataDxfId="13"/>
    <tableColumn id="40" name="السنوية " dataDxfId="12">
      <calculatedColumnFormula>COUNTIF(الجدول2[[#This Row],[21]:[20]],480)</calculatedColumnFormula>
    </tableColumn>
    <tableColumn id="41" name="اجمالي  (غ ) " dataDxfId="11">
      <calculatedColumnFormula>COUNTIF(الجدول2[[#This Row],[21]:[20]],"غ")</calculatedColumnFormula>
    </tableColumn>
    <tableColumn id="42" name="اجمالي  (ا.ب.ر ) " dataDxfId="10">
      <calculatedColumnFormula>COUNTIF(الجدول2[[#This Row],[21]:[20]],"ب")</calculatedColumnFormula>
    </tableColumn>
    <tableColumn id="43" name="الاذونات " dataDxfId="9">
      <calculatedColumnFormula>COUNTIF(الجدول2[[#This Row],[21]:[20]],"&lt;480")</calculatedColumnFormula>
    </tableColumn>
  </tableColumns>
  <tableStyleInfo name="TableStyleLight16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Q432"/>
  <sheetViews>
    <sheetView rightToLeft="1" zoomScale="115" zoomScaleNormal="115" workbookViewId="0">
      <selection activeCell="C15" sqref="C15"/>
    </sheetView>
  </sheetViews>
  <sheetFormatPr defaultRowHeight="15"/>
  <cols>
    <col min="1" max="1" width="16.5703125" style="28" bestFit="1" customWidth="1"/>
    <col min="2" max="2" width="32.28515625" style="29" bestFit="1" customWidth="1"/>
    <col min="3" max="3" width="32" style="29" customWidth="1"/>
    <col min="4" max="33" width="6.7109375" style="14" customWidth="1"/>
    <col min="34" max="38" width="9.140625" style="14"/>
    <col min="39" max="39" width="10" style="14" customWidth="1"/>
    <col min="40" max="42" width="0" style="14" hidden="1" customWidth="1"/>
    <col min="43" max="16384" width="9.140625" style="14"/>
  </cols>
  <sheetData>
    <row r="1" spans="1:43" s="6" customFormat="1" ht="18.7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4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4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4" t="s">
        <v>29</v>
      </c>
      <c r="AE1" s="3" t="s">
        <v>30</v>
      </c>
      <c r="AF1" s="3" t="s">
        <v>31</v>
      </c>
      <c r="AG1" s="3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5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>
      <c r="A2" s="7">
        <v>3</v>
      </c>
      <c r="B2" s="8"/>
      <c r="C2" s="8"/>
      <c r="D2" s="9"/>
      <c r="E2" s="9"/>
      <c r="F2" s="9"/>
      <c r="G2" s="9"/>
      <c r="H2" s="9"/>
      <c r="I2" s="10"/>
      <c r="J2" s="9"/>
      <c r="K2" s="9"/>
      <c r="L2" s="9"/>
      <c r="M2" s="9"/>
      <c r="N2" s="9"/>
      <c r="O2" s="9"/>
      <c r="P2" s="10"/>
      <c r="Q2" s="9"/>
      <c r="R2" s="9"/>
      <c r="S2" s="9"/>
      <c r="T2" s="9"/>
      <c r="U2" s="9"/>
      <c r="V2" s="9"/>
      <c r="W2" s="10"/>
      <c r="X2" s="9"/>
      <c r="Y2" s="9"/>
      <c r="Z2" s="9"/>
      <c r="AA2" s="9"/>
      <c r="AB2" s="9"/>
      <c r="AC2" s="9"/>
      <c r="AD2" s="10"/>
      <c r="AE2" s="9"/>
      <c r="AF2" s="9"/>
      <c r="AG2" s="9"/>
      <c r="AH2" s="11">
        <f>COUNTIF(الجدول233[[#This Row],[21]:[20]],"س")</f>
        <v>0</v>
      </c>
      <c r="AI2" s="9">
        <f>COUNTIF(الجدول233[[#This Row],[21]:[20]],"ب")</f>
        <v>0</v>
      </c>
      <c r="AJ2" s="9">
        <f>COUNTIF(الجدول233[[#This Row],[21]:[20]],"غياب")</f>
        <v>0</v>
      </c>
      <c r="AK2" s="9">
        <f>COUNTIF(الجدول233[[#This Row],[21]:[20]],"غ")</f>
        <v>0</v>
      </c>
      <c r="AL2" s="9">
        <f>SUM(الجدول233[[#This Row],[21]:[20]])</f>
        <v>0</v>
      </c>
      <c r="AM2" s="12">
        <f>الجدول233[[#This Row],[أيام العمل الفعي ]]-الجدول233[[#This Row],[الغياب*2]]</f>
        <v>0</v>
      </c>
      <c r="AN2" s="13"/>
      <c r="AO2" s="13">
        <f>COUNTIF(الجدول233[[#This Row],[21]:[20]],"&lt;480")</f>
        <v>0</v>
      </c>
      <c r="AP2" s="13">
        <f>الجدول233[[#This Row],[الغياب ]]*2</f>
        <v>0</v>
      </c>
      <c r="AQ2" s="13" t="e">
        <f>VLOOKUP(الجدول233[[#This Row],[الرقم الوظيفي ]],'[2]علاوة 10 د.ل'!$C:$G,5,0)</f>
        <v>#N/A</v>
      </c>
    </row>
    <row r="3" spans="1:43">
      <c r="A3" s="7">
        <v>6</v>
      </c>
      <c r="B3" s="8"/>
      <c r="C3" s="8"/>
      <c r="D3" s="30" t="s">
        <v>43</v>
      </c>
      <c r="E3" s="30" t="s">
        <v>43</v>
      </c>
      <c r="F3" s="30" t="s">
        <v>43</v>
      </c>
      <c r="G3" s="30" t="s">
        <v>43</v>
      </c>
      <c r="H3" s="30" t="s">
        <v>43</v>
      </c>
      <c r="I3" s="10"/>
      <c r="J3" s="9"/>
      <c r="K3" s="9"/>
      <c r="L3" s="9"/>
      <c r="M3" s="9"/>
      <c r="N3" s="9"/>
      <c r="O3" s="9"/>
      <c r="P3" s="10"/>
      <c r="Q3" s="9"/>
      <c r="R3" s="9"/>
      <c r="S3" s="9"/>
      <c r="T3" s="9"/>
      <c r="U3" s="9"/>
      <c r="V3" s="9"/>
      <c r="W3" s="10"/>
      <c r="X3" s="9"/>
      <c r="Y3" s="9"/>
      <c r="Z3" s="9"/>
      <c r="AA3" s="9"/>
      <c r="AB3" s="9"/>
      <c r="AC3" s="9"/>
      <c r="AD3" s="10"/>
      <c r="AE3" s="9"/>
      <c r="AF3" s="9"/>
      <c r="AG3" s="9"/>
      <c r="AH3" s="11">
        <f>COUNTIF(الجدول233[[#This Row],[21]:[20]],"س")</f>
        <v>0</v>
      </c>
      <c r="AI3" s="9">
        <f>COUNTIF(الجدول233[[#This Row],[21]:[20]],"ب")</f>
        <v>0</v>
      </c>
      <c r="AJ3" s="9">
        <f>COUNTIF(الجدول233[[#This Row],[21]:[20]],"غياب")</f>
        <v>0</v>
      </c>
      <c r="AK3" s="9">
        <f>COUNTIF(الجدول233[[#This Row],[21]:[20]],"غ")</f>
        <v>5</v>
      </c>
      <c r="AL3" s="9">
        <v>166</v>
      </c>
      <c r="AM3" s="12">
        <f>الجدول233[[#This Row],[أيام العمل الفعي ]]-الجدول233[[#This Row],[الغياب*2]]</f>
        <v>0</v>
      </c>
      <c r="AN3" s="13"/>
      <c r="AO3" s="13">
        <f>COUNTIF(الجدول233[[#This Row],[21]:[20]],"&lt;480")</f>
        <v>0</v>
      </c>
      <c r="AP3" s="13">
        <f>الجدول233[[#This Row],[الغياب ]]*2</f>
        <v>0</v>
      </c>
      <c r="AQ3" s="13" t="e">
        <f>VLOOKUP(الجدول233[[#This Row],[الرقم الوظيفي ]],'[2]علاوة 10 د.ل'!$C:$G,5,0)</f>
        <v>#N/A</v>
      </c>
    </row>
    <row r="4" spans="1:43">
      <c r="A4" s="7">
        <v>10</v>
      </c>
      <c r="B4" s="8"/>
      <c r="C4" s="8"/>
      <c r="D4" s="9">
        <v>9</v>
      </c>
      <c r="E4" s="9">
        <v>0</v>
      </c>
      <c r="F4" s="9">
        <v>0</v>
      </c>
      <c r="G4" s="9">
        <v>0</v>
      </c>
      <c r="H4" s="30" t="s">
        <v>43</v>
      </c>
      <c r="I4" s="10"/>
      <c r="J4" s="9"/>
      <c r="K4" s="9"/>
      <c r="L4" s="9"/>
      <c r="M4" s="9"/>
      <c r="N4" s="9"/>
      <c r="O4" s="9"/>
      <c r="P4" s="10"/>
      <c r="Q4" s="9"/>
      <c r="R4" s="9"/>
      <c r="S4" s="9"/>
      <c r="T4" s="9"/>
      <c r="U4" s="9"/>
      <c r="V4" s="9"/>
      <c r="W4" s="10"/>
      <c r="X4" s="9"/>
      <c r="Y4" s="9"/>
      <c r="Z4" s="9"/>
      <c r="AA4" s="9"/>
      <c r="AB4" s="9"/>
      <c r="AC4" s="9"/>
      <c r="AD4" s="10"/>
      <c r="AE4" s="9"/>
      <c r="AF4" s="9"/>
      <c r="AG4" s="9"/>
      <c r="AH4" s="11">
        <f>COUNTIF(الجدول233[[#This Row],[21]:[20]],"س")</f>
        <v>0</v>
      </c>
      <c r="AI4" s="9">
        <f>COUNTIF(الجدول233[[#This Row],[21]:[20]],"ب")</f>
        <v>0</v>
      </c>
      <c r="AJ4" s="9">
        <f>COUNTIF(الجدول233[[#This Row],[21]:[20]],"غياب")</f>
        <v>0</v>
      </c>
      <c r="AK4" s="9">
        <f>COUNTIF(الجدول233[[#This Row],[21]:[20]],"غ")</f>
        <v>1</v>
      </c>
      <c r="AL4" s="9">
        <f>SUM(الجدول233[[#This Row],[21]:[20]])</f>
        <v>9</v>
      </c>
      <c r="AM4" s="12">
        <f>الجدول233[[#This Row],[أيام العمل الفعي ]]-الجدول233[[#This Row],[الغياب*2]]</f>
        <v>4</v>
      </c>
      <c r="AN4" s="13"/>
      <c r="AO4" s="13">
        <f>COUNTIF(الجدول233[[#This Row],[21]:[20]],"&lt;480")</f>
        <v>4</v>
      </c>
      <c r="AP4" s="13">
        <f>الجدول233[[#This Row],[الغياب ]]*2</f>
        <v>0</v>
      </c>
      <c r="AQ4" s="13" t="e">
        <f>VLOOKUP(الجدول233[[#This Row],[الرقم الوظيفي ]],'[2]علاوة 10 د.ل'!$C:$G,5,0)</f>
        <v>#N/A</v>
      </c>
    </row>
    <row r="5" spans="1:43">
      <c r="A5" s="7">
        <v>17</v>
      </c>
      <c r="B5" s="8"/>
      <c r="C5" s="8"/>
      <c r="D5" s="9">
        <v>8</v>
      </c>
      <c r="E5" s="30" t="s">
        <v>43</v>
      </c>
      <c r="F5" s="9">
        <v>0</v>
      </c>
      <c r="G5" s="9">
        <v>15</v>
      </c>
      <c r="H5" s="9">
        <v>0</v>
      </c>
      <c r="I5" s="10"/>
      <c r="J5" s="9"/>
      <c r="K5" s="9"/>
      <c r="L5" s="9"/>
      <c r="M5" s="9"/>
      <c r="N5" s="9"/>
      <c r="O5" s="9"/>
      <c r="P5" s="10"/>
      <c r="Q5" s="9"/>
      <c r="R5" s="9"/>
      <c r="S5" s="9"/>
      <c r="T5" s="9"/>
      <c r="U5" s="9"/>
      <c r="V5" s="9"/>
      <c r="W5" s="10"/>
      <c r="X5" s="9"/>
      <c r="Y5" s="9"/>
      <c r="Z5" s="9"/>
      <c r="AA5" s="9"/>
      <c r="AB5" s="9"/>
      <c r="AC5" s="9"/>
      <c r="AD5" s="10"/>
      <c r="AE5" s="9"/>
      <c r="AF5" s="9"/>
      <c r="AG5" s="9"/>
      <c r="AH5" s="11">
        <f>COUNTIF(الجدول233[[#This Row],[21]:[20]],"س")</f>
        <v>0</v>
      </c>
      <c r="AI5" s="9">
        <f>COUNTIF(الجدول233[[#This Row],[21]:[20]],"ب")</f>
        <v>0</v>
      </c>
      <c r="AJ5" s="9">
        <f>COUNTIF(الجدول233[[#This Row],[21]:[20]],"غياب")</f>
        <v>0</v>
      </c>
      <c r="AK5" s="9">
        <f>COUNTIF(الجدول233[[#This Row],[21]:[20]],"غ")</f>
        <v>1</v>
      </c>
      <c r="AL5" s="9">
        <f>SUM(الجدول233[[#This Row],[21]:[20]])</f>
        <v>23</v>
      </c>
      <c r="AM5" s="12">
        <f>الجدول233[[#This Row],[أيام العمل الفعي ]]-الجدول233[[#This Row],[الغياب*2]]</f>
        <v>4</v>
      </c>
      <c r="AN5" s="13"/>
      <c r="AO5" s="13">
        <f>COUNTIF(الجدول233[[#This Row],[21]:[20]],"&lt;480")</f>
        <v>4</v>
      </c>
      <c r="AP5" s="13">
        <f>الجدول233[[#This Row],[الغياب ]]*2</f>
        <v>0</v>
      </c>
      <c r="AQ5" s="13" t="e">
        <f>VLOOKUP(الجدول233[[#This Row],[الرقم الوظيفي ]],'[2]علاوة 10 د.ل'!$C:$G,5,0)</f>
        <v>#N/A</v>
      </c>
    </row>
    <row r="6" spans="1:43">
      <c r="A6" s="7">
        <v>29</v>
      </c>
      <c r="B6" s="8"/>
      <c r="C6" s="8"/>
      <c r="D6" s="9">
        <v>0</v>
      </c>
      <c r="E6" s="9">
        <v>0</v>
      </c>
      <c r="F6" s="9">
        <v>0</v>
      </c>
      <c r="G6" s="30" t="s">
        <v>43</v>
      </c>
      <c r="H6" s="9">
        <v>0</v>
      </c>
      <c r="I6" s="10"/>
      <c r="J6" s="9"/>
      <c r="K6" s="9"/>
      <c r="L6" s="9"/>
      <c r="M6" s="9"/>
      <c r="N6" s="9"/>
      <c r="O6" s="9"/>
      <c r="P6" s="10"/>
      <c r="Q6" s="9"/>
      <c r="R6" s="9"/>
      <c r="S6" s="9"/>
      <c r="T6" s="9"/>
      <c r="U6" s="9"/>
      <c r="V6" s="9"/>
      <c r="W6" s="10"/>
      <c r="X6" s="9"/>
      <c r="Y6" s="9"/>
      <c r="Z6" s="9"/>
      <c r="AA6" s="9"/>
      <c r="AB6" s="9"/>
      <c r="AC6" s="9"/>
      <c r="AD6" s="10"/>
      <c r="AE6" s="9"/>
      <c r="AF6" s="9"/>
      <c r="AG6" s="9"/>
      <c r="AH6" s="11">
        <f>COUNTIF(الجدول233[[#This Row],[21]:[20]],"س")</f>
        <v>0</v>
      </c>
      <c r="AI6" s="9">
        <f>COUNTIF(الجدول233[[#This Row],[21]:[20]],"ب")</f>
        <v>0</v>
      </c>
      <c r="AJ6" s="9">
        <f>COUNTIF(الجدول233[[#This Row],[21]:[20]],"غياب")</f>
        <v>0</v>
      </c>
      <c r="AK6" s="9">
        <f>COUNTIF(الجدول233[[#This Row],[21]:[20]],"غ")</f>
        <v>1</v>
      </c>
      <c r="AL6" s="9">
        <f>SUM(الجدول233[[#This Row],[21]:[20]])</f>
        <v>0</v>
      </c>
      <c r="AM6" s="12">
        <f>الجدول233[[#This Row],[أيام العمل الفعي ]]-الجدول233[[#This Row],[الغياب*2]]</f>
        <v>4</v>
      </c>
      <c r="AN6" s="13"/>
      <c r="AO6" s="13">
        <f>COUNTIF(الجدول233[[#This Row],[21]:[20]],"&lt;480")</f>
        <v>4</v>
      </c>
      <c r="AP6" s="13">
        <f>الجدول233[[#This Row],[الغياب ]]*2</f>
        <v>0</v>
      </c>
      <c r="AQ6" s="13">
        <f>VLOOKUP(الجدول233[[#This Row],[الرقم الوظيفي ]],'[2]علاوة 10 د.ل'!$C:$G,5,0)</f>
        <v>150</v>
      </c>
    </row>
    <row r="7" spans="1:43">
      <c r="A7" s="7">
        <v>48</v>
      </c>
      <c r="B7" s="8"/>
      <c r="C7" s="8"/>
      <c r="D7" s="9"/>
      <c r="E7" s="9"/>
      <c r="F7" s="9"/>
      <c r="G7" s="9"/>
      <c r="H7" s="9"/>
      <c r="I7" s="10"/>
      <c r="J7" s="9"/>
      <c r="K7" s="9"/>
      <c r="L7" s="9"/>
      <c r="M7" s="9"/>
      <c r="N7" s="9"/>
      <c r="O7" s="9"/>
      <c r="P7" s="10"/>
      <c r="Q7" s="9"/>
      <c r="R7" s="9"/>
      <c r="S7" s="9"/>
      <c r="T7" s="9"/>
      <c r="U7" s="9"/>
      <c r="V7" s="9"/>
      <c r="W7" s="10"/>
      <c r="X7" s="9"/>
      <c r="Y7" s="9"/>
      <c r="Z7" s="9"/>
      <c r="AA7" s="9"/>
      <c r="AB7" s="9"/>
      <c r="AC7" s="9"/>
      <c r="AD7" s="10"/>
      <c r="AE7" s="9"/>
      <c r="AF7" s="9"/>
      <c r="AG7" s="9"/>
      <c r="AH7" s="11">
        <f>COUNTIF(الجدول233[[#This Row],[21]:[20]],"س")</f>
        <v>0</v>
      </c>
      <c r="AI7" s="9">
        <f>COUNTIF(الجدول233[[#This Row],[21]:[20]],"ب")</f>
        <v>0</v>
      </c>
      <c r="AJ7" s="9">
        <f>COUNTIF(الجدول233[[#This Row],[21]:[20]],"غياب")</f>
        <v>0</v>
      </c>
      <c r="AK7" s="9">
        <f>COUNTIF(الجدول233[[#This Row],[21]:[20]],"غ")</f>
        <v>0</v>
      </c>
      <c r="AL7" s="9">
        <f>SUM(الجدول233[[#This Row],[21]:[20]])</f>
        <v>0</v>
      </c>
      <c r="AM7" s="12">
        <f>الجدول233[[#This Row],[أيام العمل الفعي ]]-الجدول233[[#This Row],[الغياب*2]]</f>
        <v>0</v>
      </c>
      <c r="AN7" s="13"/>
      <c r="AO7" s="13">
        <f>COUNTIF(الجدول233[[#This Row],[21]:[20]],"&lt;480")</f>
        <v>0</v>
      </c>
      <c r="AP7" s="13">
        <f>الجدول233[[#This Row],[الغياب ]]*2</f>
        <v>0</v>
      </c>
      <c r="AQ7" s="13" t="e">
        <f>VLOOKUP(الجدول233[[#This Row],[الرقم الوظيفي ]],'[2]علاوة 10 د.ل'!$C:$G,5,0)</f>
        <v>#N/A</v>
      </c>
    </row>
    <row r="8" spans="1:43">
      <c r="A8" s="7">
        <v>59</v>
      </c>
      <c r="B8" s="8"/>
      <c r="C8" s="8"/>
      <c r="D8" s="9">
        <v>0</v>
      </c>
      <c r="E8" s="9">
        <v>0</v>
      </c>
      <c r="F8" s="9">
        <v>0</v>
      </c>
      <c r="G8" s="9">
        <v>0</v>
      </c>
      <c r="H8" s="9">
        <v>0</v>
      </c>
      <c r="I8" s="10"/>
      <c r="J8" s="9"/>
      <c r="K8" s="9"/>
      <c r="L8" s="9"/>
      <c r="M8" s="9"/>
      <c r="N8" s="9"/>
      <c r="O8" s="9"/>
      <c r="P8" s="10"/>
      <c r="Q8" s="9"/>
      <c r="R8" s="9"/>
      <c r="S8" s="9"/>
      <c r="T8" s="9"/>
      <c r="U8" s="9"/>
      <c r="V8" s="9"/>
      <c r="W8" s="10"/>
      <c r="X8" s="9"/>
      <c r="Y8" s="9"/>
      <c r="Z8" s="9"/>
      <c r="AA8" s="9"/>
      <c r="AB8" s="9"/>
      <c r="AC8" s="9"/>
      <c r="AD8" s="10"/>
      <c r="AE8" s="9"/>
      <c r="AF8" s="9"/>
      <c r="AG8" s="9"/>
      <c r="AH8" s="11">
        <f>COUNTIF(الجدول233[[#This Row],[21]:[20]],"س")</f>
        <v>0</v>
      </c>
      <c r="AI8" s="9">
        <f>COUNTIF(الجدول233[[#This Row],[21]:[20]],"ب")</f>
        <v>0</v>
      </c>
      <c r="AJ8" s="9">
        <f>COUNTIF(الجدول233[[#This Row],[21]:[20]],"غياب")</f>
        <v>0</v>
      </c>
      <c r="AK8" s="9">
        <f>COUNTIF(الجدول233[[#This Row],[21]:[20]],"غ")</f>
        <v>0</v>
      </c>
      <c r="AL8" s="9">
        <f>SUM(الجدول233[[#This Row],[21]:[20]])</f>
        <v>0</v>
      </c>
      <c r="AM8" s="12">
        <f>الجدول233[[#This Row],[أيام العمل الفعي ]]-الجدول233[[#This Row],[الغياب*2]]</f>
        <v>5</v>
      </c>
      <c r="AN8" s="13"/>
      <c r="AO8" s="13">
        <f>COUNTIF(الجدول233[[#This Row],[21]:[20]],"&lt;480")</f>
        <v>5</v>
      </c>
      <c r="AP8" s="13">
        <f>الجدول233[[#This Row],[الغياب ]]*2</f>
        <v>0</v>
      </c>
      <c r="AQ8" s="13" t="e">
        <f>VLOOKUP(الجدول233[[#This Row],[الرقم الوظيفي ]],'[2]علاوة 10 د.ل'!$C:$G,5,0)</f>
        <v>#N/A</v>
      </c>
    </row>
    <row r="9" spans="1:43">
      <c r="A9" s="7">
        <v>60</v>
      </c>
      <c r="B9" s="8"/>
      <c r="C9" s="8"/>
      <c r="D9" s="9">
        <v>0</v>
      </c>
      <c r="E9" s="15"/>
      <c r="F9" s="9">
        <v>0</v>
      </c>
      <c r="G9" s="9">
        <v>0</v>
      </c>
      <c r="H9" s="15"/>
      <c r="I9" s="10"/>
      <c r="J9" s="9"/>
      <c r="K9" s="9"/>
      <c r="L9" s="9"/>
      <c r="M9" s="9"/>
      <c r="N9" s="9"/>
      <c r="O9" s="9"/>
      <c r="P9" s="10"/>
      <c r="Q9" s="9"/>
      <c r="R9" s="9"/>
      <c r="S9" s="9"/>
      <c r="T9" s="9"/>
      <c r="U9" s="9"/>
      <c r="V9" s="9"/>
      <c r="W9" s="10"/>
      <c r="X9" s="9"/>
      <c r="Y9" s="9"/>
      <c r="Z9" s="9"/>
      <c r="AA9" s="9"/>
      <c r="AB9" s="9"/>
      <c r="AC9" s="9"/>
      <c r="AD9" s="10"/>
      <c r="AE9" s="9"/>
      <c r="AF9" s="9"/>
      <c r="AG9" s="9"/>
      <c r="AH9" s="11">
        <f>COUNTIF(الجدول233[[#This Row],[21]:[20]],"س")</f>
        <v>0</v>
      </c>
      <c r="AI9" s="9">
        <f>COUNTIF(الجدول233[[#This Row],[21]:[20]],"ب")</f>
        <v>0</v>
      </c>
      <c r="AJ9" s="9">
        <f>COUNTIF(الجدول233[[#This Row],[21]:[20]],"غياب")</f>
        <v>0</v>
      </c>
      <c r="AK9" s="9">
        <f>COUNTIF(الجدول233[[#This Row],[21]:[20]],"غ")</f>
        <v>0</v>
      </c>
      <c r="AL9" s="9">
        <f>SUM(الجدول233[[#This Row],[21]:[20]])</f>
        <v>0</v>
      </c>
      <c r="AM9" s="12">
        <f>الجدول233[[#This Row],[أيام العمل الفعي ]]-الجدول233[[#This Row],[الغياب*2]]</f>
        <v>3</v>
      </c>
      <c r="AN9" s="13"/>
      <c r="AO9" s="13">
        <f>COUNTIF(الجدول233[[#This Row],[21]:[20]],"&lt;480")</f>
        <v>3</v>
      </c>
      <c r="AP9" s="13">
        <f>الجدول233[[#This Row],[الغياب ]]*2</f>
        <v>0</v>
      </c>
      <c r="AQ9" s="13" t="e">
        <f>VLOOKUP(الجدول233[[#This Row],[الرقم الوظيفي ]],'[2]علاوة 10 د.ل'!$C:$G,5,0)</f>
        <v>#N/A</v>
      </c>
    </row>
    <row r="10" spans="1:43">
      <c r="A10" s="7">
        <v>68</v>
      </c>
      <c r="B10" s="8"/>
      <c r="C10" s="8"/>
      <c r="D10" s="9">
        <v>0</v>
      </c>
      <c r="E10" s="9">
        <v>6</v>
      </c>
      <c r="F10" s="9">
        <v>10</v>
      </c>
      <c r="G10" s="9">
        <v>0</v>
      </c>
      <c r="H10" s="9">
        <v>0</v>
      </c>
      <c r="I10" s="10"/>
      <c r="J10" s="9"/>
      <c r="K10" s="9"/>
      <c r="L10" s="9"/>
      <c r="M10" s="9"/>
      <c r="N10" s="9"/>
      <c r="O10" s="9"/>
      <c r="P10" s="10"/>
      <c r="Q10" s="9"/>
      <c r="R10" s="9"/>
      <c r="S10" s="9"/>
      <c r="T10" s="9"/>
      <c r="U10" s="9"/>
      <c r="V10" s="9"/>
      <c r="W10" s="10"/>
      <c r="X10" s="9"/>
      <c r="Y10" s="9"/>
      <c r="Z10" s="9"/>
      <c r="AA10" s="9"/>
      <c r="AB10" s="9"/>
      <c r="AC10" s="9"/>
      <c r="AD10" s="10"/>
      <c r="AE10" s="9"/>
      <c r="AF10" s="9"/>
      <c r="AG10" s="9"/>
      <c r="AH10" s="11">
        <f>COUNTIF(الجدول233[[#This Row],[21]:[20]],"س")</f>
        <v>0</v>
      </c>
      <c r="AI10" s="9">
        <f>COUNTIF(الجدول233[[#This Row],[21]:[20]],"ب")</f>
        <v>0</v>
      </c>
      <c r="AJ10" s="9">
        <f>COUNTIF(الجدول233[[#This Row],[21]:[20]],"غياب")</f>
        <v>0</v>
      </c>
      <c r="AK10" s="9">
        <f>COUNTIF(الجدول233[[#This Row],[21]:[20]],"غ")</f>
        <v>0</v>
      </c>
      <c r="AL10" s="9">
        <f>SUM(الجدول233[[#This Row],[21]:[20]])</f>
        <v>16</v>
      </c>
      <c r="AM10" s="12">
        <f>الجدول233[[#This Row],[أيام العمل الفعي ]]-الجدول233[[#This Row],[الغياب*2]]</f>
        <v>5</v>
      </c>
      <c r="AN10" s="13"/>
      <c r="AO10" s="13">
        <f>COUNTIF(الجدول233[[#This Row],[21]:[20]],"&lt;480")</f>
        <v>5</v>
      </c>
      <c r="AP10" s="13">
        <f>الجدول233[[#This Row],[الغياب ]]*2</f>
        <v>0</v>
      </c>
      <c r="AQ10" s="13" t="e">
        <f>VLOOKUP(الجدول233[[#This Row],[الرقم الوظيفي ]],'[2]علاوة 10 د.ل'!$C:$G,5,0)</f>
        <v>#N/A</v>
      </c>
    </row>
    <row r="11" spans="1:43">
      <c r="A11" s="7">
        <v>91</v>
      </c>
      <c r="B11" s="8"/>
      <c r="C11" s="8"/>
      <c r="D11" s="30" t="s">
        <v>43</v>
      </c>
      <c r="E11" s="9">
        <v>0</v>
      </c>
      <c r="F11" s="9">
        <v>0</v>
      </c>
      <c r="G11" s="9">
        <v>0</v>
      </c>
      <c r="H11" s="9">
        <v>8</v>
      </c>
      <c r="I11" s="10"/>
      <c r="J11" s="9"/>
      <c r="K11" s="9"/>
      <c r="L11" s="9"/>
      <c r="M11" s="9"/>
      <c r="N11" s="9"/>
      <c r="O11" s="9"/>
      <c r="P11" s="10"/>
      <c r="Q11" s="9"/>
      <c r="R11" s="9"/>
      <c r="S11" s="9"/>
      <c r="T11" s="9"/>
      <c r="U11" s="9"/>
      <c r="V11" s="9"/>
      <c r="W11" s="10"/>
      <c r="X11" s="9"/>
      <c r="Y11" s="9"/>
      <c r="Z11" s="9"/>
      <c r="AA11" s="9"/>
      <c r="AB11" s="9"/>
      <c r="AC11" s="9"/>
      <c r="AD11" s="10"/>
      <c r="AE11" s="9"/>
      <c r="AF11" s="9"/>
      <c r="AG11" s="9"/>
      <c r="AH11" s="11">
        <f>COUNTIF(الجدول233[[#This Row],[21]:[20]],"س")</f>
        <v>0</v>
      </c>
      <c r="AI11" s="9">
        <f>COUNTIF(الجدول233[[#This Row],[21]:[20]],"ب")</f>
        <v>0</v>
      </c>
      <c r="AJ11" s="9">
        <f>COUNTIF(الجدول233[[#This Row],[21]:[20]],"غياب")</f>
        <v>0</v>
      </c>
      <c r="AK11" s="9">
        <f>COUNTIF(الجدول233[[#This Row],[21]:[20]],"غ")</f>
        <v>1</v>
      </c>
      <c r="AL11" s="9">
        <f>SUM(الجدول233[[#This Row],[21]:[20]])</f>
        <v>8</v>
      </c>
      <c r="AM11" s="12">
        <f>الجدول233[[#This Row],[أيام العمل الفعي ]]-الجدول233[[#This Row],[الغياب*2]]</f>
        <v>4</v>
      </c>
      <c r="AN11" s="13"/>
      <c r="AO11" s="13">
        <f>COUNTIF(الجدول233[[#This Row],[21]:[20]],"&lt;480")</f>
        <v>4</v>
      </c>
      <c r="AP11" s="13">
        <f>الجدول233[[#This Row],[الغياب ]]*2</f>
        <v>0</v>
      </c>
      <c r="AQ11" s="13" t="e">
        <f>VLOOKUP(الجدول233[[#This Row],[الرقم الوظيفي ]],'[2]علاوة 10 د.ل'!$C:$G,5,0)</f>
        <v>#N/A</v>
      </c>
    </row>
    <row r="12" spans="1:43">
      <c r="A12" s="7">
        <v>98</v>
      </c>
      <c r="B12" s="8"/>
      <c r="C12" s="8"/>
      <c r="D12" s="9">
        <v>22</v>
      </c>
      <c r="E12" s="9">
        <v>24</v>
      </c>
      <c r="F12" s="9">
        <v>21</v>
      </c>
      <c r="G12" s="9">
        <v>15</v>
      </c>
      <c r="H12" s="9">
        <v>10</v>
      </c>
      <c r="I12" s="10"/>
      <c r="J12" s="9"/>
      <c r="K12" s="9"/>
      <c r="L12" s="9"/>
      <c r="M12" s="9"/>
      <c r="N12" s="9"/>
      <c r="O12" s="9"/>
      <c r="P12" s="10"/>
      <c r="Q12" s="9"/>
      <c r="R12" s="9"/>
      <c r="S12" s="9"/>
      <c r="T12" s="9"/>
      <c r="U12" s="9"/>
      <c r="V12" s="9"/>
      <c r="W12" s="10"/>
      <c r="X12" s="9"/>
      <c r="Y12" s="9"/>
      <c r="Z12" s="9"/>
      <c r="AA12" s="9"/>
      <c r="AB12" s="9"/>
      <c r="AC12" s="9"/>
      <c r="AD12" s="10"/>
      <c r="AE12" s="9"/>
      <c r="AF12" s="9"/>
      <c r="AG12" s="9"/>
      <c r="AH12" s="11">
        <f>COUNTIF(الجدول233[[#This Row],[21]:[20]],"س")</f>
        <v>0</v>
      </c>
      <c r="AI12" s="9">
        <f>COUNTIF(الجدول233[[#This Row],[21]:[20]],"ب")</f>
        <v>0</v>
      </c>
      <c r="AJ12" s="9">
        <f>COUNTIF(الجدول233[[#This Row],[21]:[20]],"غياب")</f>
        <v>0</v>
      </c>
      <c r="AK12" s="9">
        <f>COUNTIF(الجدول233[[#This Row],[21]:[20]],"غ")</f>
        <v>0</v>
      </c>
      <c r="AL12" s="9">
        <f>SUM(الجدول233[[#This Row],[21]:[20]])</f>
        <v>92</v>
      </c>
      <c r="AM12" s="12">
        <f>الجدول233[[#This Row],[أيام العمل الفعي ]]-الجدول233[[#This Row],[الغياب*2]]</f>
        <v>5</v>
      </c>
      <c r="AN12" s="13"/>
      <c r="AO12" s="13">
        <f>COUNTIF(الجدول233[[#This Row],[21]:[20]],"&lt;480")</f>
        <v>5</v>
      </c>
      <c r="AP12" s="13">
        <f>الجدول233[[#This Row],[الغياب ]]*2</f>
        <v>0</v>
      </c>
      <c r="AQ12" s="13" t="e">
        <f>VLOOKUP(الجدول233[[#This Row],[الرقم الوظيفي ]],'[2]علاوة 10 د.ل'!$C:$G,5,0)</f>
        <v>#N/A</v>
      </c>
    </row>
    <row r="13" spans="1:43">
      <c r="A13" s="7">
        <v>112</v>
      </c>
      <c r="B13" s="8"/>
      <c r="C13" s="8"/>
      <c r="D13" s="15"/>
      <c r="E13" s="15"/>
      <c r="F13" s="15"/>
      <c r="G13" s="15"/>
      <c r="H13" s="15"/>
      <c r="I13" s="10"/>
      <c r="J13" s="9"/>
      <c r="K13" s="9"/>
      <c r="L13" s="9"/>
      <c r="M13" s="9"/>
      <c r="N13" s="9"/>
      <c r="O13" s="9"/>
      <c r="P13" s="10"/>
      <c r="Q13" s="9"/>
      <c r="R13" s="9"/>
      <c r="S13" s="9"/>
      <c r="T13" s="9"/>
      <c r="U13" s="9"/>
      <c r="V13" s="9"/>
      <c r="W13" s="10"/>
      <c r="X13" s="9"/>
      <c r="Y13" s="9"/>
      <c r="Z13" s="9"/>
      <c r="AA13" s="9"/>
      <c r="AB13" s="9"/>
      <c r="AC13" s="9"/>
      <c r="AD13" s="10"/>
      <c r="AE13" s="9"/>
      <c r="AF13" s="9"/>
      <c r="AG13" s="9"/>
      <c r="AH13" s="11">
        <f>COUNTIF(الجدول233[[#This Row],[21]:[20]],"س")</f>
        <v>0</v>
      </c>
      <c r="AI13" s="9">
        <f>COUNTIF(الجدول233[[#This Row],[21]:[20]],"ب")</f>
        <v>0</v>
      </c>
      <c r="AJ13" s="9">
        <f>COUNTIF(الجدول233[[#This Row],[21]:[20]],"غياب")</f>
        <v>0</v>
      </c>
      <c r="AK13" s="9">
        <f>COUNTIF(الجدول233[[#This Row],[21]:[20]],"غ")</f>
        <v>0</v>
      </c>
      <c r="AL13" s="9">
        <f>SUM(الجدول233[[#This Row],[21]:[20]])</f>
        <v>0</v>
      </c>
      <c r="AM13" s="12">
        <f>الجدول233[[#This Row],[أيام العمل الفعي ]]-الجدول233[[#This Row],[الغياب*2]]</f>
        <v>0</v>
      </c>
      <c r="AN13" s="13"/>
      <c r="AO13" s="13">
        <f>COUNTIF(الجدول233[[#This Row],[21]:[20]],"&lt;480")</f>
        <v>0</v>
      </c>
      <c r="AP13" s="13">
        <f>الجدول233[[#This Row],[الغياب ]]*2</f>
        <v>0</v>
      </c>
      <c r="AQ13" s="13" t="e">
        <f>VLOOKUP(الجدول233[[#This Row],[الرقم الوظيفي ]],'[2]علاوة 10 د.ل'!$C:$G,5,0)</f>
        <v>#N/A</v>
      </c>
    </row>
    <row r="14" spans="1:43">
      <c r="A14" s="7">
        <v>118</v>
      </c>
      <c r="B14" s="8"/>
      <c r="C14" s="8"/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10"/>
      <c r="J14" s="9"/>
      <c r="K14" s="9"/>
      <c r="L14" s="9"/>
      <c r="M14" s="9"/>
      <c r="N14" s="9"/>
      <c r="O14" s="9"/>
      <c r="P14" s="10"/>
      <c r="Q14" s="9"/>
      <c r="R14" s="9"/>
      <c r="S14" s="9"/>
      <c r="T14" s="9"/>
      <c r="U14" s="9"/>
      <c r="V14" s="9"/>
      <c r="W14" s="10"/>
      <c r="X14" s="9"/>
      <c r="Y14" s="9"/>
      <c r="Z14" s="9"/>
      <c r="AA14" s="9"/>
      <c r="AB14" s="9"/>
      <c r="AC14" s="9"/>
      <c r="AD14" s="10"/>
      <c r="AE14" s="9"/>
      <c r="AF14" s="9"/>
      <c r="AG14" s="9"/>
      <c r="AH14" s="11">
        <f>COUNTIF(الجدول233[[#This Row],[21]:[20]],"س")</f>
        <v>0</v>
      </c>
      <c r="AI14" s="9">
        <f>COUNTIF(الجدول233[[#This Row],[21]:[20]],"ب")</f>
        <v>0</v>
      </c>
      <c r="AJ14" s="9">
        <f>COUNTIF(الجدول233[[#This Row],[21]:[20]],"غياب")</f>
        <v>0</v>
      </c>
      <c r="AK14" s="9">
        <f>COUNTIF(الجدول233[[#This Row],[21]:[20]],"غ")</f>
        <v>0</v>
      </c>
      <c r="AL14" s="9">
        <f>SUM(الجدول233[[#This Row],[21]:[20]])</f>
        <v>0</v>
      </c>
      <c r="AM14" s="12">
        <f>الجدول233[[#This Row],[أيام العمل الفعي ]]-الجدول233[[#This Row],[الغياب*2]]</f>
        <v>5</v>
      </c>
      <c r="AN14" s="13"/>
      <c r="AO14" s="13">
        <f>COUNTIF(الجدول233[[#This Row],[21]:[20]],"&lt;480")</f>
        <v>5</v>
      </c>
      <c r="AP14" s="13">
        <f>الجدول233[[#This Row],[الغياب ]]*2</f>
        <v>0</v>
      </c>
      <c r="AQ14" s="13">
        <f>VLOOKUP(الجدول233[[#This Row],[الرقم الوظيفي ]],'[2]علاوة 10 د.ل'!$C:$G,5,0)</f>
        <v>190</v>
      </c>
    </row>
    <row r="15" spans="1:43">
      <c r="A15" s="7">
        <v>140</v>
      </c>
      <c r="B15" s="8"/>
      <c r="C15" s="8"/>
      <c r="D15" s="9">
        <v>0</v>
      </c>
      <c r="E15" s="9">
        <v>0</v>
      </c>
      <c r="F15" s="15"/>
      <c r="G15" s="15"/>
      <c r="H15" s="15"/>
      <c r="I15" s="10"/>
      <c r="J15" s="9"/>
      <c r="K15" s="9"/>
      <c r="L15" s="9"/>
      <c r="M15" s="9"/>
      <c r="N15" s="9"/>
      <c r="O15" s="9"/>
      <c r="P15" s="10"/>
      <c r="Q15" s="9"/>
      <c r="R15" s="9"/>
      <c r="S15" s="9"/>
      <c r="T15" s="9"/>
      <c r="U15" s="9"/>
      <c r="V15" s="9"/>
      <c r="W15" s="10"/>
      <c r="X15" s="9"/>
      <c r="Y15" s="9"/>
      <c r="Z15" s="9"/>
      <c r="AA15" s="9"/>
      <c r="AB15" s="9"/>
      <c r="AC15" s="9"/>
      <c r="AD15" s="10"/>
      <c r="AE15" s="9"/>
      <c r="AF15" s="9"/>
      <c r="AG15" s="9"/>
      <c r="AH15" s="11">
        <f>COUNTIF(الجدول233[[#This Row],[21]:[20]],"س")</f>
        <v>0</v>
      </c>
      <c r="AI15" s="9">
        <f>COUNTIF(الجدول233[[#This Row],[21]:[20]],"ب")</f>
        <v>0</v>
      </c>
      <c r="AJ15" s="9">
        <f>COUNTIF(الجدول233[[#This Row],[21]:[20]],"غياب")</f>
        <v>0</v>
      </c>
      <c r="AK15" s="9">
        <f>COUNTIF(الجدول233[[#This Row],[21]:[20]],"غ")</f>
        <v>0</v>
      </c>
      <c r="AL15" s="9">
        <f>SUM(الجدول233[[#This Row],[21]:[20]])</f>
        <v>0</v>
      </c>
      <c r="AM15" s="12">
        <f>الجدول233[[#This Row],[أيام العمل الفعي ]]-الجدول233[[#This Row],[الغياب*2]]</f>
        <v>2</v>
      </c>
      <c r="AN15" s="13"/>
      <c r="AO15" s="13">
        <f>COUNTIF(الجدول233[[#This Row],[21]:[20]],"&lt;480")</f>
        <v>2</v>
      </c>
      <c r="AP15" s="13">
        <f>الجدول233[[#This Row],[الغياب ]]*2</f>
        <v>0</v>
      </c>
      <c r="AQ15" s="13" t="e">
        <f>VLOOKUP(الجدول233[[#This Row],[الرقم الوظيفي ]],'[2]علاوة 10 د.ل'!$C:$G,5,0)</f>
        <v>#N/A</v>
      </c>
    </row>
    <row r="16" spans="1:43">
      <c r="A16" s="7">
        <v>173</v>
      </c>
      <c r="B16" s="8"/>
      <c r="C16" s="8"/>
      <c r="D16" s="9">
        <v>16</v>
      </c>
      <c r="E16" s="9">
        <v>9</v>
      </c>
      <c r="F16" s="9">
        <v>11</v>
      </c>
      <c r="G16" s="9">
        <v>11</v>
      </c>
      <c r="H16" s="9">
        <v>16</v>
      </c>
      <c r="I16" s="10"/>
      <c r="J16" s="9"/>
      <c r="K16" s="9"/>
      <c r="L16" s="9"/>
      <c r="M16" s="9"/>
      <c r="N16" s="9"/>
      <c r="O16" s="9"/>
      <c r="P16" s="10"/>
      <c r="Q16" s="9"/>
      <c r="R16" s="9"/>
      <c r="S16" s="9"/>
      <c r="T16" s="9"/>
      <c r="U16" s="9"/>
      <c r="V16" s="9"/>
      <c r="W16" s="10"/>
      <c r="X16" s="9"/>
      <c r="Y16" s="9"/>
      <c r="Z16" s="9"/>
      <c r="AA16" s="9"/>
      <c r="AB16" s="9"/>
      <c r="AC16" s="9"/>
      <c r="AD16" s="10"/>
      <c r="AE16" s="9"/>
      <c r="AF16" s="9"/>
      <c r="AG16" s="9"/>
      <c r="AH16" s="11">
        <f>COUNTIF(الجدول233[[#This Row],[21]:[20]],"س")</f>
        <v>0</v>
      </c>
      <c r="AI16" s="9">
        <f>COUNTIF(الجدول233[[#This Row],[21]:[20]],"ب")</f>
        <v>0</v>
      </c>
      <c r="AJ16" s="9">
        <f>COUNTIF(الجدول233[[#This Row],[21]:[20]],"غياب")</f>
        <v>0</v>
      </c>
      <c r="AK16" s="9">
        <f>COUNTIF(الجدول233[[#This Row],[21]:[20]],"غ")</f>
        <v>0</v>
      </c>
      <c r="AL16" s="9">
        <f>SUM(الجدول233[[#This Row],[21]:[20]])</f>
        <v>63</v>
      </c>
      <c r="AM16" s="12">
        <f>الجدول233[[#This Row],[أيام العمل الفعي ]]-الجدول233[[#This Row],[الغياب*2]]</f>
        <v>5</v>
      </c>
      <c r="AN16" s="13"/>
      <c r="AO16" s="13">
        <f>COUNTIF(الجدول233[[#This Row],[21]:[20]],"&lt;480")</f>
        <v>5</v>
      </c>
      <c r="AP16" s="13">
        <f>الجدول233[[#This Row],[الغياب ]]*2</f>
        <v>0</v>
      </c>
      <c r="AQ16" s="13" t="e">
        <f>VLOOKUP(الجدول233[[#This Row],[الرقم الوظيفي ]],'[2]علاوة 10 د.ل'!$C:$G,5,0)</f>
        <v>#N/A</v>
      </c>
    </row>
    <row r="17" spans="1:43">
      <c r="A17" s="7">
        <v>175</v>
      </c>
      <c r="B17" s="8"/>
      <c r="C17" s="8"/>
      <c r="D17" s="9">
        <v>7</v>
      </c>
      <c r="E17" s="9">
        <v>15</v>
      </c>
      <c r="F17" s="9">
        <v>15</v>
      </c>
      <c r="G17" s="9">
        <v>11</v>
      </c>
      <c r="H17" s="9">
        <v>7</v>
      </c>
      <c r="I17" s="10"/>
      <c r="J17" s="9"/>
      <c r="K17" s="9"/>
      <c r="L17" s="9"/>
      <c r="M17" s="9"/>
      <c r="N17" s="9"/>
      <c r="O17" s="9"/>
      <c r="P17" s="10"/>
      <c r="Q17" s="9"/>
      <c r="R17" s="9"/>
      <c r="S17" s="9"/>
      <c r="T17" s="9"/>
      <c r="U17" s="9"/>
      <c r="V17" s="9"/>
      <c r="W17" s="10"/>
      <c r="X17" s="9"/>
      <c r="Y17" s="9"/>
      <c r="Z17" s="9"/>
      <c r="AA17" s="9"/>
      <c r="AB17" s="9"/>
      <c r="AC17" s="9"/>
      <c r="AD17" s="10"/>
      <c r="AE17" s="9"/>
      <c r="AF17" s="9"/>
      <c r="AG17" s="9"/>
      <c r="AH17" s="11">
        <f>COUNTIF(الجدول233[[#This Row],[21]:[20]],"س")</f>
        <v>0</v>
      </c>
      <c r="AI17" s="9">
        <f>COUNTIF(الجدول233[[#This Row],[21]:[20]],"ب")</f>
        <v>0</v>
      </c>
      <c r="AJ17" s="9">
        <f>COUNTIF(الجدول233[[#This Row],[21]:[20]],"غياب")</f>
        <v>0</v>
      </c>
      <c r="AK17" s="9">
        <f>COUNTIF(الجدول233[[#This Row],[21]:[20]],"غ")</f>
        <v>0</v>
      </c>
      <c r="AL17" s="9">
        <f>SUM(الجدول233[[#This Row],[21]:[20]])</f>
        <v>55</v>
      </c>
      <c r="AM17" s="12">
        <f>الجدول233[[#This Row],[أيام العمل الفعي ]]-الجدول233[[#This Row],[الغياب*2]]</f>
        <v>5</v>
      </c>
      <c r="AN17" s="13"/>
      <c r="AO17" s="13">
        <f>COUNTIF(الجدول233[[#This Row],[21]:[20]],"&lt;480")</f>
        <v>5</v>
      </c>
      <c r="AP17" s="13">
        <f>الجدول233[[#This Row],[الغياب ]]*2</f>
        <v>0</v>
      </c>
      <c r="AQ17" s="13" t="e">
        <f>VLOOKUP(الجدول233[[#This Row],[الرقم الوظيفي ]],'[2]علاوة 10 د.ل'!$C:$G,5,0)</f>
        <v>#N/A</v>
      </c>
    </row>
    <row r="18" spans="1:43">
      <c r="A18" s="7">
        <v>186</v>
      </c>
      <c r="B18" s="8"/>
      <c r="C18" s="8"/>
      <c r="D18" s="9">
        <v>7</v>
      </c>
      <c r="E18" s="9">
        <v>0</v>
      </c>
      <c r="F18" s="9">
        <v>0</v>
      </c>
      <c r="G18" s="9">
        <v>0</v>
      </c>
      <c r="H18" s="9">
        <v>0</v>
      </c>
      <c r="I18" s="10"/>
      <c r="J18" s="9"/>
      <c r="K18" s="9"/>
      <c r="L18" s="9"/>
      <c r="M18" s="9"/>
      <c r="N18" s="9"/>
      <c r="O18" s="9"/>
      <c r="P18" s="10"/>
      <c r="Q18" s="9"/>
      <c r="R18" s="9"/>
      <c r="S18" s="9"/>
      <c r="T18" s="9"/>
      <c r="U18" s="9"/>
      <c r="V18" s="9"/>
      <c r="W18" s="10"/>
      <c r="X18" s="9"/>
      <c r="Y18" s="9"/>
      <c r="Z18" s="9"/>
      <c r="AA18" s="9"/>
      <c r="AB18" s="9"/>
      <c r="AC18" s="9"/>
      <c r="AD18" s="10"/>
      <c r="AE18" s="9"/>
      <c r="AF18" s="9"/>
      <c r="AG18" s="9"/>
      <c r="AH18" s="11">
        <f>COUNTIF(الجدول233[[#This Row],[21]:[20]],"س")</f>
        <v>0</v>
      </c>
      <c r="AI18" s="9">
        <f>COUNTIF(الجدول233[[#This Row],[21]:[20]],"ب")</f>
        <v>0</v>
      </c>
      <c r="AJ18" s="9">
        <f>COUNTIF(الجدول233[[#This Row],[21]:[20]],"غياب")</f>
        <v>0</v>
      </c>
      <c r="AK18" s="9">
        <f>COUNTIF(الجدول233[[#This Row],[21]:[20]],"غ")</f>
        <v>0</v>
      </c>
      <c r="AL18" s="9">
        <f>SUM(الجدول233[[#This Row],[21]:[20]])</f>
        <v>7</v>
      </c>
      <c r="AM18" s="12">
        <f>الجدول233[[#This Row],[أيام العمل الفعي ]]-الجدول233[[#This Row],[الغياب*2]]</f>
        <v>5</v>
      </c>
      <c r="AN18" s="13"/>
      <c r="AO18" s="13">
        <f>COUNTIF(الجدول233[[#This Row],[21]:[20]],"&lt;480")</f>
        <v>5</v>
      </c>
      <c r="AP18" s="13">
        <f>الجدول233[[#This Row],[الغياب ]]*2</f>
        <v>0</v>
      </c>
      <c r="AQ18" s="13" t="e">
        <f>VLOOKUP(الجدول233[[#This Row],[الرقم الوظيفي ]],'[2]علاوة 10 د.ل'!$C:$G,5,0)</f>
        <v>#N/A</v>
      </c>
    </row>
    <row r="19" spans="1:43">
      <c r="A19" s="7">
        <v>241</v>
      </c>
      <c r="B19" s="8"/>
      <c r="C19" s="8"/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10"/>
      <c r="J19" s="9"/>
      <c r="K19" s="9"/>
      <c r="L19" s="9"/>
      <c r="M19" s="9"/>
      <c r="N19" s="9"/>
      <c r="O19" s="9"/>
      <c r="P19" s="10"/>
      <c r="Q19" s="9"/>
      <c r="R19" s="9"/>
      <c r="S19" s="9"/>
      <c r="T19" s="9"/>
      <c r="U19" s="9"/>
      <c r="V19" s="9"/>
      <c r="W19" s="10"/>
      <c r="X19" s="9"/>
      <c r="Y19" s="9"/>
      <c r="Z19" s="9"/>
      <c r="AA19" s="9"/>
      <c r="AB19" s="9"/>
      <c r="AC19" s="9"/>
      <c r="AD19" s="10"/>
      <c r="AE19" s="9"/>
      <c r="AF19" s="9"/>
      <c r="AG19" s="9"/>
      <c r="AH19" s="11">
        <f>COUNTIF(الجدول233[[#This Row],[21]:[20]],"س")</f>
        <v>0</v>
      </c>
      <c r="AI19" s="9">
        <f>COUNTIF(الجدول233[[#This Row],[21]:[20]],"ب")</f>
        <v>0</v>
      </c>
      <c r="AJ19" s="9">
        <f>COUNTIF(الجدول233[[#This Row],[21]:[20]],"غياب")</f>
        <v>0</v>
      </c>
      <c r="AK19" s="9">
        <f>COUNTIF(الجدول233[[#This Row],[21]:[20]],"غ")</f>
        <v>0</v>
      </c>
      <c r="AL19" s="9">
        <f>SUM(الجدول233[[#This Row],[21]:[20]])</f>
        <v>0</v>
      </c>
      <c r="AM19" s="12">
        <f>الجدول233[[#This Row],[أيام العمل الفعي ]]-الجدول233[[#This Row],[الغياب*2]]</f>
        <v>5</v>
      </c>
      <c r="AN19" s="13"/>
      <c r="AO19" s="13">
        <f>COUNTIF(الجدول233[[#This Row],[21]:[20]],"&lt;480")</f>
        <v>5</v>
      </c>
      <c r="AP19" s="13">
        <f>الجدول233[[#This Row],[الغياب ]]*2</f>
        <v>0</v>
      </c>
      <c r="AQ19" s="13" t="e">
        <f>VLOOKUP(الجدول233[[#This Row],[الرقم الوظيفي ]],'[2]علاوة 10 د.ل'!$C:$G,5,0)</f>
        <v>#N/A</v>
      </c>
    </row>
    <row r="20" spans="1:43">
      <c r="A20" s="7">
        <v>324</v>
      </c>
      <c r="B20" s="8"/>
      <c r="C20" s="8"/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10"/>
      <c r="J20" s="9"/>
      <c r="K20" s="9"/>
      <c r="L20" s="9"/>
      <c r="M20" s="9"/>
      <c r="N20" s="9"/>
      <c r="O20" s="9"/>
      <c r="P20" s="10"/>
      <c r="Q20" s="9"/>
      <c r="R20" s="9"/>
      <c r="S20" s="9"/>
      <c r="T20" s="9"/>
      <c r="U20" s="9"/>
      <c r="V20" s="9"/>
      <c r="W20" s="10"/>
      <c r="X20" s="9"/>
      <c r="Y20" s="9"/>
      <c r="Z20" s="9"/>
      <c r="AA20" s="9"/>
      <c r="AB20" s="9"/>
      <c r="AC20" s="9"/>
      <c r="AD20" s="10"/>
      <c r="AE20" s="9"/>
      <c r="AF20" s="9"/>
      <c r="AG20" s="9"/>
      <c r="AH20" s="11">
        <f>COUNTIF(الجدول233[[#This Row],[21]:[20]],"س")</f>
        <v>0</v>
      </c>
      <c r="AI20" s="9">
        <f>COUNTIF(الجدول233[[#This Row],[21]:[20]],"ب")</f>
        <v>0</v>
      </c>
      <c r="AJ20" s="9">
        <f>COUNTIF(الجدول233[[#This Row],[21]:[20]],"غياب")</f>
        <v>0</v>
      </c>
      <c r="AK20" s="9">
        <f>COUNTIF(الجدول233[[#This Row],[21]:[20]],"غ")</f>
        <v>0</v>
      </c>
      <c r="AL20" s="9">
        <f>SUM(الجدول233[[#This Row],[21]:[20]])</f>
        <v>0</v>
      </c>
      <c r="AM20" s="12">
        <f>الجدول233[[#This Row],[أيام العمل الفعي ]]-الجدول233[[#This Row],[الغياب*2]]</f>
        <v>5</v>
      </c>
      <c r="AN20" s="13"/>
      <c r="AO20" s="13">
        <f>COUNTIF(الجدول233[[#This Row],[21]:[20]],"&lt;480")</f>
        <v>5</v>
      </c>
      <c r="AP20" s="13">
        <f>الجدول233[[#This Row],[الغياب ]]*2</f>
        <v>0</v>
      </c>
      <c r="AQ20" s="13" t="e">
        <f>VLOOKUP(الجدول233[[#This Row],[الرقم الوظيفي ]],'[2]علاوة 10 د.ل'!$C:$G,5,0)</f>
        <v>#N/A</v>
      </c>
    </row>
    <row r="21" spans="1:43">
      <c r="A21" s="7">
        <v>326</v>
      </c>
      <c r="B21" s="8"/>
      <c r="C21" s="8"/>
      <c r="D21" s="9" t="s">
        <v>73</v>
      </c>
      <c r="E21" s="9"/>
      <c r="F21" s="9"/>
      <c r="G21" s="9"/>
      <c r="H21" s="9"/>
      <c r="I21" s="10"/>
      <c r="J21" s="9"/>
      <c r="K21" s="9"/>
      <c r="L21" s="9"/>
      <c r="M21" s="9"/>
      <c r="N21" s="9"/>
      <c r="O21" s="9"/>
      <c r="P21" s="10"/>
      <c r="Q21" s="9"/>
      <c r="R21" s="9"/>
      <c r="S21" s="9"/>
      <c r="T21" s="9"/>
      <c r="U21" s="9"/>
      <c r="V21" s="9"/>
      <c r="W21" s="10"/>
      <c r="X21" s="9"/>
      <c r="Y21" s="9"/>
      <c r="Z21" s="9"/>
      <c r="AA21" s="9"/>
      <c r="AB21" s="9"/>
      <c r="AC21" s="9"/>
      <c r="AD21" s="10"/>
      <c r="AE21" s="9"/>
      <c r="AF21" s="9"/>
      <c r="AG21" s="9"/>
      <c r="AH21" s="11">
        <f>COUNTIF(الجدول233[[#This Row],[21]:[20]],"س")</f>
        <v>1</v>
      </c>
      <c r="AI21" s="9">
        <f>COUNTIF(الجدول233[[#This Row],[21]:[20]],"ب")</f>
        <v>0</v>
      </c>
      <c r="AJ21" s="9">
        <f>COUNTIF(الجدول233[[#This Row],[21]:[20]],"غياب")</f>
        <v>0</v>
      </c>
      <c r="AK21" s="9">
        <f>COUNTIF(الجدول233[[#This Row],[21]:[20]],"غ")</f>
        <v>0</v>
      </c>
      <c r="AL21" s="9">
        <f>SUM(الجدول233[[#This Row],[21]:[20]])</f>
        <v>0</v>
      </c>
      <c r="AM21" s="12">
        <f>الجدول233[[#This Row],[أيام العمل الفعي ]]-الجدول233[[#This Row],[الغياب*2]]</f>
        <v>0</v>
      </c>
      <c r="AN21" s="13"/>
      <c r="AO21" s="13">
        <f>COUNTIF(الجدول233[[#This Row],[21]:[20]],"&lt;480")</f>
        <v>0</v>
      </c>
      <c r="AP21" s="13">
        <f>الجدول233[[#This Row],[الغياب ]]*2</f>
        <v>0</v>
      </c>
      <c r="AQ21" s="13">
        <f>VLOOKUP(الجدول233[[#This Row],[الرقم الوظيفي ]],'[2]علاوة 10 د.ل'!$C:$G,5,0)</f>
        <v>170</v>
      </c>
    </row>
    <row r="22" spans="1:43">
      <c r="A22" s="7">
        <v>336</v>
      </c>
      <c r="B22" s="8"/>
      <c r="C22" s="8"/>
      <c r="D22" s="9"/>
      <c r="E22" s="9"/>
      <c r="F22" s="9"/>
      <c r="G22" s="9"/>
      <c r="H22" s="9"/>
      <c r="I22" s="10"/>
      <c r="J22" s="9"/>
      <c r="K22" s="9"/>
      <c r="L22" s="9"/>
      <c r="M22" s="9"/>
      <c r="N22" s="9"/>
      <c r="O22" s="9"/>
      <c r="P22" s="10"/>
      <c r="Q22" s="9"/>
      <c r="R22" s="9"/>
      <c r="S22" s="9"/>
      <c r="T22" s="9"/>
      <c r="U22" s="9"/>
      <c r="V22" s="9"/>
      <c r="W22" s="10"/>
      <c r="X22" s="9"/>
      <c r="Y22" s="9"/>
      <c r="Z22" s="9"/>
      <c r="AA22" s="9"/>
      <c r="AB22" s="9"/>
      <c r="AC22" s="9"/>
      <c r="AD22" s="10"/>
      <c r="AE22" s="9"/>
      <c r="AF22" s="9"/>
      <c r="AG22" s="9"/>
      <c r="AH22" s="11">
        <f>COUNTIF(الجدول233[[#This Row],[21]:[20]],"س")</f>
        <v>0</v>
      </c>
      <c r="AI22" s="9">
        <f>COUNTIF(الجدول233[[#This Row],[21]:[20]],"ب")</f>
        <v>0</v>
      </c>
      <c r="AJ22" s="9">
        <f>COUNTIF(الجدول233[[#This Row],[21]:[20]],"غياب")</f>
        <v>0</v>
      </c>
      <c r="AK22" s="9">
        <f>COUNTIF(الجدول233[[#This Row],[21]:[20]],"غ")</f>
        <v>0</v>
      </c>
      <c r="AL22" s="9">
        <f>SUM(الجدول233[[#This Row],[21]:[20]])</f>
        <v>0</v>
      </c>
      <c r="AM22" s="12">
        <f>الجدول233[[#This Row],[أيام العمل الفعي ]]-الجدول233[[#This Row],[الغياب*2]]</f>
        <v>0</v>
      </c>
      <c r="AN22" s="13"/>
      <c r="AO22" s="13">
        <f>COUNTIF(الجدول233[[#This Row],[21]:[20]],"&lt;480")</f>
        <v>0</v>
      </c>
      <c r="AP22" s="13">
        <f>الجدول233[[#This Row],[الغياب ]]*2</f>
        <v>0</v>
      </c>
      <c r="AQ22" s="13" t="e">
        <f>VLOOKUP(الجدول233[[#This Row],[الرقم الوظيفي ]],'[2]علاوة 10 د.ل'!$C:$G,5,0)</f>
        <v>#N/A</v>
      </c>
    </row>
    <row r="23" spans="1:43">
      <c r="A23" s="7">
        <v>348</v>
      </c>
      <c r="B23" s="8"/>
      <c r="C23" s="8"/>
      <c r="D23" s="9"/>
      <c r="E23" s="9"/>
      <c r="F23" s="9"/>
      <c r="G23" s="9"/>
      <c r="H23" s="9"/>
      <c r="I23" s="10"/>
      <c r="J23" s="9"/>
      <c r="K23" s="9"/>
      <c r="L23" s="9"/>
      <c r="M23" s="9"/>
      <c r="N23" s="9"/>
      <c r="O23" s="9"/>
      <c r="P23" s="10"/>
      <c r="Q23" s="9"/>
      <c r="R23" s="9"/>
      <c r="S23" s="9"/>
      <c r="T23" s="9"/>
      <c r="U23" s="9"/>
      <c r="V23" s="9"/>
      <c r="W23" s="10"/>
      <c r="X23" s="9"/>
      <c r="Y23" s="9"/>
      <c r="Z23" s="9"/>
      <c r="AA23" s="9"/>
      <c r="AB23" s="9"/>
      <c r="AC23" s="9"/>
      <c r="AD23" s="10"/>
      <c r="AE23" s="9"/>
      <c r="AF23" s="9"/>
      <c r="AG23" s="9"/>
      <c r="AH23" s="11">
        <f>COUNTIF(الجدول233[[#This Row],[21]:[20]],"س")</f>
        <v>0</v>
      </c>
      <c r="AI23" s="9">
        <f>COUNTIF(الجدول233[[#This Row],[21]:[20]],"ب")</f>
        <v>0</v>
      </c>
      <c r="AJ23" s="9">
        <f>COUNTIF(الجدول233[[#This Row],[21]:[20]],"غياب")</f>
        <v>0</v>
      </c>
      <c r="AK23" s="9">
        <f>COUNTIF(الجدول233[[#This Row],[21]:[20]],"غ")</f>
        <v>0</v>
      </c>
      <c r="AL23" s="9">
        <f>SUM(الجدول233[[#This Row],[21]:[20]])</f>
        <v>0</v>
      </c>
      <c r="AM23" s="12">
        <f>الجدول233[[#This Row],[أيام العمل الفعي ]]-الجدول233[[#This Row],[الغياب*2]]</f>
        <v>0</v>
      </c>
      <c r="AN23" s="13"/>
      <c r="AO23" s="13">
        <f>COUNTIF(الجدول233[[#This Row],[21]:[20]],"&lt;480")</f>
        <v>0</v>
      </c>
      <c r="AP23" s="13">
        <f>الجدول233[[#This Row],[الغياب ]]*2</f>
        <v>0</v>
      </c>
      <c r="AQ23" s="13" t="e">
        <f>VLOOKUP(الجدول233[[#This Row],[الرقم الوظيفي ]],'[2]علاوة 10 د.ل'!$C:$G,5,0)</f>
        <v>#N/A</v>
      </c>
    </row>
    <row r="24" spans="1:43">
      <c r="A24" s="7">
        <v>374</v>
      </c>
      <c r="B24" s="8"/>
      <c r="C24" s="8"/>
      <c r="D24" s="9"/>
      <c r="E24" s="9"/>
      <c r="F24" s="9"/>
      <c r="G24" s="9"/>
      <c r="H24" s="9"/>
      <c r="I24" s="10"/>
      <c r="J24" s="9"/>
      <c r="K24" s="9"/>
      <c r="L24" s="9"/>
      <c r="M24" s="9"/>
      <c r="N24" s="9"/>
      <c r="O24" s="9"/>
      <c r="P24" s="10"/>
      <c r="Q24" s="9"/>
      <c r="R24" s="9"/>
      <c r="S24" s="9"/>
      <c r="T24" s="9"/>
      <c r="U24" s="9"/>
      <c r="V24" s="9"/>
      <c r="W24" s="10"/>
      <c r="X24" s="9"/>
      <c r="Y24" s="9"/>
      <c r="Z24" s="9"/>
      <c r="AA24" s="9"/>
      <c r="AB24" s="9"/>
      <c r="AC24" s="9"/>
      <c r="AD24" s="10"/>
      <c r="AE24" s="9"/>
      <c r="AF24" s="9"/>
      <c r="AG24" s="9"/>
      <c r="AH24" s="11">
        <f>COUNTIF(الجدول233[[#This Row],[21]:[20]],"س")</f>
        <v>0</v>
      </c>
      <c r="AI24" s="9">
        <f>COUNTIF(الجدول233[[#This Row],[21]:[20]],"ب")</f>
        <v>0</v>
      </c>
      <c r="AJ24" s="9">
        <f>COUNTIF(الجدول233[[#This Row],[21]:[20]],"غياب")</f>
        <v>0</v>
      </c>
      <c r="AK24" s="9">
        <f>COUNTIF(الجدول233[[#This Row],[21]:[20]],"غ")</f>
        <v>0</v>
      </c>
      <c r="AL24" s="9">
        <f>SUM(الجدول233[[#This Row],[21]:[20]])</f>
        <v>0</v>
      </c>
      <c r="AM24" s="12">
        <f>الجدول233[[#This Row],[أيام العمل الفعي ]]-الجدول233[[#This Row],[الغياب*2]]</f>
        <v>0</v>
      </c>
      <c r="AN24" s="13"/>
      <c r="AO24" s="13">
        <f>COUNTIF(الجدول233[[#This Row],[21]:[20]],"&lt;480")</f>
        <v>0</v>
      </c>
      <c r="AP24" s="13">
        <f>الجدول233[[#This Row],[الغياب ]]*2</f>
        <v>0</v>
      </c>
      <c r="AQ24" s="13">
        <f>VLOOKUP(الجدول233[[#This Row],[الرقم الوظيفي ]],'[2]علاوة 10 د.ل'!$C:$G,5,0)</f>
        <v>150</v>
      </c>
    </row>
    <row r="25" spans="1:43">
      <c r="A25" s="7">
        <v>384</v>
      </c>
      <c r="B25" s="8"/>
      <c r="C25" s="8"/>
      <c r="D25" s="9"/>
      <c r="E25" s="9"/>
      <c r="F25" s="9"/>
      <c r="G25" s="9"/>
      <c r="H25" s="9"/>
      <c r="I25" s="10"/>
      <c r="J25" s="9"/>
      <c r="K25" s="9"/>
      <c r="L25" s="9"/>
      <c r="M25" s="9"/>
      <c r="N25" s="9"/>
      <c r="O25" s="9"/>
      <c r="P25" s="10"/>
      <c r="Q25" s="9"/>
      <c r="R25" s="9"/>
      <c r="S25" s="9"/>
      <c r="T25" s="9"/>
      <c r="U25" s="9"/>
      <c r="V25" s="9"/>
      <c r="W25" s="10"/>
      <c r="X25" s="9"/>
      <c r="Y25" s="9"/>
      <c r="Z25" s="9"/>
      <c r="AA25" s="9"/>
      <c r="AB25" s="9"/>
      <c r="AC25" s="9"/>
      <c r="AD25" s="10"/>
      <c r="AE25" s="9"/>
      <c r="AF25" s="9"/>
      <c r="AG25" s="9"/>
      <c r="AH25" s="11">
        <f>COUNTIF(الجدول233[[#This Row],[21]:[20]],"س")</f>
        <v>0</v>
      </c>
      <c r="AI25" s="9">
        <f>COUNTIF(الجدول233[[#This Row],[21]:[20]],"ب")</f>
        <v>0</v>
      </c>
      <c r="AJ25" s="9">
        <f>COUNTIF(الجدول233[[#This Row],[21]:[20]],"غياب")</f>
        <v>0</v>
      </c>
      <c r="AK25" s="9">
        <f>COUNTIF(الجدول233[[#This Row],[21]:[20]],"غ")</f>
        <v>0</v>
      </c>
      <c r="AL25" s="9">
        <f>SUM(الجدول233[[#This Row],[21]:[20]])</f>
        <v>0</v>
      </c>
      <c r="AM25" s="12">
        <f>الجدول233[[#This Row],[أيام العمل الفعي ]]-الجدول233[[#This Row],[الغياب*2]]</f>
        <v>0</v>
      </c>
      <c r="AN25" s="13"/>
      <c r="AO25" s="13">
        <f>COUNTIF(الجدول233[[#This Row],[21]:[20]],"&lt;480")</f>
        <v>0</v>
      </c>
      <c r="AP25" s="13">
        <f>الجدول233[[#This Row],[الغياب ]]*2</f>
        <v>0</v>
      </c>
      <c r="AQ25" s="13" t="e">
        <f>VLOOKUP(الجدول233[[#This Row],[الرقم الوظيفي ]],'[2]علاوة 10 د.ل'!$C:$G,5,0)</f>
        <v>#N/A</v>
      </c>
    </row>
    <row r="26" spans="1:43">
      <c r="A26" s="7">
        <v>398</v>
      </c>
      <c r="B26" s="8"/>
      <c r="C26" s="8"/>
      <c r="D26" s="9"/>
      <c r="E26" s="9"/>
      <c r="F26" s="9"/>
      <c r="G26" s="9"/>
      <c r="H26" s="9"/>
      <c r="I26" s="10"/>
      <c r="J26" s="9"/>
      <c r="K26" s="9"/>
      <c r="L26" s="9"/>
      <c r="M26" s="9"/>
      <c r="N26" s="9"/>
      <c r="O26" s="9"/>
      <c r="P26" s="10"/>
      <c r="Q26" s="9"/>
      <c r="R26" s="9"/>
      <c r="S26" s="9"/>
      <c r="T26" s="9"/>
      <c r="U26" s="9"/>
      <c r="V26" s="9"/>
      <c r="W26" s="10"/>
      <c r="X26" s="9"/>
      <c r="Y26" s="9"/>
      <c r="Z26" s="9"/>
      <c r="AA26" s="9"/>
      <c r="AB26" s="9"/>
      <c r="AC26" s="9"/>
      <c r="AD26" s="10"/>
      <c r="AE26" s="9"/>
      <c r="AF26" s="9"/>
      <c r="AG26" s="9"/>
      <c r="AH26" s="11">
        <f>COUNTIF(الجدول233[[#This Row],[21]:[20]],"س")</f>
        <v>0</v>
      </c>
      <c r="AI26" s="9">
        <f>COUNTIF(الجدول233[[#This Row],[21]:[20]],"ب")</f>
        <v>0</v>
      </c>
      <c r="AJ26" s="9">
        <f>COUNTIF(الجدول233[[#This Row],[21]:[20]],"غياب")</f>
        <v>0</v>
      </c>
      <c r="AK26" s="9">
        <f>COUNTIF(الجدول233[[#This Row],[21]:[20]],"غ")</f>
        <v>0</v>
      </c>
      <c r="AL26" s="9">
        <f>SUM(الجدول233[[#This Row],[21]:[20]])</f>
        <v>0</v>
      </c>
      <c r="AM26" s="12">
        <f>الجدول233[[#This Row],[أيام العمل الفعي ]]-الجدول233[[#This Row],[الغياب*2]]</f>
        <v>0</v>
      </c>
      <c r="AN26" s="13"/>
      <c r="AO26" s="13">
        <f>COUNTIF(الجدول233[[#This Row],[21]:[20]],"&lt;480")</f>
        <v>0</v>
      </c>
      <c r="AP26" s="13">
        <f>الجدول233[[#This Row],[الغياب ]]*2</f>
        <v>0</v>
      </c>
      <c r="AQ26" s="13" t="e">
        <f>VLOOKUP(الجدول233[[#This Row],[الرقم الوظيفي ]],'[2]علاوة 10 د.ل'!$C:$G,5,0)</f>
        <v>#N/A</v>
      </c>
    </row>
    <row r="27" spans="1:43">
      <c r="A27" s="7">
        <v>407</v>
      </c>
      <c r="B27" s="8"/>
      <c r="C27" s="8"/>
      <c r="D27" s="9"/>
      <c r="E27" s="9"/>
      <c r="F27" s="9"/>
      <c r="G27" s="9"/>
      <c r="H27" s="9"/>
      <c r="I27" s="10"/>
      <c r="J27" s="9"/>
      <c r="K27" s="9"/>
      <c r="L27" s="9"/>
      <c r="M27" s="9"/>
      <c r="N27" s="9"/>
      <c r="O27" s="9"/>
      <c r="P27" s="10"/>
      <c r="Q27" s="9"/>
      <c r="R27" s="9"/>
      <c r="S27" s="9"/>
      <c r="T27" s="9"/>
      <c r="U27" s="9"/>
      <c r="V27" s="9"/>
      <c r="W27" s="10"/>
      <c r="X27" s="9"/>
      <c r="Y27" s="9"/>
      <c r="Z27" s="9"/>
      <c r="AA27" s="9"/>
      <c r="AB27" s="9"/>
      <c r="AC27" s="9"/>
      <c r="AD27" s="10"/>
      <c r="AE27" s="9"/>
      <c r="AF27" s="9"/>
      <c r="AG27" s="9"/>
      <c r="AH27" s="11">
        <f>COUNTIF(الجدول233[[#This Row],[21]:[20]],"س")</f>
        <v>0</v>
      </c>
      <c r="AI27" s="9">
        <f>COUNTIF(الجدول233[[#This Row],[21]:[20]],"ب")</f>
        <v>0</v>
      </c>
      <c r="AJ27" s="9">
        <f>COUNTIF(الجدول233[[#This Row],[21]:[20]],"غياب")</f>
        <v>0</v>
      </c>
      <c r="AK27" s="9">
        <f>COUNTIF(الجدول233[[#This Row],[21]:[20]],"غ")</f>
        <v>0</v>
      </c>
      <c r="AL27" s="9">
        <f>SUM(الجدول233[[#This Row],[21]:[20]])</f>
        <v>0</v>
      </c>
      <c r="AM27" s="12">
        <f>الجدول233[[#This Row],[أيام العمل الفعي ]]-الجدول233[[#This Row],[الغياب*2]]</f>
        <v>0</v>
      </c>
      <c r="AN27" s="13"/>
      <c r="AO27" s="13">
        <f>COUNTIF(الجدول233[[#This Row],[21]:[20]],"&lt;480")</f>
        <v>0</v>
      </c>
      <c r="AP27" s="13">
        <f>الجدول233[[#This Row],[الغياب ]]*2</f>
        <v>0</v>
      </c>
      <c r="AQ27" s="13" t="e">
        <f>VLOOKUP(الجدول233[[#This Row],[الرقم الوظيفي ]],'[2]علاوة 10 د.ل'!$C:$G,5,0)</f>
        <v>#N/A</v>
      </c>
    </row>
    <row r="28" spans="1:43">
      <c r="A28" s="16">
        <v>413</v>
      </c>
      <c r="B28" s="17"/>
      <c r="C28" s="8"/>
      <c r="D28" s="9"/>
      <c r="E28" s="9"/>
      <c r="F28" s="9"/>
      <c r="G28" s="9"/>
      <c r="H28" s="9"/>
      <c r="I28" s="10"/>
      <c r="J28" s="9"/>
      <c r="K28" s="9"/>
      <c r="L28" s="9"/>
      <c r="M28" s="9"/>
      <c r="N28" s="9"/>
      <c r="O28" s="9"/>
      <c r="P28" s="10"/>
      <c r="Q28" s="9"/>
      <c r="R28" s="9"/>
      <c r="S28" s="9"/>
      <c r="T28" s="9"/>
      <c r="U28" s="9"/>
      <c r="V28" s="9"/>
      <c r="W28" s="10"/>
      <c r="X28" s="9"/>
      <c r="Y28" s="9"/>
      <c r="Z28" s="9"/>
      <c r="AA28" s="9"/>
      <c r="AB28" s="9"/>
      <c r="AC28" s="9"/>
      <c r="AD28" s="10"/>
      <c r="AE28" s="9"/>
      <c r="AF28" s="9"/>
      <c r="AG28" s="9"/>
      <c r="AH28" s="18">
        <f>COUNTIF(الجدول233[[#This Row],[21]:[20]],"س")</f>
        <v>0</v>
      </c>
      <c r="AI28" s="13">
        <f>COUNTIF(الجدول233[[#This Row],[21]:[20]],"ب")</f>
        <v>0</v>
      </c>
      <c r="AJ28" s="13">
        <f>COUNTIF(الجدول233[[#This Row],[21]:[20]],"غياب")</f>
        <v>0</v>
      </c>
      <c r="AK28" s="13">
        <f>COUNTIF(الجدول233[[#This Row],[21]:[20]],"غ")</f>
        <v>0</v>
      </c>
      <c r="AL28" s="13">
        <f>SUM(الجدول233[[#This Row],[21]:[20]])</f>
        <v>0</v>
      </c>
      <c r="AM28" s="19">
        <f>الجدول233[[#This Row],[أيام العمل الفعي ]]-الجدول233[[#This Row],[الغياب*2]]</f>
        <v>0</v>
      </c>
      <c r="AN28" s="13"/>
      <c r="AO28" s="13">
        <f>COUNTIF(الجدول233[[#This Row],[21]:[20]],"&lt;480")</f>
        <v>0</v>
      </c>
      <c r="AP28" s="13">
        <f>الجدول233[[#This Row],[الغياب ]]*2</f>
        <v>0</v>
      </c>
      <c r="AQ28" s="13" t="e">
        <f>VLOOKUP(الجدول233[[#This Row],[الرقم الوظيفي ]],'[2]علاوة 10 د.ل'!$C:$G,5,0)</f>
        <v>#N/A</v>
      </c>
    </row>
    <row r="29" spans="1:43">
      <c r="A29" s="7">
        <v>446</v>
      </c>
      <c r="B29" s="8"/>
      <c r="C29" s="8"/>
      <c r="D29" s="9"/>
      <c r="E29" s="9"/>
      <c r="F29" s="9"/>
      <c r="G29" s="9"/>
      <c r="H29" s="9"/>
      <c r="I29" s="10"/>
      <c r="J29" s="9"/>
      <c r="K29" s="9"/>
      <c r="L29" s="9"/>
      <c r="M29" s="9"/>
      <c r="N29" s="9"/>
      <c r="O29" s="9"/>
      <c r="P29" s="10"/>
      <c r="Q29" s="9"/>
      <c r="R29" s="9"/>
      <c r="S29" s="9"/>
      <c r="T29" s="9"/>
      <c r="U29" s="9"/>
      <c r="V29" s="9"/>
      <c r="W29" s="10"/>
      <c r="X29" s="9"/>
      <c r="Y29" s="9"/>
      <c r="Z29" s="9"/>
      <c r="AA29" s="9"/>
      <c r="AB29" s="9"/>
      <c r="AC29" s="9"/>
      <c r="AD29" s="10"/>
      <c r="AE29" s="9"/>
      <c r="AF29" s="9"/>
      <c r="AG29" s="9"/>
      <c r="AH29" s="11">
        <f>COUNTIF(الجدول233[[#This Row],[21]:[20]],"س")</f>
        <v>0</v>
      </c>
      <c r="AI29" s="9">
        <f>COUNTIF(الجدول233[[#This Row],[21]:[20]],"ب")</f>
        <v>0</v>
      </c>
      <c r="AJ29" s="9">
        <f>COUNTIF(الجدول233[[#This Row],[21]:[20]],"غياب")</f>
        <v>0</v>
      </c>
      <c r="AK29" s="9">
        <f>COUNTIF(الجدول233[[#This Row],[21]:[20]],"غ")</f>
        <v>0</v>
      </c>
      <c r="AL29" s="9">
        <f>SUM(الجدول233[[#This Row],[21]:[20]])</f>
        <v>0</v>
      </c>
      <c r="AM29" s="12">
        <f>الجدول233[[#This Row],[أيام العمل الفعي ]]-الجدول233[[#This Row],[الغياب*2]]</f>
        <v>0</v>
      </c>
      <c r="AN29" s="13"/>
      <c r="AO29" s="13">
        <f>COUNTIF(الجدول233[[#This Row],[21]:[20]],"&lt;480")</f>
        <v>0</v>
      </c>
      <c r="AP29" s="13">
        <f>الجدول233[[#This Row],[الغياب ]]*2</f>
        <v>0</v>
      </c>
      <c r="AQ29" s="13" t="e">
        <f>VLOOKUP(الجدول233[[#This Row],[الرقم الوظيفي ]],'[2]علاوة 10 د.ل'!$C:$G,5,0)</f>
        <v>#N/A</v>
      </c>
    </row>
    <row r="30" spans="1:43">
      <c r="A30" s="7">
        <v>503</v>
      </c>
      <c r="B30" s="8"/>
      <c r="C30" s="8"/>
      <c r="D30" s="9"/>
      <c r="E30" s="9"/>
      <c r="F30" s="9"/>
      <c r="G30" s="9"/>
      <c r="H30" s="9"/>
      <c r="I30" s="10"/>
      <c r="J30" s="9"/>
      <c r="K30" s="9"/>
      <c r="L30" s="9"/>
      <c r="M30" s="9"/>
      <c r="N30" s="9"/>
      <c r="O30" s="9"/>
      <c r="P30" s="10"/>
      <c r="Q30" s="9"/>
      <c r="R30" s="9"/>
      <c r="S30" s="9"/>
      <c r="T30" s="9"/>
      <c r="U30" s="9"/>
      <c r="V30" s="9"/>
      <c r="W30" s="10"/>
      <c r="X30" s="9"/>
      <c r="Y30" s="9"/>
      <c r="Z30" s="9"/>
      <c r="AA30" s="9"/>
      <c r="AB30" s="9"/>
      <c r="AC30" s="9"/>
      <c r="AD30" s="10"/>
      <c r="AE30" s="9"/>
      <c r="AF30" s="9"/>
      <c r="AG30" s="9"/>
      <c r="AH30" s="11">
        <f>COUNTIF(الجدول233[[#This Row],[21]:[20]],"س")</f>
        <v>0</v>
      </c>
      <c r="AI30" s="9">
        <f>COUNTIF(الجدول233[[#This Row],[21]:[20]],"ب")</f>
        <v>0</v>
      </c>
      <c r="AJ30" s="9">
        <f>COUNTIF(الجدول233[[#This Row],[21]:[20]],"غياب")</f>
        <v>0</v>
      </c>
      <c r="AK30" s="9">
        <f>COUNTIF(الجدول233[[#This Row],[21]:[20]],"غ")</f>
        <v>0</v>
      </c>
      <c r="AL30" s="9">
        <f>SUM(الجدول233[[#This Row],[21]:[20]])</f>
        <v>0</v>
      </c>
      <c r="AM30" s="12">
        <f>الجدول233[[#This Row],[أيام العمل الفعي ]]-الجدول233[[#This Row],[الغياب*2]]</f>
        <v>0</v>
      </c>
      <c r="AN30" s="13"/>
      <c r="AO30" s="13">
        <f>COUNTIF(الجدول233[[#This Row],[21]:[20]],"&lt;480")</f>
        <v>0</v>
      </c>
      <c r="AP30" s="13">
        <f>الجدول233[[#This Row],[الغياب ]]*2</f>
        <v>0</v>
      </c>
      <c r="AQ30" s="13" t="e">
        <f>VLOOKUP(الجدول233[[#This Row],[الرقم الوظيفي ]],'[2]علاوة 10 د.ل'!$C:$G,5,0)</f>
        <v>#N/A</v>
      </c>
    </row>
    <row r="31" spans="1:43">
      <c r="A31" s="7">
        <v>504</v>
      </c>
      <c r="B31" s="8"/>
      <c r="C31" s="8"/>
      <c r="D31" s="9"/>
      <c r="E31" s="9"/>
      <c r="F31" s="9"/>
      <c r="G31" s="9"/>
      <c r="H31" s="9"/>
      <c r="I31" s="10"/>
      <c r="J31" s="9"/>
      <c r="K31" s="9"/>
      <c r="L31" s="9"/>
      <c r="M31" s="9"/>
      <c r="N31" s="9"/>
      <c r="O31" s="9"/>
      <c r="P31" s="10"/>
      <c r="Q31" s="9"/>
      <c r="R31" s="9"/>
      <c r="S31" s="9"/>
      <c r="T31" s="9"/>
      <c r="U31" s="9"/>
      <c r="V31" s="9"/>
      <c r="W31" s="10"/>
      <c r="X31" s="9"/>
      <c r="Y31" s="9"/>
      <c r="Z31" s="9"/>
      <c r="AA31" s="9"/>
      <c r="AB31" s="9"/>
      <c r="AC31" s="9"/>
      <c r="AD31" s="10"/>
      <c r="AE31" s="9"/>
      <c r="AF31" s="9"/>
      <c r="AG31" s="9"/>
      <c r="AH31" s="11">
        <f>COUNTIF(الجدول233[[#This Row],[21]:[20]],"س")</f>
        <v>0</v>
      </c>
      <c r="AI31" s="9">
        <f>COUNTIF(الجدول233[[#This Row],[21]:[20]],"ب")</f>
        <v>0</v>
      </c>
      <c r="AJ31" s="9">
        <f>COUNTIF(الجدول233[[#This Row],[21]:[20]],"غياب")</f>
        <v>0</v>
      </c>
      <c r="AK31" s="9">
        <f>COUNTIF(الجدول233[[#This Row],[21]:[20]],"غ")</f>
        <v>0</v>
      </c>
      <c r="AL31" s="9">
        <f>SUM(الجدول233[[#This Row],[21]:[20]])</f>
        <v>0</v>
      </c>
      <c r="AM31" s="12">
        <f>الجدول233[[#This Row],[أيام العمل الفعي ]]-الجدول233[[#This Row],[الغياب*2]]</f>
        <v>0</v>
      </c>
      <c r="AN31" s="13"/>
      <c r="AO31" s="13">
        <f>COUNTIF(الجدول233[[#This Row],[21]:[20]],"&lt;480")</f>
        <v>0</v>
      </c>
      <c r="AP31" s="13">
        <f>الجدول233[[#This Row],[الغياب ]]*2</f>
        <v>0</v>
      </c>
      <c r="AQ31" s="13">
        <f>VLOOKUP(الجدول233[[#This Row],[الرقم الوظيفي ]],'[2]علاوة 10 د.ل'!$C:$G,5,0)</f>
        <v>250</v>
      </c>
    </row>
    <row r="32" spans="1:43">
      <c r="A32" s="20">
        <v>510</v>
      </c>
      <c r="B32" s="21"/>
      <c r="C32" s="8"/>
      <c r="D32" s="9"/>
      <c r="E32" s="9"/>
      <c r="F32" s="9"/>
      <c r="G32" s="9"/>
      <c r="H32" s="9"/>
      <c r="I32" s="10"/>
      <c r="J32" s="9"/>
      <c r="K32" s="9"/>
      <c r="L32" s="9"/>
      <c r="M32" s="9"/>
      <c r="N32" s="9"/>
      <c r="O32" s="9"/>
      <c r="P32" s="10"/>
      <c r="Q32" s="9"/>
      <c r="R32" s="9"/>
      <c r="S32" s="9"/>
      <c r="T32" s="9"/>
      <c r="U32" s="9"/>
      <c r="V32" s="9"/>
      <c r="W32" s="10"/>
      <c r="X32" s="9"/>
      <c r="Y32" s="9"/>
      <c r="Z32" s="9"/>
      <c r="AA32" s="9"/>
      <c r="AB32" s="9"/>
      <c r="AC32" s="9"/>
      <c r="AD32" s="10"/>
      <c r="AE32" s="9"/>
      <c r="AF32" s="9"/>
      <c r="AG32" s="9"/>
      <c r="AH32" s="18">
        <f>COUNTIF(الجدول233[[#This Row],[21]:[20]],"س")</f>
        <v>0</v>
      </c>
      <c r="AI32" s="13">
        <f>COUNTIF(الجدول233[[#This Row],[21]:[20]],"ب")</f>
        <v>0</v>
      </c>
      <c r="AJ32" s="13">
        <f>COUNTIF(الجدول233[[#This Row],[21]:[20]],"غياب")</f>
        <v>0</v>
      </c>
      <c r="AK32" s="13">
        <f>COUNTIF(الجدول233[[#This Row],[21]:[20]],"غ")</f>
        <v>0</v>
      </c>
      <c r="AL32" s="13">
        <f>SUM(الجدول233[[#This Row],[21]:[20]])</f>
        <v>0</v>
      </c>
      <c r="AM32" s="19">
        <f>الجدول233[[#This Row],[أيام العمل الفعي ]]-الجدول233[[#This Row],[الغياب*2]]</f>
        <v>0</v>
      </c>
      <c r="AN32" s="13"/>
      <c r="AO32" s="13">
        <f>COUNTIF(الجدول233[[#This Row],[21]:[20]],"&lt;480")</f>
        <v>0</v>
      </c>
      <c r="AP32" s="13">
        <f>الجدول233[[#This Row],[الغياب ]]*2</f>
        <v>0</v>
      </c>
      <c r="AQ32" s="13" t="e">
        <f>VLOOKUP(الجدول233[[#This Row],[الرقم الوظيفي ]],'[2]علاوة 10 د.ل'!$C:$G,5,0)</f>
        <v>#N/A</v>
      </c>
    </row>
    <row r="33" spans="1:43">
      <c r="A33" s="16">
        <v>518</v>
      </c>
      <c r="B33" s="17"/>
      <c r="C33" s="8"/>
      <c r="D33" s="9"/>
      <c r="E33" s="9"/>
      <c r="F33" s="9"/>
      <c r="G33" s="9"/>
      <c r="H33" s="9"/>
      <c r="I33" s="10"/>
      <c r="J33" s="9"/>
      <c r="K33" s="9"/>
      <c r="L33" s="9"/>
      <c r="M33" s="9"/>
      <c r="N33" s="9"/>
      <c r="O33" s="9"/>
      <c r="P33" s="10"/>
      <c r="Q33" s="9"/>
      <c r="R33" s="9"/>
      <c r="S33" s="9"/>
      <c r="T33" s="9"/>
      <c r="U33" s="9"/>
      <c r="V33" s="9"/>
      <c r="W33" s="10"/>
      <c r="X33" s="9"/>
      <c r="Y33" s="9"/>
      <c r="Z33" s="9"/>
      <c r="AA33" s="9"/>
      <c r="AB33" s="9"/>
      <c r="AC33" s="9"/>
      <c r="AD33" s="10"/>
      <c r="AE33" s="9"/>
      <c r="AF33" s="9"/>
      <c r="AG33" s="9"/>
      <c r="AH33" s="18">
        <f>COUNTIF(الجدول233[[#This Row],[21]:[20]],"س")</f>
        <v>0</v>
      </c>
      <c r="AI33" s="13">
        <f>COUNTIF(الجدول233[[#This Row],[21]:[20]],"ب")</f>
        <v>0</v>
      </c>
      <c r="AJ33" s="13">
        <f>COUNTIF(الجدول233[[#This Row],[21]:[20]],"غياب")</f>
        <v>0</v>
      </c>
      <c r="AK33" s="13">
        <f>COUNTIF(الجدول233[[#This Row],[21]:[20]],"غ")</f>
        <v>0</v>
      </c>
      <c r="AL33" s="13">
        <f>SUM(الجدول233[[#This Row],[21]:[20]])</f>
        <v>0</v>
      </c>
      <c r="AM33" s="19">
        <f>الجدول233[[#This Row],[أيام العمل الفعي ]]-الجدول233[[#This Row],[الغياب*2]]</f>
        <v>0</v>
      </c>
      <c r="AN33" s="13"/>
      <c r="AO33" s="13">
        <f>COUNTIF(الجدول233[[#This Row],[21]:[20]],"&lt;480")</f>
        <v>0</v>
      </c>
      <c r="AP33" s="13">
        <f>الجدول233[[#This Row],[الغياب ]]*2</f>
        <v>0</v>
      </c>
      <c r="AQ33" s="13" t="e">
        <f>VLOOKUP(الجدول233[[#This Row],[الرقم الوظيفي ]],'[2]علاوة 10 د.ل'!$C:$G,5,0)</f>
        <v>#N/A</v>
      </c>
    </row>
    <row r="34" spans="1:43">
      <c r="A34" s="7">
        <v>520</v>
      </c>
      <c r="B34" s="8"/>
      <c r="C34" s="8"/>
      <c r="D34" s="9"/>
      <c r="E34" s="9"/>
      <c r="F34" s="9"/>
      <c r="G34" s="9"/>
      <c r="H34" s="9"/>
      <c r="I34" s="10"/>
      <c r="J34" s="9"/>
      <c r="K34" s="9"/>
      <c r="L34" s="9"/>
      <c r="M34" s="9"/>
      <c r="N34" s="9"/>
      <c r="O34" s="9"/>
      <c r="P34" s="10"/>
      <c r="Q34" s="9"/>
      <c r="R34" s="9"/>
      <c r="S34" s="9"/>
      <c r="T34" s="9"/>
      <c r="U34" s="9"/>
      <c r="V34" s="9"/>
      <c r="W34" s="10"/>
      <c r="X34" s="9"/>
      <c r="Y34" s="9"/>
      <c r="Z34" s="9"/>
      <c r="AA34" s="9"/>
      <c r="AB34" s="9"/>
      <c r="AC34" s="9"/>
      <c r="AD34" s="10"/>
      <c r="AE34" s="9"/>
      <c r="AF34" s="9"/>
      <c r="AG34" s="9"/>
      <c r="AH34" s="11">
        <f>COUNTIF(الجدول233[[#This Row],[21]:[20]],"س")</f>
        <v>0</v>
      </c>
      <c r="AI34" s="9">
        <f>COUNTIF(الجدول233[[#This Row],[21]:[20]],"ب")</f>
        <v>0</v>
      </c>
      <c r="AJ34" s="9">
        <f>COUNTIF(الجدول233[[#This Row],[21]:[20]],"غياب")</f>
        <v>0</v>
      </c>
      <c r="AK34" s="9">
        <f>COUNTIF(الجدول233[[#This Row],[21]:[20]],"غ")</f>
        <v>0</v>
      </c>
      <c r="AL34" s="9">
        <f>SUM(الجدول233[[#This Row],[21]:[20]])</f>
        <v>0</v>
      </c>
      <c r="AM34" s="12">
        <f>الجدول233[[#This Row],[أيام العمل الفعي ]]-الجدول233[[#This Row],[الغياب*2]]</f>
        <v>0</v>
      </c>
      <c r="AN34" s="13"/>
      <c r="AO34" s="13">
        <f>COUNTIF(الجدول233[[#This Row],[21]:[20]],"&lt;480")</f>
        <v>0</v>
      </c>
      <c r="AP34" s="13">
        <f>الجدول233[[#This Row],[الغياب ]]*2</f>
        <v>0</v>
      </c>
      <c r="AQ34" s="13" t="e">
        <f>VLOOKUP(الجدول233[[#This Row],[الرقم الوظيفي ]],'[2]علاوة 10 د.ل'!$C:$G,5,0)</f>
        <v>#N/A</v>
      </c>
    </row>
    <row r="35" spans="1:43">
      <c r="A35" s="7">
        <v>536</v>
      </c>
      <c r="B35" s="8"/>
      <c r="C35" s="8"/>
      <c r="D35" s="9"/>
      <c r="E35" s="9"/>
      <c r="F35" s="9"/>
      <c r="G35" s="9"/>
      <c r="H35" s="9"/>
      <c r="I35" s="10"/>
      <c r="J35" s="9"/>
      <c r="K35" s="9"/>
      <c r="L35" s="9"/>
      <c r="M35" s="9"/>
      <c r="N35" s="9"/>
      <c r="O35" s="9"/>
      <c r="P35" s="10"/>
      <c r="Q35" s="9"/>
      <c r="R35" s="9"/>
      <c r="S35" s="9"/>
      <c r="T35" s="9"/>
      <c r="U35" s="9"/>
      <c r="V35" s="9"/>
      <c r="W35" s="10"/>
      <c r="X35" s="9"/>
      <c r="Y35" s="9"/>
      <c r="Z35" s="9"/>
      <c r="AA35" s="9"/>
      <c r="AB35" s="9"/>
      <c r="AC35" s="9"/>
      <c r="AD35" s="10"/>
      <c r="AE35" s="9"/>
      <c r="AF35" s="9"/>
      <c r="AG35" s="9"/>
      <c r="AH35" s="11">
        <f>COUNTIF(الجدول233[[#This Row],[21]:[20]],"س")</f>
        <v>0</v>
      </c>
      <c r="AI35" s="9">
        <f>COUNTIF(الجدول233[[#This Row],[21]:[20]],"ب")</f>
        <v>0</v>
      </c>
      <c r="AJ35" s="9">
        <f>COUNTIF(الجدول233[[#This Row],[21]:[20]],"غياب")</f>
        <v>0</v>
      </c>
      <c r="AK35" s="9">
        <f>COUNTIF(الجدول233[[#This Row],[21]:[20]],"غ")</f>
        <v>0</v>
      </c>
      <c r="AL35" s="9">
        <f>SUM(الجدول233[[#This Row],[21]:[20]])</f>
        <v>0</v>
      </c>
      <c r="AM35" s="12">
        <f>الجدول233[[#This Row],[أيام العمل الفعي ]]-الجدول233[[#This Row],[الغياب*2]]</f>
        <v>0</v>
      </c>
      <c r="AN35" s="13"/>
      <c r="AO35" s="13">
        <f>COUNTIF(الجدول233[[#This Row],[21]:[20]],"&lt;480")</f>
        <v>0</v>
      </c>
      <c r="AP35" s="13">
        <f>الجدول233[[#This Row],[الغياب ]]*2</f>
        <v>0</v>
      </c>
      <c r="AQ35" s="13" t="e">
        <f>VLOOKUP(الجدول233[[#This Row],[الرقم الوظيفي ]],'[2]علاوة 10 د.ل'!$C:$G,5,0)</f>
        <v>#N/A</v>
      </c>
    </row>
    <row r="36" spans="1:43">
      <c r="A36" s="7">
        <v>546</v>
      </c>
      <c r="B36" s="8"/>
      <c r="C36" s="8"/>
      <c r="D36" s="9"/>
      <c r="E36" s="9"/>
      <c r="F36" s="9"/>
      <c r="G36" s="9"/>
      <c r="H36" s="9"/>
      <c r="I36" s="10"/>
      <c r="J36" s="9"/>
      <c r="K36" s="9"/>
      <c r="L36" s="9"/>
      <c r="M36" s="9"/>
      <c r="N36" s="9"/>
      <c r="O36" s="9"/>
      <c r="P36" s="10"/>
      <c r="Q36" s="9"/>
      <c r="R36" s="9"/>
      <c r="S36" s="9"/>
      <c r="T36" s="9"/>
      <c r="U36" s="9"/>
      <c r="V36" s="9"/>
      <c r="W36" s="10"/>
      <c r="X36" s="9"/>
      <c r="Y36" s="9"/>
      <c r="Z36" s="9"/>
      <c r="AA36" s="9"/>
      <c r="AB36" s="9"/>
      <c r="AC36" s="9"/>
      <c r="AD36" s="10"/>
      <c r="AE36" s="9"/>
      <c r="AF36" s="9"/>
      <c r="AG36" s="9"/>
      <c r="AH36" s="11">
        <f>COUNTIF(الجدول233[[#This Row],[21]:[20]],"س")</f>
        <v>0</v>
      </c>
      <c r="AI36" s="9">
        <f>COUNTIF(الجدول233[[#This Row],[21]:[20]],"ب")</f>
        <v>0</v>
      </c>
      <c r="AJ36" s="9">
        <f>COUNTIF(الجدول233[[#This Row],[21]:[20]],"غياب")</f>
        <v>0</v>
      </c>
      <c r="AK36" s="9">
        <f>COUNTIF(الجدول233[[#This Row],[21]:[20]],"غ")</f>
        <v>0</v>
      </c>
      <c r="AL36" s="9">
        <f>SUM(الجدول233[[#This Row],[21]:[20]])</f>
        <v>0</v>
      </c>
      <c r="AM36" s="12">
        <f>الجدول233[[#This Row],[أيام العمل الفعي ]]-الجدول233[[#This Row],[الغياب*2]]</f>
        <v>0</v>
      </c>
      <c r="AN36" s="13"/>
      <c r="AO36" s="13">
        <f>COUNTIF(الجدول233[[#This Row],[21]:[20]],"&lt;480")</f>
        <v>0</v>
      </c>
      <c r="AP36" s="13">
        <f>الجدول233[[#This Row],[الغياب ]]*2</f>
        <v>0</v>
      </c>
      <c r="AQ36" s="13">
        <f>VLOOKUP(الجدول233[[#This Row],[الرقم الوظيفي ]],'[2]علاوة 10 د.ل'!$C:$G,5,0)</f>
        <v>140</v>
      </c>
    </row>
    <row r="37" spans="1:43">
      <c r="A37" s="7">
        <v>577</v>
      </c>
      <c r="B37" s="8"/>
      <c r="C37" s="8"/>
      <c r="D37" s="9"/>
      <c r="E37" s="9"/>
      <c r="F37" s="9"/>
      <c r="G37" s="9"/>
      <c r="H37" s="9"/>
      <c r="I37" s="10"/>
      <c r="J37" s="9"/>
      <c r="K37" s="9"/>
      <c r="L37" s="9"/>
      <c r="M37" s="9"/>
      <c r="N37" s="9"/>
      <c r="O37" s="9"/>
      <c r="P37" s="10"/>
      <c r="Q37" s="9"/>
      <c r="R37" s="9"/>
      <c r="S37" s="9"/>
      <c r="T37" s="9"/>
      <c r="U37" s="9"/>
      <c r="V37" s="9"/>
      <c r="W37" s="10"/>
      <c r="X37" s="9"/>
      <c r="Y37" s="9"/>
      <c r="Z37" s="9"/>
      <c r="AA37" s="9"/>
      <c r="AB37" s="9"/>
      <c r="AC37" s="9"/>
      <c r="AD37" s="10"/>
      <c r="AE37" s="9"/>
      <c r="AF37" s="9"/>
      <c r="AG37" s="9"/>
      <c r="AH37" s="11">
        <f>COUNTIF(الجدول233[[#This Row],[21]:[20]],"س")</f>
        <v>0</v>
      </c>
      <c r="AI37" s="9">
        <f>COUNTIF(الجدول233[[#This Row],[21]:[20]],"ب")</f>
        <v>0</v>
      </c>
      <c r="AJ37" s="9">
        <f>COUNTIF(الجدول233[[#This Row],[21]:[20]],"غياب")</f>
        <v>0</v>
      </c>
      <c r="AK37" s="9">
        <f>COUNTIF(الجدول233[[#This Row],[21]:[20]],"غ")</f>
        <v>0</v>
      </c>
      <c r="AL37" s="9">
        <f>SUM(الجدول233[[#This Row],[21]:[20]])</f>
        <v>0</v>
      </c>
      <c r="AM37" s="12">
        <f>الجدول233[[#This Row],[أيام العمل الفعي ]]-الجدول233[[#This Row],[الغياب*2]]</f>
        <v>0</v>
      </c>
      <c r="AN37" s="13"/>
      <c r="AO37" s="13">
        <f>COUNTIF(الجدول233[[#This Row],[21]:[20]],"&lt;480")</f>
        <v>0</v>
      </c>
      <c r="AP37" s="13">
        <f>الجدول233[[#This Row],[الغياب ]]*2</f>
        <v>0</v>
      </c>
      <c r="AQ37" s="13" t="e">
        <f>VLOOKUP(الجدول233[[#This Row],[الرقم الوظيفي ]],'[2]علاوة 10 د.ل'!$C:$G,5,0)</f>
        <v>#N/A</v>
      </c>
    </row>
    <row r="38" spans="1:43">
      <c r="A38" s="7">
        <v>593</v>
      </c>
      <c r="B38" s="8"/>
      <c r="C38" s="8"/>
      <c r="D38" s="9"/>
      <c r="E38" s="9"/>
      <c r="F38" s="9"/>
      <c r="G38" s="9"/>
      <c r="H38" s="9"/>
      <c r="I38" s="10"/>
      <c r="J38" s="9"/>
      <c r="K38" s="9"/>
      <c r="L38" s="9"/>
      <c r="M38" s="9"/>
      <c r="N38" s="9"/>
      <c r="O38" s="9"/>
      <c r="P38" s="10"/>
      <c r="Q38" s="9"/>
      <c r="R38" s="9"/>
      <c r="S38" s="9"/>
      <c r="T38" s="9"/>
      <c r="U38" s="9"/>
      <c r="V38" s="9"/>
      <c r="W38" s="10"/>
      <c r="X38" s="9"/>
      <c r="Y38" s="9"/>
      <c r="Z38" s="9"/>
      <c r="AA38" s="9"/>
      <c r="AB38" s="9"/>
      <c r="AC38" s="9"/>
      <c r="AD38" s="10"/>
      <c r="AE38" s="9"/>
      <c r="AF38" s="9"/>
      <c r="AG38" s="9"/>
      <c r="AH38" s="11">
        <f>COUNTIF(الجدول233[[#This Row],[21]:[20]],"س")</f>
        <v>0</v>
      </c>
      <c r="AI38" s="9">
        <f>COUNTIF(الجدول233[[#This Row],[21]:[20]],"ب")</f>
        <v>0</v>
      </c>
      <c r="AJ38" s="9">
        <f>COUNTIF(الجدول233[[#This Row],[21]:[20]],"غياب")</f>
        <v>0</v>
      </c>
      <c r="AK38" s="9">
        <f>COUNTIF(الجدول233[[#This Row],[21]:[20]],"غ")</f>
        <v>0</v>
      </c>
      <c r="AL38" s="9">
        <f>SUM(الجدول233[[#This Row],[21]:[20]])</f>
        <v>0</v>
      </c>
      <c r="AM38" s="12">
        <f>الجدول233[[#This Row],[أيام العمل الفعي ]]-الجدول233[[#This Row],[الغياب*2]]</f>
        <v>0</v>
      </c>
      <c r="AN38" s="13"/>
      <c r="AO38" s="13">
        <f>COUNTIF(الجدول233[[#This Row],[21]:[20]],"&lt;480")</f>
        <v>0</v>
      </c>
      <c r="AP38" s="13">
        <f>الجدول233[[#This Row],[الغياب ]]*2</f>
        <v>0</v>
      </c>
      <c r="AQ38" s="13" t="e">
        <f>VLOOKUP(الجدول233[[#This Row],[الرقم الوظيفي ]],'[2]علاوة 10 د.ل'!$C:$G,5,0)</f>
        <v>#N/A</v>
      </c>
    </row>
    <row r="39" spans="1:43">
      <c r="A39" s="7">
        <v>596</v>
      </c>
      <c r="B39" s="8"/>
      <c r="C39" s="8"/>
      <c r="D39" s="9" t="s">
        <v>45</v>
      </c>
      <c r="E39" s="9" t="s">
        <v>45</v>
      </c>
      <c r="F39" s="9" t="s">
        <v>45</v>
      </c>
      <c r="G39" s="9" t="s">
        <v>45</v>
      </c>
      <c r="H39" s="9" t="s">
        <v>45</v>
      </c>
      <c r="I39" s="10"/>
      <c r="J39" s="9"/>
      <c r="K39" s="9"/>
      <c r="L39" s="9"/>
      <c r="M39" s="9"/>
      <c r="N39" s="9"/>
      <c r="O39" s="9"/>
      <c r="P39" s="10"/>
      <c r="Q39" s="9"/>
      <c r="R39" s="9"/>
      <c r="S39" s="9"/>
      <c r="T39" s="9"/>
      <c r="U39" s="9"/>
      <c r="V39" s="9"/>
      <c r="W39" s="10"/>
      <c r="X39" s="9"/>
      <c r="Y39" s="9"/>
      <c r="Z39" s="9"/>
      <c r="AA39" s="9"/>
      <c r="AB39" s="9"/>
      <c r="AC39" s="9"/>
      <c r="AD39" s="10"/>
      <c r="AE39" s="9"/>
      <c r="AF39" s="9"/>
      <c r="AG39" s="9"/>
      <c r="AH39" s="11">
        <f>COUNTIF(الجدول233[[#This Row],[21]:[20]],"س")</f>
        <v>0</v>
      </c>
      <c r="AI39" s="9">
        <f>COUNTIF(الجدول233[[#This Row],[21]:[20]],"ب")</f>
        <v>0</v>
      </c>
      <c r="AJ39" s="9">
        <f>COUNTIF(الجدول233[[#This Row],[21]:[20]],"غياب")</f>
        <v>0</v>
      </c>
      <c r="AK39" s="9">
        <f>COUNTIF(الجدول233[[#This Row],[21]:[20]],"غ")</f>
        <v>0</v>
      </c>
      <c r="AL39" s="9">
        <f>SUM(الجدول233[[#This Row],[21]:[20]])</f>
        <v>0</v>
      </c>
      <c r="AM39" s="12">
        <f>الجدول233[[#This Row],[أيام العمل الفعي ]]-الجدول233[[#This Row],[الغياب*2]]</f>
        <v>0</v>
      </c>
      <c r="AN39" s="13"/>
      <c r="AO39" s="13">
        <f>COUNTIF(الجدول233[[#This Row],[21]:[20]],"&lt;480")</f>
        <v>0</v>
      </c>
      <c r="AP39" s="13">
        <f>الجدول233[[#This Row],[الغياب ]]*2</f>
        <v>0</v>
      </c>
      <c r="AQ39" s="13">
        <f>VLOOKUP(الجدول233[[#This Row],[الرقم الوظيفي ]],'[2]علاوة 10 د.ل'!$C:$G,5,0)</f>
        <v>160</v>
      </c>
    </row>
    <row r="40" spans="1:43">
      <c r="A40" s="20">
        <v>633</v>
      </c>
      <c r="B40" s="21"/>
      <c r="C40" s="8"/>
      <c r="D40" s="9"/>
      <c r="E40" s="9"/>
      <c r="F40" s="9"/>
      <c r="G40" s="9"/>
      <c r="H40" s="9"/>
      <c r="I40" s="10"/>
      <c r="J40" s="9"/>
      <c r="K40" s="9"/>
      <c r="L40" s="9"/>
      <c r="M40" s="9"/>
      <c r="N40" s="9"/>
      <c r="O40" s="9"/>
      <c r="P40" s="10"/>
      <c r="Q40" s="9"/>
      <c r="R40" s="9"/>
      <c r="S40" s="9"/>
      <c r="T40" s="9"/>
      <c r="U40" s="9"/>
      <c r="V40" s="9"/>
      <c r="W40" s="10"/>
      <c r="X40" s="9"/>
      <c r="Y40" s="9"/>
      <c r="Z40" s="9"/>
      <c r="AA40" s="9"/>
      <c r="AB40" s="9"/>
      <c r="AC40" s="9"/>
      <c r="AD40" s="10"/>
      <c r="AE40" s="9"/>
      <c r="AF40" s="9"/>
      <c r="AG40" s="9"/>
      <c r="AH40" s="18">
        <f>COUNTIF(الجدول233[[#This Row],[21]:[20]],"س")</f>
        <v>0</v>
      </c>
      <c r="AI40" s="13">
        <f>COUNTIF(الجدول233[[#This Row],[21]:[20]],"ب")</f>
        <v>0</v>
      </c>
      <c r="AJ40" s="13">
        <f>COUNTIF(الجدول233[[#This Row],[21]:[20]],"غياب")</f>
        <v>0</v>
      </c>
      <c r="AK40" s="13">
        <f>COUNTIF(الجدول233[[#This Row],[21]:[20]],"غ")</f>
        <v>0</v>
      </c>
      <c r="AL40" s="13">
        <f>SUM(الجدول233[[#This Row],[21]:[20]])</f>
        <v>0</v>
      </c>
      <c r="AM40" s="19">
        <f>الجدول233[[#This Row],[أيام العمل الفعي ]]-الجدول233[[#This Row],[الغياب*2]]</f>
        <v>0</v>
      </c>
      <c r="AN40" s="13"/>
      <c r="AO40" s="13">
        <f>COUNTIF(الجدول233[[#This Row],[21]:[20]],"&lt;480")</f>
        <v>0</v>
      </c>
      <c r="AP40" s="13">
        <f>الجدول233[[#This Row],[الغياب ]]*2</f>
        <v>0</v>
      </c>
      <c r="AQ40" s="13" t="e">
        <f>VLOOKUP(الجدول233[[#This Row],[الرقم الوظيفي ]],'[2]علاوة 10 د.ل'!$C:$G,5,0)</f>
        <v>#N/A</v>
      </c>
    </row>
    <row r="41" spans="1:43">
      <c r="A41" s="7">
        <v>645</v>
      </c>
      <c r="B41" s="8"/>
      <c r="C41" s="8"/>
      <c r="D41" s="9"/>
      <c r="E41" s="9"/>
      <c r="F41" s="9"/>
      <c r="G41" s="9"/>
      <c r="H41" s="9"/>
      <c r="I41" s="10"/>
      <c r="J41" s="9"/>
      <c r="K41" s="9"/>
      <c r="L41" s="9"/>
      <c r="M41" s="9"/>
      <c r="N41" s="9"/>
      <c r="O41" s="9"/>
      <c r="P41" s="10"/>
      <c r="Q41" s="9"/>
      <c r="R41" s="9"/>
      <c r="S41" s="9"/>
      <c r="T41" s="9"/>
      <c r="U41" s="9"/>
      <c r="V41" s="9"/>
      <c r="W41" s="10"/>
      <c r="X41" s="9"/>
      <c r="Y41" s="9"/>
      <c r="Z41" s="9"/>
      <c r="AA41" s="9"/>
      <c r="AB41" s="9"/>
      <c r="AC41" s="9"/>
      <c r="AD41" s="10"/>
      <c r="AE41" s="9"/>
      <c r="AF41" s="9"/>
      <c r="AG41" s="9"/>
      <c r="AH41" s="11">
        <f>COUNTIF(الجدول233[[#This Row],[21]:[20]],"س")</f>
        <v>0</v>
      </c>
      <c r="AI41" s="9">
        <f>COUNTIF(الجدول233[[#This Row],[21]:[20]],"ب")</f>
        <v>0</v>
      </c>
      <c r="AJ41" s="9">
        <f>COUNTIF(الجدول233[[#This Row],[21]:[20]],"غياب")</f>
        <v>0</v>
      </c>
      <c r="AK41" s="9">
        <f>COUNTIF(الجدول233[[#This Row],[21]:[20]],"غ")</f>
        <v>0</v>
      </c>
      <c r="AL41" s="9">
        <f>SUM(الجدول233[[#This Row],[21]:[20]])</f>
        <v>0</v>
      </c>
      <c r="AM41" s="12">
        <f>الجدول233[[#This Row],[أيام العمل الفعي ]]-الجدول233[[#This Row],[الغياب*2]]</f>
        <v>0</v>
      </c>
      <c r="AN41" s="13"/>
      <c r="AO41" s="13">
        <f>COUNTIF(الجدول233[[#This Row],[21]:[20]],"&lt;480")</f>
        <v>0</v>
      </c>
      <c r="AP41" s="13">
        <f>الجدول233[[#This Row],[الغياب ]]*2</f>
        <v>0</v>
      </c>
      <c r="AQ41" s="13" t="e">
        <f>VLOOKUP(الجدول233[[#This Row],[الرقم الوظيفي ]],'[2]علاوة 10 د.ل'!$C:$G,5,0)</f>
        <v>#N/A</v>
      </c>
    </row>
    <row r="42" spans="1:43">
      <c r="A42" s="7">
        <v>656</v>
      </c>
      <c r="B42" s="8"/>
      <c r="C42" s="8"/>
      <c r="D42" s="9"/>
      <c r="E42" s="9"/>
      <c r="F42" s="9"/>
      <c r="G42" s="9"/>
      <c r="H42" s="9"/>
      <c r="I42" s="10"/>
      <c r="J42" s="9"/>
      <c r="K42" s="9"/>
      <c r="L42" s="9"/>
      <c r="M42" s="9"/>
      <c r="N42" s="9"/>
      <c r="O42" s="9"/>
      <c r="P42" s="10"/>
      <c r="Q42" s="9"/>
      <c r="R42" s="9"/>
      <c r="S42" s="9"/>
      <c r="T42" s="9"/>
      <c r="U42" s="9"/>
      <c r="V42" s="9"/>
      <c r="W42" s="10"/>
      <c r="X42" s="9"/>
      <c r="Y42" s="9"/>
      <c r="Z42" s="9"/>
      <c r="AA42" s="9"/>
      <c r="AB42" s="9"/>
      <c r="AC42" s="9"/>
      <c r="AD42" s="10"/>
      <c r="AE42" s="9"/>
      <c r="AF42" s="9"/>
      <c r="AG42" s="9"/>
      <c r="AH42" s="11">
        <f>COUNTIF(الجدول233[[#This Row],[21]:[20]],"س")</f>
        <v>0</v>
      </c>
      <c r="AI42" s="9">
        <f>COUNTIF(الجدول233[[#This Row],[21]:[20]],"ب")</f>
        <v>0</v>
      </c>
      <c r="AJ42" s="9">
        <f>COUNTIF(الجدول233[[#This Row],[21]:[20]],"غياب")</f>
        <v>0</v>
      </c>
      <c r="AK42" s="9">
        <f>COUNTIF(الجدول233[[#This Row],[21]:[20]],"غ")</f>
        <v>0</v>
      </c>
      <c r="AL42" s="9">
        <f>SUM(الجدول233[[#This Row],[21]:[20]])</f>
        <v>0</v>
      </c>
      <c r="AM42" s="12">
        <f>الجدول233[[#This Row],[أيام العمل الفعي ]]-الجدول233[[#This Row],[الغياب*2]]</f>
        <v>0</v>
      </c>
      <c r="AN42" s="13"/>
      <c r="AO42" s="13">
        <f>COUNTIF(الجدول233[[#This Row],[21]:[20]],"&lt;480")</f>
        <v>0</v>
      </c>
      <c r="AP42" s="13">
        <f>الجدول233[[#This Row],[الغياب ]]*2</f>
        <v>0</v>
      </c>
      <c r="AQ42" s="13" t="e">
        <f>VLOOKUP(الجدول233[[#This Row],[الرقم الوظيفي ]],'[2]علاوة 10 د.ل'!$C:$G,5,0)</f>
        <v>#N/A</v>
      </c>
    </row>
    <row r="43" spans="1:43">
      <c r="A43" s="7">
        <v>667</v>
      </c>
      <c r="B43" s="8"/>
      <c r="C43" s="8"/>
      <c r="D43" s="9"/>
      <c r="E43" s="9"/>
      <c r="F43" s="9"/>
      <c r="G43" s="9"/>
      <c r="H43" s="9"/>
      <c r="I43" s="10"/>
      <c r="J43" s="9"/>
      <c r="K43" s="9"/>
      <c r="L43" s="9"/>
      <c r="M43" s="9"/>
      <c r="N43" s="9"/>
      <c r="O43" s="9"/>
      <c r="P43" s="10"/>
      <c r="Q43" s="9"/>
      <c r="R43" s="9"/>
      <c r="S43" s="9"/>
      <c r="T43" s="9"/>
      <c r="U43" s="9"/>
      <c r="V43" s="9"/>
      <c r="W43" s="10"/>
      <c r="X43" s="9"/>
      <c r="Y43" s="9"/>
      <c r="Z43" s="9"/>
      <c r="AA43" s="9"/>
      <c r="AB43" s="9"/>
      <c r="AC43" s="9"/>
      <c r="AD43" s="10"/>
      <c r="AE43" s="9"/>
      <c r="AF43" s="9"/>
      <c r="AG43" s="9"/>
      <c r="AH43" s="11">
        <f>COUNTIF(الجدول233[[#This Row],[21]:[20]],"س")</f>
        <v>0</v>
      </c>
      <c r="AI43" s="9">
        <f>COUNTIF(الجدول233[[#This Row],[21]:[20]],"ب")</f>
        <v>0</v>
      </c>
      <c r="AJ43" s="9">
        <f>COUNTIF(الجدول233[[#This Row],[21]:[20]],"غياب")</f>
        <v>0</v>
      </c>
      <c r="AK43" s="9">
        <f>COUNTIF(الجدول233[[#This Row],[21]:[20]],"غ")</f>
        <v>0</v>
      </c>
      <c r="AL43" s="9">
        <f>SUM(الجدول233[[#This Row],[21]:[20]])</f>
        <v>0</v>
      </c>
      <c r="AM43" s="12">
        <f>الجدول233[[#This Row],[أيام العمل الفعي ]]-الجدول233[[#This Row],[الغياب*2]]</f>
        <v>0</v>
      </c>
      <c r="AN43" s="13"/>
      <c r="AO43" s="13">
        <f>COUNTIF(الجدول233[[#This Row],[21]:[20]],"&lt;480")</f>
        <v>0</v>
      </c>
      <c r="AP43" s="13">
        <f>الجدول233[[#This Row],[الغياب ]]*2</f>
        <v>0</v>
      </c>
      <c r="AQ43" s="13" t="e">
        <f>VLOOKUP(الجدول233[[#This Row],[الرقم الوظيفي ]],'[2]علاوة 10 د.ل'!$C:$G,5,0)</f>
        <v>#N/A</v>
      </c>
    </row>
    <row r="44" spans="1:43">
      <c r="A44" s="7">
        <v>681</v>
      </c>
      <c r="B44" s="8"/>
      <c r="C44" s="8"/>
      <c r="D44" s="9"/>
      <c r="E44" s="9"/>
      <c r="F44" s="9"/>
      <c r="G44" s="9"/>
      <c r="H44" s="9"/>
      <c r="I44" s="10"/>
      <c r="J44" s="9"/>
      <c r="K44" s="9"/>
      <c r="L44" s="9"/>
      <c r="M44" s="9"/>
      <c r="N44" s="9"/>
      <c r="O44" s="9"/>
      <c r="P44" s="10"/>
      <c r="Q44" s="9"/>
      <c r="R44" s="9"/>
      <c r="S44" s="9"/>
      <c r="T44" s="9"/>
      <c r="U44" s="9"/>
      <c r="V44" s="9"/>
      <c r="W44" s="10"/>
      <c r="X44" s="9"/>
      <c r="Y44" s="9"/>
      <c r="Z44" s="9"/>
      <c r="AA44" s="9"/>
      <c r="AB44" s="9"/>
      <c r="AC44" s="9"/>
      <c r="AD44" s="10"/>
      <c r="AE44" s="9"/>
      <c r="AF44" s="9"/>
      <c r="AG44" s="9"/>
      <c r="AH44" s="11">
        <f>COUNTIF(الجدول233[[#This Row],[21]:[20]],"س")</f>
        <v>0</v>
      </c>
      <c r="AI44" s="9">
        <f>COUNTIF(الجدول233[[#This Row],[21]:[20]],"ب")</f>
        <v>0</v>
      </c>
      <c r="AJ44" s="9">
        <f>COUNTIF(الجدول233[[#This Row],[21]:[20]],"غياب")</f>
        <v>0</v>
      </c>
      <c r="AK44" s="9">
        <f>COUNTIF(الجدول233[[#This Row],[21]:[20]],"غ")</f>
        <v>0</v>
      </c>
      <c r="AL44" s="9">
        <f>SUM(الجدول233[[#This Row],[21]:[20]])</f>
        <v>0</v>
      </c>
      <c r="AM44" s="12">
        <f>الجدول233[[#This Row],[أيام العمل الفعي ]]-الجدول233[[#This Row],[الغياب*2]]</f>
        <v>0</v>
      </c>
      <c r="AN44" s="13"/>
      <c r="AO44" s="13">
        <f>COUNTIF(الجدول233[[#This Row],[21]:[20]],"&lt;480")</f>
        <v>0</v>
      </c>
      <c r="AP44" s="13">
        <f>الجدول233[[#This Row],[الغياب ]]*2</f>
        <v>0</v>
      </c>
      <c r="AQ44" s="13" t="e">
        <f>VLOOKUP(الجدول233[[#This Row],[الرقم الوظيفي ]],'[2]علاوة 10 د.ل'!$C:$G,5,0)</f>
        <v>#N/A</v>
      </c>
    </row>
    <row r="45" spans="1:43" ht="21.75">
      <c r="A45" s="134">
        <v>687</v>
      </c>
      <c r="B45" s="135"/>
      <c r="C45" s="8"/>
      <c r="D45" s="9"/>
      <c r="E45" s="9"/>
      <c r="F45" s="9"/>
      <c r="G45" s="9"/>
      <c r="H45" s="9"/>
      <c r="I45" s="10"/>
      <c r="J45" s="9"/>
      <c r="K45" s="9"/>
      <c r="L45" s="9"/>
      <c r="M45" s="9"/>
      <c r="N45" s="9"/>
      <c r="O45" s="9"/>
      <c r="P45" s="10"/>
      <c r="Q45" s="9"/>
      <c r="R45" s="9"/>
      <c r="S45" s="9"/>
      <c r="T45" s="9"/>
      <c r="U45" s="9"/>
      <c r="V45" s="9"/>
      <c r="W45" s="10"/>
      <c r="X45" s="9"/>
      <c r="Y45" s="9"/>
      <c r="Z45" s="9"/>
      <c r="AA45" s="9"/>
      <c r="AB45" s="9"/>
      <c r="AC45" s="9"/>
      <c r="AD45" s="10"/>
      <c r="AE45" s="9"/>
      <c r="AF45" s="9"/>
      <c r="AG45" s="9"/>
      <c r="AH45" s="18">
        <f>COUNTIF(الجدول233[[#This Row],[21]:[20]],"س")</f>
        <v>0</v>
      </c>
      <c r="AI45" s="13">
        <f>COUNTIF(الجدول233[[#This Row],[21]:[20]],"ب")</f>
        <v>0</v>
      </c>
      <c r="AJ45" s="13">
        <f>COUNTIF(الجدول233[[#This Row],[21]:[20]],"غياب")</f>
        <v>0</v>
      </c>
      <c r="AK45" s="13">
        <f>COUNTIF(الجدول233[[#This Row],[21]:[20]],"غ")</f>
        <v>0</v>
      </c>
      <c r="AL45" s="13">
        <f>SUM(الجدول233[[#This Row],[21]:[20]])</f>
        <v>0</v>
      </c>
      <c r="AM45" s="19">
        <f>الجدول233[[#This Row],[أيام العمل الفعي ]]-الجدول233[[#This Row],[الغياب*2]]</f>
        <v>0</v>
      </c>
      <c r="AN45" s="13"/>
      <c r="AO45" s="13">
        <f>COUNTIF(الجدول233[[#This Row],[21]:[20]],"&lt;480")</f>
        <v>0</v>
      </c>
      <c r="AP45" s="13">
        <f>الجدول233[[#This Row],[الغياب ]]*2</f>
        <v>0</v>
      </c>
      <c r="AQ45" s="13">
        <f>VLOOKUP(الجدول233[[#This Row],[الرقم الوظيفي ]],'[2]علاوة 10 د.ل'!$C:$G,5,0)</f>
        <v>150</v>
      </c>
    </row>
    <row r="46" spans="1:43">
      <c r="A46" s="7">
        <v>694</v>
      </c>
      <c r="B46" s="8"/>
      <c r="C46" s="8"/>
      <c r="D46" s="9"/>
      <c r="E46" s="9"/>
      <c r="F46" s="9"/>
      <c r="G46" s="9"/>
      <c r="H46" s="9"/>
      <c r="I46" s="10"/>
      <c r="J46" s="9"/>
      <c r="K46" s="9"/>
      <c r="L46" s="9"/>
      <c r="M46" s="9"/>
      <c r="N46" s="9"/>
      <c r="O46" s="9"/>
      <c r="P46" s="10"/>
      <c r="Q46" s="9"/>
      <c r="R46" s="9"/>
      <c r="S46" s="9"/>
      <c r="T46" s="9"/>
      <c r="U46" s="9"/>
      <c r="V46" s="9"/>
      <c r="W46" s="10"/>
      <c r="X46" s="9"/>
      <c r="Y46" s="9"/>
      <c r="Z46" s="9"/>
      <c r="AA46" s="9"/>
      <c r="AB46" s="9"/>
      <c r="AC46" s="9"/>
      <c r="AD46" s="10"/>
      <c r="AE46" s="9"/>
      <c r="AF46" s="9"/>
      <c r="AG46" s="9"/>
      <c r="AH46" s="11">
        <f>COUNTIF(الجدول233[[#This Row],[21]:[20]],"س")</f>
        <v>0</v>
      </c>
      <c r="AI46" s="9">
        <f>COUNTIF(الجدول233[[#This Row],[21]:[20]],"ب")</f>
        <v>0</v>
      </c>
      <c r="AJ46" s="9">
        <f>COUNTIF(الجدول233[[#This Row],[21]:[20]],"غياب")</f>
        <v>0</v>
      </c>
      <c r="AK46" s="9">
        <f>COUNTIF(الجدول233[[#This Row],[21]:[20]],"غ")</f>
        <v>0</v>
      </c>
      <c r="AL46" s="9">
        <f>SUM(الجدول233[[#This Row],[21]:[20]])</f>
        <v>0</v>
      </c>
      <c r="AM46" s="12">
        <f>الجدول233[[#This Row],[أيام العمل الفعي ]]-الجدول233[[#This Row],[الغياب*2]]</f>
        <v>0</v>
      </c>
      <c r="AN46" s="13"/>
      <c r="AO46" s="13">
        <f>COUNTIF(الجدول233[[#This Row],[21]:[20]],"&lt;480")</f>
        <v>0</v>
      </c>
      <c r="AP46" s="13">
        <f>الجدول233[[#This Row],[الغياب ]]*2</f>
        <v>0</v>
      </c>
      <c r="AQ46" s="13">
        <f>VLOOKUP(الجدول233[[#This Row],[الرقم الوظيفي ]],'[2]علاوة 10 د.ل'!$C:$G,5,0)</f>
        <v>230</v>
      </c>
    </row>
    <row r="47" spans="1:43">
      <c r="A47" s="7">
        <v>724</v>
      </c>
      <c r="B47" s="8"/>
      <c r="C47" s="8"/>
      <c r="D47" s="9"/>
      <c r="E47" s="9"/>
      <c r="F47" s="9"/>
      <c r="G47" s="9"/>
      <c r="H47" s="9"/>
      <c r="I47" s="10"/>
      <c r="J47" s="9"/>
      <c r="K47" s="9"/>
      <c r="L47" s="9"/>
      <c r="M47" s="9"/>
      <c r="N47" s="9"/>
      <c r="O47" s="9"/>
      <c r="P47" s="10"/>
      <c r="Q47" s="9"/>
      <c r="R47" s="9"/>
      <c r="S47" s="9"/>
      <c r="T47" s="9"/>
      <c r="U47" s="9"/>
      <c r="V47" s="9"/>
      <c r="W47" s="10"/>
      <c r="X47" s="9"/>
      <c r="Y47" s="9"/>
      <c r="Z47" s="9"/>
      <c r="AA47" s="9"/>
      <c r="AB47" s="9"/>
      <c r="AC47" s="9"/>
      <c r="AD47" s="10"/>
      <c r="AE47" s="9"/>
      <c r="AF47" s="9"/>
      <c r="AG47" s="9"/>
      <c r="AH47" s="11">
        <f>COUNTIF(الجدول233[[#This Row],[21]:[20]],"س")</f>
        <v>0</v>
      </c>
      <c r="AI47" s="9">
        <f>COUNTIF(الجدول233[[#This Row],[21]:[20]],"ب")</f>
        <v>0</v>
      </c>
      <c r="AJ47" s="9">
        <f>COUNTIF(الجدول233[[#This Row],[21]:[20]],"غياب")</f>
        <v>0</v>
      </c>
      <c r="AK47" s="9">
        <f>COUNTIF(الجدول233[[#This Row],[21]:[20]],"غ")</f>
        <v>0</v>
      </c>
      <c r="AL47" s="9">
        <f>SUM(الجدول233[[#This Row],[21]:[20]])</f>
        <v>0</v>
      </c>
      <c r="AM47" s="12">
        <f>الجدول233[[#This Row],[أيام العمل الفعي ]]-الجدول233[[#This Row],[الغياب*2]]</f>
        <v>0</v>
      </c>
      <c r="AN47" s="13"/>
      <c r="AO47" s="13">
        <f>COUNTIF(الجدول233[[#This Row],[21]:[20]],"&lt;480")</f>
        <v>0</v>
      </c>
      <c r="AP47" s="13">
        <f>الجدول233[[#This Row],[الغياب ]]*2</f>
        <v>0</v>
      </c>
      <c r="AQ47" s="13" t="e">
        <f>VLOOKUP(الجدول233[[#This Row],[الرقم الوظيفي ]],'[2]علاوة 10 د.ل'!$C:$G,5,0)</f>
        <v>#N/A</v>
      </c>
    </row>
    <row r="48" spans="1:43">
      <c r="A48" s="7">
        <v>771</v>
      </c>
      <c r="B48" s="8"/>
      <c r="C48" s="8"/>
      <c r="D48" s="9"/>
      <c r="E48" s="9"/>
      <c r="F48" s="9"/>
      <c r="G48" s="9"/>
      <c r="H48" s="9"/>
      <c r="I48" s="10"/>
      <c r="J48" s="9"/>
      <c r="K48" s="9"/>
      <c r="L48" s="9"/>
      <c r="M48" s="9"/>
      <c r="N48" s="9"/>
      <c r="O48" s="9"/>
      <c r="P48" s="10"/>
      <c r="Q48" s="9"/>
      <c r="R48" s="9"/>
      <c r="S48" s="9"/>
      <c r="T48" s="9"/>
      <c r="U48" s="9"/>
      <c r="V48" s="9"/>
      <c r="W48" s="10"/>
      <c r="X48" s="9"/>
      <c r="Y48" s="9"/>
      <c r="Z48" s="9"/>
      <c r="AA48" s="9"/>
      <c r="AB48" s="9"/>
      <c r="AC48" s="9"/>
      <c r="AD48" s="10"/>
      <c r="AE48" s="9"/>
      <c r="AF48" s="9"/>
      <c r="AG48" s="9"/>
      <c r="AH48" s="11">
        <f>COUNTIF(الجدول233[[#This Row],[21]:[20]],"س")</f>
        <v>0</v>
      </c>
      <c r="AI48" s="9">
        <f>COUNTIF(الجدول233[[#This Row],[21]:[20]],"ب")</f>
        <v>0</v>
      </c>
      <c r="AJ48" s="9">
        <f>COUNTIF(الجدول233[[#This Row],[21]:[20]],"غياب")</f>
        <v>0</v>
      </c>
      <c r="AK48" s="9">
        <f>COUNTIF(الجدول233[[#This Row],[21]:[20]],"غ")</f>
        <v>0</v>
      </c>
      <c r="AL48" s="9">
        <f>SUM(الجدول233[[#This Row],[21]:[20]])</f>
        <v>0</v>
      </c>
      <c r="AM48" s="12">
        <f>الجدول233[[#This Row],[أيام العمل الفعي ]]-الجدول233[[#This Row],[الغياب*2]]</f>
        <v>0</v>
      </c>
      <c r="AN48" s="13"/>
      <c r="AO48" s="13">
        <f>COUNTIF(الجدول233[[#This Row],[21]:[20]],"&lt;480")</f>
        <v>0</v>
      </c>
      <c r="AP48" s="13">
        <f>الجدول233[[#This Row],[الغياب ]]*2</f>
        <v>0</v>
      </c>
      <c r="AQ48" s="13" t="e">
        <f>VLOOKUP(الجدول233[[#This Row],[الرقم الوظيفي ]],'[2]علاوة 10 د.ل'!$C:$G,5,0)</f>
        <v>#N/A</v>
      </c>
    </row>
    <row r="49" spans="1:43">
      <c r="A49" s="7">
        <v>799</v>
      </c>
      <c r="B49" s="8"/>
      <c r="C49" s="8"/>
      <c r="D49" s="9"/>
      <c r="E49" s="9"/>
      <c r="F49" s="9"/>
      <c r="G49" s="9"/>
      <c r="H49" s="9"/>
      <c r="I49" s="10"/>
      <c r="J49" s="9"/>
      <c r="K49" s="9"/>
      <c r="L49" s="9"/>
      <c r="M49" s="9"/>
      <c r="N49" s="9"/>
      <c r="O49" s="9"/>
      <c r="P49" s="10"/>
      <c r="Q49" s="9"/>
      <c r="R49" s="9"/>
      <c r="S49" s="9"/>
      <c r="T49" s="9"/>
      <c r="U49" s="9"/>
      <c r="V49" s="9"/>
      <c r="W49" s="10"/>
      <c r="X49" s="9"/>
      <c r="Y49" s="9"/>
      <c r="Z49" s="9"/>
      <c r="AA49" s="9"/>
      <c r="AB49" s="9"/>
      <c r="AC49" s="9"/>
      <c r="AD49" s="10"/>
      <c r="AE49" s="9"/>
      <c r="AF49" s="9"/>
      <c r="AG49" s="9"/>
      <c r="AH49" s="11">
        <f>COUNTIF(الجدول233[[#This Row],[21]:[20]],"س")</f>
        <v>0</v>
      </c>
      <c r="AI49" s="9">
        <f>COUNTIF(الجدول233[[#This Row],[21]:[20]],"ب")</f>
        <v>0</v>
      </c>
      <c r="AJ49" s="9">
        <f>COUNTIF(الجدول233[[#This Row],[21]:[20]],"غياب")</f>
        <v>0</v>
      </c>
      <c r="AK49" s="9">
        <f>COUNTIF(الجدول233[[#This Row],[21]:[20]],"غ")</f>
        <v>0</v>
      </c>
      <c r="AL49" s="9">
        <f>SUM(الجدول233[[#This Row],[21]:[20]])</f>
        <v>0</v>
      </c>
      <c r="AM49" s="12">
        <f>الجدول233[[#This Row],[أيام العمل الفعي ]]-الجدول233[[#This Row],[الغياب*2]]</f>
        <v>0</v>
      </c>
      <c r="AN49" s="13"/>
      <c r="AO49" s="13">
        <f>COUNTIF(الجدول233[[#This Row],[21]:[20]],"&lt;480")</f>
        <v>0</v>
      </c>
      <c r="AP49" s="13">
        <f>الجدول233[[#This Row],[الغياب ]]*2</f>
        <v>0</v>
      </c>
      <c r="AQ49" s="13">
        <f>VLOOKUP(الجدول233[[#This Row],[الرقم الوظيفي ]],'[2]علاوة 10 د.ل'!$C:$G,5,0)</f>
        <v>200</v>
      </c>
    </row>
    <row r="50" spans="1:43">
      <c r="A50" s="7">
        <v>805</v>
      </c>
      <c r="B50" s="8"/>
      <c r="C50" s="8"/>
      <c r="D50" s="9"/>
      <c r="E50" s="9"/>
      <c r="F50" s="9"/>
      <c r="G50" s="9"/>
      <c r="H50" s="9"/>
      <c r="I50" s="10"/>
      <c r="J50" s="9"/>
      <c r="K50" s="9"/>
      <c r="L50" s="9"/>
      <c r="M50" s="9"/>
      <c r="N50" s="9"/>
      <c r="O50" s="9"/>
      <c r="P50" s="10"/>
      <c r="Q50" s="9"/>
      <c r="R50" s="9"/>
      <c r="S50" s="9"/>
      <c r="T50" s="9"/>
      <c r="U50" s="9"/>
      <c r="V50" s="9"/>
      <c r="W50" s="10"/>
      <c r="X50" s="9"/>
      <c r="Y50" s="9"/>
      <c r="Z50" s="9"/>
      <c r="AA50" s="9"/>
      <c r="AB50" s="9"/>
      <c r="AC50" s="9"/>
      <c r="AD50" s="10"/>
      <c r="AE50" s="9"/>
      <c r="AF50" s="9"/>
      <c r="AG50" s="9"/>
      <c r="AH50" s="11">
        <f>COUNTIF(الجدول233[[#This Row],[21]:[20]],"س")</f>
        <v>0</v>
      </c>
      <c r="AI50" s="9">
        <f>COUNTIF(الجدول233[[#This Row],[21]:[20]],"ب")</f>
        <v>0</v>
      </c>
      <c r="AJ50" s="9">
        <f>COUNTIF(الجدول233[[#This Row],[21]:[20]],"غياب")</f>
        <v>0</v>
      </c>
      <c r="AK50" s="9">
        <f>COUNTIF(الجدول233[[#This Row],[21]:[20]],"غ")</f>
        <v>0</v>
      </c>
      <c r="AL50" s="9">
        <f>SUM(الجدول233[[#This Row],[21]:[20]])</f>
        <v>0</v>
      </c>
      <c r="AM50" s="12">
        <f>الجدول233[[#This Row],[أيام العمل الفعي ]]-الجدول233[[#This Row],[الغياب*2]]</f>
        <v>0</v>
      </c>
      <c r="AN50" s="13"/>
      <c r="AO50" s="13">
        <f>COUNTIF(الجدول233[[#This Row],[21]:[20]],"&lt;480")</f>
        <v>0</v>
      </c>
      <c r="AP50" s="13">
        <f>الجدول233[[#This Row],[الغياب ]]*2</f>
        <v>0</v>
      </c>
      <c r="AQ50" s="13" t="e">
        <f>VLOOKUP(الجدول233[[#This Row],[الرقم الوظيفي ]],'[2]علاوة 10 د.ل'!$C:$G,5,0)</f>
        <v>#N/A</v>
      </c>
    </row>
    <row r="51" spans="1:43">
      <c r="A51" s="7">
        <v>810</v>
      </c>
      <c r="B51" s="8"/>
      <c r="C51" s="8"/>
      <c r="D51" s="9"/>
      <c r="E51" s="9"/>
      <c r="F51" s="9"/>
      <c r="G51" s="9"/>
      <c r="H51" s="9"/>
      <c r="I51" s="10"/>
      <c r="J51" s="9"/>
      <c r="K51" s="9"/>
      <c r="L51" s="9"/>
      <c r="M51" s="9"/>
      <c r="N51" s="9"/>
      <c r="O51" s="9"/>
      <c r="P51" s="10"/>
      <c r="Q51" s="9"/>
      <c r="R51" s="9"/>
      <c r="S51" s="9"/>
      <c r="T51" s="9"/>
      <c r="U51" s="9"/>
      <c r="V51" s="9"/>
      <c r="W51" s="10"/>
      <c r="X51" s="9"/>
      <c r="Y51" s="9"/>
      <c r="Z51" s="9"/>
      <c r="AA51" s="9"/>
      <c r="AB51" s="9"/>
      <c r="AC51" s="9"/>
      <c r="AD51" s="10"/>
      <c r="AE51" s="9"/>
      <c r="AF51" s="9"/>
      <c r="AG51" s="9"/>
      <c r="AH51" s="11">
        <f>COUNTIF(الجدول233[[#This Row],[21]:[20]],"س")</f>
        <v>0</v>
      </c>
      <c r="AI51" s="9">
        <f>COUNTIF(الجدول233[[#This Row],[21]:[20]],"ب")</f>
        <v>0</v>
      </c>
      <c r="AJ51" s="9">
        <f>COUNTIF(الجدول233[[#This Row],[21]:[20]],"غياب")</f>
        <v>0</v>
      </c>
      <c r="AK51" s="9">
        <f>COUNTIF(الجدول233[[#This Row],[21]:[20]],"غ")</f>
        <v>0</v>
      </c>
      <c r="AL51" s="9">
        <f>SUM(الجدول233[[#This Row],[21]:[20]])</f>
        <v>0</v>
      </c>
      <c r="AM51" s="12">
        <f>الجدول233[[#This Row],[أيام العمل الفعي ]]-الجدول233[[#This Row],[الغياب*2]]</f>
        <v>0</v>
      </c>
      <c r="AN51" s="13"/>
      <c r="AO51" s="13">
        <f>COUNTIF(الجدول233[[#This Row],[21]:[20]],"&lt;480")</f>
        <v>0</v>
      </c>
      <c r="AP51" s="13">
        <f>الجدول233[[#This Row],[الغياب ]]*2</f>
        <v>0</v>
      </c>
      <c r="AQ51" s="13" t="e">
        <f>VLOOKUP(الجدول233[[#This Row],[الرقم الوظيفي ]],'[2]علاوة 10 د.ل'!$C:$G,5,0)</f>
        <v>#N/A</v>
      </c>
    </row>
    <row r="52" spans="1:43">
      <c r="A52" s="7">
        <v>811</v>
      </c>
      <c r="B52" s="8"/>
      <c r="C52" s="8"/>
      <c r="D52" s="9"/>
      <c r="E52" s="9"/>
      <c r="F52" s="9"/>
      <c r="G52" s="9"/>
      <c r="H52" s="9"/>
      <c r="I52" s="10"/>
      <c r="J52" s="9"/>
      <c r="K52" s="9"/>
      <c r="L52" s="9"/>
      <c r="M52" s="9"/>
      <c r="N52" s="9"/>
      <c r="O52" s="9"/>
      <c r="P52" s="10"/>
      <c r="Q52" s="9"/>
      <c r="R52" s="9"/>
      <c r="S52" s="9"/>
      <c r="T52" s="9"/>
      <c r="U52" s="9"/>
      <c r="V52" s="9"/>
      <c r="W52" s="10"/>
      <c r="X52" s="9"/>
      <c r="Y52" s="9"/>
      <c r="Z52" s="9"/>
      <c r="AA52" s="9"/>
      <c r="AB52" s="9"/>
      <c r="AC52" s="9"/>
      <c r="AD52" s="10"/>
      <c r="AE52" s="9"/>
      <c r="AF52" s="9"/>
      <c r="AG52" s="9"/>
      <c r="AH52" s="11">
        <f>COUNTIF(الجدول233[[#This Row],[21]:[20]],"س")</f>
        <v>0</v>
      </c>
      <c r="AI52" s="9">
        <f>COUNTIF(الجدول233[[#This Row],[21]:[20]],"ب")</f>
        <v>0</v>
      </c>
      <c r="AJ52" s="9">
        <f>COUNTIF(الجدول233[[#This Row],[21]:[20]],"غياب")</f>
        <v>0</v>
      </c>
      <c r="AK52" s="9">
        <f>COUNTIF(الجدول233[[#This Row],[21]:[20]],"غ")</f>
        <v>0</v>
      </c>
      <c r="AL52" s="9">
        <f>SUM(الجدول233[[#This Row],[21]:[20]])</f>
        <v>0</v>
      </c>
      <c r="AM52" s="12">
        <f>الجدول233[[#This Row],[أيام العمل الفعي ]]-الجدول233[[#This Row],[الغياب*2]]</f>
        <v>0</v>
      </c>
      <c r="AN52" s="13"/>
      <c r="AO52" s="13">
        <f>COUNTIF(الجدول233[[#This Row],[21]:[20]],"&lt;480")</f>
        <v>0</v>
      </c>
      <c r="AP52" s="13">
        <f>الجدول233[[#This Row],[الغياب ]]*2</f>
        <v>0</v>
      </c>
      <c r="AQ52" s="13" t="e">
        <f>VLOOKUP(الجدول233[[#This Row],[الرقم الوظيفي ]],'[2]علاوة 10 د.ل'!$C:$G,5,0)</f>
        <v>#N/A</v>
      </c>
    </row>
    <row r="53" spans="1:43">
      <c r="A53" s="7">
        <v>826</v>
      </c>
      <c r="B53" s="8"/>
      <c r="C53" s="8"/>
      <c r="D53" s="9"/>
      <c r="E53" s="9"/>
      <c r="F53" s="9"/>
      <c r="G53" s="9"/>
      <c r="H53" s="9"/>
      <c r="I53" s="10"/>
      <c r="J53" s="9"/>
      <c r="K53" s="9"/>
      <c r="L53" s="9"/>
      <c r="M53" s="9"/>
      <c r="N53" s="9"/>
      <c r="O53" s="9"/>
      <c r="P53" s="10"/>
      <c r="Q53" s="9"/>
      <c r="R53" s="9"/>
      <c r="S53" s="9"/>
      <c r="T53" s="9"/>
      <c r="U53" s="9"/>
      <c r="V53" s="9"/>
      <c r="W53" s="10"/>
      <c r="X53" s="9"/>
      <c r="Y53" s="9"/>
      <c r="Z53" s="9"/>
      <c r="AA53" s="9"/>
      <c r="AB53" s="9"/>
      <c r="AC53" s="9"/>
      <c r="AD53" s="10"/>
      <c r="AE53" s="9"/>
      <c r="AF53" s="9"/>
      <c r="AG53" s="9"/>
      <c r="AH53" s="11">
        <f>COUNTIF(الجدول233[[#This Row],[21]:[20]],"س")</f>
        <v>0</v>
      </c>
      <c r="AI53" s="9">
        <f>COUNTIF(الجدول233[[#This Row],[21]:[20]],"ب")</f>
        <v>0</v>
      </c>
      <c r="AJ53" s="9">
        <f>COUNTIF(الجدول233[[#This Row],[21]:[20]],"غياب")</f>
        <v>0</v>
      </c>
      <c r="AK53" s="9">
        <f>COUNTIF(الجدول233[[#This Row],[21]:[20]],"غ")</f>
        <v>0</v>
      </c>
      <c r="AL53" s="9">
        <f>SUM(الجدول233[[#This Row],[21]:[20]])</f>
        <v>0</v>
      </c>
      <c r="AM53" s="12">
        <f>الجدول233[[#This Row],[أيام العمل الفعي ]]-الجدول233[[#This Row],[الغياب*2]]</f>
        <v>0</v>
      </c>
      <c r="AN53" s="13"/>
      <c r="AO53" s="13">
        <f>COUNTIF(الجدول233[[#This Row],[21]:[20]],"&lt;480")</f>
        <v>0</v>
      </c>
      <c r="AP53" s="13">
        <f>الجدول233[[#This Row],[الغياب ]]*2</f>
        <v>0</v>
      </c>
      <c r="AQ53" s="13" t="e">
        <f>VLOOKUP(الجدول233[[#This Row],[الرقم الوظيفي ]],'[2]علاوة 10 د.ل'!$C:$G,5,0)</f>
        <v>#N/A</v>
      </c>
    </row>
    <row r="54" spans="1:43">
      <c r="A54" s="7">
        <v>857</v>
      </c>
      <c r="B54" s="8"/>
      <c r="C54" s="8"/>
      <c r="D54" s="9"/>
      <c r="E54" s="9"/>
      <c r="F54" s="9"/>
      <c r="G54" s="9"/>
      <c r="H54" s="9"/>
      <c r="I54" s="10"/>
      <c r="J54" s="9"/>
      <c r="K54" s="9"/>
      <c r="L54" s="9"/>
      <c r="M54" s="9"/>
      <c r="N54" s="9"/>
      <c r="O54" s="9"/>
      <c r="P54" s="10"/>
      <c r="Q54" s="9"/>
      <c r="R54" s="9"/>
      <c r="S54" s="9"/>
      <c r="T54" s="9"/>
      <c r="U54" s="9"/>
      <c r="V54" s="9"/>
      <c r="W54" s="10"/>
      <c r="X54" s="9"/>
      <c r="Y54" s="9"/>
      <c r="Z54" s="9"/>
      <c r="AA54" s="9"/>
      <c r="AB54" s="9"/>
      <c r="AC54" s="9"/>
      <c r="AD54" s="10"/>
      <c r="AE54" s="9"/>
      <c r="AF54" s="9"/>
      <c r="AG54" s="9"/>
      <c r="AH54" s="11">
        <f>COUNTIF(الجدول233[[#This Row],[21]:[20]],"س")</f>
        <v>0</v>
      </c>
      <c r="AI54" s="9">
        <f>COUNTIF(الجدول233[[#This Row],[21]:[20]],"ب")</f>
        <v>0</v>
      </c>
      <c r="AJ54" s="9">
        <f>COUNTIF(الجدول233[[#This Row],[21]:[20]],"غياب")</f>
        <v>0</v>
      </c>
      <c r="AK54" s="9">
        <f>COUNTIF(الجدول233[[#This Row],[21]:[20]],"غ")</f>
        <v>0</v>
      </c>
      <c r="AL54" s="9">
        <f>SUM(الجدول233[[#This Row],[21]:[20]])</f>
        <v>0</v>
      </c>
      <c r="AM54" s="12">
        <f>الجدول233[[#This Row],[أيام العمل الفعي ]]-الجدول233[[#This Row],[الغياب*2]]</f>
        <v>0</v>
      </c>
      <c r="AN54" s="13"/>
      <c r="AO54" s="13">
        <f>COUNTIF(الجدول233[[#This Row],[21]:[20]],"&lt;480")</f>
        <v>0</v>
      </c>
      <c r="AP54" s="13">
        <f>الجدول233[[#This Row],[الغياب ]]*2</f>
        <v>0</v>
      </c>
      <c r="AQ54" s="13" t="e">
        <f>VLOOKUP(الجدول233[[#This Row],[الرقم الوظيفي ]],'[2]علاوة 10 د.ل'!$C:$G,5,0)</f>
        <v>#N/A</v>
      </c>
    </row>
    <row r="55" spans="1:43">
      <c r="A55" s="7">
        <v>862</v>
      </c>
      <c r="B55" s="8"/>
      <c r="C55" s="8"/>
      <c r="D55" s="9"/>
      <c r="E55" s="9"/>
      <c r="F55" s="9"/>
      <c r="G55" s="9"/>
      <c r="H55" s="9"/>
      <c r="I55" s="10"/>
      <c r="J55" s="9"/>
      <c r="K55" s="9"/>
      <c r="L55" s="9"/>
      <c r="M55" s="9"/>
      <c r="N55" s="9"/>
      <c r="O55" s="9"/>
      <c r="P55" s="10"/>
      <c r="Q55" s="9"/>
      <c r="R55" s="9"/>
      <c r="S55" s="9"/>
      <c r="T55" s="9"/>
      <c r="U55" s="9"/>
      <c r="V55" s="9"/>
      <c r="W55" s="10"/>
      <c r="X55" s="9"/>
      <c r="Y55" s="9"/>
      <c r="Z55" s="9"/>
      <c r="AA55" s="9"/>
      <c r="AB55" s="9"/>
      <c r="AC55" s="9"/>
      <c r="AD55" s="10"/>
      <c r="AE55" s="9"/>
      <c r="AF55" s="9"/>
      <c r="AG55" s="9"/>
      <c r="AH55" s="11">
        <f>COUNTIF(الجدول233[[#This Row],[21]:[20]],"س")</f>
        <v>0</v>
      </c>
      <c r="AI55" s="9">
        <f>COUNTIF(الجدول233[[#This Row],[21]:[20]],"ب")</f>
        <v>0</v>
      </c>
      <c r="AJ55" s="9">
        <f>COUNTIF(الجدول233[[#This Row],[21]:[20]],"غياب")</f>
        <v>0</v>
      </c>
      <c r="AK55" s="9">
        <f>COUNTIF(الجدول233[[#This Row],[21]:[20]],"غ")</f>
        <v>0</v>
      </c>
      <c r="AL55" s="9">
        <f>SUM(الجدول233[[#This Row],[21]:[20]])</f>
        <v>0</v>
      </c>
      <c r="AM55" s="12">
        <f>الجدول233[[#This Row],[أيام العمل الفعي ]]-الجدول233[[#This Row],[الغياب*2]]</f>
        <v>0</v>
      </c>
      <c r="AN55" s="13"/>
      <c r="AO55" s="13">
        <f>COUNTIF(الجدول233[[#This Row],[21]:[20]],"&lt;480")</f>
        <v>0</v>
      </c>
      <c r="AP55" s="13">
        <f>الجدول233[[#This Row],[الغياب ]]*2</f>
        <v>0</v>
      </c>
      <c r="AQ55" s="13" t="e">
        <f>VLOOKUP(الجدول233[[#This Row],[الرقم الوظيفي ]],'[2]علاوة 10 د.ل'!$C:$G,5,0)</f>
        <v>#N/A</v>
      </c>
    </row>
    <row r="56" spans="1:43">
      <c r="A56" s="7">
        <v>877</v>
      </c>
      <c r="B56" s="8"/>
      <c r="C56" s="8"/>
      <c r="D56" s="9"/>
      <c r="E56" s="9"/>
      <c r="F56" s="9"/>
      <c r="G56" s="9"/>
      <c r="H56" s="9"/>
      <c r="I56" s="10"/>
      <c r="J56" s="9"/>
      <c r="K56" s="9"/>
      <c r="L56" s="9"/>
      <c r="M56" s="9"/>
      <c r="N56" s="9"/>
      <c r="O56" s="9"/>
      <c r="P56" s="10"/>
      <c r="Q56" s="9"/>
      <c r="R56" s="9"/>
      <c r="S56" s="9"/>
      <c r="T56" s="9"/>
      <c r="U56" s="9"/>
      <c r="V56" s="9"/>
      <c r="W56" s="10"/>
      <c r="X56" s="9"/>
      <c r="Y56" s="9"/>
      <c r="Z56" s="9"/>
      <c r="AA56" s="9"/>
      <c r="AB56" s="9"/>
      <c r="AC56" s="9"/>
      <c r="AD56" s="10"/>
      <c r="AE56" s="9"/>
      <c r="AF56" s="9"/>
      <c r="AG56" s="9"/>
      <c r="AH56" s="11">
        <f>COUNTIF(الجدول233[[#This Row],[21]:[20]],"س")</f>
        <v>0</v>
      </c>
      <c r="AI56" s="9">
        <f>COUNTIF(الجدول233[[#This Row],[21]:[20]],"ب")</f>
        <v>0</v>
      </c>
      <c r="AJ56" s="9">
        <f>COUNTIF(الجدول233[[#This Row],[21]:[20]],"غياب")</f>
        <v>0</v>
      </c>
      <c r="AK56" s="9">
        <f>COUNTIF(الجدول233[[#This Row],[21]:[20]],"غ")</f>
        <v>0</v>
      </c>
      <c r="AL56" s="9">
        <f>SUM(الجدول233[[#This Row],[21]:[20]])</f>
        <v>0</v>
      </c>
      <c r="AM56" s="12">
        <f>الجدول233[[#This Row],[أيام العمل الفعي ]]-الجدول233[[#This Row],[الغياب*2]]</f>
        <v>0</v>
      </c>
      <c r="AN56" s="13"/>
      <c r="AO56" s="13">
        <f>COUNTIF(الجدول233[[#This Row],[21]:[20]],"&lt;480")</f>
        <v>0</v>
      </c>
      <c r="AP56" s="13">
        <f>الجدول233[[#This Row],[الغياب ]]*2</f>
        <v>0</v>
      </c>
      <c r="AQ56" s="13" t="e">
        <f>VLOOKUP(الجدول233[[#This Row],[الرقم الوظيفي ]],'[2]علاوة 10 د.ل'!$C:$G,5,0)</f>
        <v>#N/A</v>
      </c>
    </row>
    <row r="57" spans="1:43">
      <c r="A57" s="7">
        <v>880</v>
      </c>
      <c r="B57" s="8"/>
      <c r="C57" s="8"/>
      <c r="D57" s="9"/>
      <c r="E57" s="9"/>
      <c r="F57" s="9"/>
      <c r="G57" s="9"/>
      <c r="H57" s="9"/>
      <c r="I57" s="10"/>
      <c r="J57" s="9"/>
      <c r="K57" s="9"/>
      <c r="L57" s="9"/>
      <c r="M57" s="9"/>
      <c r="N57" s="9"/>
      <c r="O57" s="9"/>
      <c r="P57" s="10"/>
      <c r="Q57" s="9"/>
      <c r="R57" s="9"/>
      <c r="S57" s="9"/>
      <c r="T57" s="9"/>
      <c r="U57" s="9"/>
      <c r="V57" s="9"/>
      <c r="W57" s="10"/>
      <c r="X57" s="9"/>
      <c r="Y57" s="9"/>
      <c r="Z57" s="9"/>
      <c r="AA57" s="9"/>
      <c r="AB57" s="9"/>
      <c r="AC57" s="9"/>
      <c r="AD57" s="10"/>
      <c r="AE57" s="9"/>
      <c r="AF57" s="9"/>
      <c r="AG57" s="9"/>
      <c r="AH57" s="11">
        <f>COUNTIF(الجدول233[[#This Row],[21]:[20]],"س")</f>
        <v>0</v>
      </c>
      <c r="AI57" s="9">
        <f>COUNTIF(الجدول233[[#This Row],[21]:[20]],"ب")</f>
        <v>0</v>
      </c>
      <c r="AJ57" s="9">
        <f>COUNTIF(الجدول233[[#This Row],[21]:[20]],"غياب")</f>
        <v>0</v>
      </c>
      <c r="AK57" s="9">
        <f>COUNTIF(الجدول233[[#This Row],[21]:[20]],"غ")</f>
        <v>0</v>
      </c>
      <c r="AL57" s="9">
        <f>SUM(الجدول233[[#This Row],[21]:[20]])</f>
        <v>0</v>
      </c>
      <c r="AM57" s="12">
        <f>الجدول233[[#This Row],[أيام العمل الفعي ]]-الجدول233[[#This Row],[الغياب*2]]</f>
        <v>0</v>
      </c>
      <c r="AN57" s="13"/>
      <c r="AO57" s="13">
        <f>COUNTIF(الجدول233[[#This Row],[21]:[20]],"&lt;480")</f>
        <v>0</v>
      </c>
      <c r="AP57" s="13">
        <f>الجدول233[[#This Row],[الغياب ]]*2</f>
        <v>0</v>
      </c>
      <c r="AQ57" s="13" t="e">
        <f>VLOOKUP(الجدول233[[#This Row],[الرقم الوظيفي ]],'[2]علاوة 10 د.ل'!$C:$G,5,0)</f>
        <v>#N/A</v>
      </c>
    </row>
    <row r="58" spans="1:43">
      <c r="A58" s="7">
        <v>885</v>
      </c>
      <c r="B58" s="8"/>
      <c r="C58" s="8"/>
      <c r="D58" s="9"/>
      <c r="E58" s="9"/>
      <c r="F58" s="9"/>
      <c r="G58" s="9"/>
      <c r="H58" s="9"/>
      <c r="I58" s="10"/>
      <c r="J58" s="9"/>
      <c r="K58" s="9"/>
      <c r="L58" s="9"/>
      <c r="M58" s="9"/>
      <c r="N58" s="9"/>
      <c r="O58" s="9"/>
      <c r="P58" s="10"/>
      <c r="Q58" s="9"/>
      <c r="R58" s="9"/>
      <c r="S58" s="9"/>
      <c r="T58" s="9"/>
      <c r="U58" s="9"/>
      <c r="V58" s="9"/>
      <c r="W58" s="10"/>
      <c r="X58" s="9"/>
      <c r="Y58" s="9"/>
      <c r="Z58" s="9"/>
      <c r="AA58" s="9"/>
      <c r="AB58" s="9"/>
      <c r="AC58" s="9"/>
      <c r="AD58" s="10"/>
      <c r="AE58" s="9"/>
      <c r="AF58" s="9"/>
      <c r="AG58" s="9"/>
      <c r="AH58" s="11">
        <f>COUNTIF(الجدول233[[#This Row],[21]:[20]],"س")</f>
        <v>0</v>
      </c>
      <c r="AI58" s="9">
        <f>COUNTIF(الجدول233[[#This Row],[21]:[20]],"ب")</f>
        <v>0</v>
      </c>
      <c r="AJ58" s="9">
        <f>COUNTIF(الجدول233[[#This Row],[21]:[20]],"غياب")</f>
        <v>0</v>
      </c>
      <c r="AK58" s="9">
        <f>COUNTIF(الجدول233[[#This Row],[21]:[20]],"غ")</f>
        <v>0</v>
      </c>
      <c r="AL58" s="9">
        <f>SUM(الجدول233[[#This Row],[21]:[20]])</f>
        <v>0</v>
      </c>
      <c r="AM58" s="12">
        <f>الجدول233[[#This Row],[أيام العمل الفعي ]]-الجدول233[[#This Row],[الغياب*2]]</f>
        <v>0</v>
      </c>
      <c r="AN58" s="13"/>
      <c r="AO58" s="13">
        <f>COUNTIF(الجدول233[[#This Row],[21]:[20]],"&lt;480")</f>
        <v>0</v>
      </c>
      <c r="AP58" s="13">
        <f>الجدول233[[#This Row],[الغياب ]]*2</f>
        <v>0</v>
      </c>
      <c r="AQ58" s="13" t="e">
        <f>VLOOKUP(الجدول233[[#This Row],[الرقم الوظيفي ]],'[2]علاوة 10 د.ل'!$C:$G,5,0)</f>
        <v>#N/A</v>
      </c>
    </row>
    <row r="59" spans="1:43">
      <c r="A59" s="7">
        <v>924</v>
      </c>
      <c r="B59" s="8"/>
      <c r="C59" s="8"/>
      <c r="D59" s="9"/>
      <c r="E59" s="9"/>
      <c r="F59" s="9"/>
      <c r="G59" s="9"/>
      <c r="H59" s="9"/>
      <c r="I59" s="10"/>
      <c r="J59" s="9"/>
      <c r="K59" s="9"/>
      <c r="L59" s="9"/>
      <c r="M59" s="9"/>
      <c r="N59" s="9"/>
      <c r="O59" s="9"/>
      <c r="P59" s="10"/>
      <c r="Q59" s="9"/>
      <c r="R59" s="9"/>
      <c r="S59" s="9"/>
      <c r="T59" s="9"/>
      <c r="U59" s="9"/>
      <c r="V59" s="9"/>
      <c r="W59" s="10"/>
      <c r="X59" s="9"/>
      <c r="Y59" s="9"/>
      <c r="Z59" s="9"/>
      <c r="AA59" s="9"/>
      <c r="AB59" s="9"/>
      <c r="AC59" s="9"/>
      <c r="AD59" s="10"/>
      <c r="AE59" s="9"/>
      <c r="AF59" s="9"/>
      <c r="AG59" s="9"/>
      <c r="AH59" s="11">
        <f>COUNTIF(الجدول233[[#This Row],[21]:[20]],"س")</f>
        <v>0</v>
      </c>
      <c r="AI59" s="9">
        <f>COUNTIF(الجدول233[[#This Row],[21]:[20]],"ب")</f>
        <v>0</v>
      </c>
      <c r="AJ59" s="9">
        <f>COUNTIF(الجدول233[[#This Row],[21]:[20]],"غياب")</f>
        <v>0</v>
      </c>
      <c r="AK59" s="9">
        <f>COUNTIF(الجدول233[[#This Row],[21]:[20]],"غ")</f>
        <v>0</v>
      </c>
      <c r="AL59" s="9">
        <f>SUM(الجدول233[[#This Row],[21]:[20]])</f>
        <v>0</v>
      </c>
      <c r="AM59" s="12">
        <f>الجدول233[[#This Row],[أيام العمل الفعي ]]-الجدول233[[#This Row],[الغياب*2]]</f>
        <v>0</v>
      </c>
      <c r="AN59" s="13"/>
      <c r="AO59" s="13">
        <f>COUNTIF(الجدول233[[#This Row],[21]:[20]],"&lt;480")</f>
        <v>0</v>
      </c>
      <c r="AP59" s="13">
        <f>الجدول233[[#This Row],[الغياب ]]*2</f>
        <v>0</v>
      </c>
      <c r="AQ59" s="13" t="e">
        <f>VLOOKUP(الجدول233[[#This Row],[الرقم الوظيفي ]],'[2]علاوة 10 د.ل'!$C:$G,5,0)</f>
        <v>#N/A</v>
      </c>
    </row>
    <row r="60" spans="1:43">
      <c r="A60" s="7">
        <v>941</v>
      </c>
      <c r="B60" s="8"/>
      <c r="C60" s="8"/>
      <c r="D60" s="9"/>
      <c r="E60" s="9"/>
      <c r="F60" s="9"/>
      <c r="G60" s="9"/>
      <c r="H60" s="9"/>
      <c r="I60" s="10"/>
      <c r="J60" s="9"/>
      <c r="K60" s="9"/>
      <c r="L60" s="9"/>
      <c r="M60" s="9"/>
      <c r="N60" s="9"/>
      <c r="O60" s="9"/>
      <c r="P60" s="10"/>
      <c r="Q60" s="9"/>
      <c r="R60" s="9"/>
      <c r="S60" s="9"/>
      <c r="T60" s="9"/>
      <c r="U60" s="9"/>
      <c r="V60" s="9"/>
      <c r="W60" s="10"/>
      <c r="X60" s="9"/>
      <c r="Y60" s="9"/>
      <c r="Z60" s="9"/>
      <c r="AA60" s="9"/>
      <c r="AB60" s="9"/>
      <c r="AC60" s="9"/>
      <c r="AD60" s="10"/>
      <c r="AE60" s="9"/>
      <c r="AF60" s="9"/>
      <c r="AG60" s="9"/>
      <c r="AH60" s="11">
        <f>COUNTIF(الجدول233[[#This Row],[21]:[20]],"س")</f>
        <v>0</v>
      </c>
      <c r="AI60" s="9">
        <f>COUNTIF(الجدول233[[#This Row],[21]:[20]],"ب")</f>
        <v>0</v>
      </c>
      <c r="AJ60" s="9">
        <f>COUNTIF(الجدول233[[#This Row],[21]:[20]],"غياب")</f>
        <v>0</v>
      </c>
      <c r="AK60" s="9">
        <f>COUNTIF(الجدول233[[#This Row],[21]:[20]],"غ")</f>
        <v>0</v>
      </c>
      <c r="AL60" s="9">
        <f>SUM(الجدول233[[#This Row],[21]:[20]])</f>
        <v>0</v>
      </c>
      <c r="AM60" s="12">
        <f>الجدول233[[#This Row],[أيام العمل الفعي ]]-الجدول233[[#This Row],[الغياب*2]]</f>
        <v>0</v>
      </c>
      <c r="AN60" s="13"/>
      <c r="AO60" s="13">
        <f>COUNTIF(الجدول233[[#This Row],[21]:[20]],"&lt;480")</f>
        <v>0</v>
      </c>
      <c r="AP60" s="13">
        <f>الجدول233[[#This Row],[الغياب ]]*2</f>
        <v>0</v>
      </c>
      <c r="AQ60" s="13" t="e">
        <f>VLOOKUP(الجدول233[[#This Row],[الرقم الوظيفي ]],'[2]علاوة 10 د.ل'!$C:$G,5,0)</f>
        <v>#N/A</v>
      </c>
    </row>
    <row r="61" spans="1:43">
      <c r="A61" s="7">
        <v>983</v>
      </c>
      <c r="B61" s="8"/>
      <c r="C61" s="8"/>
      <c r="D61" s="9"/>
      <c r="E61" s="9"/>
      <c r="F61" s="9"/>
      <c r="G61" s="9"/>
      <c r="H61" s="9"/>
      <c r="I61" s="10"/>
      <c r="J61" s="9"/>
      <c r="K61" s="9"/>
      <c r="L61" s="9"/>
      <c r="M61" s="9"/>
      <c r="N61" s="9"/>
      <c r="O61" s="9"/>
      <c r="P61" s="10"/>
      <c r="Q61" s="9"/>
      <c r="R61" s="9"/>
      <c r="S61" s="9"/>
      <c r="T61" s="9"/>
      <c r="U61" s="9"/>
      <c r="V61" s="9"/>
      <c r="W61" s="10"/>
      <c r="X61" s="9"/>
      <c r="Y61" s="9"/>
      <c r="Z61" s="9"/>
      <c r="AA61" s="9"/>
      <c r="AB61" s="9"/>
      <c r="AC61" s="9"/>
      <c r="AD61" s="10"/>
      <c r="AE61" s="9"/>
      <c r="AF61" s="9"/>
      <c r="AG61" s="9"/>
      <c r="AH61" s="11">
        <f>COUNTIF(الجدول233[[#This Row],[21]:[20]],"س")</f>
        <v>0</v>
      </c>
      <c r="AI61" s="9">
        <f>COUNTIF(الجدول233[[#This Row],[21]:[20]],"ب")</f>
        <v>0</v>
      </c>
      <c r="AJ61" s="9">
        <f>COUNTIF(الجدول233[[#This Row],[21]:[20]],"غياب")</f>
        <v>0</v>
      </c>
      <c r="AK61" s="9">
        <f>COUNTIF(الجدول233[[#This Row],[21]:[20]],"غ")</f>
        <v>0</v>
      </c>
      <c r="AL61" s="9">
        <f>SUM(الجدول233[[#This Row],[21]:[20]])</f>
        <v>0</v>
      </c>
      <c r="AM61" s="12">
        <f>الجدول233[[#This Row],[أيام العمل الفعي ]]-الجدول233[[#This Row],[الغياب*2]]</f>
        <v>0</v>
      </c>
      <c r="AN61" s="13"/>
      <c r="AO61" s="13">
        <f>COUNTIF(الجدول233[[#This Row],[21]:[20]],"&lt;480")</f>
        <v>0</v>
      </c>
      <c r="AP61" s="13">
        <f>الجدول233[[#This Row],[الغياب ]]*2</f>
        <v>0</v>
      </c>
      <c r="AQ61" s="13" t="e">
        <f>VLOOKUP(الجدول233[[#This Row],[الرقم الوظيفي ]],'[2]علاوة 10 د.ل'!$C:$G,5,0)</f>
        <v>#N/A</v>
      </c>
    </row>
    <row r="62" spans="1:43">
      <c r="A62" s="7">
        <v>1001</v>
      </c>
      <c r="B62" s="8"/>
      <c r="C62" s="8"/>
      <c r="D62" s="9"/>
      <c r="E62" s="9"/>
      <c r="F62" s="9"/>
      <c r="G62" s="9"/>
      <c r="H62" s="9"/>
      <c r="I62" s="10"/>
      <c r="J62" s="9"/>
      <c r="K62" s="9"/>
      <c r="L62" s="9"/>
      <c r="M62" s="9"/>
      <c r="N62" s="9"/>
      <c r="O62" s="9"/>
      <c r="P62" s="10"/>
      <c r="Q62" s="9"/>
      <c r="R62" s="9"/>
      <c r="S62" s="9"/>
      <c r="T62" s="9"/>
      <c r="U62" s="9"/>
      <c r="V62" s="9"/>
      <c r="W62" s="10"/>
      <c r="X62" s="9"/>
      <c r="Y62" s="9"/>
      <c r="Z62" s="9"/>
      <c r="AA62" s="9"/>
      <c r="AB62" s="9"/>
      <c r="AC62" s="9"/>
      <c r="AD62" s="10"/>
      <c r="AE62" s="9"/>
      <c r="AF62" s="9"/>
      <c r="AG62" s="9"/>
      <c r="AH62" s="11">
        <f>COUNTIF(الجدول233[[#This Row],[21]:[20]],"س")</f>
        <v>0</v>
      </c>
      <c r="AI62" s="9">
        <f>COUNTIF(الجدول233[[#This Row],[21]:[20]],"ب")</f>
        <v>0</v>
      </c>
      <c r="AJ62" s="9">
        <f>COUNTIF(الجدول233[[#This Row],[21]:[20]],"غياب")</f>
        <v>0</v>
      </c>
      <c r="AK62" s="9">
        <f>COUNTIF(الجدول233[[#This Row],[21]:[20]],"غ")</f>
        <v>0</v>
      </c>
      <c r="AL62" s="9">
        <f>SUM(الجدول233[[#This Row],[21]:[20]])</f>
        <v>0</v>
      </c>
      <c r="AM62" s="12">
        <f>الجدول233[[#This Row],[أيام العمل الفعي ]]-الجدول233[[#This Row],[الغياب*2]]</f>
        <v>0</v>
      </c>
      <c r="AN62" s="13"/>
      <c r="AO62" s="13">
        <f>COUNTIF(الجدول233[[#This Row],[21]:[20]],"&lt;480")</f>
        <v>0</v>
      </c>
      <c r="AP62" s="13">
        <f>الجدول233[[#This Row],[الغياب ]]*2</f>
        <v>0</v>
      </c>
      <c r="AQ62" s="13" t="e">
        <f>VLOOKUP(الجدول233[[#This Row],[الرقم الوظيفي ]],'[2]علاوة 10 د.ل'!$C:$G,5,0)</f>
        <v>#N/A</v>
      </c>
    </row>
    <row r="63" spans="1:43">
      <c r="A63" s="7">
        <v>1005</v>
      </c>
      <c r="B63" s="8"/>
      <c r="C63" s="8"/>
      <c r="D63" s="9"/>
      <c r="E63" s="9"/>
      <c r="F63" s="9"/>
      <c r="G63" s="9"/>
      <c r="H63" s="9"/>
      <c r="I63" s="10"/>
      <c r="J63" s="9"/>
      <c r="K63" s="9"/>
      <c r="L63" s="9"/>
      <c r="M63" s="9"/>
      <c r="N63" s="9"/>
      <c r="O63" s="9"/>
      <c r="P63" s="10"/>
      <c r="Q63" s="9"/>
      <c r="R63" s="9"/>
      <c r="S63" s="9"/>
      <c r="T63" s="9"/>
      <c r="U63" s="9"/>
      <c r="V63" s="9"/>
      <c r="W63" s="10"/>
      <c r="X63" s="9"/>
      <c r="Y63" s="9"/>
      <c r="Z63" s="9"/>
      <c r="AA63" s="9"/>
      <c r="AB63" s="9"/>
      <c r="AC63" s="9"/>
      <c r="AD63" s="10"/>
      <c r="AE63" s="9"/>
      <c r="AF63" s="9"/>
      <c r="AG63" s="9"/>
      <c r="AH63" s="11">
        <f>COUNTIF(الجدول233[[#This Row],[21]:[20]],"س")</f>
        <v>0</v>
      </c>
      <c r="AI63" s="9">
        <f>COUNTIF(الجدول233[[#This Row],[21]:[20]],"ب")</f>
        <v>0</v>
      </c>
      <c r="AJ63" s="9">
        <f>COUNTIF(الجدول233[[#This Row],[21]:[20]],"غياب")</f>
        <v>0</v>
      </c>
      <c r="AK63" s="9">
        <f>COUNTIF(الجدول233[[#This Row],[21]:[20]],"غ")</f>
        <v>0</v>
      </c>
      <c r="AL63" s="9">
        <f>SUM(الجدول233[[#This Row],[21]:[20]])</f>
        <v>0</v>
      </c>
      <c r="AM63" s="12">
        <f>الجدول233[[#This Row],[أيام العمل الفعي ]]-الجدول233[[#This Row],[الغياب*2]]</f>
        <v>0</v>
      </c>
      <c r="AN63" s="13"/>
      <c r="AO63" s="13">
        <f>COUNTIF(الجدول233[[#This Row],[21]:[20]],"&lt;480")</f>
        <v>0</v>
      </c>
      <c r="AP63" s="13">
        <f>الجدول233[[#This Row],[الغياب ]]*2</f>
        <v>0</v>
      </c>
      <c r="AQ63" s="13" t="e">
        <f>VLOOKUP(الجدول233[[#This Row],[الرقم الوظيفي ]],'[2]علاوة 10 د.ل'!$C:$G,5,0)</f>
        <v>#N/A</v>
      </c>
    </row>
    <row r="64" spans="1:43">
      <c r="A64" s="7">
        <v>1007</v>
      </c>
      <c r="B64" s="8"/>
      <c r="C64" s="8"/>
      <c r="D64" s="9"/>
      <c r="E64" s="9"/>
      <c r="F64" s="9"/>
      <c r="G64" s="9"/>
      <c r="H64" s="9"/>
      <c r="I64" s="10"/>
      <c r="J64" s="9"/>
      <c r="K64" s="9"/>
      <c r="L64" s="9"/>
      <c r="M64" s="9"/>
      <c r="N64" s="9"/>
      <c r="O64" s="9"/>
      <c r="P64" s="10"/>
      <c r="Q64" s="9"/>
      <c r="R64" s="9"/>
      <c r="S64" s="9"/>
      <c r="T64" s="9"/>
      <c r="U64" s="9"/>
      <c r="V64" s="9"/>
      <c r="W64" s="10"/>
      <c r="X64" s="9"/>
      <c r="Y64" s="9"/>
      <c r="Z64" s="9"/>
      <c r="AA64" s="9"/>
      <c r="AB64" s="9"/>
      <c r="AC64" s="9"/>
      <c r="AD64" s="10"/>
      <c r="AE64" s="9"/>
      <c r="AF64" s="9"/>
      <c r="AG64" s="9"/>
      <c r="AH64" s="11">
        <f>COUNTIF(الجدول233[[#This Row],[21]:[20]],"س")</f>
        <v>0</v>
      </c>
      <c r="AI64" s="9">
        <f>COUNTIF(الجدول233[[#This Row],[21]:[20]],"ب")</f>
        <v>0</v>
      </c>
      <c r="AJ64" s="9">
        <f>COUNTIF(الجدول233[[#This Row],[21]:[20]],"غياب")</f>
        <v>0</v>
      </c>
      <c r="AK64" s="9">
        <f>COUNTIF(الجدول233[[#This Row],[21]:[20]],"غ")</f>
        <v>0</v>
      </c>
      <c r="AL64" s="9">
        <f>SUM(الجدول233[[#This Row],[21]:[20]])</f>
        <v>0</v>
      </c>
      <c r="AM64" s="12">
        <f>الجدول233[[#This Row],[أيام العمل الفعي ]]-الجدول233[[#This Row],[الغياب*2]]</f>
        <v>0</v>
      </c>
      <c r="AN64" s="13"/>
      <c r="AO64" s="13">
        <f>COUNTIF(الجدول233[[#This Row],[21]:[20]],"&lt;480")</f>
        <v>0</v>
      </c>
      <c r="AP64" s="13">
        <f>الجدول233[[#This Row],[الغياب ]]*2</f>
        <v>0</v>
      </c>
      <c r="AQ64" s="13" t="e">
        <f>VLOOKUP(الجدول233[[#This Row],[الرقم الوظيفي ]],'[2]علاوة 10 د.ل'!$C:$G,5,0)</f>
        <v>#N/A</v>
      </c>
    </row>
    <row r="65" spans="1:43">
      <c r="A65" s="7">
        <v>1020</v>
      </c>
      <c r="B65" s="8"/>
      <c r="C65" s="8"/>
      <c r="D65" s="9"/>
      <c r="E65" s="9"/>
      <c r="F65" s="9"/>
      <c r="G65" s="9"/>
      <c r="H65" s="9"/>
      <c r="I65" s="10"/>
      <c r="J65" s="9"/>
      <c r="K65" s="9"/>
      <c r="L65" s="9"/>
      <c r="M65" s="9"/>
      <c r="N65" s="9"/>
      <c r="O65" s="9"/>
      <c r="P65" s="10"/>
      <c r="Q65" s="9"/>
      <c r="R65" s="9"/>
      <c r="S65" s="9"/>
      <c r="T65" s="9"/>
      <c r="U65" s="9"/>
      <c r="V65" s="9"/>
      <c r="W65" s="10"/>
      <c r="X65" s="9"/>
      <c r="Y65" s="9"/>
      <c r="Z65" s="9"/>
      <c r="AA65" s="9"/>
      <c r="AB65" s="9"/>
      <c r="AC65" s="9"/>
      <c r="AD65" s="10"/>
      <c r="AE65" s="9"/>
      <c r="AF65" s="9"/>
      <c r="AG65" s="9"/>
      <c r="AH65" s="11">
        <f>COUNTIF(الجدول233[[#This Row],[21]:[20]],"س")</f>
        <v>0</v>
      </c>
      <c r="AI65" s="9">
        <f>COUNTIF(الجدول233[[#This Row],[21]:[20]],"ب")</f>
        <v>0</v>
      </c>
      <c r="AJ65" s="9">
        <f>COUNTIF(الجدول233[[#This Row],[21]:[20]],"غياب")</f>
        <v>0</v>
      </c>
      <c r="AK65" s="9">
        <f>COUNTIF(الجدول233[[#This Row],[21]:[20]],"غ")</f>
        <v>0</v>
      </c>
      <c r="AL65" s="9">
        <f>SUM(الجدول233[[#This Row],[21]:[20]])</f>
        <v>0</v>
      </c>
      <c r="AM65" s="12">
        <f>الجدول233[[#This Row],[أيام العمل الفعي ]]-الجدول233[[#This Row],[الغياب*2]]</f>
        <v>0</v>
      </c>
      <c r="AN65" s="13"/>
      <c r="AO65" s="13">
        <f>COUNTIF(الجدول233[[#This Row],[21]:[20]],"&lt;480")</f>
        <v>0</v>
      </c>
      <c r="AP65" s="13">
        <f>الجدول233[[#This Row],[الغياب ]]*2</f>
        <v>0</v>
      </c>
      <c r="AQ65" s="13" t="e">
        <f>VLOOKUP(الجدول233[[#This Row],[الرقم الوظيفي ]],'[2]علاوة 10 د.ل'!$C:$G,5,0)</f>
        <v>#N/A</v>
      </c>
    </row>
    <row r="66" spans="1:43">
      <c r="A66" s="7">
        <v>1037</v>
      </c>
      <c r="B66" s="8"/>
      <c r="C66" s="8"/>
      <c r="D66" s="9"/>
      <c r="E66" s="9"/>
      <c r="F66" s="9"/>
      <c r="G66" s="9"/>
      <c r="H66" s="9"/>
      <c r="I66" s="10"/>
      <c r="J66" s="9"/>
      <c r="K66" s="9"/>
      <c r="L66" s="9"/>
      <c r="M66" s="9"/>
      <c r="N66" s="9"/>
      <c r="O66" s="9"/>
      <c r="P66" s="10"/>
      <c r="Q66" s="9"/>
      <c r="R66" s="9"/>
      <c r="S66" s="9"/>
      <c r="T66" s="9"/>
      <c r="U66" s="9"/>
      <c r="V66" s="9"/>
      <c r="W66" s="10"/>
      <c r="X66" s="9"/>
      <c r="Y66" s="9"/>
      <c r="Z66" s="9"/>
      <c r="AA66" s="9"/>
      <c r="AB66" s="9"/>
      <c r="AC66" s="9"/>
      <c r="AD66" s="10"/>
      <c r="AE66" s="9"/>
      <c r="AF66" s="9"/>
      <c r="AG66" s="9"/>
      <c r="AH66" s="11">
        <f>COUNTIF(الجدول233[[#This Row],[21]:[20]],"س")</f>
        <v>0</v>
      </c>
      <c r="AI66" s="9">
        <f>COUNTIF(الجدول233[[#This Row],[21]:[20]],"ب")</f>
        <v>0</v>
      </c>
      <c r="AJ66" s="9">
        <f>COUNTIF(الجدول233[[#This Row],[21]:[20]],"غياب")</f>
        <v>0</v>
      </c>
      <c r="AK66" s="9">
        <f>COUNTIF(الجدول233[[#This Row],[21]:[20]],"غ")</f>
        <v>0</v>
      </c>
      <c r="AL66" s="9">
        <f>SUM(الجدول233[[#This Row],[21]:[20]])</f>
        <v>0</v>
      </c>
      <c r="AM66" s="12">
        <f>الجدول233[[#This Row],[أيام العمل الفعي ]]-الجدول233[[#This Row],[الغياب*2]]</f>
        <v>0</v>
      </c>
      <c r="AN66" s="13"/>
      <c r="AO66" s="13">
        <f>COUNTIF(الجدول233[[#This Row],[21]:[20]],"&lt;480")</f>
        <v>0</v>
      </c>
      <c r="AP66" s="13">
        <f>الجدول233[[#This Row],[الغياب ]]*2</f>
        <v>0</v>
      </c>
      <c r="AQ66" s="13" t="e">
        <f>VLOOKUP(الجدول233[[#This Row],[الرقم الوظيفي ]],'[2]علاوة 10 د.ل'!$C:$G,5,0)</f>
        <v>#N/A</v>
      </c>
    </row>
    <row r="67" spans="1:43">
      <c r="A67" s="7">
        <v>1042</v>
      </c>
      <c r="B67" s="8"/>
      <c r="C67" s="8"/>
      <c r="D67" s="9"/>
      <c r="E67" s="9"/>
      <c r="F67" s="9"/>
      <c r="G67" s="9"/>
      <c r="H67" s="9"/>
      <c r="I67" s="10"/>
      <c r="J67" s="9"/>
      <c r="K67" s="9"/>
      <c r="L67" s="9"/>
      <c r="M67" s="9"/>
      <c r="N67" s="9"/>
      <c r="O67" s="9"/>
      <c r="P67" s="10"/>
      <c r="Q67" s="9"/>
      <c r="R67" s="9"/>
      <c r="S67" s="9"/>
      <c r="T67" s="9"/>
      <c r="U67" s="9"/>
      <c r="V67" s="9"/>
      <c r="W67" s="10"/>
      <c r="X67" s="9"/>
      <c r="Y67" s="9"/>
      <c r="Z67" s="9"/>
      <c r="AA67" s="9"/>
      <c r="AB67" s="9"/>
      <c r="AC67" s="9"/>
      <c r="AD67" s="10"/>
      <c r="AE67" s="9"/>
      <c r="AF67" s="9"/>
      <c r="AG67" s="9"/>
      <c r="AH67" s="11">
        <f>COUNTIF(الجدول233[[#This Row],[21]:[20]],"س")</f>
        <v>0</v>
      </c>
      <c r="AI67" s="9">
        <f>COUNTIF(الجدول233[[#This Row],[21]:[20]],"ب")</f>
        <v>0</v>
      </c>
      <c r="AJ67" s="9">
        <f>COUNTIF(الجدول233[[#This Row],[21]:[20]],"غياب")</f>
        <v>0</v>
      </c>
      <c r="AK67" s="9">
        <f>COUNTIF(الجدول233[[#This Row],[21]:[20]],"غ")</f>
        <v>0</v>
      </c>
      <c r="AL67" s="9">
        <f>SUM(الجدول233[[#This Row],[21]:[20]])</f>
        <v>0</v>
      </c>
      <c r="AM67" s="12">
        <f>الجدول233[[#This Row],[أيام العمل الفعي ]]-الجدول233[[#This Row],[الغياب*2]]</f>
        <v>0</v>
      </c>
      <c r="AN67" s="13"/>
      <c r="AO67" s="13">
        <f>COUNTIF(الجدول233[[#This Row],[21]:[20]],"&lt;480")</f>
        <v>0</v>
      </c>
      <c r="AP67" s="13">
        <f>الجدول233[[#This Row],[الغياب ]]*2</f>
        <v>0</v>
      </c>
      <c r="AQ67" s="13" t="e">
        <f>VLOOKUP(الجدول233[[#This Row],[الرقم الوظيفي ]],'[2]علاوة 10 د.ل'!$C:$G,5,0)</f>
        <v>#N/A</v>
      </c>
    </row>
    <row r="68" spans="1:43">
      <c r="A68" s="7">
        <v>1069</v>
      </c>
      <c r="B68" s="8"/>
      <c r="C68" s="8"/>
      <c r="D68" s="9"/>
      <c r="E68" s="9"/>
      <c r="F68" s="9"/>
      <c r="G68" s="9"/>
      <c r="H68" s="9"/>
      <c r="I68" s="10"/>
      <c r="J68" s="9"/>
      <c r="K68" s="9"/>
      <c r="L68" s="9"/>
      <c r="M68" s="9"/>
      <c r="N68" s="9"/>
      <c r="O68" s="9"/>
      <c r="P68" s="10"/>
      <c r="Q68" s="9"/>
      <c r="R68" s="9"/>
      <c r="S68" s="9"/>
      <c r="T68" s="9"/>
      <c r="U68" s="9"/>
      <c r="V68" s="9"/>
      <c r="W68" s="10"/>
      <c r="X68" s="9"/>
      <c r="Y68" s="9"/>
      <c r="Z68" s="9"/>
      <c r="AA68" s="9"/>
      <c r="AB68" s="9"/>
      <c r="AC68" s="9"/>
      <c r="AD68" s="10"/>
      <c r="AE68" s="9"/>
      <c r="AF68" s="9"/>
      <c r="AG68" s="9"/>
      <c r="AH68" s="11">
        <f>COUNTIF(الجدول233[[#This Row],[21]:[20]],"س")</f>
        <v>0</v>
      </c>
      <c r="AI68" s="9">
        <f>COUNTIF(الجدول233[[#This Row],[21]:[20]],"ب")</f>
        <v>0</v>
      </c>
      <c r="AJ68" s="9">
        <f>COUNTIF(الجدول233[[#This Row],[21]:[20]],"غياب")</f>
        <v>0</v>
      </c>
      <c r="AK68" s="9">
        <f>COUNTIF(الجدول233[[#This Row],[21]:[20]],"غ")</f>
        <v>0</v>
      </c>
      <c r="AL68" s="9">
        <f>SUM(الجدول233[[#This Row],[21]:[20]])</f>
        <v>0</v>
      </c>
      <c r="AM68" s="12">
        <f>الجدول233[[#This Row],[أيام العمل الفعي ]]-الجدول233[[#This Row],[الغياب*2]]</f>
        <v>0</v>
      </c>
      <c r="AN68" s="13"/>
      <c r="AO68" s="13">
        <f>COUNTIF(الجدول233[[#This Row],[21]:[20]],"&lt;480")</f>
        <v>0</v>
      </c>
      <c r="AP68" s="13">
        <f>الجدول233[[#This Row],[الغياب ]]*2</f>
        <v>0</v>
      </c>
      <c r="AQ68" s="13" t="e">
        <f>VLOOKUP(الجدول233[[#This Row],[الرقم الوظيفي ]],'[2]علاوة 10 د.ل'!$C:$G,5,0)</f>
        <v>#N/A</v>
      </c>
    </row>
    <row r="69" spans="1:43">
      <c r="A69" s="20">
        <v>1090</v>
      </c>
      <c r="B69" s="21"/>
      <c r="C69" s="8"/>
      <c r="D69" s="9"/>
      <c r="E69" s="9"/>
      <c r="F69" s="9"/>
      <c r="G69" s="9"/>
      <c r="H69" s="9"/>
      <c r="I69" s="10"/>
      <c r="J69" s="9"/>
      <c r="K69" s="9"/>
      <c r="L69" s="9"/>
      <c r="M69" s="9"/>
      <c r="N69" s="9"/>
      <c r="O69" s="9"/>
      <c r="P69" s="10"/>
      <c r="Q69" s="9"/>
      <c r="R69" s="9"/>
      <c r="S69" s="9"/>
      <c r="T69" s="9"/>
      <c r="U69" s="9"/>
      <c r="V69" s="9"/>
      <c r="W69" s="10"/>
      <c r="X69" s="9"/>
      <c r="Y69" s="9"/>
      <c r="Z69" s="9"/>
      <c r="AA69" s="9"/>
      <c r="AB69" s="9"/>
      <c r="AC69" s="9"/>
      <c r="AD69" s="10"/>
      <c r="AE69" s="9"/>
      <c r="AF69" s="9"/>
      <c r="AG69" s="9"/>
      <c r="AH69" s="18">
        <f>COUNTIF(الجدول233[[#This Row],[21]:[20]],"س")</f>
        <v>0</v>
      </c>
      <c r="AI69" s="13">
        <f>COUNTIF(الجدول233[[#This Row],[21]:[20]],"ب")</f>
        <v>0</v>
      </c>
      <c r="AJ69" s="13">
        <f>COUNTIF(الجدول233[[#This Row],[21]:[20]],"غياب")</f>
        <v>0</v>
      </c>
      <c r="AK69" s="13">
        <f>COUNTIF(الجدول233[[#This Row],[21]:[20]],"غ")</f>
        <v>0</v>
      </c>
      <c r="AL69" s="13">
        <f>SUM(الجدول233[[#This Row],[21]:[20]])</f>
        <v>0</v>
      </c>
      <c r="AM69" s="19">
        <f>الجدول233[[#This Row],[أيام العمل الفعي ]]-الجدول233[[#This Row],[الغياب*2]]</f>
        <v>0</v>
      </c>
      <c r="AN69" s="13"/>
      <c r="AO69" s="13">
        <f>COUNTIF(الجدول233[[#This Row],[21]:[20]],"&lt;480")</f>
        <v>0</v>
      </c>
      <c r="AP69" s="13">
        <f>الجدول233[[#This Row],[الغياب ]]*2</f>
        <v>0</v>
      </c>
      <c r="AQ69" s="13">
        <f>VLOOKUP(الجدول233[[#This Row],[الرقم الوظيفي ]],'[2]علاوة 10 د.ل'!$C:$G,5,0)</f>
        <v>20</v>
      </c>
    </row>
    <row r="70" spans="1:43">
      <c r="A70" s="7">
        <v>1094</v>
      </c>
      <c r="B70" s="8"/>
      <c r="C70" s="8"/>
      <c r="D70" s="9"/>
      <c r="E70" s="9"/>
      <c r="F70" s="9"/>
      <c r="G70" s="9"/>
      <c r="H70" s="9"/>
      <c r="I70" s="10"/>
      <c r="J70" s="9"/>
      <c r="K70" s="9"/>
      <c r="L70" s="9"/>
      <c r="M70" s="9"/>
      <c r="N70" s="9"/>
      <c r="O70" s="9"/>
      <c r="P70" s="10"/>
      <c r="Q70" s="9"/>
      <c r="R70" s="9"/>
      <c r="S70" s="9"/>
      <c r="T70" s="9"/>
      <c r="U70" s="9"/>
      <c r="V70" s="9"/>
      <c r="W70" s="10"/>
      <c r="X70" s="9"/>
      <c r="Y70" s="9"/>
      <c r="Z70" s="9"/>
      <c r="AA70" s="9"/>
      <c r="AB70" s="9"/>
      <c r="AC70" s="9"/>
      <c r="AD70" s="10"/>
      <c r="AE70" s="9"/>
      <c r="AF70" s="9"/>
      <c r="AG70" s="9"/>
      <c r="AH70" s="11">
        <f>COUNTIF(الجدول233[[#This Row],[21]:[20]],"س")</f>
        <v>0</v>
      </c>
      <c r="AI70" s="9">
        <f>COUNTIF(الجدول233[[#This Row],[21]:[20]],"ب")</f>
        <v>0</v>
      </c>
      <c r="AJ70" s="9">
        <f>COUNTIF(الجدول233[[#This Row],[21]:[20]],"غياب")</f>
        <v>0</v>
      </c>
      <c r="AK70" s="9">
        <f>COUNTIF(الجدول233[[#This Row],[21]:[20]],"غ")</f>
        <v>0</v>
      </c>
      <c r="AL70" s="9">
        <f>SUM(الجدول233[[#This Row],[21]:[20]])</f>
        <v>0</v>
      </c>
      <c r="AM70" s="12">
        <f>الجدول233[[#This Row],[أيام العمل الفعي ]]-الجدول233[[#This Row],[الغياب*2]]</f>
        <v>0</v>
      </c>
      <c r="AN70" s="13"/>
      <c r="AO70" s="13">
        <f>COUNTIF(الجدول233[[#This Row],[21]:[20]],"&lt;480")</f>
        <v>0</v>
      </c>
      <c r="AP70" s="13">
        <f>الجدول233[[#This Row],[الغياب ]]*2</f>
        <v>0</v>
      </c>
      <c r="AQ70" s="13">
        <f>VLOOKUP(الجدول233[[#This Row],[الرقم الوظيفي ]],'[2]علاوة 10 د.ل'!$C:$G,5,0)</f>
        <v>260</v>
      </c>
    </row>
    <row r="71" spans="1:43">
      <c r="A71" s="7">
        <v>1133</v>
      </c>
      <c r="B71" s="8"/>
      <c r="C71" s="8"/>
      <c r="D71" s="9"/>
      <c r="E71" s="9"/>
      <c r="F71" s="9"/>
      <c r="G71" s="9"/>
      <c r="H71" s="9"/>
      <c r="I71" s="10"/>
      <c r="J71" s="9"/>
      <c r="K71" s="9"/>
      <c r="L71" s="9"/>
      <c r="M71" s="9"/>
      <c r="N71" s="9"/>
      <c r="O71" s="9"/>
      <c r="P71" s="10"/>
      <c r="Q71" s="9"/>
      <c r="R71" s="9"/>
      <c r="S71" s="9"/>
      <c r="T71" s="9"/>
      <c r="U71" s="9"/>
      <c r="V71" s="9"/>
      <c r="W71" s="10"/>
      <c r="X71" s="9"/>
      <c r="Y71" s="9"/>
      <c r="Z71" s="9"/>
      <c r="AA71" s="9"/>
      <c r="AB71" s="9"/>
      <c r="AC71" s="9"/>
      <c r="AD71" s="10"/>
      <c r="AE71" s="9"/>
      <c r="AF71" s="9"/>
      <c r="AG71" s="9"/>
      <c r="AH71" s="11">
        <f>COUNTIF(الجدول233[[#This Row],[21]:[20]],"س")</f>
        <v>0</v>
      </c>
      <c r="AI71" s="9">
        <f>COUNTIF(الجدول233[[#This Row],[21]:[20]],"ب")</f>
        <v>0</v>
      </c>
      <c r="AJ71" s="9">
        <f>COUNTIF(الجدول233[[#This Row],[21]:[20]],"غياب")</f>
        <v>0</v>
      </c>
      <c r="AK71" s="9">
        <f>COUNTIF(الجدول233[[#This Row],[21]:[20]],"غ")</f>
        <v>0</v>
      </c>
      <c r="AL71" s="9">
        <f>SUM(الجدول233[[#This Row],[21]:[20]])</f>
        <v>0</v>
      </c>
      <c r="AM71" s="12">
        <f>الجدول233[[#This Row],[أيام العمل الفعي ]]-الجدول233[[#This Row],[الغياب*2]]</f>
        <v>0</v>
      </c>
      <c r="AN71" s="13"/>
      <c r="AO71" s="13">
        <f>COUNTIF(الجدول233[[#This Row],[21]:[20]],"&lt;480")</f>
        <v>0</v>
      </c>
      <c r="AP71" s="13">
        <f>الجدول233[[#This Row],[الغياب ]]*2</f>
        <v>0</v>
      </c>
      <c r="AQ71" s="13" t="e">
        <f>VLOOKUP(الجدول233[[#This Row],[الرقم الوظيفي ]],'[2]علاوة 10 د.ل'!$C:$G,5,0)</f>
        <v>#N/A</v>
      </c>
    </row>
    <row r="72" spans="1:43">
      <c r="A72" s="7">
        <v>1139</v>
      </c>
      <c r="B72" s="8"/>
      <c r="C72" s="8"/>
      <c r="D72" s="9"/>
      <c r="E72" s="9"/>
      <c r="F72" s="9"/>
      <c r="G72" s="9"/>
      <c r="H72" s="9"/>
      <c r="I72" s="10"/>
      <c r="J72" s="9"/>
      <c r="K72" s="9"/>
      <c r="L72" s="9"/>
      <c r="M72" s="9"/>
      <c r="N72" s="9"/>
      <c r="O72" s="9"/>
      <c r="P72" s="10"/>
      <c r="Q72" s="9"/>
      <c r="R72" s="9"/>
      <c r="S72" s="9"/>
      <c r="T72" s="9"/>
      <c r="U72" s="9"/>
      <c r="V72" s="9"/>
      <c r="W72" s="10"/>
      <c r="X72" s="9"/>
      <c r="Y72" s="9"/>
      <c r="Z72" s="9"/>
      <c r="AA72" s="9"/>
      <c r="AB72" s="9"/>
      <c r="AC72" s="9"/>
      <c r="AD72" s="10"/>
      <c r="AE72" s="9"/>
      <c r="AF72" s="9"/>
      <c r="AG72" s="9"/>
      <c r="AH72" s="11">
        <f>COUNTIF(الجدول233[[#This Row],[21]:[20]],"س")</f>
        <v>0</v>
      </c>
      <c r="AI72" s="9">
        <f>COUNTIF(الجدول233[[#This Row],[21]:[20]],"ب")</f>
        <v>0</v>
      </c>
      <c r="AJ72" s="9">
        <f>COUNTIF(الجدول233[[#This Row],[21]:[20]],"غياب")</f>
        <v>0</v>
      </c>
      <c r="AK72" s="9">
        <f>COUNTIF(الجدول233[[#This Row],[21]:[20]],"غ")</f>
        <v>0</v>
      </c>
      <c r="AL72" s="9">
        <f>SUM(الجدول233[[#This Row],[21]:[20]])</f>
        <v>0</v>
      </c>
      <c r="AM72" s="12">
        <f>الجدول233[[#This Row],[أيام العمل الفعي ]]-الجدول233[[#This Row],[الغياب*2]]</f>
        <v>0</v>
      </c>
      <c r="AN72" s="13"/>
      <c r="AO72" s="13">
        <f>COUNTIF(الجدول233[[#This Row],[21]:[20]],"&lt;480")</f>
        <v>0</v>
      </c>
      <c r="AP72" s="13">
        <f>الجدول233[[#This Row],[الغياب ]]*2</f>
        <v>0</v>
      </c>
      <c r="AQ72" s="13" t="e">
        <f>VLOOKUP(الجدول233[[#This Row],[الرقم الوظيفي ]],'[2]علاوة 10 د.ل'!$C:$G,5,0)</f>
        <v>#N/A</v>
      </c>
    </row>
    <row r="73" spans="1:43">
      <c r="A73" s="7">
        <v>1149</v>
      </c>
      <c r="B73" s="8"/>
      <c r="C73" s="8"/>
      <c r="D73" s="9"/>
      <c r="E73" s="9"/>
      <c r="F73" s="9"/>
      <c r="G73" s="9"/>
      <c r="H73" s="9"/>
      <c r="I73" s="10"/>
      <c r="J73" s="9"/>
      <c r="K73" s="9"/>
      <c r="L73" s="9"/>
      <c r="M73" s="9"/>
      <c r="N73" s="9"/>
      <c r="O73" s="9"/>
      <c r="P73" s="10"/>
      <c r="Q73" s="9"/>
      <c r="R73" s="9"/>
      <c r="S73" s="9"/>
      <c r="T73" s="9"/>
      <c r="U73" s="9"/>
      <c r="V73" s="9"/>
      <c r="W73" s="10"/>
      <c r="X73" s="9"/>
      <c r="Y73" s="9"/>
      <c r="Z73" s="9"/>
      <c r="AA73" s="9"/>
      <c r="AB73" s="9"/>
      <c r="AC73" s="9"/>
      <c r="AD73" s="10"/>
      <c r="AE73" s="9"/>
      <c r="AF73" s="9"/>
      <c r="AG73" s="9"/>
      <c r="AH73" s="11">
        <f>COUNTIF(الجدول233[[#This Row],[21]:[20]],"س")</f>
        <v>0</v>
      </c>
      <c r="AI73" s="9">
        <f>COUNTIF(الجدول233[[#This Row],[21]:[20]],"ب")</f>
        <v>0</v>
      </c>
      <c r="AJ73" s="9">
        <f>COUNTIF(الجدول233[[#This Row],[21]:[20]],"غياب")</f>
        <v>0</v>
      </c>
      <c r="AK73" s="9">
        <f>COUNTIF(الجدول233[[#This Row],[21]:[20]],"غ")</f>
        <v>0</v>
      </c>
      <c r="AL73" s="9">
        <f>SUM(الجدول233[[#This Row],[21]:[20]])</f>
        <v>0</v>
      </c>
      <c r="AM73" s="12">
        <f>الجدول233[[#This Row],[أيام العمل الفعي ]]-الجدول233[[#This Row],[الغياب*2]]</f>
        <v>0</v>
      </c>
      <c r="AN73" s="13"/>
      <c r="AO73" s="13">
        <f>COUNTIF(الجدول233[[#This Row],[21]:[20]],"&lt;480")</f>
        <v>0</v>
      </c>
      <c r="AP73" s="13">
        <f>الجدول233[[#This Row],[الغياب ]]*2</f>
        <v>0</v>
      </c>
      <c r="AQ73" s="13" t="e">
        <f>VLOOKUP(الجدول233[[#This Row],[الرقم الوظيفي ]],'[2]علاوة 10 د.ل'!$C:$G,5,0)</f>
        <v>#N/A</v>
      </c>
    </row>
    <row r="74" spans="1:43">
      <c r="A74" s="7">
        <v>1180</v>
      </c>
      <c r="B74" s="8"/>
      <c r="C74" s="8"/>
      <c r="D74" s="9"/>
      <c r="E74" s="9"/>
      <c r="F74" s="9"/>
      <c r="G74" s="9"/>
      <c r="H74" s="9"/>
      <c r="I74" s="10"/>
      <c r="J74" s="9"/>
      <c r="K74" s="9"/>
      <c r="L74" s="9"/>
      <c r="M74" s="9"/>
      <c r="N74" s="9"/>
      <c r="O74" s="9"/>
      <c r="P74" s="10"/>
      <c r="Q74" s="9"/>
      <c r="R74" s="9"/>
      <c r="S74" s="9"/>
      <c r="T74" s="9"/>
      <c r="U74" s="9"/>
      <c r="V74" s="9"/>
      <c r="W74" s="10"/>
      <c r="X74" s="9"/>
      <c r="Y74" s="9"/>
      <c r="Z74" s="9"/>
      <c r="AA74" s="9"/>
      <c r="AB74" s="9"/>
      <c r="AC74" s="9"/>
      <c r="AD74" s="10"/>
      <c r="AE74" s="9"/>
      <c r="AF74" s="9"/>
      <c r="AG74" s="9"/>
      <c r="AH74" s="11">
        <f>COUNTIF(الجدول233[[#This Row],[21]:[20]],"س")</f>
        <v>0</v>
      </c>
      <c r="AI74" s="9">
        <f>COUNTIF(الجدول233[[#This Row],[21]:[20]],"ب")</f>
        <v>0</v>
      </c>
      <c r="AJ74" s="9">
        <f>COUNTIF(الجدول233[[#This Row],[21]:[20]],"غياب")</f>
        <v>0</v>
      </c>
      <c r="AK74" s="9">
        <f>COUNTIF(الجدول233[[#This Row],[21]:[20]],"غ")</f>
        <v>0</v>
      </c>
      <c r="AL74" s="9">
        <f>SUM(الجدول233[[#This Row],[21]:[20]])</f>
        <v>0</v>
      </c>
      <c r="AM74" s="12">
        <f>الجدول233[[#This Row],[أيام العمل الفعي ]]-الجدول233[[#This Row],[الغياب*2]]</f>
        <v>0</v>
      </c>
      <c r="AN74" s="13"/>
      <c r="AO74" s="13">
        <f>COUNTIF(الجدول233[[#This Row],[21]:[20]],"&lt;480")</f>
        <v>0</v>
      </c>
      <c r="AP74" s="13">
        <f>الجدول233[[#This Row],[الغياب ]]*2</f>
        <v>0</v>
      </c>
      <c r="AQ74" s="13" t="e">
        <f>VLOOKUP(الجدول233[[#This Row],[الرقم الوظيفي ]],'[2]علاوة 10 د.ل'!$C:$G,5,0)</f>
        <v>#N/A</v>
      </c>
    </row>
    <row r="75" spans="1:43">
      <c r="A75" s="7">
        <v>1198</v>
      </c>
      <c r="B75" s="8"/>
      <c r="C75" s="8"/>
      <c r="D75" s="9"/>
      <c r="E75" s="9"/>
      <c r="F75" s="9"/>
      <c r="G75" s="9"/>
      <c r="H75" s="9"/>
      <c r="I75" s="10"/>
      <c r="J75" s="9"/>
      <c r="K75" s="9"/>
      <c r="L75" s="9"/>
      <c r="M75" s="9"/>
      <c r="N75" s="9"/>
      <c r="O75" s="9"/>
      <c r="P75" s="10"/>
      <c r="Q75" s="9"/>
      <c r="R75" s="9"/>
      <c r="S75" s="9"/>
      <c r="T75" s="9"/>
      <c r="U75" s="9"/>
      <c r="V75" s="9"/>
      <c r="W75" s="10"/>
      <c r="X75" s="9"/>
      <c r="Y75" s="9"/>
      <c r="Z75" s="9"/>
      <c r="AA75" s="9"/>
      <c r="AB75" s="9"/>
      <c r="AC75" s="9"/>
      <c r="AD75" s="10"/>
      <c r="AE75" s="9"/>
      <c r="AF75" s="9"/>
      <c r="AG75" s="9"/>
      <c r="AH75" s="11">
        <f>COUNTIF(الجدول233[[#This Row],[21]:[20]],"س")</f>
        <v>0</v>
      </c>
      <c r="AI75" s="9">
        <f>COUNTIF(الجدول233[[#This Row],[21]:[20]],"ب")</f>
        <v>0</v>
      </c>
      <c r="AJ75" s="9">
        <f>COUNTIF(الجدول233[[#This Row],[21]:[20]],"غياب")</f>
        <v>0</v>
      </c>
      <c r="AK75" s="9">
        <f>COUNTIF(الجدول233[[#This Row],[21]:[20]],"غ")</f>
        <v>0</v>
      </c>
      <c r="AL75" s="9">
        <f>SUM(الجدول233[[#This Row],[21]:[20]])</f>
        <v>0</v>
      </c>
      <c r="AM75" s="12">
        <f>الجدول233[[#This Row],[أيام العمل الفعي ]]-الجدول233[[#This Row],[الغياب*2]]</f>
        <v>0</v>
      </c>
      <c r="AN75" s="13"/>
      <c r="AO75" s="13">
        <f>COUNTIF(الجدول233[[#This Row],[21]:[20]],"&lt;480")</f>
        <v>0</v>
      </c>
      <c r="AP75" s="13">
        <f>الجدول233[[#This Row],[الغياب ]]*2</f>
        <v>0</v>
      </c>
      <c r="AQ75" s="13" t="e">
        <f>VLOOKUP(الجدول233[[#This Row],[الرقم الوظيفي ]],'[2]علاوة 10 د.ل'!$C:$G,5,0)</f>
        <v>#N/A</v>
      </c>
    </row>
    <row r="76" spans="1:43">
      <c r="A76" s="20">
        <v>1209</v>
      </c>
      <c r="B76" s="8"/>
      <c r="C76" s="8"/>
      <c r="D76" s="9"/>
      <c r="E76" s="9"/>
      <c r="F76" s="9"/>
      <c r="G76" s="9"/>
      <c r="H76" s="9"/>
      <c r="I76" s="10"/>
      <c r="J76" s="9"/>
      <c r="K76" s="9"/>
      <c r="L76" s="9"/>
      <c r="M76" s="9"/>
      <c r="N76" s="9"/>
      <c r="O76" s="9"/>
      <c r="P76" s="10"/>
      <c r="Q76" s="9"/>
      <c r="R76" s="9"/>
      <c r="S76" s="9"/>
      <c r="T76" s="9"/>
      <c r="U76" s="9"/>
      <c r="V76" s="9"/>
      <c r="W76" s="10"/>
      <c r="X76" s="9"/>
      <c r="Y76" s="9"/>
      <c r="Z76" s="9"/>
      <c r="AA76" s="9"/>
      <c r="AB76" s="9"/>
      <c r="AC76" s="9"/>
      <c r="AD76" s="10"/>
      <c r="AE76" s="9"/>
      <c r="AF76" s="9"/>
      <c r="AG76" s="9"/>
      <c r="AH76" s="11">
        <f>COUNTIF(الجدول233[[#This Row],[21]:[20]],"س")</f>
        <v>0</v>
      </c>
      <c r="AI76" s="9">
        <f>COUNTIF(الجدول233[[#This Row],[21]:[20]],"ب")</f>
        <v>0</v>
      </c>
      <c r="AJ76" s="9">
        <f>COUNTIF(الجدول233[[#This Row],[21]:[20]],"غياب")</f>
        <v>0</v>
      </c>
      <c r="AK76" s="9">
        <f>COUNTIF(الجدول233[[#This Row],[21]:[20]],"غ")</f>
        <v>0</v>
      </c>
      <c r="AL76" s="9">
        <f>SUM(الجدول233[[#This Row],[21]:[20]])</f>
        <v>0</v>
      </c>
      <c r="AM76" s="12">
        <f>الجدول233[[#This Row],[أيام العمل الفعي ]]-الجدول233[[#This Row],[الغياب*2]]</f>
        <v>0</v>
      </c>
      <c r="AN76" s="13"/>
      <c r="AO76" s="13">
        <f>COUNTIF(الجدول233[[#This Row],[21]:[20]],"&lt;480")</f>
        <v>0</v>
      </c>
      <c r="AP76" s="13">
        <f>الجدول233[[#This Row],[الغياب ]]*2</f>
        <v>0</v>
      </c>
      <c r="AQ76" s="13" t="e">
        <f>VLOOKUP(الجدول233[[#This Row],[الرقم الوظيفي ]],'[2]علاوة 10 د.ل'!$C:$G,5,0)</f>
        <v>#N/A</v>
      </c>
    </row>
    <row r="77" spans="1:43">
      <c r="A77" s="7">
        <v>1219</v>
      </c>
      <c r="B77" s="8"/>
      <c r="C77" s="8"/>
      <c r="D77" s="9"/>
      <c r="E77" s="9"/>
      <c r="F77" s="9"/>
      <c r="G77" s="9"/>
      <c r="H77" s="9"/>
      <c r="I77" s="10"/>
      <c r="J77" s="9"/>
      <c r="K77" s="9"/>
      <c r="L77" s="9"/>
      <c r="M77" s="9"/>
      <c r="N77" s="9"/>
      <c r="O77" s="9"/>
      <c r="P77" s="10"/>
      <c r="Q77" s="9"/>
      <c r="R77" s="9"/>
      <c r="S77" s="9"/>
      <c r="T77" s="9"/>
      <c r="U77" s="9"/>
      <c r="V77" s="9"/>
      <c r="W77" s="10"/>
      <c r="X77" s="9"/>
      <c r="Y77" s="9"/>
      <c r="Z77" s="9"/>
      <c r="AA77" s="9"/>
      <c r="AB77" s="9"/>
      <c r="AC77" s="9"/>
      <c r="AD77" s="10"/>
      <c r="AE77" s="9"/>
      <c r="AF77" s="9"/>
      <c r="AG77" s="9"/>
      <c r="AH77" s="11">
        <f>COUNTIF(الجدول233[[#This Row],[21]:[20]],"س")</f>
        <v>0</v>
      </c>
      <c r="AI77" s="9">
        <f>COUNTIF(الجدول233[[#This Row],[21]:[20]],"ب")</f>
        <v>0</v>
      </c>
      <c r="AJ77" s="9">
        <f>COUNTIF(الجدول233[[#This Row],[21]:[20]],"غياب")</f>
        <v>0</v>
      </c>
      <c r="AK77" s="9">
        <f>COUNTIF(الجدول233[[#This Row],[21]:[20]],"غ")</f>
        <v>0</v>
      </c>
      <c r="AL77" s="9">
        <f>SUM(الجدول233[[#This Row],[21]:[20]])</f>
        <v>0</v>
      </c>
      <c r="AM77" s="12">
        <f>الجدول233[[#This Row],[أيام العمل الفعي ]]-الجدول233[[#This Row],[الغياب*2]]</f>
        <v>0</v>
      </c>
      <c r="AN77" s="13"/>
      <c r="AO77" s="13">
        <f>COUNTIF(الجدول233[[#This Row],[21]:[20]],"&lt;480")</f>
        <v>0</v>
      </c>
      <c r="AP77" s="13">
        <f>الجدول233[[#This Row],[الغياب ]]*2</f>
        <v>0</v>
      </c>
      <c r="AQ77" s="13" t="e">
        <f>VLOOKUP(الجدول233[[#This Row],[الرقم الوظيفي ]],'[2]علاوة 10 د.ل'!$C:$G,5,0)</f>
        <v>#N/A</v>
      </c>
    </row>
    <row r="78" spans="1:43">
      <c r="A78" s="7">
        <v>1233</v>
      </c>
      <c r="B78" s="8"/>
      <c r="C78" s="8"/>
      <c r="D78" s="9"/>
      <c r="E78" s="9"/>
      <c r="F78" s="9"/>
      <c r="G78" s="9"/>
      <c r="H78" s="9"/>
      <c r="I78" s="10"/>
      <c r="J78" s="9"/>
      <c r="K78" s="9"/>
      <c r="L78" s="9"/>
      <c r="M78" s="9"/>
      <c r="N78" s="9"/>
      <c r="O78" s="9"/>
      <c r="P78" s="10"/>
      <c r="Q78" s="9"/>
      <c r="R78" s="9"/>
      <c r="S78" s="9"/>
      <c r="T78" s="9"/>
      <c r="U78" s="9"/>
      <c r="V78" s="9"/>
      <c r="W78" s="10"/>
      <c r="X78" s="9"/>
      <c r="Y78" s="9"/>
      <c r="Z78" s="9"/>
      <c r="AA78" s="9"/>
      <c r="AB78" s="9"/>
      <c r="AC78" s="9"/>
      <c r="AD78" s="10"/>
      <c r="AE78" s="9"/>
      <c r="AF78" s="9"/>
      <c r="AG78" s="9"/>
      <c r="AH78" s="11">
        <f>COUNTIF(الجدول233[[#This Row],[21]:[20]],"س")</f>
        <v>0</v>
      </c>
      <c r="AI78" s="9">
        <f>COUNTIF(الجدول233[[#This Row],[21]:[20]],"ب")</f>
        <v>0</v>
      </c>
      <c r="AJ78" s="9">
        <f>COUNTIF(الجدول233[[#This Row],[21]:[20]],"غياب")</f>
        <v>0</v>
      </c>
      <c r="AK78" s="9">
        <f>COUNTIF(الجدول233[[#This Row],[21]:[20]],"غ")</f>
        <v>0</v>
      </c>
      <c r="AL78" s="9">
        <f>SUM(الجدول233[[#This Row],[21]:[20]])</f>
        <v>0</v>
      </c>
      <c r="AM78" s="12">
        <f>الجدول233[[#This Row],[أيام العمل الفعي ]]-الجدول233[[#This Row],[الغياب*2]]</f>
        <v>0</v>
      </c>
      <c r="AN78" s="13"/>
      <c r="AO78" s="13">
        <f>COUNTIF(الجدول233[[#This Row],[21]:[20]],"&lt;480")</f>
        <v>0</v>
      </c>
      <c r="AP78" s="13">
        <f>الجدول233[[#This Row],[الغياب ]]*2</f>
        <v>0</v>
      </c>
      <c r="AQ78" s="13">
        <f>VLOOKUP(الجدول233[[#This Row],[الرقم الوظيفي ]],'[2]علاوة 10 د.ل'!$C:$G,5,0)</f>
        <v>250</v>
      </c>
    </row>
    <row r="79" spans="1:43">
      <c r="A79" s="20">
        <v>1239</v>
      </c>
      <c r="B79" s="8"/>
      <c r="C79" s="8"/>
      <c r="D79" s="9"/>
      <c r="E79" s="9"/>
      <c r="F79" s="9"/>
      <c r="G79" s="9"/>
      <c r="H79" s="9"/>
      <c r="I79" s="10"/>
      <c r="J79" s="9"/>
      <c r="K79" s="9"/>
      <c r="L79" s="9"/>
      <c r="M79" s="9"/>
      <c r="N79" s="9"/>
      <c r="O79" s="9"/>
      <c r="P79" s="10"/>
      <c r="Q79" s="9"/>
      <c r="R79" s="9"/>
      <c r="S79" s="9"/>
      <c r="T79" s="9"/>
      <c r="U79" s="9"/>
      <c r="V79" s="9"/>
      <c r="W79" s="10"/>
      <c r="X79" s="9"/>
      <c r="Y79" s="9"/>
      <c r="Z79" s="9"/>
      <c r="AA79" s="9"/>
      <c r="AB79" s="9"/>
      <c r="AC79" s="9"/>
      <c r="AD79" s="10"/>
      <c r="AE79" s="9"/>
      <c r="AF79" s="9"/>
      <c r="AG79" s="9"/>
      <c r="AH79" s="11">
        <f>COUNTIF(الجدول233[[#This Row],[21]:[20]],"س")</f>
        <v>0</v>
      </c>
      <c r="AI79" s="9">
        <f>COUNTIF(الجدول233[[#This Row],[21]:[20]],"ب")</f>
        <v>0</v>
      </c>
      <c r="AJ79" s="9">
        <f>COUNTIF(الجدول233[[#This Row],[21]:[20]],"غياب")</f>
        <v>0</v>
      </c>
      <c r="AK79" s="9">
        <f>COUNTIF(الجدول233[[#This Row],[21]:[20]],"غ")</f>
        <v>0</v>
      </c>
      <c r="AL79" s="9">
        <f>SUM(الجدول233[[#This Row],[21]:[20]])</f>
        <v>0</v>
      </c>
      <c r="AM79" s="12">
        <f>الجدول233[[#This Row],[أيام العمل الفعي ]]-الجدول233[[#This Row],[الغياب*2]]</f>
        <v>0</v>
      </c>
      <c r="AN79" s="13"/>
      <c r="AO79" s="13">
        <f>COUNTIF(الجدول233[[#This Row],[21]:[20]],"&lt;480")</f>
        <v>0</v>
      </c>
      <c r="AP79" s="13">
        <f>الجدول233[[#This Row],[الغياب ]]*2</f>
        <v>0</v>
      </c>
      <c r="AQ79" s="13">
        <f>VLOOKUP(الجدول233[[#This Row],[الرقم الوظيفي ]],'[2]علاوة 10 د.ل'!$C:$G,5,0)</f>
        <v>230</v>
      </c>
    </row>
    <row r="80" spans="1:43">
      <c r="A80" s="7">
        <v>1241</v>
      </c>
      <c r="B80" s="8"/>
      <c r="C80" s="8"/>
      <c r="D80" s="9"/>
      <c r="E80" s="9"/>
      <c r="F80" s="9"/>
      <c r="G80" s="9"/>
      <c r="H80" s="9"/>
      <c r="I80" s="10"/>
      <c r="J80" s="9"/>
      <c r="K80" s="9"/>
      <c r="L80" s="9"/>
      <c r="M80" s="9"/>
      <c r="N80" s="9"/>
      <c r="O80" s="9"/>
      <c r="P80" s="10"/>
      <c r="Q80" s="9"/>
      <c r="R80" s="9"/>
      <c r="S80" s="9"/>
      <c r="T80" s="9"/>
      <c r="U80" s="9"/>
      <c r="V80" s="9"/>
      <c r="W80" s="10"/>
      <c r="X80" s="9"/>
      <c r="Y80" s="9"/>
      <c r="Z80" s="9"/>
      <c r="AA80" s="9"/>
      <c r="AB80" s="9"/>
      <c r="AC80" s="9"/>
      <c r="AD80" s="10"/>
      <c r="AE80" s="9"/>
      <c r="AF80" s="9"/>
      <c r="AG80" s="9"/>
      <c r="AH80" s="11">
        <f>COUNTIF(الجدول233[[#This Row],[21]:[20]],"س")</f>
        <v>0</v>
      </c>
      <c r="AI80" s="9">
        <f>COUNTIF(الجدول233[[#This Row],[21]:[20]],"ب")</f>
        <v>0</v>
      </c>
      <c r="AJ80" s="9">
        <f>COUNTIF(الجدول233[[#This Row],[21]:[20]],"غياب")</f>
        <v>0</v>
      </c>
      <c r="AK80" s="9">
        <f>COUNTIF(الجدول233[[#This Row],[21]:[20]],"غ")</f>
        <v>0</v>
      </c>
      <c r="AL80" s="9">
        <f>SUM(الجدول233[[#This Row],[21]:[20]])</f>
        <v>0</v>
      </c>
      <c r="AM80" s="12">
        <f>الجدول233[[#This Row],[أيام العمل الفعي ]]-الجدول233[[#This Row],[الغياب*2]]</f>
        <v>0</v>
      </c>
      <c r="AN80" s="13"/>
      <c r="AO80" s="13">
        <f>COUNTIF(الجدول233[[#This Row],[21]:[20]],"&lt;480")</f>
        <v>0</v>
      </c>
      <c r="AP80" s="13">
        <f>الجدول233[[#This Row],[الغياب ]]*2</f>
        <v>0</v>
      </c>
      <c r="AQ80" s="13" t="e">
        <f>VLOOKUP(الجدول233[[#This Row],[الرقم الوظيفي ]],'[2]علاوة 10 د.ل'!$C:$G,5,0)</f>
        <v>#N/A</v>
      </c>
    </row>
    <row r="81" spans="1:43">
      <c r="A81" s="7">
        <v>1242</v>
      </c>
      <c r="B81" s="8"/>
      <c r="C81" s="8"/>
      <c r="D81" s="9"/>
      <c r="E81" s="9"/>
      <c r="F81" s="9"/>
      <c r="G81" s="9"/>
      <c r="H81" s="9"/>
      <c r="I81" s="10"/>
      <c r="J81" s="9"/>
      <c r="K81" s="9"/>
      <c r="L81" s="9"/>
      <c r="M81" s="9"/>
      <c r="N81" s="9"/>
      <c r="O81" s="9"/>
      <c r="P81" s="10"/>
      <c r="Q81" s="9"/>
      <c r="R81" s="9"/>
      <c r="S81" s="9"/>
      <c r="T81" s="9"/>
      <c r="U81" s="9"/>
      <c r="V81" s="9"/>
      <c r="W81" s="10"/>
      <c r="X81" s="9"/>
      <c r="Y81" s="9"/>
      <c r="Z81" s="9"/>
      <c r="AA81" s="9"/>
      <c r="AB81" s="9"/>
      <c r="AC81" s="9"/>
      <c r="AD81" s="10"/>
      <c r="AE81" s="9"/>
      <c r="AF81" s="9"/>
      <c r="AG81" s="9"/>
      <c r="AH81" s="11">
        <f>COUNTIF(الجدول233[[#This Row],[21]:[20]],"س")</f>
        <v>0</v>
      </c>
      <c r="AI81" s="9">
        <f>COUNTIF(الجدول233[[#This Row],[21]:[20]],"ب")</f>
        <v>0</v>
      </c>
      <c r="AJ81" s="9">
        <f>COUNTIF(الجدول233[[#This Row],[21]:[20]],"غياب")</f>
        <v>0</v>
      </c>
      <c r="AK81" s="9">
        <f>COUNTIF(الجدول233[[#This Row],[21]:[20]],"غ")</f>
        <v>0</v>
      </c>
      <c r="AL81" s="9">
        <f>SUM(الجدول233[[#This Row],[21]:[20]])</f>
        <v>0</v>
      </c>
      <c r="AM81" s="12">
        <f>الجدول233[[#This Row],[أيام العمل الفعي ]]-الجدول233[[#This Row],[الغياب*2]]</f>
        <v>0</v>
      </c>
      <c r="AN81" s="13"/>
      <c r="AO81" s="13">
        <f>COUNTIF(الجدول233[[#This Row],[21]:[20]],"&lt;480")</f>
        <v>0</v>
      </c>
      <c r="AP81" s="13">
        <f>الجدول233[[#This Row],[الغياب ]]*2</f>
        <v>0</v>
      </c>
      <c r="AQ81" s="13" t="e">
        <f>VLOOKUP(الجدول233[[#This Row],[الرقم الوظيفي ]],'[2]علاوة 10 د.ل'!$C:$G,5,0)</f>
        <v>#N/A</v>
      </c>
    </row>
    <row r="82" spans="1:43">
      <c r="A82" s="7">
        <v>1244</v>
      </c>
      <c r="B82" s="8"/>
      <c r="C82" s="8"/>
      <c r="D82" s="9"/>
      <c r="E82" s="9"/>
      <c r="F82" s="9"/>
      <c r="G82" s="9"/>
      <c r="H82" s="9"/>
      <c r="I82" s="10"/>
      <c r="J82" s="9"/>
      <c r="K82" s="9"/>
      <c r="L82" s="9"/>
      <c r="M82" s="9"/>
      <c r="N82" s="9"/>
      <c r="O82" s="9"/>
      <c r="P82" s="10"/>
      <c r="Q82" s="9"/>
      <c r="R82" s="9"/>
      <c r="S82" s="9"/>
      <c r="T82" s="9"/>
      <c r="U82" s="9"/>
      <c r="V82" s="9"/>
      <c r="W82" s="10"/>
      <c r="X82" s="9"/>
      <c r="Y82" s="9"/>
      <c r="Z82" s="9"/>
      <c r="AA82" s="9"/>
      <c r="AB82" s="9"/>
      <c r="AC82" s="9"/>
      <c r="AD82" s="10"/>
      <c r="AE82" s="9"/>
      <c r="AF82" s="9"/>
      <c r="AG82" s="9"/>
      <c r="AH82" s="11">
        <f>COUNTIF(الجدول233[[#This Row],[21]:[20]],"س")</f>
        <v>0</v>
      </c>
      <c r="AI82" s="9">
        <f>COUNTIF(الجدول233[[#This Row],[21]:[20]],"ب")</f>
        <v>0</v>
      </c>
      <c r="AJ82" s="9">
        <f>COUNTIF(الجدول233[[#This Row],[21]:[20]],"غياب")</f>
        <v>0</v>
      </c>
      <c r="AK82" s="9">
        <f>COUNTIF(الجدول233[[#This Row],[21]:[20]],"غ")</f>
        <v>0</v>
      </c>
      <c r="AL82" s="9">
        <f>SUM(الجدول233[[#This Row],[21]:[20]])</f>
        <v>0</v>
      </c>
      <c r="AM82" s="12">
        <f>الجدول233[[#This Row],[أيام العمل الفعي ]]-الجدول233[[#This Row],[الغياب*2]]</f>
        <v>0</v>
      </c>
      <c r="AN82" s="13"/>
      <c r="AO82" s="13">
        <f>COUNTIF(الجدول233[[#This Row],[21]:[20]],"&lt;480")</f>
        <v>0</v>
      </c>
      <c r="AP82" s="13">
        <f>الجدول233[[#This Row],[الغياب ]]*2</f>
        <v>0</v>
      </c>
      <c r="AQ82" s="13">
        <f>VLOOKUP(الجدول233[[#This Row],[الرقم الوظيفي ]],'[2]علاوة 10 د.ل'!$C:$G,5,0)</f>
        <v>160</v>
      </c>
    </row>
    <row r="83" spans="1:43">
      <c r="A83" s="7">
        <v>1252</v>
      </c>
      <c r="B83" s="8"/>
      <c r="C83" s="8"/>
      <c r="D83" s="9"/>
      <c r="E83" s="9"/>
      <c r="F83" s="9"/>
      <c r="G83" s="9"/>
      <c r="H83" s="9"/>
      <c r="I83" s="10"/>
      <c r="J83" s="9"/>
      <c r="K83" s="9"/>
      <c r="L83" s="9"/>
      <c r="M83" s="9"/>
      <c r="N83" s="9"/>
      <c r="O83" s="9"/>
      <c r="P83" s="10"/>
      <c r="Q83" s="9"/>
      <c r="R83" s="9"/>
      <c r="S83" s="9"/>
      <c r="T83" s="9"/>
      <c r="U83" s="9"/>
      <c r="V83" s="9"/>
      <c r="W83" s="10"/>
      <c r="X83" s="9"/>
      <c r="Y83" s="9"/>
      <c r="Z83" s="9"/>
      <c r="AA83" s="9"/>
      <c r="AB83" s="9"/>
      <c r="AC83" s="9"/>
      <c r="AD83" s="10"/>
      <c r="AE83" s="9"/>
      <c r="AF83" s="9"/>
      <c r="AG83" s="9"/>
      <c r="AH83" s="11">
        <f>COUNTIF(الجدول233[[#This Row],[21]:[20]],"س")</f>
        <v>0</v>
      </c>
      <c r="AI83" s="9">
        <f>COUNTIF(الجدول233[[#This Row],[21]:[20]],"ب")</f>
        <v>0</v>
      </c>
      <c r="AJ83" s="9">
        <f>COUNTIF(الجدول233[[#This Row],[21]:[20]],"غياب")</f>
        <v>0</v>
      </c>
      <c r="AK83" s="9">
        <f>COUNTIF(الجدول233[[#This Row],[21]:[20]],"غ")</f>
        <v>0</v>
      </c>
      <c r="AL83" s="9">
        <f>SUM(الجدول233[[#This Row],[21]:[20]])</f>
        <v>0</v>
      </c>
      <c r="AM83" s="12">
        <f>الجدول233[[#This Row],[أيام العمل الفعي ]]-الجدول233[[#This Row],[الغياب*2]]</f>
        <v>0</v>
      </c>
      <c r="AN83" s="13"/>
      <c r="AO83" s="13">
        <f>COUNTIF(الجدول233[[#This Row],[21]:[20]],"&lt;480")</f>
        <v>0</v>
      </c>
      <c r="AP83" s="13">
        <f>الجدول233[[#This Row],[الغياب ]]*2</f>
        <v>0</v>
      </c>
      <c r="AQ83" s="13">
        <f>VLOOKUP(الجدول233[[#This Row],[الرقم الوظيفي ]],'[2]علاوة 10 د.ل'!$C:$G,5,0)</f>
        <v>200</v>
      </c>
    </row>
    <row r="84" spans="1:43">
      <c r="A84" s="7">
        <v>1259</v>
      </c>
      <c r="B84" s="8"/>
      <c r="C84" s="8"/>
      <c r="D84" s="9"/>
      <c r="E84" s="9"/>
      <c r="F84" s="9"/>
      <c r="G84" s="9"/>
      <c r="H84" s="9"/>
      <c r="I84" s="10"/>
      <c r="J84" s="9"/>
      <c r="K84" s="9"/>
      <c r="L84" s="9"/>
      <c r="M84" s="9"/>
      <c r="N84" s="9"/>
      <c r="O84" s="9"/>
      <c r="P84" s="10"/>
      <c r="Q84" s="9"/>
      <c r="R84" s="9"/>
      <c r="S84" s="9"/>
      <c r="T84" s="9"/>
      <c r="U84" s="9"/>
      <c r="V84" s="9"/>
      <c r="W84" s="10"/>
      <c r="X84" s="9"/>
      <c r="Y84" s="9"/>
      <c r="Z84" s="9"/>
      <c r="AA84" s="9"/>
      <c r="AB84" s="9"/>
      <c r="AC84" s="9"/>
      <c r="AD84" s="10"/>
      <c r="AE84" s="9"/>
      <c r="AF84" s="9"/>
      <c r="AG84" s="9"/>
      <c r="AH84" s="11">
        <f>COUNTIF(الجدول233[[#This Row],[21]:[20]],"س")</f>
        <v>0</v>
      </c>
      <c r="AI84" s="9">
        <f>COUNTIF(الجدول233[[#This Row],[21]:[20]],"ب")</f>
        <v>0</v>
      </c>
      <c r="AJ84" s="9">
        <f>COUNTIF(الجدول233[[#This Row],[21]:[20]],"غياب")</f>
        <v>0</v>
      </c>
      <c r="AK84" s="9">
        <f>COUNTIF(الجدول233[[#This Row],[21]:[20]],"غ")</f>
        <v>0</v>
      </c>
      <c r="AL84" s="9">
        <f>SUM(الجدول233[[#This Row],[21]:[20]])</f>
        <v>0</v>
      </c>
      <c r="AM84" s="12">
        <f>الجدول233[[#This Row],[أيام العمل الفعي ]]-الجدول233[[#This Row],[الغياب*2]]</f>
        <v>0</v>
      </c>
      <c r="AN84" s="13"/>
      <c r="AO84" s="13">
        <f>COUNTIF(الجدول233[[#This Row],[21]:[20]],"&lt;480")</f>
        <v>0</v>
      </c>
      <c r="AP84" s="13">
        <f>الجدول233[[#This Row],[الغياب ]]*2</f>
        <v>0</v>
      </c>
      <c r="AQ84" s="13">
        <f>VLOOKUP(الجدول233[[#This Row],[الرقم الوظيفي ]],'[2]علاوة 10 د.ل'!$C:$G,5,0)</f>
        <v>250</v>
      </c>
    </row>
    <row r="85" spans="1:43">
      <c r="A85" s="7">
        <v>1279</v>
      </c>
      <c r="B85" s="8"/>
      <c r="C85" s="8"/>
      <c r="D85" s="9"/>
      <c r="E85" s="9"/>
      <c r="F85" s="9"/>
      <c r="G85" s="9"/>
      <c r="H85" s="9"/>
      <c r="I85" s="10"/>
      <c r="J85" s="9"/>
      <c r="K85" s="9"/>
      <c r="L85" s="9"/>
      <c r="M85" s="9"/>
      <c r="N85" s="9"/>
      <c r="O85" s="9"/>
      <c r="P85" s="10"/>
      <c r="Q85" s="9"/>
      <c r="R85" s="9"/>
      <c r="S85" s="9"/>
      <c r="T85" s="9"/>
      <c r="U85" s="9"/>
      <c r="V85" s="9"/>
      <c r="W85" s="10"/>
      <c r="X85" s="9"/>
      <c r="Y85" s="9"/>
      <c r="Z85" s="9"/>
      <c r="AA85" s="9"/>
      <c r="AB85" s="9"/>
      <c r="AC85" s="9"/>
      <c r="AD85" s="10"/>
      <c r="AE85" s="9"/>
      <c r="AF85" s="9"/>
      <c r="AG85" s="9"/>
      <c r="AH85" s="11">
        <f>COUNTIF(الجدول233[[#This Row],[21]:[20]],"س")</f>
        <v>0</v>
      </c>
      <c r="AI85" s="9">
        <f>COUNTIF(الجدول233[[#This Row],[21]:[20]],"ب")</f>
        <v>0</v>
      </c>
      <c r="AJ85" s="9">
        <f>COUNTIF(الجدول233[[#This Row],[21]:[20]],"غياب")</f>
        <v>0</v>
      </c>
      <c r="AK85" s="9">
        <f>COUNTIF(الجدول233[[#This Row],[21]:[20]],"غ")</f>
        <v>0</v>
      </c>
      <c r="AL85" s="9">
        <f>SUM(الجدول233[[#This Row],[21]:[20]])</f>
        <v>0</v>
      </c>
      <c r="AM85" s="12">
        <f>الجدول233[[#This Row],[أيام العمل الفعي ]]-الجدول233[[#This Row],[الغياب*2]]</f>
        <v>0</v>
      </c>
      <c r="AN85" s="13"/>
      <c r="AO85" s="13">
        <f>COUNTIF(الجدول233[[#This Row],[21]:[20]],"&lt;480")</f>
        <v>0</v>
      </c>
      <c r="AP85" s="13">
        <f>الجدول233[[#This Row],[الغياب ]]*2</f>
        <v>0</v>
      </c>
      <c r="AQ85" s="13" t="e">
        <f>VLOOKUP(الجدول233[[#This Row],[الرقم الوظيفي ]],'[2]علاوة 10 د.ل'!$C:$G,5,0)</f>
        <v>#N/A</v>
      </c>
    </row>
    <row r="86" spans="1:43">
      <c r="A86" s="7">
        <v>1300</v>
      </c>
      <c r="B86" s="8"/>
      <c r="C86" s="8"/>
      <c r="D86" s="9"/>
      <c r="E86" s="9"/>
      <c r="F86" s="9"/>
      <c r="G86" s="9"/>
      <c r="H86" s="9"/>
      <c r="I86" s="10"/>
      <c r="J86" s="9"/>
      <c r="K86" s="9"/>
      <c r="L86" s="9"/>
      <c r="M86" s="9"/>
      <c r="N86" s="9"/>
      <c r="O86" s="9"/>
      <c r="P86" s="10"/>
      <c r="Q86" s="9"/>
      <c r="R86" s="9"/>
      <c r="S86" s="9"/>
      <c r="T86" s="9"/>
      <c r="U86" s="9"/>
      <c r="V86" s="9"/>
      <c r="W86" s="10"/>
      <c r="X86" s="9"/>
      <c r="Y86" s="9"/>
      <c r="Z86" s="9"/>
      <c r="AA86" s="9"/>
      <c r="AB86" s="9"/>
      <c r="AC86" s="9"/>
      <c r="AD86" s="10"/>
      <c r="AE86" s="9"/>
      <c r="AF86" s="9"/>
      <c r="AG86" s="9"/>
      <c r="AH86" s="11">
        <f>COUNTIF(الجدول233[[#This Row],[21]:[20]],"س")</f>
        <v>0</v>
      </c>
      <c r="AI86" s="9">
        <f>COUNTIF(الجدول233[[#This Row],[21]:[20]],"ب")</f>
        <v>0</v>
      </c>
      <c r="AJ86" s="9">
        <f>COUNTIF(الجدول233[[#This Row],[21]:[20]],"غياب")</f>
        <v>0</v>
      </c>
      <c r="AK86" s="9">
        <f>COUNTIF(الجدول233[[#This Row],[21]:[20]],"غ")</f>
        <v>0</v>
      </c>
      <c r="AL86" s="9">
        <f>SUM(الجدول233[[#This Row],[21]:[20]])</f>
        <v>0</v>
      </c>
      <c r="AM86" s="12">
        <f>الجدول233[[#This Row],[أيام العمل الفعي ]]-الجدول233[[#This Row],[الغياب*2]]</f>
        <v>0</v>
      </c>
      <c r="AN86" s="13"/>
      <c r="AO86" s="13">
        <f>COUNTIF(الجدول233[[#This Row],[21]:[20]],"&lt;480")</f>
        <v>0</v>
      </c>
      <c r="AP86" s="13">
        <f>الجدول233[[#This Row],[الغياب ]]*2</f>
        <v>0</v>
      </c>
      <c r="AQ86" s="13">
        <f>VLOOKUP(الجدول233[[#This Row],[الرقم الوظيفي ]],'[2]علاوة 10 د.ل'!$C:$G,5,0)</f>
        <v>240</v>
      </c>
    </row>
    <row r="87" spans="1:43">
      <c r="A87" s="7">
        <v>1307</v>
      </c>
      <c r="B87" s="8"/>
      <c r="C87" s="8"/>
      <c r="D87" s="9"/>
      <c r="E87" s="9"/>
      <c r="F87" s="9"/>
      <c r="G87" s="9"/>
      <c r="H87" s="9"/>
      <c r="I87" s="10"/>
      <c r="J87" s="9"/>
      <c r="K87" s="9"/>
      <c r="L87" s="9"/>
      <c r="M87" s="9"/>
      <c r="N87" s="9"/>
      <c r="O87" s="9"/>
      <c r="P87" s="10"/>
      <c r="Q87" s="9"/>
      <c r="R87" s="9"/>
      <c r="S87" s="9"/>
      <c r="T87" s="9"/>
      <c r="U87" s="9"/>
      <c r="V87" s="9"/>
      <c r="W87" s="10"/>
      <c r="X87" s="9"/>
      <c r="Y87" s="9"/>
      <c r="Z87" s="9"/>
      <c r="AA87" s="9"/>
      <c r="AB87" s="9"/>
      <c r="AC87" s="9"/>
      <c r="AD87" s="10"/>
      <c r="AE87" s="9"/>
      <c r="AF87" s="9"/>
      <c r="AG87" s="9"/>
      <c r="AH87" s="11">
        <f>COUNTIF(الجدول233[[#This Row],[21]:[20]],"س")</f>
        <v>0</v>
      </c>
      <c r="AI87" s="9">
        <f>COUNTIF(الجدول233[[#This Row],[21]:[20]],"ب")</f>
        <v>0</v>
      </c>
      <c r="AJ87" s="9">
        <f>COUNTIF(الجدول233[[#This Row],[21]:[20]],"غياب")</f>
        <v>0</v>
      </c>
      <c r="AK87" s="9">
        <f>COUNTIF(الجدول233[[#This Row],[21]:[20]],"غ")</f>
        <v>0</v>
      </c>
      <c r="AL87" s="9">
        <f>SUM(الجدول233[[#This Row],[21]:[20]])</f>
        <v>0</v>
      </c>
      <c r="AM87" s="12">
        <f>الجدول233[[#This Row],[أيام العمل الفعي ]]-الجدول233[[#This Row],[الغياب*2]]</f>
        <v>0</v>
      </c>
      <c r="AN87" s="13"/>
      <c r="AO87" s="13">
        <f>COUNTIF(الجدول233[[#This Row],[21]:[20]],"&lt;480")</f>
        <v>0</v>
      </c>
      <c r="AP87" s="13">
        <f>الجدول233[[#This Row],[الغياب ]]*2</f>
        <v>0</v>
      </c>
      <c r="AQ87" s="13">
        <f>VLOOKUP(الجدول233[[#This Row],[الرقم الوظيفي ]],'[2]علاوة 10 د.ل'!$C:$G,5,0)</f>
        <v>260</v>
      </c>
    </row>
    <row r="88" spans="1:43">
      <c r="A88" s="7">
        <v>1336</v>
      </c>
      <c r="B88" s="8"/>
      <c r="C88" s="8"/>
      <c r="D88" s="9"/>
      <c r="E88" s="9"/>
      <c r="F88" s="9"/>
      <c r="G88" s="9"/>
      <c r="H88" s="9"/>
      <c r="I88" s="10"/>
      <c r="J88" s="9"/>
      <c r="K88" s="9"/>
      <c r="L88" s="9"/>
      <c r="M88" s="9"/>
      <c r="N88" s="9"/>
      <c r="O88" s="9"/>
      <c r="P88" s="10"/>
      <c r="Q88" s="9"/>
      <c r="R88" s="9"/>
      <c r="S88" s="9"/>
      <c r="T88" s="9"/>
      <c r="U88" s="9"/>
      <c r="V88" s="9"/>
      <c r="W88" s="10"/>
      <c r="X88" s="9"/>
      <c r="Y88" s="9"/>
      <c r="Z88" s="9"/>
      <c r="AA88" s="9"/>
      <c r="AB88" s="9"/>
      <c r="AC88" s="9"/>
      <c r="AD88" s="10"/>
      <c r="AE88" s="9"/>
      <c r="AF88" s="9"/>
      <c r="AG88" s="9"/>
      <c r="AH88" s="11">
        <f>COUNTIF(الجدول233[[#This Row],[21]:[20]],"س")</f>
        <v>0</v>
      </c>
      <c r="AI88" s="9">
        <f>COUNTIF(الجدول233[[#This Row],[21]:[20]],"ب")</f>
        <v>0</v>
      </c>
      <c r="AJ88" s="9">
        <f>COUNTIF(الجدول233[[#This Row],[21]:[20]],"غياب")</f>
        <v>0</v>
      </c>
      <c r="AK88" s="9">
        <f>COUNTIF(الجدول233[[#This Row],[21]:[20]],"غ")</f>
        <v>0</v>
      </c>
      <c r="AL88" s="9">
        <f>SUM(الجدول233[[#This Row],[21]:[20]])</f>
        <v>0</v>
      </c>
      <c r="AM88" s="12">
        <f>الجدول233[[#This Row],[أيام العمل الفعي ]]-الجدول233[[#This Row],[الغياب*2]]</f>
        <v>0</v>
      </c>
      <c r="AN88" s="13"/>
      <c r="AO88" s="13">
        <f>COUNTIF(الجدول233[[#This Row],[21]:[20]],"&lt;480")</f>
        <v>0</v>
      </c>
      <c r="AP88" s="13">
        <f>الجدول233[[#This Row],[الغياب ]]*2</f>
        <v>0</v>
      </c>
      <c r="AQ88" s="13" t="e">
        <f>VLOOKUP(الجدول233[[#This Row],[الرقم الوظيفي ]],'[2]علاوة 10 د.ل'!$C:$G,5,0)</f>
        <v>#N/A</v>
      </c>
    </row>
    <row r="89" spans="1:43">
      <c r="A89" s="7">
        <v>1367</v>
      </c>
      <c r="B89" s="8"/>
      <c r="C89" s="8"/>
      <c r="D89" s="9"/>
      <c r="E89" s="9"/>
      <c r="F89" s="9"/>
      <c r="G89" s="9"/>
      <c r="H89" s="9"/>
      <c r="I89" s="10"/>
      <c r="J89" s="9"/>
      <c r="K89" s="9"/>
      <c r="L89" s="9"/>
      <c r="M89" s="9"/>
      <c r="N89" s="9"/>
      <c r="O89" s="9"/>
      <c r="P89" s="10"/>
      <c r="Q89" s="9"/>
      <c r="R89" s="9"/>
      <c r="S89" s="9"/>
      <c r="T89" s="9"/>
      <c r="U89" s="9"/>
      <c r="V89" s="9"/>
      <c r="W89" s="10"/>
      <c r="X89" s="9"/>
      <c r="Y89" s="9"/>
      <c r="Z89" s="9"/>
      <c r="AA89" s="9"/>
      <c r="AB89" s="9"/>
      <c r="AC89" s="9"/>
      <c r="AD89" s="10"/>
      <c r="AE89" s="9"/>
      <c r="AF89" s="9"/>
      <c r="AG89" s="9"/>
      <c r="AH89" s="11">
        <f>COUNTIF(الجدول233[[#This Row],[21]:[20]],"س")</f>
        <v>0</v>
      </c>
      <c r="AI89" s="9">
        <f>COUNTIF(الجدول233[[#This Row],[21]:[20]],"ب")</f>
        <v>0</v>
      </c>
      <c r="AJ89" s="9">
        <f>COUNTIF(الجدول233[[#This Row],[21]:[20]],"غياب")</f>
        <v>0</v>
      </c>
      <c r="AK89" s="9">
        <f>COUNTIF(الجدول233[[#This Row],[21]:[20]],"غ")</f>
        <v>0</v>
      </c>
      <c r="AL89" s="9">
        <f>SUM(الجدول233[[#This Row],[21]:[20]])</f>
        <v>0</v>
      </c>
      <c r="AM89" s="12">
        <f>الجدول233[[#This Row],[أيام العمل الفعي ]]-الجدول233[[#This Row],[الغياب*2]]</f>
        <v>0</v>
      </c>
      <c r="AN89" s="13"/>
      <c r="AO89" s="13">
        <f>COUNTIF(الجدول233[[#This Row],[21]:[20]],"&lt;480")</f>
        <v>0</v>
      </c>
      <c r="AP89" s="13">
        <f>الجدول233[[#This Row],[الغياب ]]*2</f>
        <v>0</v>
      </c>
      <c r="AQ89" s="13">
        <f>VLOOKUP(الجدول233[[#This Row],[الرقم الوظيفي ]],'[2]علاوة 10 د.ل'!$C:$G,5,0)</f>
        <v>160</v>
      </c>
    </row>
    <row r="90" spans="1:43">
      <c r="A90" s="7">
        <v>1401</v>
      </c>
      <c r="B90" s="8"/>
      <c r="C90" s="8"/>
      <c r="D90" s="9"/>
      <c r="E90" s="9"/>
      <c r="F90" s="9"/>
      <c r="G90" s="9"/>
      <c r="H90" s="9"/>
      <c r="I90" s="10"/>
      <c r="J90" s="9"/>
      <c r="K90" s="9"/>
      <c r="L90" s="9"/>
      <c r="M90" s="9"/>
      <c r="N90" s="9"/>
      <c r="O90" s="9"/>
      <c r="P90" s="10"/>
      <c r="Q90" s="9"/>
      <c r="R90" s="9"/>
      <c r="S90" s="9"/>
      <c r="T90" s="9"/>
      <c r="U90" s="9"/>
      <c r="V90" s="9"/>
      <c r="W90" s="10"/>
      <c r="X90" s="9"/>
      <c r="Y90" s="9"/>
      <c r="Z90" s="9"/>
      <c r="AA90" s="9"/>
      <c r="AB90" s="9"/>
      <c r="AC90" s="9"/>
      <c r="AD90" s="10"/>
      <c r="AE90" s="9"/>
      <c r="AF90" s="9"/>
      <c r="AG90" s="9"/>
      <c r="AH90" s="11">
        <f>COUNTIF(الجدول233[[#This Row],[21]:[20]],"س")</f>
        <v>0</v>
      </c>
      <c r="AI90" s="9">
        <f>COUNTIF(الجدول233[[#This Row],[21]:[20]],"ب")</f>
        <v>0</v>
      </c>
      <c r="AJ90" s="9">
        <f>COUNTIF(الجدول233[[#This Row],[21]:[20]],"غياب")</f>
        <v>0</v>
      </c>
      <c r="AK90" s="9">
        <f>COUNTIF(الجدول233[[#This Row],[21]:[20]],"غ")</f>
        <v>0</v>
      </c>
      <c r="AL90" s="9">
        <f>SUM(الجدول233[[#This Row],[21]:[20]])</f>
        <v>0</v>
      </c>
      <c r="AM90" s="12">
        <f>الجدول233[[#This Row],[أيام العمل الفعي ]]-الجدول233[[#This Row],[الغياب*2]]</f>
        <v>0</v>
      </c>
      <c r="AN90" s="13"/>
      <c r="AO90" s="13">
        <f>COUNTIF(الجدول233[[#This Row],[21]:[20]],"&lt;480")</f>
        <v>0</v>
      </c>
      <c r="AP90" s="13">
        <f>الجدول233[[#This Row],[الغياب ]]*2</f>
        <v>0</v>
      </c>
      <c r="AQ90" s="13" t="e">
        <f>VLOOKUP(الجدول233[[#This Row],[الرقم الوظيفي ]],'[2]علاوة 10 د.ل'!$C:$G,5,0)</f>
        <v>#N/A</v>
      </c>
    </row>
    <row r="91" spans="1:43">
      <c r="A91" s="7">
        <v>1433</v>
      </c>
      <c r="B91" s="8"/>
      <c r="C91" s="8"/>
      <c r="D91" s="9"/>
      <c r="E91" s="9"/>
      <c r="F91" s="9"/>
      <c r="G91" s="9"/>
      <c r="H91" s="9"/>
      <c r="I91" s="10"/>
      <c r="J91" s="9"/>
      <c r="K91" s="9"/>
      <c r="L91" s="9"/>
      <c r="M91" s="9"/>
      <c r="N91" s="9"/>
      <c r="O91" s="9"/>
      <c r="P91" s="10"/>
      <c r="Q91" s="9"/>
      <c r="R91" s="9"/>
      <c r="S91" s="9"/>
      <c r="T91" s="9"/>
      <c r="U91" s="9"/>
      <c r="V91" s="9"/>
      <c r="W91" s="10"/>
      <c r="X91" s="9"/>
      <c r="Y91" s="9"/>
      <c r="Z91" s="9"/>
      <c r="AA91" s="9"/>
      <c r="AB91" s="9"/>
      <c r="AC91" s="9"/>
      <c r="AD91" s="10"/>
      <c r="AE91" s="9"/>
      <c r="AF91" s="9"/>
      <c r="AG91" s="9"/>
      <c r="AH91" s="11">
        <f>COUNTIF(الجدول233[[#This Row],[21]:[20]],"س")</f>
        <v>0</v>
      </c>
      <c r="AI91" s="9">
        <f>COUNTIF(الجدول233[[#This Row],[21]:[20]],"ب")</f>
        <v>0</v>
      </c>
      <c r="AJ91" s="9">
        <f>COUNTIF(الجدول233[[#This Row],[21]:[20]],"غياب")</f>
        <v>0</v>
      </c>
      <c r="AK91" s="9">
        <f>COUNTIF(الجدول233[[#This Row],[21]:[20]],"غ")</f>
        <v>0</v>
      </c>
      <c r="AL91" s="9">
        <f>SUM(الجدول233[[#This Row],[21]:[20]])</f>
        <v>0</v>
      </c>
      <c r="AM91" s="12">
        <f>الجدول233[[#This Row],[أيام العمل الفعي ]]-الجدول233[[#This Row],[الغياب*2]]</f>
        <v>0</v>
      </c>
      <c r="AN91" s="13"/>
      <c r="AO91" s="13">
        <f>COUNTIF(الجدول233[[#This Row],[21]:[20]],"&lt;480")</f>
        <v>0</v>
      </c>
      <c r="AP91" s="13">
        <f>الجدول233[[#This Row],[الغياب ]]*2</f>
        <v>0</v>
      </c>
      <c r="AQ91" s="13" t="e">
        <f>VLOOKUP(الجدول233[[#This Row],[الرقم الوظيفي ]],'[2]علاوة 10 د.ل'!$C:$G,5,0)</f>
        <v>#N/A</v>
      </c>
    </row>
    <row r="92" spans="1:43">
      <c r="A92" s="7">
        <v>1474</v>
      </c>
      <c r="B92" s="8"/>
      <c r="C92" s="8"/>
      <c r="D92" s="9"/>
      <c r="E92" s="9"/>
      <c r="F92" s="9"/>
      <c r="G92" s="9"/>
      <c r="H92" s="9"/>
      <c r="I92" s="10"/>
      <c r="J92" s="9"/>
      <c r="K92" s="9"/>
      <c r="L92" s="9"/>
      <c r="M92" s="9"/>
      <c r="N92" s="9"/>
      <c r="O92" s="9"/>
      <c r="P92" s="10"/>
      <c r="Q92" s="9"/>
      <c r="R92" s="9"/>
      <c r="S92" s="9"/>
      <c r="T92" s="9"/>
      <c r="U92" s="9"/>
      <c r="V92" s="9"/>
      <c r="W92" s="10"/>
      <c r="X92" s="9"/>
      <c r="Y92" s="9"/>
      <c r="Z92" s="9"/>
      <c r="AA92" s="9"/>
      <c r="AB92" s="9"/>
      <c r="AC92" s="9"/>
      <c r="AD92" s="10"/>
      <c r="AE92" s="9"/>
      <c r="AF92" s="9"/>
      <c r="AG92" s="9"/>
      <c r="AH92" s="11">
        <f>COUNTIF(الجدول233[[#This Row],[21]:[20]],"س")</f>
        <v>0</v>
      </c>
      <c r="AI92" s="9">
        <f>COUNTIF(الجدول233[[#This Row],[21]:[20]],"ب")</f>
        <v>0</v>
      </c>
      <c r="AJ92" s="9">
        <f>COUNTIF(الجدول233[[#This Row],[21]:[20]],"غياب")</f>
        <v>0</v>
      </c>
      <c r="AK92" s="9">
        <f>COUNTIF(الجدول233[[#This Row],[21]:[20]],"غ")</f>
        <v>0</v>
      </c>
      <c r="AL92" s="9">
        <f>SUM(الجدول233[[#This Row],[21]:[20]])</f>
        <v>0</v>
      </c>
      <c r="AM92" s="12">
        <f>الجدول233[[#This Row],[أيام العمل الفعي ]]-الجدول233[[#This Row],[الغياب*2]]</f>
        <v>0</v>
      </c>
      <c r="AN92" s="13"/>
      <c r="AO92" s="13">
        <f>COUNTIF(الجدول233[[#This Row],[21]:[20]],"&lt;480")</f>
        <v>0</v>
      </c>
      <c r="AP92" s="13">
        <f>الجدول233[[#This Row],[الغياب ]]*2</f>
        <v>0</v>
      </c>
      <c r="AQ92" s="13" t="e">
        <f>VLOOKUP(الجدول233[[#This Row],[الرقم الوظيفي ]],'[2]علاوة 10 د.ل'!$C:$G,5,0)</f>
        <v>#N/A</v>
      </c>
    </row>
    <row r="93" spans="1:43">
      <c r="A93" s="7">
        <v>1499</v>
      </c>
      <c r="B93" s="8"/>
      <c r="C93" s="8"/>
      <c r="D93" s="9"/>
      <c r="E93" s="9"/>
      <c r="F93" s="9"/>
      <c r="G93" s="9"/>
      <c r="H93" s="9"/>
      <c r="I93" s="10"/>
      <c r="J93" s="9"/>
      <c r="K93" s="9"/>
      <c r="L93" s="9"/>
      <c r="M93" s="9"/>
      <c r="N93" s="9"/>
      <c r="O93" s="9"/>
      <c r="P93" s="10"/>
      <c r="Q93" s="9"/>
      <c r="R93" s="9"/>
      <c r="S93" s="9"/>
      <c r="T93" s="9"/>
      <c r="U93" s="9"/>
      <c r="V93" s="9"/>
      <c r="W93" s="10"/>
      <c r="X93" s="9"/>
      <c r="Y93" s="9"/>
      <c r="Z93" s="9"/>
      <c r="AA93" s="9"/>
      <c r="AB93" s="9"/>
      <c r="AC93" s="9"/>
      <c r="AD93" s="10"/>
      <c r="AE93" s="9"/>
      <c r="AF93" s="9"/>
      <c r="AG93" s="9"/>
      <c r="AH93" s="11">
        <f>COUNTIF(الجدول233[[#This Row],[21]:[20]],"س")</f>
        <v>0</v>
      </c>
      <c r="AI93" s="9">
        <f>COUNTIF(الجدول233[[#This Row],[21]:[20]],"ب")</f>
        <v>0</v>
      </c>
      <c r="AJ93" s="9">
        <f>COUNTIF(الجدول233[[#This Row],[21]:[20]],"غياب")</f>
        <v>0</v>
      </c>
      <c r="AK93" s="9">
        <f>COUNTIF(الجدول233[[#This Row],[21]:[20]],"غ")</f>
        <v>0</v>
      </c>
      <c r="AL93" s="9">
        <f>SUM(الجدول233[[#This Row],[21]:[20]])</f>
        <v>0</v>
      </c>
      <c r="AM93" s="12">
        <f>الجدول233[[#This Row],[أيام العمل الفعي ]]-الجدول233[[#This Row],[الغياب*2]]</f>
        <v>0</v>
      </c>
      <c r="AN93" s="13"/>
      <c r="AO93" s="13">
        <f>COUNTIF(الجدول233[[#This Row],[21]:[20]],"&lt;480")</f>
        <v>0</v>
      </c>
      <c r="AP93" s="13">
        <f>الجدول233[[#This Row],[الغياب ]]*2</f>
        <v>0</v>
      </c>
      <c r="AQ93" s="13" t="e">
        <f>VLOOKUP(الجدول233[[#This Row],[الرقم الوظيفي ]],'[2]علاوة 10 د.ل'!$C:$G,5,0)</f>
        <v>#N/A</v>
      </c>
    </row>
    <row r="94" spans="1:43">
      <c r="A94" s="20">
        <v>1508</v>
      </c>
      <c r="B94" s="8"/>
      <c r="C94" s="8"/>
      <c r="D94" s="9"/>
      <c r="E94" s="9"/>
      <c r="F94" s="9"/>
      <c r="G94" s="9"/>
      <c r="H94" s="9"/>
      <c r="I94" s="10"/>
      <c r="J94" s="9"/>
      <c r="K94" s="9"/>
      <c r="L94" s="9"/>
      <c r="M94" s="9"/>
      <c r="N94" s="9"/>
      <c r="O94" s="9"/>
      <c r="P94" s="10"/>
      <c r="Q94" s="9"/>
      <c r="R94" s="9"/>
      <c r="S94" s="9"/>
      <c r="T94" s="9"/>
      <c r="U94" s="9"/>
      <c r="V94" s="9"/>
      <c r="W94" s="10"/>
      <c r="X94" s="9"/>
      <c r="Y94" s="9"/>
      <c r="Z94" s="9"/>
      <c r="AA94" s="9"/>
      <c r="AB94" s="9"/>
      <c r="AC94" s="9"/>
      <c r="AD94" s="10"/>
      <c r="AE94" s="9"/>
      <c r="AF94" s="9"/>
      <c r="AG94" s="9"/>
      <c r="AH94" s="11">
        <f>COUNTIF(الجدول233[[#This Row],[21]:[20]],"س")</f>
        <v>0</v>
      </c>
      <c r="AI94" s="9">
        <f>COUNTIF(الجدول233[[#This Row],[21]:[20]],"ب")</f>
        <v>0</v>
      </c>
      <c r="AJ94" s="9">
        <f>COUNTIF(الجدول233[[#This Row],[21]:[20]],"غياب")</f>
        <v>0</v>
      </c>
      <c r="AK94" s="9">
        <f>COUNTIF(الجدول233[[#This Row],[21]:[20]],"غ")</f>
        <v>0</v>
      </c>
      <c r="AL94" s="9">
        <f>SUM(الجدول233[[#This Row],[21]:[20]])</f>
        <v>0</v>
      </c>
      <c r="AM94" s="12">
        <f>الجدول233[[#This Row],[أيام العمل الفعي ]]-الجدول233[[#This Row],[الغياب*2]]</f>
        <v>0</v>
      </c>
      <c r="AN94" s="13"/>
      <c r="AO94" s="13">
        <f>COUNTIF(الجدول233[[#This Row],[21]:[20]],"&lt;480")</f>
        <v>0</v>
      </c>
      <c r="AP94" s="13">
        <f>الجدول233[[#This Row],[الغياب ]]*2</f>
        <v>0</v>
      </c>
      <c r="AQ94" s="13" t="e">
        <f>VLOOKUP(الجدول233[[#This Row],[الرقم الوظيفي ]],'[2]علاوة 10 د.ل'!$C:$G,5,0)</f>
        <v>#N/A</v>
      </c>
    </row>
    <row r="95" spans="1:43">
      <c r="A95" s="7">
        <v>1527</v>
      </c>
      <c r="B95" s="8"/>
      <c r="C95" s="8"/>
      <c r="D95" s="9"/>
      <c r="E95" s="9"/>
      <c r="F95" s="9"/>
      <c r="G95" s="9"/>
      <c r="H95" s="9"/>
      <c r="I95" s="10"/>
      <c r="J95" s="9"/>
      <c r="K95" s="9"/>
      <c r="L95" s="9"/>
      <c r="M95" s="9"/>
      <c r="N95" s="9"/>
      <c r="O95" s="9"/>
      <c r="P95" s="10"/>
      <c r="Q95" s="9"/>
      <c r="R95" s="9"/>
      <c r="S95" s="9"/>
      <c r="T95" s="9"/>
      <c r="U95" s="9"/>
      <c r="V95" s="9"/>
      <c r="W95" s="10"/>
      <c r="X95" s="9"/>
      <c r="Y95" s="9"/>
      <c r="Z95" s="9"/>
      <c r="AA95" s="9"/>
      <c r="AB95" s="9"/>
      <c r="AC95" s="9"/>
      <c r="AD95" s="10"/>
      <c r="AE95" s="9"/>
      <c r="AF95" s="9"/>
      <c r="AG95" s="9"/>
      <c r="AH95" s="11">
        <f>COUNTIF(الجدول233[[#This Row],[21]:[20]],"س")</f>
        <v>0</v>
      </c>
      <c r="AI95" s="9">
        <f>COUNTIF(الجدول233[[#This Row],[21]:[20]],"ب")</f>
        <v>0</v>
      </c>
      <c r="AJ95" s="9">
        <f>COUNTIF(الجدول233[[#This Row],[21]:[20]],"غياب")</f>
        <v>0</v>
      </c>
      <c r="AK95" s="9">
        <f>COUNTIF(الجدول233[[#This Row],[21]:[20]],"غ")</f>
        <v>0</v>
      </c>
      <c r="AL95" s="9">
        <f>SUM(الجدول233[[#This Row],[21]:[20]])</f>
        <v>0</v>
      </c>
      <c r="AM95" s="12">
        <f>الجدول233[[#This Row],[أيام العمل الفعي ]]-الجدول233[[#This Row],[الغياب*2]]</f>
        <v>0</v>
      </c>
      <c r="AN95" s="13"/>
      <c r="AO95" s="13">
        <f>COUNTIF(الجدول233[[#This Row],[21]:[20]],"&lt;480")</f>
        <v>0</v>
      </c>
      <c r="AP95" s="13">
        <f>الجدول233[[#This Row],[الغياب ]]*2</f>
        <v>0</v>
      </c>
      <c r="AQ95" s="13" t="e">
        <f>VLOOKUP(الجدول233[[#This Row],[الرقم الوظيفي ]],'[2]علاوة 10 د.ل'!$C:$G,5,0)</f>
        <v>#N/A</v>
      </c>
    </row>
    <row r="96" spans="1:43">
      <c r="A96" s="7">
        <v>1528</v>
      </c>
      <c r="B96" s="8"/>
      <c r="C96" s="8"/>
      <c r="D96" s="9"/>
      <c r="E96" s="9"/>
      <c r="F96" s="9"/>
      <c r="G96" s="9"/>
      <c r="H96" s="9"/>
      <c r="I96" s="10"/>
      <c r="J96" s="9"/>
      <c r="K96" s="9"/>
      <c r="L96" s="9"/>
      <c r="M96" s="9"/>
      <c r="N96" s="9"/>
      <c r="O96" s="9"/>
      <c r="P96" s="10"/>
      <c r="Q96" s="9"/>
      <c r="R96" s="9"/>
      <c r="S96" s="9"/>
      <c r="T96" s="9"/>
      <c r="U96" s="9"/>
      <c r="V96" s="9"/>
      <c r="W96" s="10"/>
      <c r="X96" s="9"/>
      <c r="Y96" s="9"/>
      <c r="Z96" s="9"/>
      <c r="AA96" s="9"/>
      <c r="AB96" s="9"/>
      <c r="AC96" s="9"/>
      <c r="AD96" s="10"/>
      <c r="AE96" s="9"/>
      <c r="AF96" s="9"/>
      <c r="AG96" s="9"/>
      <c r="AH96" s="11">
        <f>COUNTIF(الجدول233[[#This Row],[21]:[20]],"س")</f>
        <v>0</v>
      </c>
      <c r="AI96" s="9">
        <f>COUNTIF(الجدول233[[#This Row],[21]:[20]],"ب")</f>
        <v>0</v>
      </c>
      <c r="AJ96" s="9">
        <f>COUNTIF(الجدول233[[#This Row],[21]:[20]],"غياب")</f>
        <v>0</v>
      </c>
      <c r="AK96" s="9">
        <f>COUNTIF(الجدول233[[#This Row],[21]:[20]],"غ")</f>
        <v>0</v>
      </c>
      <c r="AL96" s="9">
        <f>SUM(الجدول233[[#This Row],[21]:[20]])</f>
        <v>0</v>
      </c>
      <c r="AM96" s="12">
        <f>الجدول233[[#This Row],[أيام العمل الفعي ]]-الجدول233[[#This Row],[الغياب*2]]</f>
        <v>0</v>
      </c>
      <c r="AN96" s="13"/>
      <c r="AO96" s="13">
        <f>COUNTIF(الجدول233[[#This Row],[21]:[20]],"&lt;480")</f>
        <v>0</v>
      </c>
      <c r="AP96" s="13">
        <f>الجدول233[[#This Row],[الغياب ]]*2</f>
        <v>0</v>
      </c>
      <c r="AQ96" s="13" t="e">
        <f>VLOOKUP(الجدول233[[#This Row],[الرقم الوظيفي ]],'[2]علاوة 10 د.ل'!$C:$G,5,0)</f>
        <v>#N/A</v>
      </c>
    </row>
    <row r="97" spans="1:43">
      <c r="A97" s="20">
        <v>1541</v>
      </c>
      <c r="B97" s="8"/>
      <c r="C97" s="8"/>
      <c r="D97" s="9"/>
      <c r="E97" s="9"/>
      <c r="F97" s="9"/>
      <c r="G97" s="9"/>
      <c r="H97" s="9"/>
      <c r="I97" s="10"/>
      <c r="J97" s="9"/>
      <c r="K97" s="9"/>
      <c r="L97" s="9"/>
      <c r="M97" s="9"/>
      <c r="N97" s="9"/>
      <c r="O97" s="9"/>
      <c r="P97" s="10"/>
      <c r="Q97" s="9"/>
      <c r="R97" s="9"/>
      <c r="S97" s="9"/>
      <c r="T97" s="9"/>
      <c r="U97" s="9"/>
      <c r="V97" s="9"/>
      <c r="W97" s="10"/>
      <c r="X97" s="9"/>
      <c r="Y97" s="9"/>
      <c r="Z97" s="9"/>
      <c r="AA97" s="9"/>
      <c r="AB97" s="9"/>
      <c r="AC97" s="9"/>
      <c r="AD97" s="10"/>
      <c r="AE97" s="9"/>
      <c r="AF97" s="9"/>
      <c r="AG97" s="9"/>
      <c r="AH97" s="11">
        <f>COUNTIF(الجدول233[[#This Row],[21]:[20]],"س")</f>
        <v>0</v>
      </c>
      <c r="AI97" s="9">
        <f>COUNTIF(الجدول233[[#This Row],[21]:[20]],"ب")</f>
        <v>0</v>
      </c>
      <c r="AJ97" s="9">
        <f>COUNTIF(الجدول233[[#This Row],[21]:[20]],"غياب")</f>
        <v>0</v>
      </c>
      <c r="AK97" s="9">
        <f>COUNTIF(الجدول233[[#This Row],[21]:[20]],"غ")</f>
        <v>0</v>
      </c>
      <c r="AL97" s="9">
        <f>SUM(الجدول233[[#This Row],[21]:[20]])</f>
        <v>0</v>
      </c>
      <c r="AM97" s="12">
        <f>الجدول233[[#This Row],[أيام العمل الفعي ]]-الجدول233[[#This Row],[الغياب*2]]</f>
        <v>0</v>
      </c>
      <c r="AN97" s="13"/>
      <c r="AO97" s="13">
        <f>COUNTIF(الجدول233[[#This Row],[21]:[20]],"&lt;480")</f>
        <v>0</v>
      </c>
      <c r="AP97" s="13">
        <f>الجدول233[[#This Row],[الغياب ]]*2</f>
        <v>0</v>
      </c>
      <c r="AQ97" s="13">
        <f>VLOOKUP(الجدول233[[#This Row],[الرقم الوظيفي ]],'[2]علاوة 10 د.ل'!$C:$G,5,0)</f>
        <v>210</v>
      </c>
    </row>
    <row r="98" spans="1:43">
      <c r="A98" s="20">
        <v>1555</v>
      </c>
      <c r="B98" s="8"/>
      <c r="C98" s="8"/>
      <c r="D98" s="9"/>
      <c r="E98" s="9"/>
      <c r="F98" s="9"/>
      <c r="G98" s="9"/>
      <c r="H98" s="9"/>
      <c r="I98" s="10"/>
      <c r="J98" s="9"/>
      <c r="K98" s="9"/>
      <c r="L98" s="9"/>
      <c r="M98" s="9"/>
      <c r="N98" s="9"/>
      <c r="O98" s="9"/>
      <c r="P98" s="10"/>
      <c r="Q98" s="9"/>
      <c r="R98" s="9"/>
      <c r="S98" s="9"/>
      <c r="T98" s="9"/>
      <c r="U98" s="9"/>
      <c r="V98" s="9"/>
      <c r="W98" s="10"/>
      <c r="X98" s="9"/>
      <c r="Y98" s="9"/>
      <c r="Z98" s="9"/>
      <c r="AA98" s="9"/>
      <c r="AB98" s="9"/>
      <c r="AC98" s="9"/>
      <c r="AD98" s="10"/>
      <c r="AE98" s="9"/>
      <c r="AF98" s="9"/>
      <c r="AG98" s="9"/>
      <c r="AH98" s="11">
        <f>COUNTIF(الجدول233[[#This Row],[21]:[20]],"س")</f>
        <v>0</v>
      </c>
      <c r="AI98" s="9">
        <f>COUNTIF(الجدول233[[#This Row],[21]:[20]],"ب")</f>
        <v>0</v>
      </c>
      <c r="AJ98" s="9">
        <f>COUNTIF(الجدول233[[#This Row],[21]:[20]],"غياب")</f>
        <v>0</v>
      </c>
      <c r="AK98" s="9">
        <f>COUNTIF(الجدول233[[#This Row],[21]:[20]],"غ")</f>
        <v>0</v>
      </c>
      <c r="AL98" s="9">
        <f>SUM(الجدول233[[#This Row],[21]:[20]])</f>
        <v>0</v>
      </c>
      <c r="AM98" s="12">
        <f>الجدول233[[#This Row],[أيام العمل الفعي ]]-الجدول233[[#This Row],[الغياب*2]]</f>
        <v>0</v>
      </c>
      <c r="AN98" s="13"/>
      <c r="AO98" s="13">
        <f>COUNTIF(الجدول233[[#This Row],[21]:[20]],"&lt;480")</f>
        <v>0</v>
      </c>
      <c r="AP98" s="13">
        <f>الجدول233[[#This Row],[الغياب ]]*2</f>
        <v>0</v>
      </c>
      <c r="AQ98" s="13">
        <f>VLOOKUP(الجدول233[[#This Row],[الرقم الوظيفي ]],'[2]علاوة 10 د.ل'!$C:$G,5,0)</f>
        <v>160</v>
      </c>
    </row>
    <row r="99" spans="1:43">
      <c r="A99" s="20">
        <v>1557</v>
      </c>
      <c r="B99" s="8"/>
      <c r="C99" s="8"/>
      <c r="D99" s="9"/>
      <c r="E99" s="9"/>
      <c r="F99" s="9"/>
      <c r="G99" s="9"/>
      <c r="H99" s="9"/>
      <c r="I99" s="10"/>
      <c r="J99" s="9"/>
      <c r="K99" s="9"/>
      <c r="L99" s="9"/>
      <c r="M99" s="9"/>
      <c r="N99" s="9"/>
      <c r="O99" s="9"/>
      <c r="P99" s="10"/>
      <c r="Q99" s="9"/>
      <c r="R99" s="9"/>
      <c r="S99" s="9"/>
      <c r="T99" s="9"/>
      <c r="U99" s="9"/>
      <c r="V99" s="9"/>
      <c r="W99" s="10"/>
      <c r="X99" s="9"/>
      <c r="Y99" s="9"/>
      <c r="Z99" s="9"/>
      <c r="AA99" s="9"/>
      <c r="AB99" s="9"/>
      <c r="AC99" s="9"/>
      <c r="AD99" s="10"/>
      <c r="AE99" s="9"/>
      <c r="AF99" s="9"/>
      <c r="AG99" s="9"/>
      <c r="AH99" s="11">
        <f>COUNTIF(الجدول233[[#This Row],[21]:[20]],"س")</f>
        <v>0</v>
      </c>
      <c r="AI99" s="9">
        <f>COUNTIF(الجدول233[[#This Row],[21]:[20]],"ب")</f>
        <v>0</v>
      </c>
      <c r="AJ99" s="9">
        <f>COUNTIF(الجدول233[[#This Row],[21]:[20]],"غياب")</f>
        <v>0</v>
      </c>
      <c r="AK99" s="9">
        <f>COUNTIF(الجدول233[[#This Row],[21]:[20]],"غ")</f>
        <v>0</v>
      </c>
      <c r="AL99" s="9">
        <f>SUM(الجدول233[[#This Row],[21]:[20]])</f>
        <v>0</v>
      </c>
      <c r="AM99" s="12">
        <f>الجدول233[[#This Row],[أيام العمل الفعي ]]-الجدول233[[#This Row],[الغياب*2]]</f>
        <v>0</v>
      </c>
      <c r="AN99" s="13"/>
      <c r="AO99" s="13">
        <f>COUNTIF(الجدول233[[#This Row],[21]:[20]],"&lt;480")</f>
        <v>0</v>
      </c>
      <c r="AP99" s="13">
        <f>الجدول233[[#This Row],[الغياب ]]*2</f>
        <v>0</v>
      </c>
      <c r="AQ99" s="13">
        <f>VLOOKUP(الجدول233[[#This Row],[الرقم الوظيفي ]],'[2]علاوة 10 د.ل'!$C:$G,5,0)</f>
        <v>260</v>
      </c>
    </row>
    <row r="100" spans="1:43">
      <c r="A100" s="20">
        <v>1575</v>
      </c>
      <c r="B100" s="8"/>
      <c r="C100" s="8"/>
      <c r="D100" s="9"/>
      <c r="E100" s="9"/>
      <c r="F100" s="9"/>
      <c r="G100" s="9"/>
      <c r="H100" s="9"/>
      <c r="I100" s="10"/>
      <c r="J100" s="9"/>
      <c r="K100" s="9"/>
      <c r="L100" s="9"/>
      <c r="M100" s="9"/>
      <c r="N100" s="9"/>
      <c r="O100" s="9"/>
      <c r="P100" s="10"/>
      <c r="Q100" s="9"/>
      <c r="R100" s="9"/>
      <c r="S100" s="9"/>
      <c r="T100" s="9"/>
      <c r="U100" s="9"/>
      <c r="V100" s="9"/>
      <c r="W100" s="10"/>
      <c r="X100" s="9"/>
      <c r="Y100" s="9"/>
      <c r="Z100" s="9"/>
      <c r="AA100" s="9"/>
      <c r="AB100" s="9"/>
      <c r="AC100" s="9"/>
      <c r="AD100" s="10"/>
      <c r="AE100" s="9"/>
      <c r="AF100" s="9"/>
      <c r="AG100" s="9"/>
      <c r="AH100" s="11">
        <f>COUNTIF(الجدول233[[#This Row],[21]:[20]],"س")</f>
        <v>0</v>
      </c>
      <c r="AI100" s="9">
        <f>COUNTIF(الجدول233[[#This Row],[21]:[20]],"ب")</f>
        <v>0</v>
      </c>
      <c r="AJ100" s="9">
        <f>COUNTIF(الجدول233[[#This Row],[21]:[20]],"غياب")</f>
        <v>0</v>
      </c>
      <c r="AK100" s="9">
        <f>COUNTIF(الجدول233[[#This Row],[21]:[20]],"غ")</f>
        <v>0</v>
      </c>
      <c r="AL100" s="9">
        <f>SUM(الجدول233[[#This Row],[21]:[20]])</f>
        <v>0</v>
      </c>
      <c r="AM100" s="12">
        <f>الجدول233[[#This Row],[أيام العمل الفعي ]]-الجدول233[[#This Row],[الغياب*2]]</f>
        <v>0</v>
      </c>
      <c r="AN100" s="13"/>
      <c r="AO100" s="13">
        <f>COUNTIF(الجدول233[[#This Row],[21]:[20]],"&lt;480")</f>
        <v>0</v>
      </c>
      <c r="AP100" s="13">
        <f>الجدول233[[#This Row],[الغياب ]]*2</f>
        <v>0</v>
      </c>
      <c r="AQ100" s="13">
        <f>VLOOKUP(الجدول233[[#This Row],[الرقم الوظيفي ]],'[2]علاوة 10 د.ل'!$C:$G,5,0)</f>
        <v>240</v>
      </c>
    </row>
    <row r="101" spans="1:43">
      <c r="A101" s="7">
        <v>1583</v>
      </c>
      <c r="B101" s="8"/>
      <c r="C101" s="8"/>
      <c r="D101" s="9"/>
      <c r="E101" s="9"/>
      <c r="F101" s="9"/>
      <c r="G101" s="9"/>
      <c r="H101" s="9"/>
      <c r="I101" s="10"/>
      <c r="J101" s="9"/>
      <c r="K101" s="9"/>
      <c r="L101" s="9"/>
      <c r="M101" s="9"/>
      <c r="N101" s="9"/>
      <c r="O101" s="9"/>
      <c r="P101" s="10"/>
      <c r="Q101" s="9"/>
      <c r="R101" s="9"/>
      <c r="S101" s="9"/>
      <c r="T101" s="9"/>
      <c r="U101" s="9"/>
      <c r="V101" s="9"/>
      <c r="W101" s="10"/>
      <c r="X101" s="9"/>
      <c r="Y101" s="9"/>
      <c r="Z101" s="9"/>
      <c r="AA101" s="9"/>
      <c r="AB101" s="9"/>
      <c r="AC101" s="9"/>
      <c r="AD101" s="10"/>
      <c r="AE101" s="9"/>
      <c r="AF101" s="9"/>
      <c r="AG101" s="9"/>
      <c r="AH101" s="11">
        <f>COUNTIF(الجدول233[[#This Row],[21]:[20]],"س")</f>
        <v>0</v>
      </c>
      <c r="AI101" s="9">
        <f>COUNTIF(الجدول233[[#This Row],[21]:[20]],"ب")</f>
        <v>0</v>
      </c>
      <c r="AJ101" s="9">
        <f>COUNTIF(الجدول233[[#This Row],[21]:[20]],"غياب")</f>
        <v>0</v>
      </c>
      <c r="AK101" s="9">
        <f>COUNTIF(الجدول233[[#This Row],[21]:[20]],"غ")</f>
        <v>0</v>
      </c>
      <c r="AL101" s="9">
        <f>SUM(الجدول233[[#This Row],[21]:[20]])</f>
        <v>0</v>
      </c>
      <c r="AM101" s="12">
        <f>الجدول233[[#This Row],[أيام العمل الفعي ]]-الجدول233[[#This Row],[الغياب*2]]</f>
        <v>0</v>
      </c>
      <c r="AN101" s="13"/>
      <c r="AO101" s="13">
        <f>COUNTIF(الجدول233[[#This Row],[21]:[20]],"&lt;480")</f>
        <v>0</v>
      </c>
      <c r="AP101" s="13">
        <f>الجدول233[[#This Row],[الغياب ]]*2</f>
        <v>0</v>
      </c>
      <c r="AQ101" s="13" t="e">
        <f>VLOOKUP(الجدول233[[#This Row],[الرقم الوظيفي ]],'[2]علاوة 10 د.ل'!$C:$G,5,0)</f>
        <v>#N/A</v>
      </c>
    </row>
    <row r="102" spans="1:43">
      <c r="A102" s="7">
        <v>1587</v>
      </c>
      <c r="B102" s="8"/>
      <c r="C102" s="8"/>
      <c r="D102" s="9"/>
      <c r="E102" s="9"/>
      <c r="F102" s="9"/>
      <c r="G102" s="9"/>
      <c r="H102" s="9"/>
      <c r="I102" s="10"/>
      <c r="J102" s="9"/>
      <c r="K102" s="9"/>
      <c r="L102" s="9"/>
      <c r="M102" s="9"/>
      <c r="N102" s="9"/>
      <c r="O102" s="9"/>
      <c r="P102" s="10"/>
      <c r="Q102" s="9"/>
      <c r="R102" s="9"/>
      <c r="S102" s="9"/>
      <c r="T102" s="9"/>
      <c r="U102" s="9"/>
      <c r="V102" s="9"/>
      <c r="W102" s="10"/>
      <c r="X102" s="9"/>
      <c r="Y102" s="9"/>
      <c r="Z102" s="9"/>
      <c r="AA102" s="9"/>
      <c r="AB102" s="9"/>
      <c r="AC102" s="9"/>
      <c r="AD102" s="10"/>
      <c r="AE102" s="9"/>
      <c r="AF102" s="9"/>
      <c r="AG102" s="9"/>
      <c r="AH102" s="11">
        <f>COUNTIF(الجدول233[[#This Row],[21]:[20]],"س")</f>
        <v>0</v>
      </c>
      <c r="AI102" s="9">
        <f>COUNTIF(الجدول233[[#This Row],[21]:[20]],"ب")</f>
        <v>0</v>
      </c>
      <c r="AJ102" s="9">
        <f>COUNTIF(الجدول233[[#This Row],[21]:[20]],"غياب")</f>
        <v>0</v>
      </c>
      <c r="AK102" s="9">
        <f>COUNTIF(الجدول233[[#This Row],[21]:[20]],"غ")</f>
        <v>0</v>
      </c>
      <c r="AL102" s="9">
        <f>SUM(الجدول233[[#This Row],[21]:[20]])</f>
        <v>0</v>
      </c>
      <c r="AM102" s="12">
        <f>الجدول233[[#This Row],[أيام العمل الفعي ]]-الجدول233[[#This Row],[الغياب*2]]</f>
        <v>0</v>
      </c>
      <c r="AN102" s="13"/>
      <c r="AO102" s="13">
        <f>COUNTIF(الجدول233[[#This Row],[21]:[20]],"&lt;480")</f>
        <v>0</v>
      </c>
      <c r="AP102" s="13">
        <f>الجدول233[[#This Row],[الغياب ]]*2</f>
        <v>0</v>
      </c>
      <c r="AQ102" s="13" t="e">
        <f>VLOOKUP(الجدول233[[#This Row],[الرقم الوظيفي ]],'[2]علاوة 10 د.ل'!$C:$G,5,0)</f>
        <v>#N/A</v>
      </c>
    </row>
    <row r="103" spans="1:43">
      <c r="A103" s="7">
        <v>1615</v>
      </c>
      <c r="B103" s="8"/>
      <c r="C103" s="8"/>
      <c r="D103" s="9"/>
      <c r="E103" s="9"/>
      <c r="F103" s="9"/>
      <c r="G103" s="9"/>
      <c r="H103" s="9"/>
      <c r="I103" s="10"/>
      <c r="J103" s="9"/>
      <c r="K103" s="9"/>
      <c r="L103" s="9"/>
      <c r="M103" s="9"/>
      <c r="N103" s="9"/>
      <c r="O103" s="9"/>
      <c r="P103" s="10"/>
      <c r="Q103" s="9"/>
      <c r="R103" s="9"/>
      <c r="S103" s="9"/>
      <c r="T103" s="9"/>
      <c r="U103" s="9"/>
      <c r="V103" s="9"/>
      <c r="W103" s="10"/>
      <c r="X103" s="9"/>
      <c r="Y103" s="9"/>
      <c r="Z103" s="9"/>
      <c r="AA103" s="9"/>
      <c r="AB103" s="9"/>
      <c r="AC103" s="9"/>
      <c r="AD103" s="10"/>
      <c r="AE103" s="9"/>
      <c r="AF103" s="9"/>
      <c r="AG103" s="9"/>
      <c r="AH103" s="11">
        <f>COUNTIF(الجدول233[[#This Row],[21]:[20]],"س")</f>
        <v>0</v>
      </c>
      <c r="AI103" s="9">
        <f>COUNTIF(الجدول233[[#This Row],[21]:[20]],"ب")</f>
        <v>0</v>
      </c>
      <c r="AJ103" s="9">
        <f>COUNTIF(الجدول233[[#This Row],[21]:[20]],"غياب")</f>
        <v>0</v>
      </c>
      <c r="AK103" s="9">
        <f>COUNTIF(الجدول233[[#This Row],[21]:[20]],"غ")</f>
        <v>0</v>
      </c>
      <c r="AL103" s="9">
        <f>SUM(الجدول233[[#This Row],[21]:[20]])</f>
        <v>0</v>
      </c>
      <c r="AM103" s="12">
        <f>الجدول233[[#This Row],[أيام العمل الفعي ]]-الجدول233[[#This Row],[الغياب*2]]</f>
        <v>0</v>
      </c>
      <c r="AN103" s="13"/>
      <c r="AO103" s="13">
        <f>COUNTIF(الجدول233[[#This Row],[21]:[20]],"&lt;480")</f>
        <v>0</v>
      </c>
      <c r="AP103" s="13">
        <f>الجدول233[[#This Row],[الغياب ]]*2</f>
        <v>0</v>
      </c>
      <c r="AQ103" s="13" t="e">
        <f>VLOOKUP(الجدول233[[#This Row],[الرقم الوظيفي ]],'[2]علاوة 10 د.ل'!$C:$G,5,0)</f>
        <v>#N/A</v>
      </c>
    </row>
    <row r="104" spans="1:43">
      <c r="A104" s="7">
        <v>1629</v>
      </c>
      <c r="B104" s="8"/>
      <c r="C104" s="8"/>
      <c r="D104" s="9"/>
      <c r="E104" s="9"/>
      <c r="F104" s="9"/>
      <c r="G104" s="9"/>
      <c r="H104" s="9"/>
      <c r="I104" s="10"/>
      <c r="J104" s="9"/>
      <c r="K104" s="9"/>
      <c r="L104" s="9"/>
      <c r="M104" s="9"/>
      <c r="N104" s="9"/>
      <c r="O104" s="9"/>
      <c r="P104" s="10"/>
      <c r="Q104" s="9"/>
      <c r="R104" s="9"/>
      <c r="S104" s="9"/>
      <c r="T104" s="9"/>
      <c r="U104" s="9"/>
      <c r="V104" s="9"/>
      <c r="W104" s="10"/>
      <c r="X104" s="9"/>
      <c r="Y104" s="9"/>
      <c r="Z104" s="9"/>
      <c r="AA104" s="9"/>
      <c r="AB104" s="9"/>
      <c r="AC104" s="9"/>
      <c r="AD104" s="10"/>
      <c r="AE104" s="9"/>
      <c r="AF104" s="9"/>
      <c r="AG104" s="9"/>
      <c r="AH104" s="11">
        <f>COUNTIF(الجدول233[[#This Row],[21]:[20]],"س")</f>
        <v>0</v>
      </c>
      <c r="AI104" s="9">
        <f>COUNTIF(الجدول233[[#This Row],[21]:[20]],"ب")</f>
        <v>0</v>
      </c>
      <c r="AJ104" s="9">
        <f>COUNTIF(الجدول233[[#This Row],[21]:[20]],"غياب")</f>
        <v>0</v>
      </c>
      <c r="AK104" s="9">
        <f>COUNTIF(الجدول233[[#This Row],[21]:[20]],"غ")</f>
        <v>0</v>
      </c>
      <c r="AL104" s="9">
        <f>SUM(الجدول233[[#This Row],[21]:[20]])</f>
        <v>0</v>
      </c>
      <c r="AM104" s="12">
        <f>الجدول233[[#This Row],[أيام العمل الفعي ]]-الجدول233[[#This Row],[الغياب*2]]</f>
        <v>0</v>
      </c>
      <c r="AN104" s="13"/>
      <c r="AO104" s="13">
        <f>COUNTIF(الجدول233[[#This Row],[21]:[20]],"&lt;480")</f>
        <v>0</v>
      </c>
      <c r="AP104" s="13">
        <f>الجدول233[[#This Row],[الغياب ]]*2</f>
        <v>0</v>
      </c>
      <c r="AQ104" s="13" t="e">
        <f>VLOOKUP(الجدول233[[#This Row],[الرقم الوظيفي ]],'[2]علاوة 10 د.ل'!$C:$G,5,0)</f>
        <v>#N/A</v>
      </c>
    </row>
    <row r="105" spans="1:43">
      <c r="A105" s="20">
        <v>1650</v>
      </c>
      <c r="B105" s="21"/>
      <c r="C105" s="8"/>
      <c r="D105" s="9"/>
      <c r="E105" s="9"/>
      <c r="F105" s="9"/>
      <c r="G105" s="9"/>
      <c r="H105" s="9"/>
      <c r="I105" s="10"/>
      <c r="J105" s="9"/>
      <c r="K105" s="9"/>
      <c r="L105" s="9"/>
      <c r="M105" s="9"/>
      <c r="N105" s="9"/>
      <c r="O105" s="9"/>
      <c r="P105" s="10"/>
      <c r="Q105" s="9"/>
      <c r="R105" s="9"/>
      <c r="S105" s="9"/>
      <c r="T105" s="9"/>
      <c r="U105" s="9"/>
      <c r="V105" s="9"/>
      <c r="W105" s="10"/>
      <c r="X105" s="9"/>
      <c r="Y105" s="9"/>
      <c r="Z105" s="9"/>
      <c r="AA105" s="9"/>
      <c r="AB105" s="9"/>
      <c r="AC105" s="9"/>
      <c r="AD105" s="10"/>
      <c r="AE105" s="9"/>
      <c r="AF105" s="9"/>
      <c r="AG105" s="9"/>
      <c r="AH105" s="18">
        <f>COUNTIF(الجدول233[[#This Row],[21]:[20]],"س")</f>
        <v>0</v>
      </c>
      <c r="AI105" s="13">
        <f>COUNTIF(الجدول233[[#This Row],[21]:[20]],"ب")</f>
        <v>0</v>
      </c>
      <c r="AJ105" s="13">
        <f>COUNTIF(الجدول233[[#This Row],[21]:[20]],"غياب")</f>
        <v>0</v>
      </c>
      <c r="AK105" s="13">
        <f>COUNTIF(الجدول233[[#This Row],[21]:[20]],"غ")</f>
        <v>0</v>
      </c>
      <c r="AL105" s="13">
        <f>SUM(الجدول233[[#This Row],[21]:[20]])</f>
        <v>0</v>
      </c>
      <c r="AM105" s="19">
        <f>الجدول233[[#This Row],[أيام العمل الفعي ]]-الجدول233[[#This Row],[الغياب*2]]</f>
        <v>0</v>
      </c>
      <c r="AN105" s="13"/>
      <c r="AO105" s="13">
        <f>COUNTIF(الجدول233[[#This Row],[21]:[20]],"&lt;480")</f>
        <v>0</v>
      </c>
      <c r="AP105" s="13">
        <f>الجدول233[[#This Row],[الغياب ]]*2</f>
        <v>0</v>
      </c>
      <c r="AQ105" s="13">
        <f>VLOOKUP(الجدول233[[#This Row],[الرقم الوظيفي ]],'[2]علاوة 10 د.ل'!$C:$G,5,0)</f>
        <v>50</v>
      </c>
    </row>
    <row r="106" spans="1:43">
      <c r="A106" s="7">
        <v>1652</v>
      </c>
      <c r="B106" s="8"/>
      <c r="C106" s="8"/>
      <c r="D106" s="9"/>
      <c r="E106" s="9"/>
      <c r="F106" s="9"/>
      <c r="G106" s="9"/>
      <c r="H106" s="9"/>
      <c r="I106" s="10"/>
      <c r="J106" s="9"/>
      <c r="K106" s="9"/>
      <c r="L106" s="9"/>
      <c r="M106" s="9"/>
      <c r="N106" s="9"/>
      <c r="O106" s="9"/>
      <c r="P106" s="10"/>
      <c r="Q106" s="9"/>
      <c r="R106" s="9"/>
      <c r="S106" s="9"/>
      <c r="T106" s="9"/>
      <c r="U106" s="9"/>
      <c r="V106" s="9"/>
      <c r="W106" s="10"/>
      <c r="X106" s="9"/>
      <c r="Y106" s="9"/>
      <c r="Z106" s="9"/>
      <c r="AA106" s="9"/>
      <c r="AB106" s="9"/>
      <c r="AC106" s="9"/>
      <c r="AD106" s="10"/>
      <c r="AE106" s="9"/>
      <c r="AF106" s="9"/>
      <c r="AG106" s="9"/>
      <c r="AH106" s="11">
        <f>COUNTIF(الجدول233[[#This Row],[21]:[20]],"س")</f>
        <v>0</v>
      </c>
      <c r="AI106" s="9">
        <f>COUNTIF(الجدول233[[#This Row],[21]:[20]],"ب")</f>
        <v>0</v>
      </c>
      <c r="AJ106" s="9">
        <f>COUNTIF(الجدول233[[#This Row],[21]:[20]],"غياب")</f>
        <v>0</v>
      </c>
      <c r="AK106" s="9">
        <f>COUNTIF(الجدول233[[#This Row],[21]:[20]],"غ")</f>
        <v>0</v>
      </c>
      <c r="AL106" s="9">
        <f>SUM(الجدول233[[#This Row],[21]:[20]])</f>
        <v>0</v>
      </c>
      <c r="AM106" s="12">
        <f>الجدول233[[#This Row],[أيام العمل الفعي ]]-الجدول233[[#This Row],[الغياب*2]]</f>
        <v>0</v>
      </c>
      <c r="AN106" s="13"/>
      <c r="AO106" s="13">
        <f>COUNTIF(الجدول233[[#This Row],[21]:[20]],"&lt;480")</f>
        <v>0</v>
      </c>
      <c r="AP106" s="13">
        <f>الجدول233[[#This Row],[الغياب ]]*2</f>
        <v>0</v>
      </c>
      <c r="AQ106" s="13">
        <f>VLOOKUP(الجدول233[[#This Row],[الرقم الوظيفي ]],'[2]علاوة 10 د.ل'!$C:$G,5,0)</f>
        <v>240</v>
      </c>
    </row>
    <row r="107" spans="1:43">
      <c r="A107" s="7">
        <v>1724</v>
      </c>
      <c r="B107" s="8"/>
      <c r="C107" s="8"/>
      <c r="D107" s="9"/>
      <c r="E107" s="9"/>
      <c r="F107" s="9"/>
      <c r="G107" s="9"/>
      <c r="H107" s="9"/>
      <c r="I107" s="10"/>
      <c r="J107" s="9"/>
      <c r="K107" s="9"/>
      <c r="L107" s="9"/>
      <c r="M107" s="9"/>
      <c r="N107" s="9"/>
      <c r="O107" s="9"/>
      <c r="P107" s="10"/>
      <c r="Q107" s="9"/>
      <c r="R107" s="9"/>
      <c r="S107" s="9"/>
      <c r="T107" s="9"/>
      <c r="U107" s="9"/>
      <c r="V107" s="9"/>
      <c r="W107" s="10"/>
      <c r="X107" s="9"/>
      <c r="Y107" s="9"/>
      <c r="Z107" s="9"/>
      <c r="AA107" s="9"/>
      <c r="AB107" s="9"/>
      <c r="AC107" s="9"/>
      <c r="AD107" s="10"/>
      <c r="AE107" s="9"/>
      <c r="AF107" s="9"/>
      <c r="AG107" s="9"/>
      <c r="AH107" s="11">
        <f>COUNTIF(الجدول233[[#This Row],[21]:[20]],"س")</f>
        <v>0</v>
      </c>
      <c r="AI107" s="9">
        <f>COUNTIF(الجدول233[[#This Row],[21]:[20]],"ب")</f>
        <v>0</v>
      </c>
      <c r="AJ107" s="9">
        <f>COUNTIF(الجدول233[[#This Row],[21]:[20]],"غياب")</f>
        <v>0</v>
      </c>
      <c r="AK107" s="9">
        <f>COUNTIF(الجدول233[[#This Row],[21]:[20]],"غ")</f>
        <v>0</v>
      </c>
      <c r="AL107" s="9">
        <f>SUM(الجدول233[[#This Row],[21]:[20]])</f>
        <v>0</v>
      </c>
      <c r="AM107" s="12">
        <f>الجدول233[[#This Row],[أيام العمل الفعي ]]-الجدول233[[#This Row],[الغياب*2]]</f>
        <v>0</v>
      </c>
      <c r="AN107" s="13"/>
      <c r="AO107" s="13">
        <f>COUNTIF(الجدول233[[#This Row],[21]:[20]],"&lt;480")</f>
        <v>0</v>
      </c>
      <c r="AP107" s="13">
        <f>الجدول233[[#This Row],[الغياب ]]*2</f>
        <v>0</v>
      </c>
      <c r="AQ107" s="13" t="e">
        <f>VLOOKUP(الجدول233[[#This Row],[الرقم الوظيفي ]],'[2]علاوة 10 د.ل'!$C:$G,5,0)</f>
        <v>#N/A</v>
      </c>
    </row>
    <row r="108" spans="1:43">
      <c r="A108" s="7">
        <v>1788</v>
      </c>
      <c r="B108" s="8"/>
      <c r="C108" s="8"/>
      <c r="D108" s="9"/>
      <c r="E108" s="9"/>
      <c r="F108" s="9"/>
      <c r="G108" s="9"/>
      <c r="H108" s="9"/>
      <c r="I108" s="10"/>
      <c r="J108" s="9"/>
      <c r="K108" s="9"/>
      <c r="L108" s="9"/>
      <c r="M108" s="9"/>
      <c r="N108" s="9"/>
      <c r="O108" s="9"/>
      <c r="P108" s="10"/>
      <c r="Q108" s="9"/>
      <c r="R108" s="9"/>
      <c r="S108" s="9"/>
      <c r="T108" s="9"/>
      <c r="U108" s="9"/>
      <c r="V108" s="9"/>
      <c r="W108" s="10"/>
      <c r="X108" s="9"/>
      <c r="Y108" s="9"/>
      <c r="Z108" s="9"/>
      <c r="AA108" s="9"/>
      <c r="AB108" s="9"/>
      <c r="AC108" s="9"/>
      <c r="AD108" s="10"/>
      <c r="AE108" s="9"/>
      <c r="AF108" s="9"/>
      <c r="AG108" s="9"/>
      <c r="AH108" s="11">
        <f>COUNTIF(الجدول233[[#This Row],[21]:[20]],"س")</f>
        <v>0</v>
      </c>
      <c r="AI108" s="9">
        <f>COUNTIF(الجدول233[[#This Row],[21]:[20]],"ب")</f>
        <v>0</v>
      </c>
      <c r="AJ108" s="9">
        <f>COUNTIF(الجدول233[[#This Row],[21]:[20]],"غياب")</f>
        <v>0</v>
      </c>
      <c r="AK108" s="9">
        <f>COUNTIF(الجدول233[[#This Row],[21]:[20]],"غ")</f>
        <v>0</v>
      </c>
      <c r="AL108" s="9">
        <f>SUM(الجدول233[[#This Row],[21]:[20]])</f>
        <v>0</v>
      </c>
      <c r="AM108" s="12">
        <f>الجدول233[[#This Row],[أيام العمل الفعي ]]-الجدول233[[#This Row],[الغياب*2]]</f>
        <v>0</v>
      </c>
      <c r="AN108" s="13"/>
      <c r="AO108" s="13">
        <f>COUNTIF(الجدول233[[#This Row],[21]:[20]],"&lt;480")</f>
        <v>0</v>
      </c>
      <c r="AP108" s="13">
        <f>الجدول233[[#This Row],[الغياب ]]*2</f>
        <v>0</v>
      </c>
      <c r="AQ108" s="13" t="e">
        <f>VLOOKUP(الجدول233[[#This Row],[الرقم الوظيفي ]],'[2]علاوة 10 د.ل'!$C:$G,5,0)</f>
        <v>#N/A</v>
      </c>
    </row>
    <row r="109" spans="1:43">
      <c r="A109" s="7">
        <v>1821</v>
      </c>
      <c r="B109" s="8"/>
      <c r="C109" s="8"/>
      <c r="D109" s="9"/>
      <c r="E109" s="9"/>
      <c r="F109" s="9"/>
      <c r="G109" s="9"/>
      <c r="H109" s="9"/>
      <c r="I109" s="10"/>
      <c r="J109" s="9"/>
      <c r="K109" s="9"/>
      <c r="L109" s="9"/>
      <c r="M109" s="9"/>
      <c r="N109" s="9"/>
      <c r="O109" s="9"/>
      <c r="P109" s="10"/>
      <c r="Q109" s="9"/>
      <c r="R109" s="9"/>
      <c r="S109" s="9"/>
      <c r="T109" s="9"/>
      <c r="U109" s="9"/>
      <c r="V109" s="9"/>
      <c r="W109" s="10"/>
      <c r="X109" s="9"/>
      <c r="Y109" s="9"/>
      <c r="Z109" s="9"/>
      <c r="AA109" s="9"/>
      <c r="AB109" s="9"/>
      <c r="AC109" s="9"/>
      <c r="AD109" s="10"/>
      <c r="AE109" s="9"/>
      <c r="AF109" s="9"/>
      <c r="AG109" s="9"/>
      <c r="AH109" s="11">
        <f>COUNTIF(الجدول233[[#This Row],[21]:[20]],"س")</f>
        <v>0</v>
      </c>
      <c r="AI109" s="9">
        <f>COUNTIF(الجدول233[[#This Row],[21]:[20]],"ب")</f>
        <v>0</v>
      </c>
      <c r="AJ109" s="9">
        <f>COUNTIF(الجدول233[[#This Row],[21]:[20]],"غياب")</f>
        <v>0</v>
      </c>
      <c r="AK109" s="9">
        <f>COUNTIF(الجدول233[[#This Row],[21]:[20]],"غ")</f>
        <v>0</v>
      </c>
      <c r="AL109" s="9">
        <f>SUM(الجدول233[[#This Row],[21]:[20]])</f>
        <v>0</v>
      </c>
      <c r="AM109" s="12">
        <f>الجدول233[[#This Row],[أيام العمل الفعي ]]-الجدول233[[#This Row],[الغياب*2]]</f>
        <v>0</v>
      </c>
      <c r="AN109" s="13"/>
      <c r="AO109" s="13">
        <f>COUNTIF(الجدول233[[#This Row],[21]:[20]],"&lt;480")</f>
        <v>0</v>
      </c>
      <c r="AP109" s="13">
        <f>الجدول233[[#This Row],[الغياب ]]*2</f>
        <v>0</v>
      </c>
      <c r="AQ109" s="13" t="e">
        <f>VLOOKUP(الجدول233[[#This Row],[الرقم الوظيفي ]],'[2]علاوة 10 د.ل'!$C:$G,5,0)</f>
        <v>#N/A</v>
      </c>
    </row>
    <row r="110" spans="1:43">
      <c r="A110" s="7">
        <v>1839</v>
      </c>
      <c r="B110" s="8"/>
      <c r="C110" s="8"/>
      <c r="D110" s="9"/>
      <c r="E110" s="9"/>
      <c r="F110" s="9"/>
      <c r="G110" s="9"/>
      <c r="H110" s="9"/>
      <c r="I110" s="10"/>
      <c r="J110" s="9"/>
      <c r="K110" s="9"/>
      <c r="L110" s="9"/>
      <c r="M110" s="9"/>
      <c r="N110" s="9"/>
      <c r="O110" s="9"/>
      <c r="P110" s="10"/>
      <c r="Q110" s="9"/>
      <c r="R110" s="9"/>
      <c r="S110" s="9"/>
      <c r="T110" s="9"/>
      <c r="U110" s="9"/>
      <c r="V110" s="9"/>
      <c r="W110" s="10"/>
      <c r="X110" s="9"/>
      <c r="Y110" s="9"/>
      <c r="Z110" s="9"/>
      <c r="AA110" s="9"/>
      <c r="AB110" s="9"/>
      <c r="AC110" s="9"/>
      <c r="AD110" s="10"/>
      <c r="AE110" s="9"/>
      <c r="AF110" s="9"/>
      <c r="AG110" s="9"/>
      <c r="AH110" s="11">
        <f>COUNTIF(الجدول233[[#This Row],[21]:[20]],"س")</f>
        <v>0</v>
      </c>
      <c r="AI110" s="9">
        <f>COUNTIF(الجدول233[[#This Row],[21]:[20]],"ب")</f>
        <v>0</v>
      </c>
      <c r="AJ110" s="9">
        <f>COUNTIF(الجدول233[[#This Row],[21]:[20]],"غياب")</f>
        <v>0</v>
      </c>
      <c r="AK110" s="9">
        <f>COUNTIF(الجدول233[[#This Row],[21]:[20]],"غ")</f>
        <v>0</v>
      </c>
      <c r="AL110" s="9">
        <f>SUM(الجدول233[[#This Row],[21]:[20]])</f>
        <v>0</v>
      </c>
      <c r="AM110" s="12">
        <f>الجدول233[[#This Row],[أيام العمل الفعي ]]-الجدول233[[#This Row],[الغياب*2]]</f>
        <v>0</v>
      </c>
      <c r="AN110" s="13"/>
      <c r="AO110" s="13">
        <f>COUNTIF(الجدول233[[#This Row],[21]:[20]],"&lt;480")</f>
        <v>0</v>
      </c>
      <c r="AP110" s="13">
        <f>الجدول233[[#This Row],[الغياب ]]*2</f>
        <v>0</v>
      </c>
      <c r="AQ110" s="13" t="e">
        <f>VLOOKUP(الجدول233[[#This Row],[الرقم الوظيفي ]],'[2]علاوة 10 د.ل'!$C:$G,5,0)</f>
        <v>#N/A</v>
      </c>
    </row>
    <row r="111" spans="1:43">
      <c r="A111" s="7">
        <v>1875</v>
      </c>
      <c r="B111" s="8"/>
      <c r="C111" s="8"/>
      <c r="D111" s="9"/>
      <c r="E111" s="9"/>
      <c r="F111" s="9"/>
      <c r="G111" s="9"/>
      <c r="H111" s="9"/>
      <c r="I111" s="10"/>
      <c r="J111" s="9"/>
      <c r="K111" s="9"/>
      <c r="L111" s="9"/>
      <c r="M111" s="9"/>
      <c r="N111" s="9"/>
      <c r="O111" s="9"/>
      <c r="P111" s="10"/>
      <c r="Q111" s="9"/>
      <c r="R111" s="9"/>
      <c r="S111" s="9"/>
      <c r="T111" s="9"/>
      <c r="U111" s="9"/>
      <c r="V111" s="9"/>
      <c r="W111" s="10"/>
      <c r="X111" s="9"/>
      <c r="Y111" s="9"/>
      <c r="Z111" s="9"/>
      <c r="AA111" s="9"/>
      <c r="AB111" s="9"/>
      <c r="AC111" s="9"/>
      <c r="AD111" s="10"/>
      <c r="AE111" s="9"/>
      <c r="AF111" s="9"/>
      <c r="AG111" s="9"/>
      <c r="AH111" s="11">
        <f>COUNTIF(الجدول233[[#This Row],[21]:[20]],"س")</f>
        <v>0</v>
      </c>
      <c r="AI111" s="9">
        <f>COUNTIF(الجدول233[[#This Row],[21]:[20]],"ب")</f>
        <v>0</v>
      </c>
      <c r="AJ111" s="9">
        <f>COUNTIF(الجدول233[[#This Row],[21]:[20]],"غياب")</f>
        <v>0</v>
      </c>
      <c r="AK111" s="9">
        <f>COUNTIF(الجدول233[[#This Row],[21]:[20]],"غ")</f>
        <v>0</v>
      </c>
      <c r="AL111" s="9">
        <f>SUM(الجدول233[[#This Row],[21]:[20]])</f>
        <v>0</v>
      </c>
      <c r="AM111" s="12">
        <f>الجدول233[[#This Row],[أيام العمل الفعي ]]-الجدول233[[#This Row],[الغياب*2]]</f>
        <v>0</v>
      </c>
      <c r="AN111" s="13"/>
      <c r="AO111" s="13">
        <f>COUNTIF(الجدول233[[#This Row],[21]:[20]],"&lt;480")</f>
        <v>0</v>
      </c>
      <c r="AP111" s="13">
        <f>الجدول233[[#This Row],[الغياب ]]*2</f>
        <v>0</v>
      </c>
      <c r="AQ111" s="13" t="e">
        <f>VLOOKUP(الجدول233[[#This Row],[الرقم الوظيفي ]],'[2]علاوة 10 د.ل'!$C:$G,5,0)</f>
        <v>#N/A</v>
      </c>
    </row>
    <row r="112" spans="1:43">
      <c r="A112" s="7">
        <v>1877</v>
      </c>
      <c r="B112" s="8"/>
      <c r="C112" s="8"/>
      <c r="D112" s="9"/>
      <c r="E112" s="9"/>
      <c r="F112" s="9"/>
      <c r="G112" s="9"/>
      <c r="H112" s="9"/>
      <c r="I112" s="10"/>
      <c r="J112" s="9"/>
      <c r="K112" s="9"/>
      <c r="L112" s="9"/>
      <c r="M112" s="9"/>
      <c r="N112" s="9"/>
      <c r="O112" s="9"/>
      <c r="P112" s="10"/>
      <c r="Q112" s="9"/>
      <c r="R112" s="9"/>
      <c r="S112" s="9"/>
      <c r="T112" s="9"/>
      <c r="U112" s="9"/>
      <c r="V112" s="9"/>
      <c r="W112" s="10"/>
      <c r="X112" s="9"/>
      <c r="Y112" s="9"/>
      <c r="Z112" s="9"/>
      <c r="AA112" s="9"/>
      <c r="AB112" s="9"/>
      <c r="AC112" s="9"/>
      <c r="AD112" s="10"/>
      <c r="AE112" s="9"/>
      <c r="AF112" s="9"/>
      <c r="AG112" s="9"/>
      <c r="AH112" s="11">
        <f>COUNTIF(الجدول233[[#This Row],[21]:[20]],"س")</f>
        <v>0</v>
      </c>
      <c r="AI112" s="9">
        <f>COUNTIF(الجدول233[[#This Row],[21]:[20]],"ب")</f>
        <v>0</v>
      </c>
      <c r="AJ112" s="9">
        <f>COUNTIF(الجدول233[[#This Row],[21]:[20]],"غياب")</f>
        <v>0</v>
      </c>
      <c r="AK112" s="9">
        <f>COUNTIF(الجدول233[[#This Row],[21]:[20]],"غ")</f>
        <v>0</v>
      </c>
      <c r="AL112" s="9">
        <f>SUM(الجدول233[[#This Row],[21]:[20]])</f>
        <v>0</v>
      </c>
      <c r="AM112" s="12">
        <f>الجدول233[[#This Row],[أيام العمل الفعي ]]-الجدول233[[#This Row],[الغياب*2]]</f>
        <v>0</v>
      </c>
      <c r="AN112" s="13"/>
      <c r="AO112" s="13">
        <f>COUNTIF(الجدول233[[#This Row],[21]:[20]],"&lt;480")</f>
        <v>0</v>
      </c>
      <c r="AP112" s="13">
        <f>الجدول233[[#This Row],[الغياب ]]*2</f>
        <v>0</v>
      </c>
      <c r="AQ112" s="13" t="e">
        <f>VLOOKUP(الجدول233[[#This Row],[الرقم الوظيفي ]],'[2]علاوة 10 د.ل'!$C:$G,5,0)</f>
        <v>#N/A</v>
      </c>
    </row>
    <row r="113" spans="1:43">
      <c r="A113" s="7">
        <v>1894</v>
      </c>
      <c r="B113" s="8"/>
      <c r="C113" s="8"/>
      <c r="D113" s="9"/>
      <c r="E113" s="9"/>
      <c r="F113" s="9"/>
      <c r="G113" s="9"/>
      <c r="H113" s="9"/>
      <c r="I113" s="10"/>
      <c r="J113" s="9"/>
      <c r="K113" s="9"/>
      <c r="L113" s="9"/>
      <c r="M113" s="9"/>
      <c r="N113" s="9"/>
      <c r="O113" s="9"/>
      <c r="P113" s="10"/>
      <c r="Q113" s="9"/>
      <c r="R113" s="9"/>
      <c r="S113" s="9"/>
      <c r="T113" s="9"/>
      <c r="U113" s="9"/>
      <c r="V113" s="9"/>
      <c r="W113" s="10"/>
      <c r="X113" s="9"/>
      <c r="Y113" s="9"/>
      <c r="Z113" s="9"/>
      <c r="AA113" s="9"/>
      <c r="AB113" s="9"/>
      <c r="AC113" s="9"/>
      <c r="AD113" s="10"/>
      <c r="AE113" s="9"/>
      <c r="AF113" s="9"/>
      <c r="AG113" s="9"/>
      <c r="AH113" s="11">
        <f>COUNTIF(الجدول233[[#This Row],[21]:[20]],"س")</f>
        <v>0</v>
      </c>
      <c r="AI113" s="9">
        <f>COUNTIF(الجدول233[[#This Row],[21]:[20]],"ب")</f>
        <v>0</v>
      </c>
      <c r="AJ113" s="9">
        <f>COUNTIF(الجدول233[[#This Row],[21]:[20]],"غياب")</f>
        <v>0</v>
      </c>
      <c r="AK113" s="9">
        <f>COUNTIF(الجدول233[[#This Row],[21]:[20]],"غ")</f>
        <v>0</v>
      </c>
      <c r="AL113" s="9">
        <f>SUM(الجدول233[[#This Row],[21]:[20]])</f>
        <v>0</v>
      </c>
      <c r="AM113" s="12">
        <f>الجدول233[[#This Row],[أيام العمل الفعي ]]-الجدول233[[#This Row],[الغياب*2]]</f>
        <v>0</v>
      </c>
      <c r="AN113" s="13"/>
      <c r="AO113" s="13">
        <f>COUNTIF(الجدول233[[#This Row],[21]:[20]],"&lt;480")</f>
        <v>0</v>
      </c>
      <c r="AP113" s="13">
        <f>الجدول233[[#This Row],[الغياب ]]*2</f>
        <v>0</v>
      </c>
      <c r="AQ113" s="13" t="e">
        <f>VLOOKUP(الجدول233[[#This Row],[الرقم الوظيفي ]],'[2]علاوة 10 د.ل'!$C:$G,5,0)</f>
        <v>#N/A</v>
      </c>
    </row>
    <row r="114" spans="1:43">
      <c r="A114" s="7">
        <v>1935</v>
      </c>
      <c r="B114" s="8"/>
      <c r="C114" s="8"/>
      <c r="D114" s="9"/>
      <c r="E114" s="9"/>
      <c r="F114" s="9"/>
      <c r="G114" s="9"/>
      <c r="H114" s="9"/>
      <c r="I114" s="10"/>
      <c r="J114" s="9"/>
      <c r="K114" s="9"/>
      <c r="L114" s="9"/>
      <c r="M114" s="9"/>
      <c r="N114" s="9"/>
      <c r="O114" s="9"/>
      <c r="P114" s="10"/>
      <c r="Q114" s="9"/>
      <c r="R114" s="9"/>
      <c r="S114" s="9"/>
      <c r="T114" s="9"/>
      <c r="U114" s="9"/>
      <c r="V114" s="9"/>
      <c r="W114" s="10"/>
      <c r="X114" s="9"/>
      <c r="Y114" s="9"/>
      <c r="Z114" s="9"/>
      <c r="AA114" s="9"/>
      <c r="AB114" s="9"/>
      <c r="AC114" s="9"/>
      <c r="AD114" s="10"/>
      <c r="AE114" s="9"/>
      <c r="AF114" s="9"/>
      <c r="AG114" s="9"/>
      <c r="AH114" s="11">
        <f>COUNTIF(الجدول233[[#This Row],[21]:[20]],"س")</f>
        <v>0</v>
      </c>
      <c r="AI114" s="9">
        <f>COUNTIF(الجدول233[[#This Row],[21]:[20]],"ب")</f>
        <v>0</v>
      </c>
      <c r="AJ114" s="9">
        <f>COUNTIF(الجدول233[[#This Row],[21]:[20]],"غياب")</f>
        <v>0</v>
      </c>
      <c r="AK114" s="9">
        <f>COUNTIF(الجدول233[[#This Row],[21]:[20]],"غ")</f>
        <v>0</v>
      </c>
      <c r="AL114" s="9">
        <f>SUM(الجدول233[[#This Row],[21]:[20]])</f>
        <v>0</v>
      </c>
      <c r="AM114" s="12">
        <f>الجدول233[[#This Row],[أيام العمل الفعي ]]-الجدول233[[#This Row],[الغياب*2]]</f>
        <v>0</v>
      </c>
      <c r="AN114" s="13"/>
      <c r="AO114" s="13">
        <f>COUNTIF(الجدول233[[#This Row],[21]:[20]],"&lt;480")</f>
        <v>0</v>
      </c>
      <c r="AP114" s="13">
        <f>الجدول233[[#This Row],[الغياب ]]*2</f>
        <v>0</v>
      </c>
      <c r="AQ114" s="13" t="e">
        <f>VLOOKUP(الجدول233[[#This Row],[الرقم الوظيفي ]],'[2]علاوة 10 د.ل'!$C:$G,5,0)</f>
        <v>#N/A</v>
      </c>
    </row>
    <row r="115" spans="1:43">
      <c r="A115" s="7">
        <v>1960</v>
      </c>
      <c r="B115" s="8"/>
      <c r="C115" s="8"/>
      <c r="D115" s="9"/>
      <c r="E115" s="9"/>
      <c r="F115" s="9"/>
      <c r="G115" s="9"/>
      <c r="H115" s="9"/>
      <c r="I115" s="10"/>
      <c r="J115" s="9"/>
      <c r="K115" s="9"/>
      <c r="L115" s="9"/>
      <c r="M115" s="9"/>
      <c r="N115" s="9"/>
      <c r="O115" s="9"/>
      <c r="P115" s="10"/>
      <c r="Q115" s="9"/>
      <c r="R115" s="9"/>
      <c r="S115" s="9"/>
      <c r="T115" s="9"/>
      <c r="U115" s="9"/>
      <c r="V115" s="9"/>
      <c r="W115" s="10"/>
      <c r="X115" s="9"/>
      <c r="Y115" s="9"/>
      <c r="Z115" s="9"/>
      <c r="AA115" s="9"/>
      <c r="AB115" s="9"/>
      <c r="AC115" s="9"/>
      <c r="AD115" s="10"/>
      <c r="AE115" s="9"/>
      <c r="AF115" s="9"/>
      <c r="AG115" s="9"/>
      <c r="AH115" s="11">
        <f>COUNTIF(الجدول233[[#This Row],[21]:[20]],"س")</f>
        <v>0</v>
      </c>
      <c r="AI115" s="9">
        <f>COUNTIF(الجدول233[[#This Row],[21]:[20]],"ب")</f>
        <v>0</v>
      </c>
      <c r="AJ115" s="9">
        <f>COUNTIF(الجدول233[[#This Row],[21]:[20]],"غياب")</f>
        <v>0</v>
      </c>
      <c r="AK115" s="9">
        <f>COUNTIF(الجدول233[[#This Row],[21]:[20]],"غ")</f>
        <v>0</v>
      </c>
      <c r="AL115" s="9">
        <f>SUM(الجدول233[[#This Row],[21]:[20]])</f>
        <v>0</v>
      </c>
      <c r="AM115" s="12">
        <f>الجدول233[[#This Row],[أيام العمل الفعي ]]-الجدول233[[#This Row],[الغياب*2]]</f>
        <v>0</v>
      </c>
      <c r="AN115" s="13"/>
      <c r="AO115" s="13">
        <f>COUNTIF(الجدول233[[#This Row],[21]:[20]],"&lt;480")</f>
        <v>0</v>
      </c>
      <c r="AP115" s="13">
        <f>الجدول233[[#This Row],[الغياب ]]*2</f>
        <v>0</v>
      </c>
      <c r="AQ115" s="13" t="e">
        <f>VLOOKUP(الجدول233[[#This Row],[الرقم الوظيفي ]],'[2]علاوة 10 د.ل'!$C:$G,5,0)</f>
        <v>#N/A</v>
      </c>
    </row>
    <row r="116" spans="1:43">
      <c r="A116" s="7">
        <v>1979</v>
      </c>
      <c r="B116" s="8"/>
      <c r="C116" s="8"/>
      <c r="D116" s="9"/>
      <c r="E116" s="9"/>
      <c r="F116" s="9"/>
      <c r="G116" s="9"/>
      <c r="H116" s="9"/>
      <c r="I116" s="10"/>
      <c r="J116" s="9"/>
      <c r="K116" s="9"/>
      <c r="L116" s="9"/>
      <c r="M116" s="9"/>
      <c r="N116" s="9"/>
      <c r="O116" s="9"/>
      <c r="P116" s="10"/>
      <c r="Q116" s="9"/>
      <c r="R116" s="9"/>
      <c r="S116" s="9"/>
      <c r="T116" s="9"/>
      <c r="U116" s="9"/>
      <c r="V116" s="9"/>
      <c r="W116" s="10"/>
      <c r="X116" s="9"/>
      <c r="Y116" s="9"/>
      <c r="Z116" s="9"/>
      <c r="AA116" s="9"/>
      <c r="AB116" s="9"/>
      <c r="AC116" s="9"/>
      <c r="AD116" s="10"/>
      <c r="AE116" s="9"/>
      <c r="AF116" s="9"/>
      <c r="AG116" s="9"/>
      <c r="AH116" s="11">
        <f>COUNTIF(الجدول233[[#This Row],[21]:[20]],"س")</f>
        <v>0</v>
      </c>
      <c r="AI116" s="9">
        <f>COUNTIF(الجدول233[[#This Row],[21]:[20]],"ب")</f>
        <v>0</v>
      </c>
      <c r="AJ116" s="9">
        <f>COUNTIF(الجدول233[[#This Row],[21]:[20]],"غياب")</f>
        <v>0</v>
      </c>
      <c r="AK116" s="9">
        <f>COUNTIF(الجدول233[[#This Row],[21]:[20]],"غ")</f>
        <v>0</v>
      </c>
      <c r="AL116" s="9">
        <f>SUM(الجدول233[[#This Row],[21]:[20]])</f>
        <v>0</v>
      </c>
      <c r="AM116" s="12">
        <f>الجدول233[[#This Row],[أيام العمل الفعي ]]-الجدول233[[#This Row],[الغياب*2]]</f>
        <v>0</v>
      </c>
      <c r="AN116" s="13"/>
      <c r="AO116" s="13">
        <f>COUNTIF(الجدول233[[#This Row],[21]:[20]],"&lt;480")</f>
        <v>0</v>
      </c>
      <c r="AP116" s="13">
        <f>الجدول233[[#This Row],[الغياب ]]*2</f>
        <v>0</v>
      </c>
      <c r="AQ116" s="13" t="e">
        <f>VLOOKUP(الجدول233[[#This Row],[الرقم الوظيفي ]],'[2]علاوة 10 د.ل'!$C:$G,5,0)</f>
        <v>#N/A</v>
      </c>
    </row>
    <row r="117" spans="1:43">
      <c r="A117" s="7">
        <v>1982</v>
      </c>
      <c r="B117" s="8"/>
      <c r="C117" s="8"/>
      <c r="D117" s="9"/>
      <c r="E117" s="9"/>
      <c r="F117" s="9"/>
      <c r="G117" s="9"/>
      <c r="H117" s="9"/>
      <c r="I117" s="10"/>
      <c r="J117" s="9"/>
      <c r="K117" s="9"/>
      <c r="L117" s="9"/>
      <c r="M117" s="9"/>
      <c r="N117" s="9"/>
      <c r="O117" s="9"/>
      <c r="P117" s="10"/>
      <c r="Q117" s="9"/>
      <c r="R117" s="9"/>
      <c r="S117" s="9"/>
      <c r="T117" s="9"/>
      <c r="U117" s="9"/>
      <c r="V117" s="9"/>
      <c r="W117" s="10"/>
      <c r="X117" s="9"/>
      <c r="Y117" s="9"/>
      <c r="Z117" s="9"/>
      <c r="AA117" s="9"/>
      <c r="AB117" s="9"/>
      <c r="AC117" s="9"/>
      <c r="AD117" s="10"/>
      <c r="AE117" s="9"/>
      <c r="AF117" s="9"/>
      <c r="AG117" s="9"/>
      <c r="AH117" s="11">
        <f>COUNTIF(الجدول233[[#This Row],[21]:[20]],"س")</f>
        <v>0</v>
      </c>
      <c r="AI117" s="9">
        <f>COUNTIF(الجدول233[[#This Row],[21]:[20]],"ب")</f>
        <v>0</v>
      </c>
      <c r="AJ117" s="9">
        <f>COUNTIF(الجدول233[[#This Row],[21]:[20]],"غياب")</f>
        <v>0</v>
      </c>
      <c r="AK117" s="9">
        <f>COUNTIF(الجدول233[[#This Row],[21]:[20]],"غ")</f>
        <v>0</v>
      </c>
      <c r="AL117" s="9">
        <f>SUM(الجدول233[[#This Row],[21]:[20]])</f>
        <v>0</v>
      </c>
      <c r="AM117" s="12">
        <f>الجدول233[[#This Row],[أيام العمل الفعي ]]-الجدول233[[#This Row],[الغياب*2]]</f>
        <v>0</v>
      </c>
      <c r="AN117" s="13"/>
      <c r="AO117" s="13">
        <f>COUNTIF(الجدول233[[#This Row],[21]:[20]],"&lt;480")</f>
        <v>0</v>
      </c>
      <c r="AP117" s="13">
        <f>الجدول233[[#This Row],[الغياب ]]*2</f>
        <v>0</v>
      </c>
      <c r="AQ117" s="13">
        <f>VLOOKUP(الجدول233[[#This Row],[الرقم الوظيفي ]],'[2]علاوة 10 د.ل'!$C:$G,5,0)</f>
        <v>240</v>
      </c>
    </row>
    <row r="118" spans="1:43">
      <c r="A118" s="16">
        <v>1987</v>
      </c>
      <c r="B118" s="17"/>
      <c r="C118" s="8"/>
      <c r="D118" s="9"/>
      <c r="E118" s="9"/>
      <c r="F118" s="9"/>
      <c r="G118" s="9"/>
      <c r="H118" s="9"/>
      <c r="I118" s="10"/>
      <c r="J118" s="9"/>
      <c r="K118" s="9"/>
      <c r="L118" s="9"/>
      <c r="M118" s="9"/>
      <c r="N118" s="9"/>
      <c r="O118" s="9"/>
      <c r="P118" s="10"/>
      <c r="Q118" s="9"/>
      <c r="R118" s="9"/>
      <c r="S118" s="9"/>
      <c r="T118" s="9"/>
      <c r="U118" s="9"/>
      <c r="V118" s="9"/>
      <c r="W118" s="10"/>
      <c r="X118" s="9"/>
      <c r="Y118" s="9"/>
      <c r="Z118" s="9"/>
      <c r="AA118" s="9"/>
      <c r="AB118" s="9"/>
      <c r="AC118" s="9"/>
      <c r="AD118" s="10"/>
      <c r="AE118" s="9"/>
      <c r="AF118" s="9"/>
      <c r="AG118" s="9"/>
      <c r="AH118" s="18">
        <f>COUNTIF(الجدول233[[#This Row],[21]:[20]],"س")</f>
        <v>0</v>
      </c>
      <c r="AI118" s="13">
        <f>COUNTIF(الجدول233[[#This Row],[21]:[20]],"ب")</f>
        <v>0</v>
      </c>
      <c r="AJ118" s="13">
        <f>COUNTIF(الجدول233[[#This Row],[21]:[20]],"غياب")</f>
        <v>0</v>
      </c>
      <c r="AK118" s="13">
        <f>COUNTIF(الجدول233[[#This Row],[21]:[20]],"غ")</f>
        <v>0</v>
      </c>
      <c r="AL118" s="13">
        <f>SUM(الجدول233[[#This Row],[21]:[20]])</f>
        <v>0</v>
      </c>
      <c r="AM118" s="19">
        <f>الجدول233[[#This Row],[أيام العمل الفعي ]]-الجدول233[[#This Row],[الغياب*2]]</f>
        <v>0</v>
      </c>
      <c r="AN118" s="13"/>
      <c r="AO118" s="13">
        <f>COUNTIF(الجدول233[[#This Row],[21]:[20]],"&lt;480")</f>
        <v>0</v>
      </c>
      <c r="AP118" s="13">
        <f>الجدول233[[#This Row],[الغياب ]]*2</f>
        <v>0</v>
      </c>
      <c r="AQ118" s="13">
        <f>VLOOKUP(الجدول233[[#This Row],[الرقم الوظيفي ]],'[2]علاوة 10 د.ل'!$C:$G,5,0)</f>
        <v>210</v>
      </c>
    </row>
    <row r="119" spans="1:43">
      <c r="A119" s="7">
        <v>2009</v>
      </c>
      <c r="B119" s="8"/>
      <c r="C119" s="8"/>
      <c r="D119" s="9"/>
      <c r="E119" s="9"/>
      <c r="F119" s="9"/>
      <c r="G119" s="9"/>
      <c r="H119" s="9"/>
      <c r="I119" s="10"/>
      <c r="J119" s="9"/>
      <c r="K119" s="9"/>
      <c r="L119" s="9"/>
      <c r="M119" s="9"/>
      <c r="N119" s="9"/>
      <c r="O119" s="9"/>
      <c r="P119" s="10"/>
      <c r="Q119" s="9"/>
      <c r="R119" s="9"/>
      <c r="S119" s="9"/>
      <c r="T119" s="9"/>
      <c r="U119" s="9"/>
      <c r="V119" s="9"/>
      <c r="W119" s="10"/>
      <c r="X119" s="9"/>
      <c r="Y119" s="9"/>
      <c r="Z119" s="9"/>
      <c r="AA119" s="9"/>
      <c r="AB119" s="9"/>
      <c r="AC119" s="9"/>
      <c r="AD119" s="10"/>
      <c r="AE119" s="9"/>
      <c r="AF119" s="9"/>
      <c r="AG119" s="9"/>
      <c r="AH119" s="11">
        <f>COUNTIF(الجدول233[[#This Row],[21]:[20]],"س")</f>
        <v>0</v>
      </c>
      <c r="AI119" s="9">
        <f>COUNTIF(الجدول233[[#This Row],[21]:[20]],"ب")</f>
        <v>0</v>
      </c>
      <c r="AJ119" s="9">
        <f>COUNTIF(الجدول233[[#This Row],[21]:[20]],"غياب")</f>
        <v>0</v>
      </c>
      <c r="AK119" s="9">
        <f>COUNTIF(الجدول233[[#This Row],[21]:[20]],"غ")</f>
        <v>0</v>
      </c>
      <c r="AL119" s="9">
        <f>SUM(الجدول233[[#This Row],[21]:[20]])</f>
        <v>0</v>
      </c>
      <c r="AM119" s="12">
        <f>الجدول233[[#This Row],[أيام العمل الفعي ]]-الجدول233[[#This Row],[الغياب*2]]</f>
        <v>0</v>
      </c>
      <c r="AN119" s="13"/>
      <c r="AO119" s="13">
        <f>COUNTIF(الجدول233[[#This Row],[21]:[20]],"&lt;480")</f>
        <v>0</v>
      </c>
      <c r="AP119" s="13">
        <f>الجدول233[[#This Row],[الغياب ]]*2</f>
        <v>0</v>
      </c>
      <c r="AQ119" s="13" t="e">
        <f>VLOOKUP(الجدول233[[#This Row],[الرقم الوظيفي ]],'[2]علاوة 10 د.ل'!$C:$G,5,0)</f>
        <v>#N/A</v>
      </c>
    </row>
    <row r="120" spans="1:43">
      <c r="A120" s="7">
        <v>2013</v>
      </c>
      <c r="B120" s="8"/>
      <c r="C120" s="8"/>
      <c r="D120" s="9"/>
      <c r="E120" s="9"/>
      <c r="F120" s="9"/>
      <c r="G120" s="9"/>
      <c r="H120" s="9"/>
      <c r="I120" s="10"/>
      <c r="J120" s="9"/>
      <c r="K120" s="9"/>
      <c r="L120" s="9"/>
      <c r="M120" s="9"/>
      <c r="N120" s="9"/>
      <c r="O120" s="9"/>
      <c r="P120" s="10"/>
      <c r="Q120" s="9"/>
      <c r="R120" s="9"/>
      <c r="S120" s="9"/>
      <c r="T120" s="9"/>
      <c r="U120" s="9"/>
      <c r="V120" s="9"/>
      <c r="W120" s="10"/>
      <c r="X120" s="9"/>
      <c r="Y120" s="9"/>
      <c r="Z120" s="9"/>
      <c r="AA120" s="9"/>
      <c r="AB120" s="9"/>
      <c r="AC120" s="9"/>
      <c r="AD120" s="10"/>
      <c r="AE120" s="9"/>
      <c r="AF120" s="9"/>
      <c r="AG120" s="9"/>
      <c r="AH120" s="11">
        <f>COUNTIF(الجدول233[[#This Row],[21]:[20]],"س")</f>
        <v>0</v>
      </c>
      <c r="AI120" s="9">
        <f>COUNTIF(الجدول233[[#This Row],[21]:[20]],"ب")</f>
        <v>0</v>
      </c>
      <c r="AJ120" s="9">
        <f>COUNTIF(الجدول233[[#This Row],[21]:[20]],"غياب")</f>
        <v>0</v>
      </c>
      <c r="AK120" s="9">
        <f>COUNTIF(الجدول233[[#This Row],[21]:[20]],"غ")</f>
        <v>0</v>
      </c>
      <c r="AL120" s="9">
        <f>SUM(الجدول233[[#This Row],[21]:[20]])</f>
        <v>0</v>
      </c>
      <c r="AM120" s="12">
        <f>الجدول233[[#This Row],[أيام العمل الفعي ]]-الجدول233[[#This Row],[الغياب*2]]</f>
        <v>0</v>
      </c>
      <c r="AN120" s="13"/>
      <c r="AO120" s="13">
        <f>COUNTIF(الجدول233[[#This Row],[21]:[20]],"&lt;480")</f>
        <v>0</v>
      </c>
      <c r="AP120" s="13">
        <f>الجدول233[[#This Row],[الغياب ]]*2</f>
        <v>0</v>
      </c>
      <c r="AQ120" s="13">
        <f>VLOOKUP(الجدول233[[#This Row],[الرقم الوظيفي ]],'[2]علاوة 10 د.ل'!$C:$G,5,0)</f>
        <v>240</v>
      </c>
    </row>
    <row r="121" spans="1:43">
      <c r="A121" s="7">
        <v>2040</v>
      </c>
      <c r="B121" s="8"/>
      <c r="C121" s="8"/>
      <c r="D121" s="9"/>
      <c r="E121" s="9"/>
      <c r="F121" s="9"/>
      <c r="G121" s="9"/>
      <c r="H121" s="9"/>
      <c r="I121" s="10"/>
      <c r="J121" s="9"/>
      <c r="K121" s="9"/>
      <c r="L121" s="9"/>
      <c r="M121" s="9"/>
      <c r="N121" s="9"/>
      <c r="O121" s="9"/>
      <c r="P121" s="10"/>
      <c r="Q121" s="9"/>
      <c r="R121" s="9"/>
      <c r="S121" s="9"/>
      <c r="T121" s="9"/>
      <c r="U121" s="9"/>
      <c r="V121" s="9"/>
      <c r="W121" s="10"/>
      <c r="X121" s="9"/>
      <c r="Y121" s="9"/>
      <c r="Z121" s="9"/>
      <c r="AA121" s="9"/>
      <c r="AB121" s="9"/>
      <c r="AC121" s="9"/>
      <c r="AD121" s="10"/>
      <c r="AE121" s="9"/>
      <c r="AF121" s="9"/>
      <c r="AG121" s="9"/>
      <c r="AH121" s="11">
        <f>COUNTIF(الجدول233[[#This Row],[21]:[20]],"س")</f>
        <v>0</v>
      </c>
      <c r="AI121" s="9">
        <f>COUNTIF(الجدول233[[#This Row],[21]:[20]],"ب")</f>
        <v>0</v>
      </c>
      <c r="AJ121" s="9">
        <f>COUNTIF(الجدول233[[#This Row],[21]:[20]],"غياب")</f>
        <v>0</v>
      </c>
      <c r="AK121" s="9">
        <f>COUNTIF(الجدول233[[#This Row],[21]:[20]],"غ")</f>
        <v>0</v>
      </c>
      <c r="AL121" s="9">
        <f>SUM(الجدول233[[#This Row],[21]:[20]])</f>
        <v>0</v>
      </c>
      <c r="AM121" s="12">
        <f>الجدول233[[#This Row],[أيام العمل الفعي ]]-الجدول233[[#This Row],[الغياب*2]]</f>
        <v>0</v>
      </c>
      <c r="AN121" s="13"/>
      <c r="AO121" s="13">
        <f>COUNTIF(الجدول233[[#This Row],[21]:[20]],"&lt;480")</f>
        <v>0</v>
      </c>
      <c r="AP121" s="13">
        <f>الجدول233[[#This Row],[الغياب ]]*2</f>
        <v>0</v>
      </c>
      <c r="AQ121" s="13" t="e">
        <f>VLOOKUP(الجدول233[[#This Row],[الرقم الوظيفي ]],'[2]علاوة 10 د.ل'!$C:$G,5,0)</f>
        <v>#N/A</v>
      </c>
    </row>
    <row r="122" spans="1:43">
      <c r="A122" s="7">
        <v>2041</v>
      </c>
      <c r="B122" s="8"/>
      <c r="C122" s="8"/>
      <c r="D122" s="9"/>
      <c r="E122" s="9"/>
      <c r="F122" s="9"/>
      <c r="G122" s="9"/>
      <c r="H122" s="9"/>
      <c r="I122" s="10"/>
      <c r="J122" s="9"/>
      <c r="K122" s="9"/>
      <c r="L122" s="9"/>
      <c r="M122" s="9"/>
      <c r="N122" s="9"/>
      <c r="O122" s="9"/>
      <c r="P122" s="10"/>
      <c r="Q122" s="9"/>
      <c r="R122" s="9"/>
      <c r="S122" s="9"/>
      <c r="T122" s="9"/>
      <c r="U122" s="9"/>
      <c r="V122" s="9"/>
      <c r="W122" s="10"/>
      <c r="X122" s="9"/>
      <c r="Y122" s="9"/>
      <c r="Z122" s="9"/>
      <c r="AA122" s="9"/>
      <c r="AB122" s="9"/>
      <c r="AC122" s="9"/>
      <c r="AD122" s="10"/>
      <c r="AE122" s="9"/>
      <c r="AF122" s="9"/>
      <c r="AG122" s="9"/>
      <c r="AH122" s="11">
        <f>COUNTIF(الجدول233[[#This Row],[21]:[20]],"س")</f>
        <v>0</v>
      </c>
      <c r="AI122" s="9">
        <f>COUNTIF(الجدول233[[#This Row],[21]:[20]],"ب")</f>
        <v>0</v>
      </c>
      <c r="AJ122" s="9">
        <f>COUNTIF(الجدول233[[#This Row],[21]:[20]],"غياب")</f>
        <v>0</v>
      </c>
      <c r="AK122" s="9">
        <f>COUNTIF(الجدول233[[#This Row],[21]:[20]],"غ")</f>
        <v>0</v>
      </c>
      <c r="AL122" s="9">
        <f>SUM(الجدول233[[#This Row],[21]:[20]])</f>
        <v>0</v>
      </c>
      <c r="AM122" s="12">
        <f>الجدول233[[#This Row],[أيام العمل الفعي ]]-الجدول233[[#This Row],[الغياب*2]]</f>
        <v>0</v>
      </c>
      <c r="AN122" s="13"/>
      <c r="AO122" s="13">
        <f>COUNTIF(الجدول233[[#This Row],[21]:[20]],"&lt;480")</f>
        <v>0</v>
      </c>
      <c r="AP122" s="13">
        <f>الجدول233[[#This Row],[الغياب ]]*2</f>
        <v>0</v>
      </c>
      <c r="AQ122" s="13" t="e">
        <f>VLOOKUP(الجدول233[[#This Row],[الرقم الوظيفي ]],'[2]علاوة 10 د.ل'!$C:$G,5,0)</f>
        <v>#N/A</v>
      </c>
    </row>
    <row r="123" spans="1:43">
      <c r="A123" s="7">
        <v>2060</v>
      </c>
      <c r="B123" s="8"/>
      <c r="C123" s="8"/>
      <c r="D123" s="9"/>
      <c r="E123" s="9"/>
      <c r="F123" s="9"/>
      <c r="G123" s="9"/>
      <c r="H123" s="9"/>
      <c r="I123" s="10"/>
      <c r="J123" s="9"/>
      <c r="K123" s="9"/>
      <c r="L123" s="9"/>
      <c r="M123" s="9"/>
      <c r="N123" s="9"/>
      <c r="O123" s="9"/>
      <c r="P123" s="10"/>
      <c r="Q123" s="9"/>
      <c r="R123" s="9"/>
      <c r="S123" s="9"/>
      <c r="T123" s="9"/>
      <c r="U123" s="9"/>
      <c r="V123" s="9"/>
      <c r="W123" s="10"/>
      <c r="X123" s="9"/>
      <c r="Y123" s="9"/>
      <c r="Z123" s="9"/>
      <c r="AA123" s="9"/>
      <c r="AB123" s="9"/>
      <c r="AC123" s="9"/>
      <c r="AD123" s="10"/>
      <c r="AE123" s="9"/>
      <c r="AF123" s="9"/>
      <c r="AG123" s="9"/>
      <c r="AH123" s="11">
        <f>COUNTIF(الجدول233[[#This Row],[21]:[20]],"س")</f>
        <v>0</v>
      </c>
      <c r="AI123" s="9">
        <f>COUNTIF(الجدول233[[#This Row],[21]:[20]],"ب")</f>
        <v>0</v>
      </c>
      <c r="AJ123" s="9">
        <f>COUNTIF(الجدول233[[#This Row],[21]:[20]],"غياب")</f>
        <v>0</v>
      </c>
      <c r="AK123" s="9">
        <f>COUNTIF(الجدول233[[#This Row],[21]:[20]],"غ")</f>
        <v>0</v>
      </c>
      <c r="AL123" s="9">
        <f>SUM(الجدول233[[#This Row],[21]:[20]])</f>
        <v>0</v>
      </c>
      <c r="AM123" s="12">
        <f>الجدول233[[#This Row],[أيام العمل الفعي ]]-الجدول233[[#This Row],[الغياب*2]]</f>
        <v>0</v>
      </c>
      <c r="AN123" s="13"/>
      <c r="AO123" s="13">
        <f>COUNTIF(الجدول233[[#This Row],[21]:[20]],"&lt;480")</f>
        <v>0</v>
      </c>
      <c r="AP123" s="13">
        <f>الجدول233[[#This Row],[الغياب ]]*2</f>
        <v>0</v>
      </c>
      <c r="AQ123" s="13" t="e">
        <f>VLOOKUP(الجدول233[[#This Row],[الرقم الوظيفي ]],'[2]علاوة 10 د.ل'!$C:$G,5,0)</f>
        <v>#N/A</v>
      </c>
    </row>
    <row r="124" spans="1:43">
      <c r="A124" s="7">
        <v>2101</v>
      </c>
      <c r="B124" s="8"/>
      <c r="C124" s="8"/>
      <c r="D124" s="9"/>
      <c r="E124" s="9"/>
      <c r="F124" s="9"/>
      <c r="G124" s="9"/>
      <c r="H124" s="9"/>
      <c r="I124" s="10"/>
      <c r="J124" s="9"/>
      <c r="K124" s="9"/>
      <c r="L124" s="9"/>
      <c r="M124" s="9"/>
      <c r="N124" s="9"/>
      <c r="O124" s="9"/>
      <c r="P124" s="10"/>
      <c r="Q124" s="9"/>
      <c r="R124" s="9"/>
      <c r="S124" s="9"/>
      <c r="T124" s="9"/>
      <c r="U124" s="9"/>
      <c r="V124" s="9"/>
      <c r="W124" s="10"/>
      <c r="X124" s="9"/>
      <c r="Y124" s="9"/>
      <c r="Z124" s="9"/>
      <c r="AA124" s="9"/>
      <c r="AB124" s="9"/>
      <c r="AC124" s="9"/>
      <c r="AD124" s="10"/>
      <c r="AE124" s="9"/>
      <c r="AF124" s="9"/>
      <c r="AG124" s="9"/>
      <c r="AH124" s="11">
        <f>COUNTIF(الجدول233[[#This Row],[21]:[20]],"س")</f>
        <v>0</v>
      </c>
      <c r="AI124" s="9">
        <f>COUNTIF(الجدول233[[#This Row],[21]:[20]],"ب")</f>
        <v>0</v>
      </c>
      <c r="AJ124" s="9">
        <f>COUNTIF(الجدول233[[#This Row],[21]:[20]],"غياب")</f>
        <v>0</v>
      </c>
      <c r="AK124" s="9">
        <f>COUNTIF(الجدول233[[#This Row],[21]:[20]],"غ")</f>
        <v>0</v>
      </c>
      <c r="AL124" s="9">
        <f>SUM(الجدول233[[#This Row],[21]:[20]])</f>
        <v>0</v>
      </c>
      <c r="AM124" s="12">
        <f>الجدول233[[#This Row],[أيام العمل الفعي ]]-الجدول233[[#This Row],[الغياب*2]]</f>
        <v>0</v>
      </c>
      <c r="AN124" s="13"/>
      <c r="AO124" s="13">
        <f>COUNTIF(الجدول233[[#This Row],[21]:[20]],"&lt;480")</f>
        <v>0</v>
      </c>
      <c r="AP124" s="13">
        <f>الجدول233[[#This Row],[الغياب ]]*2</f>
        <v>0</v>
      </c>
      <c r="AQ124" s="13" t="e">
        <f>VLOOKUP(الجدول233[[#This Row],[الرقم الوظيفي ]],'[2]علاوة 10 د.ل'!$C:$G,5,0)</f>
        <v>#N/A</v>
      </c>
    </row>
    <row r="125" spans="1:43">
      <c r="A125" s="7">
        <v>2132</v>
      </c>
      <c r="B125" s="8"/>
      <c r="C125" s="8"/>
      <c r="D125" s="9"/>
      <c r="E125" s="9"/>
      <c r="F125" s="9"/>
      <c r="G125" s="9"/>
      <c r="H125" s="9"/>
      <c r="I125" s="10"/>
      <c r="J125" s="9"/>
      <c r="K125" s="9"/>
      <c r="L125" s="9"/>
      <c r="M125" s="9"/>
      <c r="N125" s="9"/>
      <c r="O125" s="9"/>
      <c r="P125" s="10"/>
      <c r="Q125" s="9"/>
      <c r="R125" s="9"/>
      <c r="S125" s="9"/>
      <c r="T125" s="9"/>
      <c r="U125" s="9"/>
      <c r="V125" s="9"/>
      <c r="W125" s="10"/>
      <c r="X125" s="9"/>
      <c r="Y125" s="9"/>
      <c r="Z125" s="9"/>
      <c r="AA125" s="9"/>
      <c r="AB125" s="9"/>
      <c r="AC125" s="9"/>
      <c r="AD125" s="10"/>
      <c r="AE125" s="9"/>
      <c r="AF125" s="9"/>
      <c r="AG125" s="9"/>
      <c r="AH125" s="11">
        <f>COUNTIF(الجدول233[[#This Row],[21]:[20]],"س")</f>
        <v>0</v>
      </c>
      <c r="AI125" s="9">
        <f>COUNTIF(الجدول233[[#This Row],[21]:[20]],"ب")</f>
        <v>0</v>
      </c>
      <c r="AJ125" s="9">
        <f>COUNTIF(الجدول233[[#This Row],[21]:[20]],"غياب")</f>
        <v>0</v>
      </c>
      <c r="AK125" s="9">
        <f>COUNTIF(الجدول233[[#This Row],[21]:[20]],"غ")</f>
        <v>0</v>
      </c>
      <c r="AL125" s="9">
        <f>SUM(الجدول233[[#This Row],[21]:[20]])</f>
        <v>0</v>
      </c>
      <c r="AM125" s="12">
        <f>الجدول233[[#This Row],[أيام العمل الفعي ]]-الجدول233[[#This Row],[الغياب*2]]</f>
        <v>0</v>
      </c>
      <c r="AN125" s="13"/>
      <c r="AO125" s="13">
        <f>COUNTIF(الجدول233[[#This Row],[21]:[20]],"&lt;480")</f>
        <v>0</v>
      </c>
      <c r="AP125" s="13">
        <f>الجدول233[[#This Row],[الغياب ]]*2</f>
        <v>0</v>
      </c>
      <c r="AQ125" s="13">
        <f>VLOOKUP(الجدول233[[#This Row],[الرقم الوظيفي ]],'[2]علاوة 10 د.ل'!$C:$G,5,0)</f>
        <v>230</v>
      </c>
    </row>
    <row r="126" spans="1:43">
      <c r="A126" s="7">
        <v>2147</v>
      </c>
      <c r="B126" s="8"/>
      <c r="C126" s="8"/>
      <c r="D126" s="9"/>
      <c r="E126" s="9"/>
      <c r="F126" s="9"/>
      <c r="G126" s="9"/>
      <c r="H126" s="9"/>
      <c r="I126" s="10"/>
      <c r="J126" s="9"/>
      <c r="K126" s="9"/>
      <c r="L126" s="9"/>
      <c r="M126" s="9"/>
      <c r="N126" s="9"/>
      <c r="O126" s="9"/>
      <c r="P126" s="10"/>
      <c r="Q126" s="9"/>
      <c r="R126" s="9"/>
      <c r="S126" s="9"/>
      <c r="T126" s="9"/>
      <c r="U126" s="9"/>
      <c r="V126" s="9"/>
      <c r="W126" s="10"/>
      <c r="X126" s="9"/>
      <c r="Y126" s="9"/>
      <c r="Z126" s="9"/>
      <c r="AA126" s="9"/>
      <c r="AB126" s="9"/>
      <c r="AC126" s="9"/>
      <c r="AD126" s="10"/>
      <c r="AE126" s="9"/>
      <c r="AF126" s="9"/>
      <c r="AG126" s="9"/>
      <c r="AH126" s="11">
        <f>COUNTIF(الجدول233[[#This Row],[21]:[20]],"س")</f>
        <v>0</v>
      </c>
      <c r="AI126" s="9">
        <f>COUNTIF(الجدول233[[#This Row],[21]:[20]],"ب")</f>
        <v>0</v>
      </c>
      <c r="AJ126" s="9">
        <f>COUNTIF(الجدول233[[#This Row],[21]:[20]],"غياب")</f>
        <v>0</v>
      </c>
      <c r="AK126" s="9">
        <f>COUNTIF(الجدول233[[#This Row],[21]:[20]],"غ")</f>
        <v>0</v>
      </c>
      <c r="AL126" s="9">
        <f>SUM(الجدول233[[#This Row],[21]:[20]])</f>
        <v>0</v>
      </c>
      <c r="AM126" s="12">
        <f>الجدول233[[#This Row],[أيام العمل الفعي ]]-الجدول233[[#This Row],[الغياب*2]]</f>
        <v>0</v>
      </c>
      <c r="AN126" s="13"/>
      <c r="AO126" s="13">
        <f>COUNTIF(الجدول233[[#This Row],[21]:[20]],"&lt;480")</f>
        <v>0</v>
      </c>
      <c r="AP126" s="13">
        <f>الجدول233[[#This Row],[الغياب ]]*2</f>
        <v>0</v>
      </c>
      <c r="AQ126" s="13" t="e">
        <f>VLOOKUP(الجدول233[[#This Row],[الرقم الوظيفي ]],'[2]علاوة 10 د.ل'!$C:$G,5,0)</f>
        <v>#N/A</v>
      </c>
    </row>
    <row r="127" spans="1:43">
      <c r="A127" s="7">
        <v>2166</v>
      </c>
      <c r="B127" s="8"/>
      <c r="C127" s="8"/>
      <c r="D127" s="9"/>
      <c r="E127" s="9"/>
      <c r="F127" s="9"/>
      <c r="G127" s="9"/>
      <c r="H127" s="9"/>
      <c r="I127" s="10"/>
      <c r="J127" s="9"/>
      <c r="K127" s="9"/>
      <c r="L127" s="9"/>
      <c r="M127" s="9"/>
      <c r="N127" s="9"/>
      <c r="O127" s="9"/>
      <c r="P127" s="10"/>
      <c r="Q127" s="9"/>
      <c r="R127" s="9"/>
      <c r="S127" s="9"/>
      <c r="T127" s="9"/>
      <c r="U127" s="9"/>
      <c r="V127" s="9"/>
      <c r="W127" s="10"/>
      <c r="X127" s="9"/>
      <c r="Y127" s="9"/>
      <c r="Z127" s="9"/>
      <c r="AA127" s="9"/>
      <c r="AB127" s="9"/>
      <c r="AC127" s="9"/>
      <c r="AD127" s="10"/>
      <c r="AE127" s="9"/>
      <c r="AF127" s="9"/>
      <c r="AG127" s="9"/>
      <c r="AH127" s="11">
        <f>COUNTIF(الجدول233[[#This Row],[21]:[20]],"س")</f>
        <v>0</v>
      </c>
      <c r="AI127" s="9">
        <f>COUNTIF(الجدول233[[#This Row],[21]:[20]],"ب")</f>
        <v>0</v>
      </c>
      <c r="AJ127" s="9">
        <f>COUNTIF(الجدول233[[#This Row],[21]:[20]],"غياب")</f>
        <v>0</v>
      </c>
      <c r="AK127" s="9">
        <f>COUNTIF(الجدول233[[#This Row],[21]:[20]],"غ")</f>
        <v>0</v>
      </c>
      <c r="AL127" s="9">
        <f>SUM(الجدول233[[#This Row],[21]:[20]])</f>
        <v>0</v>
      </c>
      <c r="AM127" s="12">
        <f>الجدول233[[#This Row],[أيام العمل الفعي ]]-الجدول233[[#This Row],[الغياب*2]]</f>
        <v>0</v>
      </c>
      <c r="AN127" s="13"/>
      <c r="AO127" s="13">
        <f>COUNTIF(الجدول233[[#This Row],[21]:[20]],"&lt;480")</f>
        <v>0</v>
      </c>
      <c r="AP127" s="13">
        <f>الجدول233[[#This Row],[الغياب ]]*2</f>
        <v>0</v>
      </c>
      <c r="AQ127" s="13" t="e">
        <f>VLOOKUP(الجدول233[[#This Row],[الرقم الوظيفي ]],'[2]علاوة 10 د.ل'!$C:$G,5,0)</f>
        <v>#N/A</v>
      </c>
    </row>
    <row r="128" spans="1:43">
      <c r="A128" s="7">
        <v>2168</v>
      </c>
      <c r="B128" s="8"/>
      <c r="C128" s="8"/>
      <c r="D128" s="9"/>
      <c r="E128" s="9"/>
      <c r="F128" s="9"/>
      <c r="G128" s="9"/>
      <c r="H128" s="9"/>
      <c r="I128" s="10"/>
      <c r="J128" s="9"/>
      <c r="K128" s="9"/>
      <c r="L128" s="9"/>
      <c r="M128" s="9"/>
      <c r="N128" s="9"/>
      <c r="O128" s="9"/>
      <c r="P128" s="10"/>
      <c r="Q128" s="9"/>
      <c r="R128" s="9"/>
      <c r="S128" s="9"/>
      <c r="T128" s="9"/>
      <c r="U128" s="9"/>
      <c r="V128" s="9"/>
      <c r="W128" s="10"/>
      <c r="X128" s="9"/>
      <c r="Y128" s="9"/>
      <c r="Z128" s="9"/>
      <c r="AA128" s="9"/>
      <c r="AB128" s="9"/>
      <c r="AC128" s="9"/>
      <c r="AD128" s="10"/>
      <c r="AE128" s="9"/>
      <c r="AF128" s="9"/>
      <c r="AG128" s="9"/>
      <c r="AH128" s="11">
        <f>COUNTIF(الجدول233[[#This Row],[21]:[20]],"س")</f>
        <v>0</v>
      </c>
      <c r="AI128" s="9">
        <f>COUNTIF(الجدول233[[#This Row],[21]:[20]],"ب")</f>
        <v>0</v>
      </c>
      <c r="AJ128" s="9">
        <f>COUNTIF(الجدول233[[#This Row],[21]:[20]],"غياب")</f>
        <v>0</v>
      </c>
      <c r="AK128" s="9">
        <f>COUNTIF(الجدول233[[#This Row],[21]:[20]],"غ")</f>
        <v>0</v>
      </c>
      <c r="AL128" s="9">
        <f>SUM(الجدول233[[#This Row],[21]:[20]])</f>
        <v>0</v>
      </c>
      <c r="AM128" s="12">
        <f>الجدول233[[#This Row],[أيام العمل الفعي ]]-الجدول233[[#This Row],[الغياب*2]]</f>
        <v>0</v>
      </c>
      <c r="AN128" s="13"/>
      <c r="AO128" s="13">
        <f>COUNTIF(الجدول233[[#This Row],[21]:[20]],"&lt;480")</f>
        <v>0</v>
      </c>
      <c r="AP128" s="13">
        <f>الجدول233[[#This Row],[الغياب ]]*2</f>
        <v>0</v>
      </c>
      <c r="AQ128" s="13" t="e">
        <f>VLOOKUP(الجدول233[[#This Row],[الرقم الوظيفي ]],'[2]علاوة 10 د.ل'!$C:$G,5,0)</f>
        <v>#N/A</v>
      </c>
    </row>
    <row r="129" spans="1:43">
      <c r="A129" s="7">
        <v>2169</v>
      </c>
      <c r="B129" s="8"/>
      <c r="C129" s="8"/>
      <c r="D129" s="9"/>
      <c r="E129" s="9"/>
      <c r="F129" s="9"/>
      <c r="G129" s="9"/>
      <c r="H129" s="9"/>
      <c r="I129" s="10"/>
      <c r="J129" s="9"/>
      <c r="K129" s="9"/>
      <c r="L129" s="9"/>
      <c r="M129" s="9"/>
      <c r="N129" s="9"/>
      <c r="O129" s="9"/>
      <c r="P129" s="10"/>
      <c r="Q129" s="9"/>
      <c r="R129" s="9"/>
      <c r="S129" s="9"/>
      <c r="T129" s="9"/>
      <c r="U129" s="9"/>
      <c r="V129" s="9"/>
      <c r="W129" s="10"/>
      <c r="X129" s="9"/>
      <c r="Y129" s="9"/>
      <c r="Z129" s="9"/>
      <c r="AA129" s="9"/>
      <c r="AB129" s="9"/>
      <c r="AC129" s="9"/>
      <c r="AD129" s="10"/>
      <c r="AE129" s="9"/>
      <c r="AF129" s="9"/>
      <c r="AG129" s="9"/>
      <c r="AH129" s="11">
        <f>COUNTIF(الجدول233[[#This Row],[21]:[20]],"س")</f>
        <v>0</v>
      </c>
      <c r="AI129" s="9">
        <f>COUNTIF(الجدول233[[#This Row],[21]:[20]],"ب")</f>
        <v>0</v>
      </c>
      <c r="AJ129" s="9">
        <f>COUNTIF(الجدول233[[#This Row],[21]:[20]],"غياب")</f>
        <v>0</v>
      </c>
      <c r="AK129" s="9">
        <f>COUNTIF(الجدول233[[#This Row],[21]:[20]],"غ")</f>
        <v>0</v>
      </c>
      <c r="AL129" s="9">
        <f>SUM(الجدول233[[#This Row],[21]:[20]])</f>
        <v>0</v>
      </c>
      <c r="AM129" s="12">
        <f>الجدول233[[#This Row],[أيام العمل الفعي ]]-الجدول233[[#This Row],[الغياب*2]]</f>
        <v>0</v>
      </c>
      <c r="AN129" s="13"/>
      <c r="AO129" s="13">
        <f>COUNTIF(الجدول233[[#This Row],[21]:[20]],"&lt;480")</f>
        <v>0</v>
      </c>
      <c r="AP129" s="13">
        <f>الجدول233[[#This Row],[الغياب ]]*2</f>
        <v>0</v>
      </c>
      <c r="AQ129" s="13" t="e">
        <f>VLOOKUP(الجدول233[[#This Row],[الرقم الوظيفي ]],'[2]علاوة 10 د.ل'!$C:$G,5,0)</f>
        <v>#N/A</v>
      </c>
    </row>
    <row r="130" spans="1:43">
      <c r="A130" s="7">
        <v>2170</v>
      </c>
      <c r="B130" s="8"/>
      <c r="C130" s="8"/>
      <c r="D130" s="9"/>
      <c r="E130" s="9"/>
      <c r="F130" s="9"/>
      <c r="G130" s="9"/>
      <c r="H130" s="9"/>
      <c r="I130" s="10"/>
      <c r="J130" s="9"/>
      <c r="K130" s="9"/>
      <c r="L130" s="9"/>
      <c r="M130" s="9"/>
      <c r="N130" s="9"/>
      <c r="O130" s="9"/>
      <c r="P130" s="10"/>
      <c r="Q130" s="9"/>
      <c r="R130" s="9"/>
      <c r="S130" s="9"/>
      <c r="T130" s="9"/>
      <c r="U130" s="9"/>
      <c r="V130" s="9"/>
      <c r="W130" s="10"/>
      <c r="X130" s="9"/>
      <c r="Y130" s="9"/>
      <c r="Z130" s="9"/>
      <c r="AA130" s="9"/>
      <c r="AB130" s="9"/>
      <c r="AC130" s="9"/>
      <c r="AD130" s="10"/>
      <c r="AE130" s="9"/>
      <c r="AF130" s="9"/>
      <c r="AG130" s="9"/>
      <c r="AH130" s="11">
        <f>COUNTIF(الجدول233[[#This Row],[21]:[20]],"س")</f>
        <v>0</v>
      </c>
      <c r="AI130" s="9">
        <f>COUNTIF(الجدول233[[#This Row],[21]:[20]],"ب")</f>
        <v>0</v>
      </c>
      <c r="AJ130" s="9">
        <f>COUNTIF(الجدول233[[#This Row],[21]:[20]],"غياب")</f>
        <v>0</v>
      </c>
      <c r="AK130" s="9">
        <f>COUNTIF(الجدول233[[#This Row],[21]:[20]],"غ")</f>
        <v>0</v>
      </c>
      <c r="AL130" s="9">
        <f>SUM(الجدول233[[#This Row],[21]:[20]])</f>
        <v>0</v>
      </c>
      <c r="AM130" s="12">
        <f>الجدول233[[#This Row],[أيام العمل الفعي ]]-الجدول233[[#This Row],[الغياب*2]]</f>
        <v>0</v>
      </c>
      <c r="AN130" s="13"/>
      <c r="AO130" s="13">
        <f>COUNTIF(الجدول233[[#This Row],[21]:[20]],"&lt;480")</f>
        <v>0</v>
      </c>
      <c r="AP130" s="13">
        <f>الجدول233[[#This Row],[الغياب ]]*2</f>
        <v>0</v>
      </c>
      <c r="AQ130" s="13" t="e">
        <f>VLOOKUP(الجدول233[[#This Row],[الرقم الوظيفي ]],'[2]علاوة 10 د.ل'!$C:$G,5,0)</f>
        <v>#N/A</v>
      </c>
    </row>
    <row r="131" spans="1:43">
      <c r="A131" s="7">
        <v>2189</v>
      </c>
      <c r="B131" s="8"/>
      <c r="C131" s="8"/>
      <c r="D131" s="9"/>
      <c r="E131" s="9"/>
      <c r="F131" s="9"/>
      <c r="G131" s="9"/>
      <c r="H131" s="9"/>
      <c r="I131" s="10"/>
      <c r="J131" s="9"/>
      <c r="K131" s="9"/>
      <c r="L131" s="9"/>
      <c r="M131" s="9"/>
      <c r="N131" s="9"/>
      <c r="O131" s="9"/>
      <c r="P131" s="10"/>
      <c r="Q131" s="9"/>
      <c r="R131" s="9"/>
      <c r="S131" s="9"/>
      <c r="T131" s="9"/>
      <c r="U131" s="9"/>
      <c r="V131" s="9"/>
      <c r="W131" s="10"/>
      <c r="X131" s="9"/>
      <c r="Y131" s="9"/>
      <c r="Z131" s="9"/>
      <c r="AA131" s="9"/>
      <c r="AB131" s="9"/>
      <c r="AC131" s="9"/>
      <c r="AD131" s="10"/>
      <c r="AE131" s="9"/>
      <c r="AF131" s="9"/>
      <c r="AG131" s="9"/>
      <c r="AH131" s="11">
        <f>COUNTIF(الجدول233[[#This Row],[21]:[20]],"س")</f>
        <v>0</v>
      </c>
      <c r="AI131" s="9">
        <f>COUNTIF(الجدول233[[#This Row],[21]:[20]],"ب")</f>
        <v>0</v>
      </c>
      <c r="AJ131" s="9">
        <f>COUNTIF(الجدول233[[#This Row],[21]:[20]],"غياب")</f>
        <v>0</v>
      </c>
      <c r="AK131" s="9">
        <f>COUNTIF(الجدول233[[#This Row],[21]:[20]],"غ")</f>
        <v>0</v>
      </c>
      <c r="AL131" s="9">
        <f>SUM(الجدول233[[#This Row],[21]:[20]])</f>
        <v>0</v>
      </c>
      <c r="AM131" s="12">
        <f>الجدول233[[#This Row],[أيام العمل الفعي ]]-الجدول233[[#This Row],[الغياب*2]]</f>
        <v>0</v>
      </c>
      <c r="AN131" s="13"/>
      <c r="AO131" s="13">
        <f>COUNTIF(الجدول233[[#This Row],[21]:[20]],"&lt;480")</f>
        <v>0</v>
      </c>
      <c r="AP131" s="13">
        <f>الجدول233[[#This Row],[الغياب ]]*2</f>
        <v>0</v>
      </c>
      <c r="AQ131" s="13" t="e">
        <f>VLOOKUP(الجدول233[[#This Row],[الرقم الوظيفي ]],'[2]علاوة 10 د.ل'!$C:$G,5,0)</f>
        <v>#N/A</v>
      </c>
    </row>
    <row r="132" spans="1:43">
      <c r="A132" s="20">
        <v>2197</v>
      </c>
      <c r="B132" s="8"/>
      <c r="C132" s="8"/>
      <c r="D132" s="9"/>
      <c r="E132" s="9"/>
      <c r="F132" s="9"/>
      <c r="G132" s="9"/>
      <c r="H132" s="9"/>
      <c r="I132" s="10"/>
      <c r="J132" s="9"/>
      <c r="K132" s="9"/>
      <c r="L132" s="9"/>
      <c r="M132" s="9"/>
      <c r="N132" s="9"/>
      <c r="O132" s="9"/>
      <c r="P132" s="10"/>
      <c r="Q132" s="9"/>
      <c r="R132" s="9"/>
      <c r="S132" s="9"/>
      <c r="T132" s="9"/>
      <c r="U132" s="9"/>
      <c r="V132" s="9"/>
      <c r="W132" s="10"/>
      <c r="X132" s="9"/>
      <c r="Y132" s="9"/>
      <c r="Z132" s="9"/>
      <c r="AA132" s="9"/>
      <c r="AB132" s="9"/>
      <c r="AC132" s="9"/>
      <c r="AD132" s="10"/>
      <c r="AE132" s="9"/>
      <c r="AF132" s="9"/>
      <c r="AG132" s="9"/>
      <c r="AH132" s="11">
        <f>COUNTIF(الجدول233[[#This Row],[21]:[20]],"س")</f>
        <v>0</v>
      </c>
      <c r="AI132" s="9">
        <f>COUNTIF(الجدول233[[#This Row],[21]:[20]],"ب")</f>
        <v>0</v>
      </c>
      <c r="AJ132" s="9">
        <f>COUNTIF(الجدول233[[#This Row],[21]:[20]],"غياب")</f>
        <v>0</v>
      </c>
      <c r="AK132" s="9">
        <f>COUNTIF(الجدول233[[#This Row],[21]:[20]],"غ")</f>
        <v>0</v>
      </c>
      <c r="AL132" s="9">
        <f>SUM(الجدول233[[#This Row],[21]:[20]])</f>
        <v>0</v>
      </c>
      <c r="AM132" s="12">
        <f>الجدول233[[#This Row],[أيام العمل الفعي ]]-الجدول233[[#This Row],[الغياب*2]]</f>
        <v>0</v>
      </c>
      <c r="AN132" s="13"/>
      <c r="AO132" s="13">
        <f>COUNTIF(الجدول233[[#This Row],[21]:[20]],"&lt;480")</f>
        <v>0</v>
      </c>
      <c r="AP132" s="13">
        <f>الجدول233[[#This Row],[الغياب ]]*2</f>
        <v>0</v>
      </c>
      <c r="AQ132" s="13">
        <f>VLOOKUP(الجدول233[[#This Row],[الرقم الوظيفي ]],'[2]علاوة 10 د.ل'!$C:$G,5,0)</f>
        <v>160</v>
      </c>
    </row>
    <row r="133" spans="1:43">
      <c r="A133" s="20">
        <v>2236</v>
      </c>
      <c r="B133" s="8"/>
      <c r="C133" s="8"/>
      <c r="D133" s="9"/>
      <c r="E133" s="9"/>
      <c r="F133" s="9"/>
      <c r="G133" s="9"/>
      <c r="H133" s="9"/>
      <c r="I133" s="10"/>
      <c r="J133" s="9"/>
      <c r="K133" s="9"/>
      <c r="L133" s="9"/>
      <c r="M133" s="9"/>
      <c r="N133" s="9"/>
      <c r="O133" s="9"/>
      <c r="P133" s="10"/>
      <c r="Q133" s="9"/>
      <c r="R133" s="9"/>
      <c r="S133" s="9"/>
      <c r="T133" s="9"/>
      <c r="U133" s="9"/>
      <c r="V133" s="9"/>
      <c r="W133" s="10"/>
      <c r="X133" s="9"/>
      <c r="Y133" s="9"/>
      <c r="Z133" s="9"/>
      <c r="AA133" s="9"/>
      <c r="AB133" s="9"/>
      <c r="AC133" s="9"/>
      <c r="AD133" s="10"/>
      <c r="AE133" s="9"/>
      <c r="AF133" s="9"/>
      <c r="AG133" s="9"/>
      <c r="AH133" s="11">
        <f>COUNTIF(الجدول233[[#This Row],[21]:[20]],"س")</f>
        <v>0</v>
      </c>
      <c r="AI133" s="9">
        <f>COUNTIF(الجدول233[[#This Row],[21]:[20]],"ب")</f>
        <v>0</v>
      </c>
      <c r="AJ133" s="9">
        <f>COUNTIF(الجدول233[[#This Row],[21]:[20]],"غياب")</f>
        <v>0</v>
      </c>
      <c r="AK133" s="9">
        <f>COUNTIF(الجدول233[[#This Row],[21]:[20]],"غ")</f>
        <v>0</v>
      </c>
      <c r="AL133" s="9">
        <f>SUM(الجدول233[[#This Row],[21]:[20]])</f>
        <v>0</v>
      </c>
      <c r="AM133" s="12">
        <f>الجدول233[[#This Row],[أيام العمل الفعي ]]-الجدول233[[#This Row],[الغياب*2]]</f>
        <v>0</v>
      </c>
      <c r="AN133" s="13"/>
      <c r="AO133" s="13">
        <f>COUNTIF(الجدول233[[#This Row],[21]:[20]],"&lt;480")</f>
        <v>0</v>
      </c>
      <c r="AP133" s="13">
        <f>الجدول233[[#This Row],[الغياب ]]*2</f>
        <v>0</v>
      </c>
      <c r="AQ133" s="13">
        <f>VLOOKUP(الجدول233[[#This Row],[الرقم الوظيفي ]],'[2]علاوة 10 د.ل'!$C:$G,5,0)</f>
        <v>210</v>
      </c>
    </row>
    <row r="134" spans="1:43">
      <c r="A134" s="7">
        <v>2289</v>
      </c>
      <c r="B134" s="8"/>
      <c r="C134" s="8"/>
      <c r="D134" s="9"/>
      <c r="E134" s="9"/>
      <c r="F134" s="9"/>
      <c r="G134" s="9"/>
      <c r="H134" s="9"/>
      <c r="I134" s="10"/>
      <c r="J134" s="9"/>
      <c r="K134" s="9"/>
      <c r="L134" s="9"/>
      <c r="M134" s="9"/>
      <c r="N134" s="9"/>
      <c r="O134" s="9"/>
      <c r="P134" s="10"/>
      <c r="Q134" s="9"/>
      <c r="R134" s="9"/>
      <c r="S134" s="9"/>
      <c r="T134" s="9"/>
      <c r="U134" s="9"/>
      <c r="V134" s="9"/>
      <c r="W134" s="10"/>
      <c r="X134" s="9"/>
      <c r="Y134" s="9"/>
      <c r="Z134" s="9"/>
      <c r="AA134" s="9"/>
      <c r="AB134" s="9"/>
      <c r="AC134" s="9"/>
      <c r="AD134" s="10"/>
      <c r="AE134" s="9"/>
      <c r="AF134" s="9"/>
      <c r="AG134" s="9"/>
      <c r="AH134" s="11">
        <f>COUNTIF(الجدول233[[#This Row],[21]:[20]],"س")</f>
        <v>0</v>
      </c>
      <c r="AI134" s="9">
        <f>COUNTIF(الجدول233[[#This Row],[21]:[20]],"ب")</f>
        <v>0</v>
      </c>
      <c r="AJ134" s="9">
        <f>COUNTIF(الجدول233[[#This Row],[21]:[20]],"غياب")</f>
        <v>0</v>
      </c>
      <c r="AK134" s="9">
        <f>COUNTIF(الجدول233[[#This Row],[21]:[20]],"غ")</f>
        <v>0</v>
      </c>
      <c r="AL134" s="9">
        <f>SUM(الجدول233[[#This Row],[21]:[20]])</f>
        <v>0</v>
      </c>
      <c r="AM134" s="12">
        <f>الجدول233[[#This Row],[أيام العمل الفعي ]]-الجدول233[[#This Row],[الغياب*2]]</f>
        <v>0</v>
      </c>
      <c r="AN134" s="13"/>
      <c r="AO134" s="13">
        <f>COUNTIF(الجدول233[[#This Row],[21]:[20]],"&lt;480")</f>
        <v>0</v>
      </c>
      <c r="AP134" s="13">
        <f>الجدول233[[#This Row],[الغياب ]]*2</f>
        <v>0</v>
      </c>
      <c r="AQ134" s="13" t="e">
        <f>VLOOKUP(الجدول233[[#This Row],[الرقم الوظيفي ]],'[2]علاوة 10 د.ل'!$C:$G,5,0)</f>
        <v>#N/A</v>
      </c>
    </row>
    <row r="135" spans="1:43">
      <c r="A135" s="20">
        <v>2316</v>
      </c>
      <c r="B135" s="8"/>
      <c r="C135" s="8"/>
      <c r="D135" s="9"/>
      <c r="E135" s="9"/>
      <c r="F135" s="9"/>
      <c r="G135" s="9"/>
      <c r="H135" s="9"/>
      <c r="I135" s="10"/>
      <c r="J135" s="9"/>
      <c r="K135" s="9"/>
      <c r="L135" s="9"/>
      <c r="M135" s="9"/>
      <c r="N135" s="9"/>
      <c r="O135" s="9"/>
      <c r="P135" s="10"/>
      <c r="Q135" s="9"/>
      <c r="R135" s="9"/>
      <c r="S135" s="9"/>
      <c r="T135" s="9"/>
      <c r="U135" s="9"/>
      <c r="V135" s="9"/>
      <c r="W135" s="10"/>
      <c r="X135" s="9"/>
      <c r="Y135" s="9"/>
      <c r="Z135" s="9"/>
      <c r="AA135" s="9"/>
      <c r="AB135" s="9"/>
      <c r="AC135" s="9"/>
      <c r="AD135" s="10"/>
      <c r="AE135" s="9"/>
      <c r="AF135" s="9"/>
      <c r="AG135" s="9"/>
      <c r="AH135" s="11">
        <f>COUNTIF(الجدول233[[#This Row],[21]:[20]],"س")</f>
        <v>0</v>
      </c>
      <c r="AI135" s="9">
        <f>COUNTIF(الجدول233[[#This Row],[21]:[20]],"ب")</f>
        <v>0</v>
      </c>
      <c r="AJ135" s="9">
        <f>COUNTIF(الجدول233[[#This Row],[21]:[20]],"غياب")</f>
        <v>0</v>
      </c>
      <c r="AK135" s="9">
        <f>COUNTIF(الجدول233[[#This Row],[21]:[20]],"غ")</f>
        <v>0</v>
      </c>
      <c r="AL135" s="9">
        <f>SUM(الجدول233[[#This Row],[21]:[20]])</f>
        <v>0</v>
      </c>
      <c r="AM135" s="12">
        <f>الجدول233[[#This Row],[أيام العمل الفعي ]]-الجدول233[[#This Row],[الغياب*2]]</f>
        <v>0</v>
      </c>
      <c r="AN135" s="13"/>
      <c r="AO135" s="13">
        <f>COUNTIF(الجدول233[[#This Row],[21]:[20]],"&lt;480")</f>
        <v>0</v>
      </c>
      <c r="AP135" s="13">
        <f>الجدول233[[#This Row],[الغياب ]]*2</f>
        <v>0</v>
      </c>
      <c r="AQ135" s="13">
        <f>VLOOKUP(الجدول233[[#This Row],[الرقم الوظيفي ]],'[2]علاوة 10 د.ل'!$C:$G,5,0)</f>
        <v>200</v>
      </c>
    </row>
    <row r="136" spans="1:43">
      <c r="A136" s="7">
        <v>2322</v>
      </c>
      <c r="B136" s="8"/>
      <c r="C136" s="8"/>
      <c r="D136" s="9"/>
      <c r="E136" s="9"/>
      <c r="F136" s="9"/>
      <c r="G136" s="9"/>
      <c r="H136" s="9"/>
      <c r="I136" s="10"/>
      <c r="J136" s="9"/>
      <c r="K136" s="9"/>
      <c r="L136" s="9"/>
      <c r="M136" s="9"/>
      <c r="N136" s="9"/>
      <c r="O136" s="9"/>
      <c r="P136" s="10"/>
      <c r="Q136" s="9"/>
      <c r="R136" s="9"/>
      <c r="S136" s="9"/>
      <c r="T136" s="9"/>
      <c r="U136" s="9"/>
      <c r="V136" s="9"/>
      <c r="W136" s="10"/>
      <c r="X136" s="9"/>
      <c r="Y136" s="9"/>
      <c r="Z136" s="9"/>
      <c r="AA136" s="9"/>
      <c r="AB136" s="9"/>
      <c r="AC136" s="9"/>
      <c r="AD136" s="10"/>
      <c r="AE136" s="9"/>
      <c r="AF136" s="9"/>
      <c r="AG136" s="9"/>
      <c r="AH136" s="11">
        <f>COUNTIF(الجدول233[[#This Row],[21]:[20]],"س")</f>
        <v>0</v>
      </c>
      <c r="AI136" s="9">
        <f>COUNTIF(الجدول233[[#This Row],[21]:[20]],"ب")</f>
        <v>0</v>
      </c>
      <c r="AJ136" s="9">
        <f>COUNTIF(الجدول233[[#This Row],[21]:[20]],"غياب")</f>
        <v>0</v>
      </c>
      <c r="AK136" s="9">
        <f>COUNTIF(الجدول233[[#This Row],[21]:[20]],"غ")</f>
        <v>0</v>
      </c>
      <c r="AL136" s="9">
        <f>SUM(الجدول233[[#This Row],[21]:[20]])</f>
        <v>0</v>
      </c>
      <c r="AM136" s="12">
        <f>الجدول233[[#This Row],[أيام العمل الفعي ]]-الجدول233[[#This Row],[الغياب*2]]</f>
        <v>0</v>
      </c>
      <c r="AN136" s="13"/>
      <c r="AO136" s="13">
        <f>COUNTIF(الجدول233[[#This Row],[21]:[20]],"&lt;480")</f>
        <v>0</v>
      </c>
      <c r="AP136" s="13">
        <f>الجدول233[[#This Row],[الغياب ]]*2</f>
        <v>0</v>
      </c>
      <c r="AQ136" s="13" t="e">
        <f>VLOOKUP(الجدول233[[#This Row],[الرقم الوظيفي ]],'[2]علاوة 10 د.ل'!$C:$G,5,0)</f>
        <v>#N/A</v>
      </c>
    </row>
    <row r="137" spans="1:43">
      <c r="A137" s="20">
        <v>2371</v>
      </c>
      <c r="B137" s="8"/>
      <c r="C137" s="8"/>
      <c r="D137" s="9"/>
      <c r="E137" s="9"/>
      <c r="F137" s="9"/>
      <c r="G137" s="9"/>
      <c r="H137" s="9"/>
      <c r="I137" s="10"/>
      <c r="J137" s="9"/>
      <c r="K137" s="9"/>
      <c r="L137" s="9"/>
      <c r="M137" s="9"/>
      <c r="N137" s="9"/>
      <c r="O137" s="9"/>
      <c r="P137" s="10"/>
      <c r="Q137" s="9"/>
      <c r="R137" s="9"/>
      <c r="S137" s="9"/>
      <c r="T137" s="9"/>
      <c r="U137" s="9"/>
      <c r="V137" s="9"/>
      <c r="W137" s="10"/>
      <c r="X137" s="9"/>
      <c r="Y137" s="9"/>
      <c r="Z137" s="9"/>
      <c r="AA137" s="9"/>
      <c r="AB137" s="9"/>
      <c r="AC137" s="9"/>
      <c r="AD137" s="10"/>
      <c r="AE137" s="9"/>
      <c r="AF137" s="9"/>
      <c r="AG137" s="9"/>
      <c r="AH137" s="11">
        <f>COUNTIF(الجدول233[[#This Row],[21]:[20]],"س")</f>
        <v>0</v>
      </c>
      <c r="AI137" s="9">
        <f>COUNTIF(الجدول233[[#This Row],[21]:[20]],"ب")</f>
        <v>0</v>
      </c>
      <c r="AJ137" s="9">
        <f>COUNTIF(الجدول233[[#This Row],[21]:[20]],"غياب")</f>
        <v>0</v>
      </c>
      <c r="AK137" s="9">
        <f>COUNTIF(الجدول233[[#This Row],[21]:[20]],"غ")</f>
        <v>0</v>
      </c>
      <c r="AL137" s="9">
        <f>SUM(الجدول233[[#This Row],[21]:[20]])</f>
        <v>0</v>
      </c>
      <c r="AM137" s="12">
        <f>الجدول233[[#This Row],[أيام العمل الفعي ]]-الجدول233[[#This Row],[الغياب*2]]</f>
        <v>0</v>
      </c>
      <c r="AN137" s="13"/>
      <c r="AO137" s="13">
        <f>COUNTIF(الجدول233[[#This Row],[21]:[20]],"&lt;480")</f>
        <v>0</v>
      </c>
      <c r="AP137" s="13">
        <f>الجدول233[[#This Row],[الغياب ]]*2</f>
        <v>0</v>
      </c>
      <c r="AQ137" s="13">
        <f>VLOOKUP(الجدول233[[#This Row],[الرقم الوظيفي ]],'[2]علاوة 10 د.ل'!$C:$G,5,0)</f>
        <v>250</v>
      </c>
    </row>
    <row r="138" spans="1:43">
      <c r="A138" s="7">
        <v>2412</v>
      </c>
      <c r="B138" s="8"/>
      <c r="C138" s="8"/>
      <c r="D138" s="9"/>
      <c r="E138" s="9"/>
      <c r="F138" s="9"/>
      <c r="G138" s="9"/>
      <c r="H138" s="9"/>
      <c r="I138" s="10"/>
      <c r="J138" s="9"/>
      <c r="K138" s="9"/>
      <c r="L138" s="9"/>
      <c r="M138" s="9"/>
      <c r="N138" s="9"/>
      <c r="O138" s="9"/>
      <c r="P138" s="10"/>
      <c r="Q138" s="9"/>
      <c r="R138" s="9"/>
      <c r="S138" s="9"/>
      <c r="T138" s="9"/>
      <c r="U138" s="9"/>
      <c r="V138" s="9"/>
      <c r="W138" s="10"/>
      <c r="X138" s="9"/>
      <c r="Y138" s="9"/>
      <c r="Z138" s="9"/>
      <c r="AA138" s="9"/>
      <c r="AB138" s="9"/>
      <c r="AC138" s="9"/>
      <c r="AD138" s="10"/>
      <c r="AE138" s="9"/>
      <c r="AF138" s="9"/>
      <c r="AG138" s="9"/>
      <c r="AH138" s="11">
        <f>COUNTIF(الجدول233[[#This Row],[21]:[20]],"س")</f>
        <v>0</v>
      </c>
      <c r="AI138" s="9">
        <f>COUNTIF(الجدول233[[#This Row],[21]:[20]],"ب")</f>
        <v>0</v>
      </c>
      <c r="AJ138" s="9">
        <f>COUNTIF(الجدول233[[#This Row],[21]:[20]],"غياب")</f>
        <v>0</v>
      </c>
      <c r="AK138" s="9">
        <f>COUNTIF(الجدول233[[#This Row],[21]:[20]],"غ")</f>
        <v>0</v>
      </c>
      <c r="AL138" s="9">
        <f>SUM(الجدول233[[#This Row],[21]:[20]])</f>
        <v>0</v>
      </c>
      <c r="AM138" s="12">
        <f>الجدول233[[#This Row],[أيام العمل الفعي ]]-الجدول233[[#This Row],[الغياب*2]]</f>
        <v>0</v>
      </c>
      <c r="AN138" s="13"/>
      <c r="AO138" s="13">
        <f>COUNTIF(الجدول233[[#This Row],[21]:[20]],"&lt;480")</f>
        <v>0</v>
      </c>
      <c r="AP138" s="13">
        <f>الجدول233[[#This Row],[الغياب ]]*2</f>
        <v>0</v>
      </c>
      <c r="AQ138" s="13" t="e">
        <f>VLOOKUP(الجدول233[[#This Row],[الرقم الوظيفي ]],'[2]علاوة 10 د.ل'!$C:$G,5,0)</f>
        <v>#N/A</v>
      </c>
    </row>
    <row r="139" spans="1:43">
      <c r="A139" s="7">
        <v>2459</v>
      </c>
      <c r="B139" s="8"/>
      <c r="C139" s="8"/>
      <c r="D139" s="9"/>
      <c r="E139" s="9"/>
      <c r="F139" s="9"/>
      <c r="G139" s="9"/>
      <c r="H139" s="9"/>
      <c r="I139" s="10"/>
      <c r="J139" s="9"/>
      <c r="K139" s="9"/>
      <c r="L139" s="9"/>
      <c r="M139" s="9"/>
      <c r="N139" s="9"/>
      <c r="O139" s="9"/>
      <c r="P139" s="10"/>
      <c r="Q139" s="9"/>
      <c r="R139" s="9"/>
      <c r="S139" s="9"/>
      <c r="T139" s="9"/>
      <c r="U139" s="9"/>
      <c r="V139" s="9"/>
      <c r="W139" s="10"/>
      <c r="X139" s="9"/>
      <c r="Y139" s="9"/>
      <c r="Z139" s="9"/>
      <c r="AA139" s="9"/>
      <c r="AB139" s="9"/>
      <c r="AC139" s="9"/>
      <c r="AD139" s="10"/>
      <c r="AE139" s="9"/>
      <c r="AF139" s="9"/>
      <c r="AG139" s="9"/>
      <c r="AH139" s="11">
        <f>COUNTIF(الجدول233[[#This Row],[21]:[20]],"س")</f>
        <v>0</v>
      </c>
      <c r="AI139" s="9">
        <f>COUNTIF(الجدول233[[#This Row],[21]:[20]],"ب")</f>
        <v>0</v>
      </c>
      <c r="AJ139" s="9">
        <f>COUNTIF(الجدول233[[#This Row],[21]:[20]],"غياب")</f>
        <v>0</v>
      </c>
      <c r="AK139" s="9">
        <f>COUNTIF(الجدول233[[#This Row],[21]:[20]],"غ")</f>
        <v>0</v>
      </c>
      <c r="AL139" s="9">
        <f>SUM(الجدول233[[#This Row],[21]:[20]])</f>
        <v>0</v>
      </c>
      <c r="AM139" s="12">
        <f>الجدول233[[#This Row],[أيام العمل الفعي ]]-الجدول233[[#This Row],[الغياب*2]]</f>
        <v>0</v>
      </c>
      <c r="AN139" s="13"/>
      <c r="AO139" s="13">
        <f>COUNTIF(الجدول233[[#This Row],[21]:[20]],"&lt;480")</f>
        <v>0</v>
      </c>
      <c r="AP139" s="13">
        <f>الجدول233[[#This Row],[الغياب ]]*2</f>
        <v>0</v>
      </c>
      <c r="AQ139" s="13" t="e">
        <f>VLOOKUP(الجدول233[[#This Row],[الرقم الوظيفي ]],'[2]علاوة 10 د.ل'!$C:$G,5,0)</f>
        <v>#N/A</v>
      </c>
    </row>
    <row r="140" spans="1:43">
      <c r="A140" s="7">
        <v>2473</v>
      </c>
      <c r="B140" s="8"/>
      <c r="C140" s="8"/>
      <c r="D140" s="9"/>
      <c r="E140" s="9"/>
      <c r="F140" s="9"/>
      <c r="G140" s="9"/>
      <c r="H140" s="9"/>
      <c r="I140" s="10"/>
      <c r="J140" s="9"/>
      <c r="K140" s="9"/>
      <c r="L140" s="9"/>
      <c r="M140" s="9"/>
      <c r="N140" s="9"/>
      <c r="O140" s="9"/>
      <c r="P140" s="10"/>
      <c r="Q140" s="9"/>
      <c r="R140" s="9"/>
      <c r="S140" s="9"/>
      <c r="T140" s="9"/>
      <c r="U140" s="9"/>
      <c r="V140" s="9"/>
      <c r="W140" s="10"/>
      <c r="X140" s="9"/>
      <c r="Y140" s="9"/>
      <c r="Z140" s="9"/>
      <c r="AA140" s="9"/>
      <c r="AB140" s="9"/>
      <c r="AC140" s="9"/>
      <c r="AD140" s="10"/>
      <c r="AE140" s="9"/>
      <c r="AF140" s="9"/>
      <c r="AG140" s="9"/>
      <c r="AH140" s="11">
        <f>COUNTIF(الجدول233[[#This Row],[21]:[20]],"س")</f>
        <v>0</v>
      </c>
      <c r="AI140" s="9">
        <f>COUNTIF(الجدول233[[#This Row],[21]:[20]],"ب")</f>
        <v>0</v>
      </c>
      <c r="AJ140" s="9">
        <f>COUNTIF(الجدول233[[#This Row],[21]:[20]],"غياب")</f>
        <v>0</v>
      </c>
      <c r="AK140" s="9">
        <f>COUNTIF(الجدول233[[#This Row],[21]:[20]],"غ")</f>
        <v>0</v>
      </c>
      <c r="AL140" s="9">
        <f>SUM(الجدول233[[#This Row],[21]:[20]])</f>
        <v>0</v>
      </c>
      <c r="AM140" s="12">
        <f>الجدول233[[#This Row],[أيام العمل الفعي ]]-الجدول233[[#This Row],[الغياب*2]]</f>
        <v>0</v>
      </c>
      <c r="AN140" s="13"/>
      <c r="AO140" s="13">
        <f>COUNTIF(الجدول233[[#This Row],[21]:[20]],"&lt;480")</f>
        <v>0</v>
      </c>
      <c r="AP140" s="13">
        <f>الجدول233[[#This Row],[الغياب ]]*2</f>
        <v>0</v>
      </c>
      <c r="AQ140" s="13" t="e">
        <f>VLOOKUP(الجدول233[[#This Row],[الرقم الوظيفي ]],'[2]علاوة 10 د.ل'!$C:$G,5,0)</f>
        <v>#N/A</v>
      </c>
    </row>
    <row r="141" spans="1:43">
      <c r="A141" s="7">
        <v>2474</v>
      </c>
      <c r="B141" s="8"/>
      <c r="C141" s="8"/>
      <c r="D141" s="9"/>
      <c r="E141" s="9"/>
      <c r="F141" s="9"/>
      <c r="G141" s="9"/>
      <c r="H141" s="9"/>
      <c r="I141" s="10"/>
      <c r="J141" s="9"/>
      <c r="K141" s="9"/>
      <c r="L141" s="9"/>
      <c r="M141" s="9"/>
      <c r="N141" s="9"/>
      <c r="O141" s="9"/>
      <c r="P141" s="10"/>
      <c r="Q141" s="9"/>
      <c r="R141" s="9"/>
      <c r="S141" s="9"/>
      <c r="T141" s="9"/>
      <c r="U141" s="9"/>
      <c r="V141" s="9"/>
      <c r="W141" s="10"/>
      <c r="X141" s="9"/>
      <c r="Y141" s="9"/>
      <c r="Z141" s="9"/>
      <c r="AA141" s="9"/>
      <c r="AB141" s="9"/>
      <c r="AC141" s="9"/>
      <c r="AD141" s="10"/>
      <c r="AE141" s="9"/>
      <c r="AF141" s="9"/>
      <c r="AG141" s="9"/>
      <c r="AH141" s="11">
        <f>COUNTIF(الجدول233[[#This Row],[21]:[20]],"س")</f>
        <v>0</v>
      </c>
      <c r="AI141" s="9">
        <f>COUNTIF(الجدول233[[#This Row],[21]:[20]],"ب")</f>
        <v>0</v>
      </c>
      <c r="AJ141" s="9">
        <f>COUNTIF(الجدول233[[#This Row],[21]:[20]],"غياب")</f>
        <v>0</v>
      </c>
      <c r="AK141" s="9">
        <f>COUNTIF(الجدول233[[#This Row],[21]:[20]],"غ")</f>
        <v>0</v>
      </c>
      <c r="AL141" s="9">
        <f>SUM(الجدول233[[#This Row],[21]:[20]])</f>
        <v>0</v>
      </c>
      <c r="AM141" s="12">
        <f>الجدول233[[#This Row],[أيام العمل الفعي ]]-الجدول233[[#This Row],[الغياب*2]]</f>
        <v>0</v>
      </c>
      <c r="AN141" s="13"/>
      <c r="AO141" s="13">
        <f>COUNTIF(الجدول233[[#This Row],[21]:[20]],"&lt;480")</f>
        <v>0</v>
      </c>
      <c r="AP141" s="13">
        <f>الجدول233[[#This Row],[الغياب ]]*2</f>
        <v>0</v>
      </c>
      <c r="AQ141" s="13" t="e">
        <f>VLOOKUP(الجدول233[[#This Row],[الرقم الوظيفي ]],'[2]علاوة 10 د.ل'!$C:$G,5,0)</f>
        <v>#N/A</v>
      </c>
    </row>
    <row r="142" spans="1:43">
      <c r="A142" s="7">
        <v>2503</v>
      </c>
      <c r="B142" s="8"/>
      <c r="C142" s="8"/>
      <c r="D142" s="9"/>
      <c r="E142" s="9"/>
      <c r="F142" s="9"/>
      <c r="G142" s="9"/>
      <c r="H142" s="9"/>
      <c r="I142" s="10"/>
      <c r="J142" s="9"/>
      <c r="K142" s="9"/>
      <c r="L142" s="9"/>
      <c r="M142" s="9"/>
      <c r="N142" s="9"/>
      <c r="O142" s="9"/>
      <c r="P142" s="10"/>
      <c r="Q142" s="9"/>
      <c r="R142" s="9"/>
      <c r="S142" s="9"/>
      <c r="T142" s="9"/>
      <c r="U142" s="9"/>
      <c r="V142" s="9"/>
      <c r="W142" s="10"/>
      <c r="X142" s="9"/>
      <c r="Y142" s="9"/>
      <c r="Z142" s="9"/>
      <c r="AA142" s="9"/>
      <c r="AB142" s="9"/>
      <c r="AC142" s="9"/>
      <c r="AD142" s="10"/>
      <c r="AE142" s="9"/>
      <c r="AF142" s="9"/>
      <c r="AG142" s="9"/>
      <c r="AH142" s="11">
        <f>COUNTIF(الجدول233[[#This Row],[21]:[20]],"س")</f>
        <v>0</v>
      </c>
      <c r="AI142" s="9">
        <f>COUNTIF(الجدول233[[#This Row],[21]:[20]],"ب")</f>
        <v>0</v>
      </c>
      <c r="AJ142" s="9">
        <f>COUNTIF(الجدول233[[#This Row],[21]:[20]],"غياب")</f>
        <v>0</v>
      </c>
      <c r="AK142" s="9">
        <f>COUNTIF(الجدول233[[#This Row],[21]:[20]],"غ")</f>
        <v>0</v>
      </c>
      <c r="AL142" s="9">
        <f>SUM(الجدول233[[#This Row],[21]:[20]])</f>
        <v>0</v>
      </c>
      <c r="AM142" s="12">
        <f>الجدول233[[#This Row],[أيام العمل الفعي ]]-الجدول233[[#This Row],[الغياب*2]]</f>
        <v>0</v>
      </c>
      <c r="AN142" s="13"/>
      <c r="AO142" s="13">
        <f>COUNTIF(الجدول233[[#This Row],[21]:[20]],"&lt;480")</f>
        <v>0</v>
      </c>
      <c r="AP142" s="13">
        <f>الجدول233[[#This Row],[الغياب ]]*2</f>
        <v>0</v>
      </c>
      <c r="AQ142" s="13" t="e">
        <f>VLOOKUP(الجدول233[[#This Row],[الرقم الوظيفي ]],'[2]علاوة 10 د.ل'!$C:$G,5,0)</f>
        <v>#N/A</v>
      </c>
    </row>
    <row r="143" spans="1:43">
      <c r="A143" s="7">
        <v>2560</v>
      </c>
      <c r="B143" s="8"/>
      <c r="C143" s="8"/>
      <c r="D143" s="9"/>
      <c r="E143" s="9"/>
      <c r="F143" s="9"/>
      <c r="G143" s="9"/>
      <c r="H143" s="9"/>
      <c r="I143" s="10"/>
      <c r="J143" s="9"/>
      <c r="K143" s="9"/>
      <c r="L143" s="9"/>
      <c r="M143" s="9"/>
      <c r="N143" s="9"/>
      <c r="O143" s="9"/>
      <c r="P143" s="10"/>
      <c r="Q143" s="9"/>
      <c r="R143" s="9"/>
      <c r="S143" s="9"/>
      <c r="T143" s="9"/>
      <c r="U143" s="9"/>
      <c r="V143" s="9"/>
      <c r="W143" s="10"/>
      <c r="X143" s="9"/>
      <c r="Y143" s="9"/>
      <c r="Z143" s="9"/>
      <c r="AA143" s="9"/>
      <c r="AB143" s="9"/>
      <c r="AC143" s="9"/>
      <c r="AD143" s="10"/>
      <c r="AE143" s="9"/>
      <c r="AF143" s="9"/>
      <c r="AG143" s="9"/>
      <c r="AH143" s="11">
        <f>COUNTIF(الجدول233[[#This Row],[21]:[20]],"س")</f>
        <v>0</v>
      </c>
      <c r="AI143" s="9">
        <f>COUNTIF(الجدول233[[#This Row],[21]:[20]],"ب")</f>
        <v>0</v>
      </c>
      <c r="AJ143" s="9">
        <f>COUNTIF(الجدول233[[#This Row],[21]:[20]],"غياب")</f>
        <v>0</v>
      </c>
      <c r="AK143" s="9">
        <f>COUNTIF(الجدول233[[#This Row],[21]:[20]],"غ")</f>
        <v>0</v>
      </c>
      <c r="AL143" s="9">
        <f>SUM(الجدول233[[#This Row],[21]:[20]])</f>
        <v>0</v>
      </c>
      <c r="AM143" s="12">
        <f>الجدول233[[#This Row],[أيام العمل الفعي ]]-الجدول233[[#This Row],[الغياب*2]]</f>
        <v>0</v>
      </c>
      <c r="AN143" s="13"/>
      <c r="AO143" s="13">
        <f>COUNTIF(الجدول233[[#This Row],[21]:[20]],"&lt;480")</f>
        <v>0</v>
      </c>
      <c r="AP143" s="13">
        <f>الجدول233[[#This Row],[الغياب ]]*2</f>
        <v>0</v>
      </c>
      <c r="AQ143" s="13">
        <f>VLOOKUP(الجدول233[[#This Row],[الرقم الوظيفي ]],'[2]علاوة 10 د.ل'!$C:$G,5,0)</f>
        <v>200</v>
      </c>
    </row>
    <row r="144" spans="1:43">
      <c r="A144" s="7">
        <v>2569</v>
      </c>
      <c r="B144" s="8"/>
      <c r="C144" s="8"/>
      <c r="D144" s="9"/>
      <c r="E144" s="9"/>
      <c r="F144" s="9"/>
      <c r="G144" s="9"/>
      <c r="H144" s="9"/>
      <c r="I144" s="10"/>
      <c r="J144" s="9"/>
      <c r="K144" s="9"/>
      <c r="L144" s="9"/>
      <c r="M144" s="9"/>
      <c r="N144" s="9"/>
      <c r="O144" s="9"/>
      <c r="P144" s="10"/>
      <c r="Q144" s="9"/>
      <c r="R144" s="9"/>
      <c r="S144" s="9"/>
      <c r="T144" s="9"/>
      <c r="U144" s="9"/>
      <c r="V144" s="9"/>
      <c r="W144" s="10"/>
      <c r="X144" s="9"/>
      <c r="Y144" s="9"/>
      <c r="Z144" s="9"/>
      <c r="AA144" s="9"/>
      <c r="AB144" s="9"/>
      <c r="AC144" s="9"/>
      <c r="AD144" s="10"/>
      <c r="AE144" s="9"/>
      <c r="AF144" s="9"/>
      <c r="AG144" s="9"/>
      <c r="AH144" s="11">
        <f>COUNTIF(الجدول233[[#This Row],[21]:[20]],"س")</f>
        <v>0</v>
      </c>
      <c r="AI144" s="9">
        <f>COUNTIF(الجدول233[[#This Row],[21]:[20]],"ب")</f>
        <v>0</v>
      </c>
      <c r="AJ144" s="9">
        <f>COUNTIF(الجدول233[[#This Row],[21]:[20]],"غياب")</f>
        <v>0</v>
      </c>
      <c r="AK144" s="9">
        <f>COUNTIF(الجدول233[[#This Row],[21]:[20]],"غ")</f>
        <v>0</v>
      </c>
      <c r="AL144" s="9">
        <f>SUM(الجدول233[[#This Row],[21]:[20]])</f>
        <v>0</v>
      </c>
      <c r="AM144" s="12">
        <f>الجدول233[[#This Row],[أيام العمل الفعي ]]-الجدول233[[#This Row],[الغياب*2]]</f>
        <v>0</v>
      </c>
      <c r="AN144" s="13"/>
      <c r="AO144" s="13">
        <f>COUNTIF(الجدول233[[#This Row],[21]:[20]],"&lt;480")</f>
        <v>0</v>
      </c>
      <c r="AP144" s="13">
        <f>الجدول233[[#This Row],[الغياب ]]*2</f>
        <v>0</v>
      </c>
      <c r="AQ144" s="13" t="e">
        <f>VLOOKUP(الجدول233[[#This Row],[الرقم الوظيفي ]],'[2]علاوة 10 د.ل'!$C:$G,5,0)</f>
        <v>#N/A</v>
      </c>
    </row>
    <row r="145" spans="1:43">
      <c r="A145" s="7">
        <v>2597</v>
      </c>
      <c r="B145" s="8"/>
      <c r="C145" s="8"/>
      <c r="D145" s="9"/>
      <c r="E145" s="9"/>
      <c r="F145" s="9"/>
      <c r="G145" s="9"/>
      <c r="H145" s="9"/>
      <c r="I145" s="10"/>
      <c r="J145" s="9"/>
      <c r="K145" s="9"/>
      <c r="L145" s="9"/>
      <c r="M145" s="9"/>
      <c r="N145" s="9"/>
      <c r="O145" s="9"/>
      <c r="P145" s="10"/>
      <c r="Q145" s="9"/>
      <c r="R145" s="9"/>
      <c r="S145" s="9"/>
      <c r="T145" s="9"/>
      <c r="U145" s="9"/>
      <c r="V145" s="9"/>
      <c r="W145" s="10"/>
      <c r="X145" s="9"/>
      <c r="Y145" s="9"/>
      <c r="Z145" s="9"/>
      <c r="AA145" s="9"/>
      <c r="AB145" s="9"/>
      <c r="AC145" s="9"/>
      <c r="AD145" s="10"/>
      <c r="AE145" s="9"/>
      <c r="AF145" s="9"/>
      <c r="AG145" s="9"/>
      <c r="AH145" s="11">
        <f>COUNTIF(الجدول233[[#This Row],[21]:[20]],"س")</f>
        <v>0</v>
      </c>
      <c r="AI145" s="9">
        <f>COUNTIF(الجدول233[[#This Row],[21]:[20]],"ب")</f>
        <v>0</v>
      </c>
      <c r="AJ145" s="9">
        <f>COUNTIF(الجدول233[[#This Row],[21]:[20]],"غياب")</f>
        <v>0</v>
      </c>
      <c r="AK145" s="9">
        <f>COUNTIF(الجدول233[[#This Row],[21]:[20]],"غ")</f>
        <v>0</v>
      </c>
      <c r="AL145" s="9">
        <f>SUM(الجدول233[[#This Row],[21]:[20]])</f>
        <v>0</v>
      </c>
      <c r="AM145" s="12">
        <f>الجدول233[[#This Row],[أيام العمل الفعي ]]-الجدول233[[#This Row],[الغياب*2]]</f>
        <v>0</v>
      </c>
      <c r="AN145" s="13"/>
      <c r="AO145" s="13">
        <f>COUNTIF(الجدول233[[#This Row],[21]:[20]],"&lt;480")</f>
        <v>0</v>
      </c>
      <c r="AP145" s="13">
        <f>الجدول233[[#This Row],[الغياب ]]*2</f>
        <v>0</v>
      </c>
      <c r="AQ145" s="13" t="e">
        <f>VLOOKUP(الجدول233[[#This Row],[الرقم الوظيفي ]],'[2]علاوة 10 د.ل'!$C:$G,5,0)</f>
        <v>#N/A</v>
      </c>
    </row>
    <row r="146" spans="1:43">
      <c r="A146" s="7">
        <v>2601</v>
      </c>
      <c r="B146" s="8"/>
      <c r="C146" s="8"/>
      <c r="D146" s="9"/>
      <c r="E146" s="9"/>
      <c r="F146" s="9"/>
      <c r="G146" s="9"/>
      <c r="H146" s="9"/>
      <c r="I146" s="10"/>
      <c r="J146" s="9"/>
      <c r="K146" s="9"/>
      <c r="L146" s="9"/>
      <c r="M146" s="9"/>
      <c r="N146" s="9"/>
      <c r="O146" s="9"/>
      <c r="P146" s="10"/>
      <c r="Q146" s="9"/>
      <c r="R146" s="9"/>
      <c r="S146" s="9"/>
      <c r="T146" s="9"/>
      <c r="U146" s="9"/>
      <c r="V146" s="9"/>
      <c r="W146" s="10"/>
      <c r="X146" s="9"/>
      <c r="Y146" s="9"/>
      <c r="Z146" s="9"/>
      <c r="AA146" s="9"/>
      <c r="AB146" s="9"/>
      <c r="AC146" s="9"/>
      <c r="AD146" s="10"/>
      <c r="AE146" s="9"/>
      <c r="AF146" s="9"/>
      <c r="AG146" s="9"/>
      <c r="AH146" s="11">
        <f>COUNTIF(الجدول233[[#This Row],[21]:[20]],"س")</f>
        <v>0</v>
      </c>
      <c r="AI146" s="9">
        <f>COUNTIF(الجدول233[[#This Row],[21]:[20]],"ب")</f>
        <v>0</v>
      </c>
      <c r="AJ146" s="9">
        <f>COUNTIF(الجدول233[[#This Row],[21]:[20]],"غياب")</f>
        <v>0</v>
      </c>
      <c r="AK146" s="9">
        <f>COUNTIF(الجدول233[[#This Row],[21]:[20]],"غ")</f>
        <v>0</v>
      </c>
      <c r="AL146" s="9">
        <f>SUM(الجدول233[[#This Row],[21]:[20]])</f>
        <v>0</v>
      </c>
      <c r="AM146" s="12">
        <f>الجدول233[[#This Row],[أيام العمل الفعي ]]-الجدول233[[#This Row],[الغياب*2]]</f>
        <v>0</v>
      </c>
      <c r="AN146" s="13"/>
      <c r="AO146" s="13">
        <f>COUNTIF(الجدول233[[#This Row],[21]:[20]],"&lt;480")</f>
        <v>0</v>
      </c>
      <c r="AP146" s="13">
        <f>الجدول233[[#This Row],[الغياب ]]*2</f>
        <v>0</v>
      </c>
      <c r="AQ146" s="13">
        <f>VLOOKUP(الجدول233[[#This Row],[الرقم الوظيفي ]],'[2]علاوة 10 د.ل'!$C:$G,5,0)</f>
        <v>160</v>
      </c>
    </row>
    <row r="147" spans="1:43">
      <c r="A147" s="7">
        <v>2604</v>
      </c>
      <c r="B147" s="8"/>
      <c r="C147" s="8"/>
      <c r="D147" s="9"/>
      <c r="E147" s="9"/>
      <c r="F147" s="9"/>
      <c r="G147" s="9"/>
      <c r="H147" s="9"/>
      <c r="I147" s="10"/>
      <c r="J147" s="9"/>
      <c r="K147" s="9"/>
      <c r="L147" s="9"/>
      <c r="M147" s="9"/>
      <c r="N147" s="9"/>
      <c r="O147" s="9"/>
      <c r="P147" s="10"/>
      <c r="Q147" s="9"/>
      <c r="R147" s="9"/>
      <c r="S147" s="9"/>
      <c r="T147" s="9"/>
      <c r="U147" s="9"/>
      <c r="V147" s="9"/>
      <c r="W147" s="10"/>
      <c r="X147" s="9"/>
      <c r="Y147" s="9"/>
      <c r="Z147" s="9"/>
      <c r="AA147" s="9"/>
      <c r="AB147" s="9"/>
      <c r="AC147" s="9"/>
      <c r="AD147" s="10"/>
      <c r="AE147" s="9"/>
      <c r="AF147" s="9"/>
      <c r="AG147" s="9"/>
      <c r="AH147" s="11">
        <f>COUNTIF(الجدول233[[#This Row],[21]:[20]],"س")</f>
        <v>0</v>
      </c>
      <c r="AI147" s="9">
        <f>COUNTIF(الجدول233[[#This Row],[21]:[20]],"ب")</f>
        <v>0</v>
      </c>
      <c r="AJ147" s="9">
        <f>COUNTIF(الجدول233[[#This Row],[21]:[20]],"غياب")</f>
        <v>0</v>
      </c>
      <c r="AK147" s="9">
        <f>COUNTIF(الجدول233[[#This Row],[21]:[20]],"غ")</f>
        <v>0</v>
      </c>
      <c r="AL147" s="9">
        <f>SUM(الجدول233[[#This Row],[21]:[20]])</f>
        <v>0</v>
      </c>
      <c r="AM147" s="12">
        <f>الجدول233[[#This Row],[أيام العمل الفعي ]]-الجدول233[[#This Row],[الغياب*2]]</f>
        <v>0</v>
      </c>
      <c r="AN147" s="13"/>
      <c r="AO147" s="13">
        <f>COUNTIF(الجدول233[[#This Row],[21]:[20]],"&lt;480")</f>
        <v>0</v>
      </c>
      <c r="AP147" s="13">
        <f>الجدول233[[#This Row],[الغياب ]]*2</f>
        <v>0</v>
      </c>
      <c r="AQ147" s="13" t="e">
        <f>VLOOKUP(الجدول233[[#This Row],[الرقم الوظيفي ]],'[2]علاوة 10 د.ل'!$C:$G,5,0)</f>
        <v>#N/A</v>
      </c>
    </row>
    <row r="148" spans="1:43">
      <c r="A148" s="7">
        <v>2618</v>
      </c>
      <c r="B148" s="8"/>
      <c r="C148" s="8"/>
      <c r="D148" s="9"/>
      <c r="E148" s="9"/>
      <c r="F148" s="9"/>
      <c r="G148" s="9"/>
      <c r="H148" s="9"/>
      <c r="I148" s="10"/>
      <c r="J148" s="9"/>
      <c r="K148" s="9"/>
      <c r="L148" s="9"/>
      <c r="M148" s="9"/>
      <c r="N148" s="9"/>
      <c r="O148" s="9"/>
      <c r="P148" s="10"/>
      <c r="Q148" s="9"/>
      <c r="R148" s="9"/>
      <c r="S148" s="9"/>
      <c r="T148" s="9"/>
      <c r="U148" s="9"/>
      <c r="V148" s="9"/>
      <c r="W148" s="10"/>
      <c r="X148" s="9"/>
      <c r="Y148" s="9"/>
      <c r="Z148" s="9"/>
      <c r="AA148" s="9"/>
      <c r="AB148" s="9"/>
      <c r="AC148" s="9"/>
      <c r="AD148" s="10"/>
      <c r="AE148" s="9"/>
      <c r="AF148" s="9"/>
      <c r="AG148" s="9"/>
      <c r="AH148" s="11">
        <f>COUNTIF(الجدول233[[#This Row],[21]:[20]],"س")</f>
        <v>0</v>
      </c>
      <c r="AI148" s="9">
        <f>COUNTIF(الجدول233[[#This Row],[21]:[20]],"ب")</f>
        <v>0</v>
      </c>
      <c r="AJ148" s="9">
        <f>COUNTIF(الجدول233[[#This Row],[21]:[20]],"غياب")</f>
        <v>0</v>
      </c>
      <c r="AK148" s="9">
        <f>COUNTIF(الجدول233[[#This Row],[21]:[20]],"غ")</f>
        <v>0</v>
      </c>
      <c r="AL148" s="9">
        <f>SUM(الجدول233[[#This Row],[21]:[20]])</f>
        <v>0</v>
      </c>
      <c r="AM148" s="12">
        <f>الجدول233[[#This Row],[أيام العمل الفعي ]]-الجدول233[[#This Row],[الغياب*2]]</f>
        <v>0</v>
      </c>
      <c r="AN148" s="13"/>
      <c r="AO148" s="13">
        <f>COUNTIF(الجدول233[[#This Row],[21]:[20]],"&lt;480")</f>
        <v>0</v>
      </c>
      <c r="AP148" s="13">
        <f>الجدول233[[#This Row],[الغياب ]]*2</f>
        <v>0</v>
      </c>
      <c r="AQ148" s="13" t="e">
        <f>VLOOKUP(الجدول233[[#This Row],[الرقم الوظيفي ]],'[2]علاوة 10 د.ل'!$C:$G,5,0)</f>
        <v>#N/A</v>
      </c>
    </row>
    <row r="149" spans="1:43">
      <c r="A149" s="7">
        <v>2619</v>
      </c>
      <c r="B149" s="8"/>
      <c r="C149" s="8"/>
      <c r="D149" s="9"/>
      <c r="E149" s="9"/>
      <c r="F149" s="9"/>
      <c r="G149" s="9"/>
      <c r="H149" s="9"/>
      <c r="I149" s="10"/>
      <c r="J149" s="9"/>
      <c r="K149" s="9"/>
      <c r="L149" s="9"/>
      <c r="M149" s="9"/>
      <c r="N149" s="9"/>
      <c r="O149" s="9"/>
      <c r="P149" s="10"/>
      <c r="Q149" s="9"/>
      <c r="R149" s="9"/>
      <c r="S149" s="9"/>
      <c r="T149" s="9"/>
      <c r="U149" s="9"/>
      <c r="V149" s="9"/>
      <c r="W149" s="10"/>
      <c r="X149" s="9"/>
      <c r="Y149" s="9"/>
      <c r="Z149" s="9"/>
      <c r="AA149" s="9"/>
      <c r="AB149" s="9"/>
      <c r="AC149" s="9"/>
      <c r="AD149" s="10"/>
      <c r="AE149" s="9"/>
      <c r="AF149" s="9"/>
      <c r="AG149" s="9"/>
      <c r="AH149" s="11">
        <f>COUNTIF(الجدول233[[#This Row],[21]:[20]],"س")</f>
        <v>0</v>
      </c>
      <c r="AI149" s="9">
        <f>COUNTIF(الجدول233[[#This Row],[21]:[20]],"ب")</f>
        <v>0</v>
      </c>
      <c r="AJ149" s="9">
        <f>COUNTIF(الجدول233[[#This Row],[21]:[20]],"غياب")</f>
        <v>0</v>
      </c>
      <c r="AK149" s="9">
        <f>COUNTIF(الجدول233[[#This Row],[21]:[20]],"غ")</f>
        <v>0</v>
      </c>
      <c r="AL149" s="9">
        <f>SUM(الجدول233[[#This Row],[21]:[20]])</f>
        <v>0</v>
      </c>
      <c r="AM149" s="12">
        <f>الجدول233[[#This Row],[أيام العمل الفعي ]]-الجدول233[[#This Row],[الغياب*2]]</f>
        <v>0</v>
      </c>
      <c r="AN149" s="13"/>
      <c r="AO149" s="13">
        <f>COUNTIF(الجدول233[[#This Row],[21]:[20]],"&lt;480")</f>
        <v>0</v>
      </c>
      <c r="AP149" s="13">
        <f>الجدول233[[#This Row],[الغياب ]]*2</f>
        <v>0</v>
      </c>
      <c r="AQ149" s="13" t="e">
        <f>VLOOKUP(الجدول233[[#This Row],[الرقم الوظيفي ]],'[2]علاوة 10 د.ل'!$C:$G,5,0)</f>
        <v>#N/A</v>
      </c>
    </row>
    <row r="150" spans="1:43">
      <c r="A150" s="7">
        <v>2620</v>
      </c>
      <c r="B150" s="8"/>
      <c r="C150" s="8"/>
      <c r="D150" s="9"/>
      <c r="E150" s="9"/>
      <c r="F150" s="9"/>
      <c r="G150" s="9"/>
      <c r="H150" s="9"/>
      <c r="I150" s="10"/>
      <c r="J150" s="9"/>
      <c r="K150" s="9"/>
      <c r="L150" s="9"/>
      <c r="M150" s="9"/>
      <c r="N150" s="9"/>
      <c r="O150" s="9"/>
      <c r="P150" s="10"/>
      <c r="Q150" s="9"/>
      <c r="R150" s="9"/>
      <c r="S150" s="9"/>
      <c r="T150" s="9"/>
      <c r="U150" s="9"/>
      <c r="V150" s="9"/>
      <c r="W150" s="10"/>
      <c r="X150" s="9"/>
      <c r="Y150" s="9"/>
      <c r="Z150" s="9"/>
      <c r="AA150" s="9"/>
      <c r="AB150" s="9"/>
      <c r="AC150" s="9"/>
      <c r="AD150" s="10"/>
      <c r="AE150" s="9"/>
      <c r="AF150" s="9"/>
      <c r="AG150" s="9"/>
      <c r="AH150" s="11">
        <f>COUNTIF(الجدول233[[#This Row],[21]:[20]],"س")</f>
        <v>0</v>
      </c>
      <c r="AI150" s="9">
        <f>COUNTIF(الجدول233[[#This Row],[21]:[20]],"ب")</f>
        <v>0</v>
      </c>
      <c r="AJ150" s="9">
        <f>COUNTIF(الجدول233[[#This Row],[21]:[20]],"غياب")</f>
        <v>0</v>
      </c>
      <c r="AK150" s="9">
        <f>COUNTIF(الجدول233[[#This Row],[21]:[20]],"غ")</f>
        <v>0</v>
      </c>
      <c r="AL150" s="9">
        <f>SUM(الجدول233[[#This Row],[21]:[20]])</f>
        <v>0</v>
      </c>
      <c r="AM150" s="12">
        <f>الجدول233[[#This Row],[أيام العمل الفعي ]]-الجدول233[[#This Row],[الغياب*2]]</f>
        <v>0</v>
      </c>
      <c r="AN150" s="13"/>
      <c r="AO150" s="13">
        <f>COUNTIF(الجدول233[[#This Row],[21]:[20]],"&lt;480")</f>
        <v>0</v>
      </c>
      <c r="AP150" s="13">
        <f>الجدول233[[#This Row],[الغياب ]]*2</f>
        <v>0</v>
      </c>
      <c r="AQ150" s="13" t="e">
        <f>VLOOKUP(الجدول233[[#This Row],[الرقم الوظيفي ]],'[2]علاوة 10 د.ل'!$C:$G,5,0)</f>
        <v>#N/A</v>
      </c>
    </row>
    <row r="151" spans="1:43">
      <c r="A151" s="7">
        <v>2623</v>
      </c>
      <c r="B151" s="8"/>
      <c r="C151" s="8"/>
      <c r="D151" s="9"/>
      <c r="E151" s="9"/>
      <c r="F151" s="9"/>
      <c r="G151" s="9"/>
      <c r="H151" s="9"/>
      <c r="I151" s="10"/>
      <c r="J151" s="9"/>
      <c r="K151" s="9"/>
      <c r="L151" s="9"/>
      <c r="M151" s="9"/>
      <c r="N151" s="9"/>
      <c r="O151" s="9"/>
      <c r="P151" s="10"/>
      <c r="Q151" s="9"/>
      <c r="R151" s="9"/>
      <c r="S151" s="9"/>
      <c r="T151" s="9"/>
      <c r="U151" s="9"/>
      <c r="V151" s="9"/>
      <c r="W151" s="10"/>
      <c r="X151" s="9"/>
      <c r="Y151" s="9"/>
      <c r="Z151" s="9"/>
      <c r="AA151" s="9"/>
      <c r="AB151" s="9"/>
      <c r="AC151" s="9"/>
      <c r="AD151" s="10"/>
      <c r="AE151" s="9"/>
      <c r="AF151" s="9"/>
      <c r="AG151" s="9"/>
      <c r="AH151" s="11">
        <f>COUNTIF(الجدول233[[#This Row],[21]:[20]],"س")</f>
        <v>0</v>
      </c>
      <c r="AI151" s="9">
        <f>COUNTIF(الجدول233[[#This Row],[21]:[20]],"ب")</f>
        <v>0</v>
      </c>
      <c r="AJ151" s="9">
        <f>COUNTIF(الجدول233[[#This Row],[21]:[20]],"غياب")</f>
        <v>0</v>
      </c>
      <c r="AK151" s="9">
        <f>COUNTIF(الجدول233[[#This Row],[21]:[20]],"غ")</f>
        <v>0</v>
      </c>
      <c r="AL151" s="9">
        <f>SUM(الجدول233[[#This Row],[21]:[20]])</f>
        <v>0</v>
      </c>
      <c r="AM151" s="12">
        <f>الجدول233[[#This Row],[أيام العمل الفعي ]]-الجدول233[[#This Row],[الغياب*2]]</f>
        <v>0</v>
      </c>
      <c r="AN151" s="13"/>
      <c r="AO151" s="13">
        <f>COUNTIF(الجدول233[[#This Row],[21]:[20]],"&lt;480")</f>
        <v>0</v>
      </c>
      <c r="AP151" s="13">
        <f>الجدول233[[#This Row],[الغياب ]]*2</f>
        <v>0</v>
      </c>
      <c r="AQ151" s="13" t="e">
        <f>VLOOKUP(الجدول233[[#This Row],[الرقم الوظيفي ]],'[2]علاوة 10 د.ل'!$C:$G,5,0)</f>
        <v>#N/A</v>
      </c>
    </row>
    <row r="152" spans="1:43">
      <c r="A152" s="7">
        <v>2624</v>
      </c>
      <c r="B152" s="8"/>
      <c r="C152" s="8"/>
      <c r="D152" s="9"/>
      <c r="E152" s="9"/>
      <c r="F152" s="9"/>
      <c r="G152" s="9"/>
      <c r="H152" s="9"/>
      <c r="I152" s="10"/>
      <c r="J152" s="9"/>
      <c r="K152" s="9"/>
      <c r="L152" s="9"/>
      <c r="M152" s="9"/>
      <c r="N152" s="9"/>
      <c r="O152" s="9"/>
      <c r="P152" s="10"/>
      <c r="Q152" s="9"/>
      <c r="R152" s="9"/>
      <c r="S152" s="9"/>
      <c r="T152" s="9"/>
      <c r="U152" s="9"/>
      <c r="V152" s="9"/>
      <c r="W152" s="10"/>
      <c r="X152" s="9"/>
      <c r="Y152" s="9"/>
      <c r="Z152" s="9"/>
      <c r="AA152" s="9"/>
      <c r="AB152" s="9"/>
      <c r="AC152" s="9"/>
      <c r="AD152" s="10"/>
      <c r="AE152" s="9"/>
      <c r="AF152" s="9"/>
      <c r="AG152" s="9"/>
      <c r="AH152" s="11">
        <f>COUNTIF(الجدول233[[#This Row],[21]:[20]],"س")</f>
        <v>0</v>
      </c>
      <c r="AI152" s="9">
        <f>COUNTIF(الجدول233[[#This Row],[21]:[20]],"ب")</f>
        <v>0</v>
      </c>
      <c r="AJ152" s="9">
        <f>COUNTIF(الجدول233[[#This Row],[21]:[20]],"غياب")</f>
        <v>0</v>
      </c>
      <c r="AK152" s="9">
        <f>COUNTIF(الجدول233[[#This Row],[21]:[20]],"غ")</f>
        <v>0</v>
      </c>
      <c r="AL152" s="9">
        <f>SUM(الجدول233[[#This Row],[21]:[20]])</f>
        <v>0</v>
      </c>
      <c r="AM152" s="12">
        <f>الجدول233[[#This Row],[أيام العمل الفعي ]]-الجدول233[[#This Row],[الغياب*2]]</f>
        <v>0</v>
      </c>
      <c r="AN152" s="13"/>
      <c r="AO152" s="13">
        <f>COUNTIF(الجدول233[[#This Row],[21]:[20]],"&lt;480")</f>
        <v>0</v>
      </c>
      <c r="AP152" s="13">
        <f>الجدول233[[#This Row],[الغياب ]]*2</f>
        <v>0</v>
      </c>
      <c r="AQ152" s="13" t="e">
        <f>VLOOKUP(الجدول233[[#This Row],[الرقم الوظيفي ]],'[2]علاوة 10 د.ل'!$C:$G,5,0)</f>
        <v>#N/A</v>
      </c>
    </row>
    <row r="153" spans="1:43">
      <c r="A153" s="7">
        <v>2639</v>
      </c>
      <c r="B153" s="8"/>
      <c r="C153" s="8"/>
      <c r="D153" s="9"/>
      <c r="E153" s="9"/>
      <c r="F153" s="9"/>
      <c r="G153" s="9"/>
      <c r="H153" s="9"/>
      <c r="I153" s="10"/>
      <c r="J153" s="9"/>
      <c r="K153" s="9"/>
      <c r="L153" s="9"/>
      <c r="M153" s="9"/>
      <c r="N153" s="9"/>
      <c r="O153" s="9"/>
      <c r="P153" s="10"/>
      <c r="Q153" s="9"/>
      <c r="R153" s="9"/>
      <c r="S153" s="9"/>
      <c r="T153" s="9"/>
      <c r="U153" s="9"/>
      <c r="V153" s="9"/>
      <c r="W153" s="10"/>
      <c r="X153" s="9"/>
      <c r="Y153" s="9"/>
      <c r="Z153" s="9"/>
      <c r="AA153" s="9"/>
      <c r="AB153" s="9"/>
      <c r="AC153" s="9"/>
      <c r="AD153" s="10"/>
      <c r="AE153" s="9"/>
      <c r="AF153" s="9"/>
      <c r="AG153" s="9"/>
      <c r="AH153" s="11">
        <f>COUNTIF(الجدول233[[#This Row],[21]:[20]],"س")</f>
        <v>0</v>
      </c>
      <c r="AI153" s="9">
        <f>COUNTIF(الجدول233[[#This Row],[21]:[20]],"ب")</f>
        <v>0</v>
      </c>
      <c r="AJ153" s="9">
        <f>COUNTIF(الجدول233[[#This Row],[21]:[20]],"غياب")</f>
        <v>0</v>
      </c>
      <c r="AK153" s="9">
        <f>COUNTIF(الجدول233[[#This Row],[21]:[20]],"غ")</f>
        <v>0</v>
      </c>
      <c r="AL153" s="9">
        <f>SUM(الجدول233[[#This Row],[21]:[20]])</f>
        <v>0</v>
      </c>
      <c r="AM153" s="12">
        <f>الجدول233[[#This Row],[أيام العمل الفعي ]]-الجدول233[[#This Row],[الغياب*2]]</f>
        <v>0</v>
      </c>
      <c r="AN153" s="13"/>
      <c r="AO153" s="13">
        <f>COUNTIF(الجدول233[[#This Row],[21]:[20]],"&lt;480")</f>
        <v>0</v>
      </c>
      <c r="AP153" s="13">
        <f>الجدول233[[#This Row],[الغياب ]]*2</f>
        <v>0</v>
      </c>
      <c r="AQ153" s="13" t="e">
        <f>VLOOKUP(الجدول233[[#This Row],[الرقم الوظيفي ]],'[2]علاوة 10 د.ل'!$C:$G,5,0)</f>
        <v>#N/A</v>
      </c>
    </row>
    <row r="154" spans="1:43">
      <c r="A154" s="7">
        <v>2648</v>
      </c>
      <c r="B154" s="8"/>
      <c r="C154" s="8"/>
      <c r="D154" s="9"/>
      <c r="E154" s="9"/>
      <c r="F154" s="9"/>
      <c r="G154" s="9"/>
      <c r="H154" s="9"/>
      <c r="I154" s="10"/>
      <c r="J154" s="9"/>
      <c r="K154" s="9"/>
      <c r="L154" s="9"/>
      <c r="M154" s="9"/>
      <c r="N154" s="9"/>
      <c r="O154" s="9"/>
      <c r="P154" s="10"/>
      <c r="Q154" s="9"/>
      <c r="R154" s="9"/>
      <c r="S154" s="9"/>
      <c r="T154" s="9"/>
      <c r="U154" s="9"/>
      <c r="V154" s="9"/>
      <c r="W154" s="10"/>
      <c r="X154" s="9"/>
      <c r="Y154" s="9"/>
      <c r="Z154" s="9"/>
      <c r="AA154" s="9"/>
      <c r="AB154" s="9"/>
      <c r="AC154" s="9"/>
      <c r="AD154" s="10"/>
      <c r="AE154" s="9"/>
      <c r="AF154" s="9"/>
      <c r="AG154" s="9"/>
      <c r="AH154" s="11">
        <f>COUNTIF(الجدول233[[#This Row],[21]:[20]],"س")</f>
        <v>0</v>
      </c>
      <c r="AI154" s="9">
        <f>COUNTIF(الجدول233[[#This Row],[21]:[20]],"ب")</f>
        <v>0</v>
      </c>
      <c r="AJ154" s="9">
        <f>COUNTIF(الجدول233[[#This Row],[21]:[20]],"غياب")</f>
        <v>0</v>
      </c>
      <c r="AK154" s="9">
        <f>COUNTIF(الجدول233[[#This Row],[21]:[20]],"غ")</f>
        <v>0</v>
      </c>
      <c r="AL154" s="9">
        <f>SUM(الجدول233[[#This Row],[21]:[20]])</f>
        <v>0</v>
      </c>
      <c r="AM154" s="12">
        <f>الجدول233[[#This Row],[أيام العمل الفعي ]]-الجدول233[[#This Row],[الغياب*2]]</f>
        <v>0</v>
      </c>
      <c r="AN154" s="13"/>
      <c r="AO154" s="13">
        <f>COUNTIF(الجدول233[[#This Row],[21]:[20]],"&lt;480")</f>
        <v>0</v>
      </c>
      <c r="AP154" s="13">
        <f>الجدول233[[#This Row],[الغياب ]]*2</f>
        <v>0</v>
      </c>
      <c r="AQ154" s="13" t="e">
        <f>VLOOKUP(الجدول233[[#This Row],[الرقم الوظيفي ]],'[2]علاوة 10 د.ل'!$C:$G,5,0)</f>
        <v>#N/A</v>
      </c>
    </row>
    <row r="155" spans="1:43">
      <c r="A155" s="7">
        <v>2651</v>
      </c>
      <c r="B155" s="8"/>
      <c r="C155" s="8"/>
      <c r="D155" s="9"/>
      <c r="E155" s="9"/>
      <c r="F155" s="9"/>
      <c r="G155" s="9"/>
      <c r="H155" s="9"/>
      <c r="I155" s="10"/>
      <c r="J155" s="9"/>
      <c r="K155" s="9"/>
      <c r="L155" s="9"/>
      <c r="M155" s="9"/>
      <c r="N155" s="9"/>
      <c r="O155" s="9"/>
      <c r="P155" s="10"/>
      <c r="Q155" s="9"/>
      <c r="R155" s="9"/>
      <c r="S155" s="9"/>
      <c r="T155" s="9"/>
      <c r="U155" s="9"/>
      <c r="V155" s="9"/>
      <c r="W155" s="10"/>
      <c r="X155" s="9"/>
      <c r="Y155" s="9"/>
      <c r="Z155" s="9"/>
      <c r="AA155" s="9"/>
      <c r="AB155" s="9"/>
      <c r="AC155" s="9"/>
      <c r="AD155" s="10"/>
      <c r="AE155" s="9"/>
      <c r="AF155" s="9"/>
      <c r="AG155" s="9"/>
      <c r="AH155" s="11">
        <f>COUNTIF(الجدول233[[#This Row],[21]:[20]],"س")</f>
        <v>0</v>
      </c>
      <c r="AI155" s="9">
        <f>COUNTIF(الجدول233[[#This Row],[21]:[20]],"ب")</f>
        <v>0</v>
      </c>
      <c r="AJ155" s="9">
        <f>COUNTIF(الجدول233[[#This Row],[21]:[20]],"غياب")</f>
        <v>0</v>
      </c>
      <c r="AK155" s="9">
        <f>COUNTIF(الجدول233[[#This Row],[21]:[20]],"غ")</f>
        <v>0</v>
      </c>
      <c r="AL155" s="9">
        <f>SUM(الجدول233[[#This Row],[21]:[20]])</f>
        <v>0</v>
      </c>
      <c r="AM155" s="12">
        <f>الجدول233[[#This Row],[أيام العمل الفعي ]]-الجدول233[[#This Row],[الغياب*2]]</f>
        <v>0</v>
      </c>
      <c r="AN155" s="13"/>
      <c r="AO155" s="13">
        <f>COUNTIF(الجدول233[[#This Row],[21]:[20]],"&lt;480")</f>
        <v>0</v>
      </c>
      <c r="AP155" s="13">
        <f>الجدول233[[#This Row],[الغياب ]]*2</f>
        <v>0</v>
      </c>
      <c r="AQ155" s="13" t="e">
        <f>VLOOKUP(الجدول233[[#This Row],[الرقم الوظيفي ]],'[2]علاوة 10 د.ل'!$C:$G,5,0)</f>
        <v>#N/A</v>
      </c>
    </row>
    <row r="156" spans="1:43">
      <c r="A156" s="7">
        <v>2655</v>
      </c>
      <c r="B156" s="8"/>
      <c r="C156" s="8"/>
      <c r="D156" s="9"/>
      <c r="E156" s="9"/>
      <c r="F156" s="9"/>
      <c r="G156" s="9"/>
      <c r="H156" s="9"/>
      <c r="I156" s="10"/>
      <c r="J156" s="9"/>
      <c r="K156" s="9"/>
      <c r="L156" s="9"/>
      <c r="M156" s="9"/>
      <c r="N156" s="9"/>
      <c r="O156" s="9"/>
      <c r="P156" s="10"/>
      <c r="Q156" s="9"/>
      <c r="R156" s="9"/>
      <c r="S156" s="9"/>
      <c r="T156" s="9"/>
      <c r="U156" s="9"/>
      <c r="V156" s="9"/>
      <c r="W156" s="10"/>
      <c r="X156" s="9"/>
      <c r="Y156" s="9"/>
      <c r="Z156" s="9"/>
      <c r="AA156" s="9"/>
      <c r="AB156" s="9"/>
      <c r="AC156" s="9"/>
      <c r="AD156" s="10"/>
      <c r="AE156" s="9"/>
      <c r="AF156" s="9"/>
      <c r="AG156" s="9"/>
      <c r="AH156" s="11">
        <f>COUNTIF(الجدول233[[#This Row],[21]:[20]],"س")</f>
        <v>0</v>
      </c>
      <c r="AI156" s="9">
        <f>COUNTIF(الجدول233[[#This Row],[21]:[20]],"ب")</f>
        <v>0</v>
      </c>
      <c r="AJ156" s="9">
        <f>COUNTIF(الجدول233[[#This Row],[21]:[20]],"غياب")</f>
        <v>0</v>
      </c>
      <c r="AK156" s="9">
        <f>COUNTIF(الجدول233[[#This Row],[21]:[20]],"غ")</f>
        <v>0</v>
      </c>
      <c r="AL156" s="9">
        <f>SUM(الجدول233[[#This Row],[21]:[20]])</f>
        <v>0</v>
      </c>
      <c r="AM156" s="12">
        <f>الجدول233[[#This Row],[أيام العمل الفعي ]]-الجدول233[[#This Row],[الغياب*2]]</f>
        <v>0</v>
      </c>
      <c r="AN156" s="13"/>
      <c r="AO156" s="13">
        <f>COUNTIF(الجدول233[[#This Row],[21]:[20]],"&lt;480")</f>
        <v>0</v>
      </c>
      <c r="AP156" s="13">
        <f>الجدول233[[#This Row],[الغياب ]]*2</f>
        <v>0</v>
      </c>
      <c r="AQ156" s="13" t="e">
        <f>VLOOKUP(الجدول233[[#This Row],[الرقم الوظيفي ]],'[2]علاوة 10 د.ل'!$C:$G,5,0)</f>
        <v>#N/A</v>
      </c>
    </row>
    <row r="157" spans="1:43">
      <c r="A157" s="7">
        <v>2685</v>
      </c>
      <c r="B157" s="8"/>
      <c r="C157" s="8"/>
      <c r="D157" s="9"/>
      <c r="E157" s="9"/>
      <c r="F157" s="9"/>
      <c r="G157" s="9"/>
      <c r="H157" s="9"/>
      <c r="I157" s="10"/>
      <c r="J157" s="9"/>
      <c r="K157" s="9"/>
      <c r="L157" s="9"/>
      <c r="M157" s="9"/>
      <c r="N157" s="9"/>
      <c r="O157" s="9"/>
      <c r="P157" s="10"/>
      <c r="Q157" s="9"/>
      <c r="R157" s="9"/>
      <c r="S157" s="9"/>
      <c r="T157" s="9"/>
      <c r="U157" s="9"/>
      <c r="V157" s="9"/>
      <c r="W157" s="10"/>
      <c r="X157" s="9"/>
      <c r="Y157" s="9"/>
      <c r="Z157" s="9"/>
      <c r="AA157" s="9"/>
      <c r="AB157" s="9"/>
      <c r="AC157" s="9"/>
      <c r="AD157" s="10"/>
      <c r="AE157" s="9"/>
      <c r="AF157" s="9"/>
      <c r="AG157" s="9"/>
      <c r="AH157" s="11">
        <f>COUNTIF(الجدول233[[#This Row],[21]:[20]],"س")</f>
        <v>0</v>
      </c>
      <c r="AI157" s="9">
        <f>COUNTIF(الجدول233[[#This Row],[21]:[20]],"ب")</f>
        <v>0</v>
      </c>
      <c r="AJ157" s="9">
        <f>COUNTIF(الجدول233[[#This Row],[21]:[20]],"غياب")</f>
        <v>0</v>
      </c>
      <c r="AK157" s="9">
        <f>COUNTIF(الجدول233[[#This Row],[21]:[20]],"غ")</f>
        <v>0</v>
      </c>
      <c r="AL157" s="9">
        <f>SUM(الجدول233[[#This Row],[21]:[20]])</f>
        <v>0</v>
      </c>
      <c r="AM157" s="12">
        <f>الجدول233[[#This Row],[أيام العمل الفعي ]]-الجدول233[[#This Row],[الغياب*2]]</f>
        <v>0</v>
      </c>
      <c r="AN157" s="13"/>
      <c r="AO157" s="13">
        <f>COUNTIF(الجدول233[[#This Row],[21]:[20]],"&lt;480")</f>
        <v>0</v>
      </c>
      <c r="AP157" s="13">
        <f>الجدول233[[#This Row],[الغياب ]]*2</f>
        <v>0</v>
      </c>
      <c r="AQ157" s="13">
        <f>VLOOKUP(الجدول233[[#This Row],[الرقم الوظيفي ]],'[2]علاوة 10 د.ل'!$C:$G,5,0)</f>
        <v>230</v>
      </c>
    </row>
    <row r="158" spans="1:43">
      <c r="A158" s="7">
        <v>2755</v>
      </c>
      <c r="B158" s="8"/>
      <c r="C158" s="8"/>
      <c r="D158" s="9"/>
      <c r="E158" s="9"/>
      <c r="F158" s="9"/>
      <c r="G158" s="9"/>
      <c r="H158" s="9"/>
      <c r="I158" s="10"/>
      <c r="J158" s="9"/>
      <c r="K158" s="9"/>
      <c r="L158" s="9"/>
      <c r="M158" s="9"/>
      <c r="N158" s="9"/>
      <c r="O158" s="9"/>
      <c r="P158" s="10"/>
      <c r="Q158" s="9"/>
      <c r="R158" s="9"/>
      <c r="S158" s="9"/>
      <c r="T158" s="9"/>
      <c r="U158" s="9"/>
      <c r="V158" s="9"/>
      <c r="W158" s="10"/>
      <c r="X158" s="9"/>
      <c r="Y158" s="9"/>
      <c r="Z158" s="9"/>
      <c r="AA158" s="9"/>
      <c r="AB158" s="9"/>
      <c r="AC158" s="9"/>
      <c r="AD158" s="10"/>
      <c r="AE158" s="9"/>
      <c r="AF158" s="9"/>
      <c r="AG158" s="9"/>
      <c r="AH158" s="11">
        <f>COUNTIF(الجدول233[[#This Row],[21]:[20]],"س")</f>
        <v>0</v>
      </c>
      <c r="AI158" s="9">
        <f>COUNTIF(الجدول233[[#This Row],[21]:[20]],"ب")</f>
        <v>0</v>
      </c>
      <c r="AJ158" s="9">
        <f>COUNTIF(الجدول233[[#This Row],[21]:[20]],"غياب")</f>
        <v>0</v>
      </c>
      <c r="AK158" s="9">
        <f>COUNTIF(الجدول233[[#This Row],[21]:[20]],"غ")</f>
        <v>0</v>
      </c>
      <c r="AL158" s="9">
        <f>SUM(الجدول233[[#This Row],[21]:[20]])</f>
        <v>0</v>
      </c>
      <c r="AM158" s="12">
        <f>الجدول233[[#This Row],[أيام العمل الفعي ]]-الجدول233[[#This Row],[الغياب*2]]</f>
        <v>0</v>
      </c>
      <c r="AN158" s="13"/>
      <c r="AO158" s="13">
        <f>COUNTIF(الجدول233[[#This Row],[21]:[20]],"&lt;480")</f>
        <v>0</v>
      </c>
      <c r="AP158" s="13">
        <f>الجدول233[[#This Row],[الغياب ]]*2</f>
        <v>0</v>
      </c>
      <c r="AQ158" s="13" t="e">
        <f>VLOOKUP(الجدول233[[#This Row],[الرقم الوظيفي ]],'[2]علاوة 10 د.ل'!$C:$G,5,0)</f>
        <v>#N/A</v>
      </c>
    </row>
    <row r="159" spans="1:43">
      <c r="A159" s="7">
        <v>2760</v>
      </c>
      <c r="B159" s="8"/>
      <c r="C159" s="8"/>
      <c r="D159" s="9"/>
      <c r="E159" s="9"/>
      <c r="F159" s="9"/>
      <c r="G159" s="9"/>
      <c r="H159" s="9"/>
      <c r="I159" s="10"/>
      <c r="J159" s="9"/>
      <c r="K159" s="9"/>
      <c r="L159" s="9"/>
      <c r="M159" s="9"/>
      <c r="N159" s="9"/>
      <c r="O159" s="9"/>
      <c r="P159" s="10"/>
      <c r="Q159" s="9"/>
      <c r="R159" s="9"/>
      <c r="S159" s="9"/>
      <c r="T159" s="9"/>
      <c r="U159" s="9"/>
      <c r="V159" s="9"/>
      <c r="W159" s="10"/>
      <c r="X159" s="9"/>
      <c r="Y159" s="9"/>
      <c r="Z159" s="9"/>
      <c r="AA159" s="9"/>
      <c r="AB159" s="9"/>
      <c r="AC159" s="9"/>
      <c r="AD159" s="10"/>
      <c r="AE159" s="9"/>
      <c r="AF159" s="9"/>
      <c r="AG159" s="9"/>
      <c r="AH159" s="11">
        <f>COUNTIF(الجدول233[[#This Row],[21]:[20]],"س")</f>
        <v>0</v>
      </c>
      <c r="AI159" s="9">
        <f>COUNTIF(الجدول233[[#This Row],[21]:[20]],"ب")</f>
        <v>0</v>
      </c>
      <c r="AJ159" s="9">
        <f>COUNTIF(الجدول233[[#This Row],[21]:[20]],"غياب")</f>
        <v>0</v>
      </c>
      <c r="AK159" s="9">
        <f>COUNTIF(الجدول233[[#This Row],[21]:[20]],"غ")</f>
        <v>0</v>
      </c>
      <c r="AL159" s="9">
        <f>SUM(الجدول233[[#This Row],[21]:[20]])</f>
        <v>0</v>
      </c>
      <c r="AM159" s="12">
        <f>الجدول233[[#This Row],[أيام العمل الفعي ]]-الجدول233[[#This Row],[الغياب*2]]</f>
        <v>0</v>
      </c>
      <c r="AN159" s="13"/>
      <c r="AO159" s="13">
        <f>COUNTIF(الجدول233[[#This Row],[21]:[20]],"&lt;480")</f>
        <v>0</v>
      </c>
      <c r="AP159" s="13">
        <f>الجدول233[[#This Row],[الغياب ]]*2</f>
        <v>0</v>
      </c>
      <c r="AQ159" s="13" t="e">
        <f>VLOOKUP(الجدول233[[#This Row],[الرقم الوظيفي ]],'[2]علاوة 10 د.ل'!$C:$G,5,0)</f>
        <v>#N/A</v>
      </c>
    </row>
    <row r="160" spans="1:43">
      <c r="A160" s="7">
        <v>2762</v>
      </c>
      <c r="B160" s="8"/>
      <c r="C160" s="8"/>
      <c r="D160" s="9"/>
      <c r="E160" s="9"/>
      <c r="F160" s="9"/>
      <c r="G160" s="9"/>
      <c r="H160" s="9"/>
      <c r="I160" s="10"/>
      <c r="J160" s="9"/>
      <c r="K160" s="9"/>
      <c r="L160" s="9"/>
      <c r="M160" s="9"/>
      <c r="N160" s="9"/>
      <c r="O160" s="9"/>
      <c r="P160" s="10"/>
      <c r="Q160" s="9"/>
      <c r="R160" s="9"/>
      <c r="S160" s="9"/>
      <c r="T160" s="9"/>
      <c r="U160" s="9"/>
      <c r="V160" s="9"/>
      <c r="W160" s="10"/>
      <c r="X160" s="9"/>
      <c r="Y160" s="9"/>
      <c r="Z160" s="9"/>
      <c r="AA160" s="9"/>
      <c r="AB160" s="9"/>
      <c r="AC160" s="9"/>
      <c r="AD160" s="10"/>
      <c r="AE160" s="9"/>
      <c r="AF160" s="9"/>
      <c r="AG160" s="9"/>
      <c r="AH160" s="11">
        <f>COUNTIF(الجدول233[[#This Row],[21]:[20]],"س")</f>
        <v>0</v>
      </c>
      <c r="AI160" s="9">
        <f>COUNTIF(الجدول233[[#This Row],[21]:[20]],"ب")</f>
        <v>0</v>
      </c>
      <c r="AJ160" s="9">
        <f>COUNTIF(الجدول233[[#This Row],[21]:[20]],"غياب")</f>
        <v>0</v>
      </c>
      <c r="AK160" s="9">
        <f>COUNTIF(الجدول233[[#This Row],[21]:[20]],"غ")</f>
        <v>0</v>
      </c>
      <c r="AL160" s="9">
        <f>SUM(الجدول233[[#This Row],[21]:[20]])</f>
        <v>0</v>
      </c>
      <c r="AM160" s="12">
        <f>الجدول233[[#This Row],[أيام العمل الفعي ]]-الجدول233[[#This Row],[الغياب*2]]</f>
        <v>0</v>
      </c>
      <c r="AN160" s="13"/>
      <c r="AO160" s="13">
        <f>COUNTIF(الجدول233[[#This Row],[21]:[20]],"&lt;480")</f>
        <v>0</v>
      </c>
      <c r="AP160" s="13">
        <f>الجدول233[[#This Row],[الغياب ]]*2</f>
        <v>0</v>
      </c>
      <c r="AQ160" s="13" t="e">
        <f>VLOOKUP(الجدول233[[#This Row],[الرقم الوظيفي ]],'[2]علاوة 10 د.ل'!$C:$G,5,0)</f>
        <v>#N/A</v>
      </c>
    </row>
    <row r="161" spans="1:43">
      <c r="A161" s="7">
        <v>2780</v>
      </c>
      <c r="B161" s="8"/>
      <c r="C161" s="8"/>
      <c r="D161" s="9"/>
      <c r="E161" s="9"/>
      <c r="F161" s="9"/>
      <c r="G161" s="9"/>
      <c r="H161" s="9"/>
      <c r="I161" s="10"/>
      <c r="J161" s="9"/>
      <c r="K161" s="9"/>
      <c r="L161" s="9"/>
      <c r="M161" s="9"/>
      <c r="N161" s="9"/>
      <c r="O161" s="9"/>
      <c r="P161" s="10"/>
      <c r="Q161" s="9"/>
      <c r="R161" s="9"/>
      <c r="S161" s="9"/>
      <c r="T161" s="9"/>
      <c r="U161" s="9"/>
      <c r="V161" s="9"/>
      <c r="W161" s="10"/>
      <c r="X161" s="9"/>
      <c r="Y161" s="9"/>
      <c r="Z161" s="9"/>
      <c r="AA161" s="9"/>
      <c r="AB161" s="9"/>
      <c r="AC161" s="9"/>
      <c r="AD161" s="10"/>
      <c r="AE161" s="9"/>
      <c r="AF161" s="9"/>
      <c r="AG161" s="9"/>
      <c r="AH161" s="11">
        <f>COUNTIF(الجدول233[[#This Row],[21]:[20]],"س")</f>
        <v>0</v>
      </c>
      <c r="AI161" s="9">
        <f>COUNTIF(الجدول233[[#This Row],[21]:[20]],"ب")</f>
        <v>0</v>
      </c>
      <c r="AJ161" s="9">
        <f>COUNTIF(الجدول233[[#This Row],[21]:[20]],"غياب")</f>
        <v>0</v>
      </c>
      <c r="AK161" s="9">
        <f>COUNTIF(الجدول233[[#This Row],[21]:[20]],"غ")</f>
        <v>0</v>
      </c>
      <c r="AL161" s="9">
        <f>SUM(الجدول233[[#This Row],[21]:[20]])</f>
        <v>0</v>
      </c>
      <c r="AM161" s="12">
        <f>الجدول233[[#This Row],[أيام العمل الفعي ]]-الجدول233[[#This Row],[الغياب*2]]</f>
        <v>0</v>
      </c>
      <c r="AN161" s="13"/>
      <c r="AO161" s="13">
        <f>COUNTIF(الجدول233[[#This Row],[21]:[20]],"&lt;480")</f>
        <v>0</v>
      </c>
      <c r="AP161" s="13">
        <f>الجدول233[[#This Row],[الغياب ]]*2</f>
        <v>0</v>
      </c>
      <c r="AQ161" s="13" t="e">
        <f>VLOOKUP(الجدول233[[#This Row],[الرقم الوظيفي ]],'[2]علاوة 10 د.ل'!$C:$G,5,0)</f>
        <v>#N/A</v>
      </c>
    </row>
    <row r="162" spans="1:43">
      <c r="A162" s="7">
        <v>2798</v>
      </c>
      <c r="B162" s="8"/>
      <c r="C162" s="8"/>
      <c r="D162" s="9"/>
      <c r="E162" s="9"/>
      <c r="F162" s="9"/>
      <c r="G162" s="9"/>
      <c r="H162" s="9"/>
      <c r="I162" s="10"/>
      <c r="J162" s="9"/>
      <c r="K162" s="9"/>
      <c r="L162" s="9"/>
      <c r="M162" s="9"/>
      <c r="N162" s="9"/>
      <c r="O162" s="9"/>
      <c r="P162" s="10"/>
      <c r="Q162" s="9"/>
      <c r="R162" s="9"/>
      <c r="S162" s="9"/>
      <c r="T162" s="9"/>
      <c r="U162" s="9"/>
      <c r="V162" s="9"/>
      <c r="W162" s="10"/>
      <c r="X162" s="9"/>
      <c r="Y162" s="9"/>
      <c r="Z162" s="9"/>
      <c r="AA162" s="9"/>
      <c r="AB162" s="9"/>
      <c r="AC162" s="9"/>
      <c r="AD162" s="10"/>
      <c r="AE162" s="9"/>
      <c r="AF162" s="9"/>
      <c r="AG162" s="9"/>
      <c r="AH162" s="11">
        <f>COUNTIF(الجدول233[[#This Row],[21]:[20]],"س")</f>
        <v>0</v>
      </c>
      <c r="AI162" s="9">
        <f>COUNTIF(الجدول233[[#This Row],[21]:[20]],"ب")</f>
        <v>0</v>
      </c>
      <c r="AJ162" s="9">
        <f>COUNTIF(الجدول233[[#This Row],[21]:[20]],"غياب")</f>
        <v>0</v>
      </c>
      <c r="AK162" s="9">
        <f>COUNTIF(الجدول233[[#This Row],[21]:[20]],"غ")</f>
        <v>0</v>
      </c>
      <c r="AL162" s="9">
        <f>SUM(الجدول233[[#This Row],[21]:[20]])</f>
        <v>0</v>
      </c>
      <c r="AM162" s="12">
        <f>الجدول233[[#This Row],[أيام العمل الفعي ]]-الجدول233[[#This Row],[الغياب*2]]</f>
        <v>0</v>
      </c>
      <c r="AN162" s="13"/>
      <c r="AO162" s="13">
        <f>COUNTIF(الجدول233[[#This Row],[21]:[20]],"&lt;480")</f>
        <v>0</v>
      </c>
      <c r="AP162" s="13">
        <f>الجدول233[[#This Row],[الغياب ]]*2</f>
        <v>0</v>
      </c>
      <c r="AQ162" s="13" t="e">
        <f>VLOOKUP(الجدول233[[#This Row],[الرقم الوظيفي ]],'[2]علاوة 10 د.ل'!$C:$G,5,0)</f>
        <v>#N/A</v>
      </c>
    </row>
    <row r="163" spans="1:43">
      <c r="A163" s="7">
        <v>2854</v>
      </c>
      <c r="B163" s="8"/>
      <c r="C163" s="8"/>
      <c r="D163" s="9"/>
      <c r="E163" s="9"/>
      <c r="F163" s="9"/>
      <c r="G163" s="9"/>
      <c r="H163" s="9"/>
      <c r="I163" s="10"/>
      <c r="J163" s="9"/>
      <c r="K163" s="9"/>
      <c r="L163" s="9"/>
      <c r="M163" s="9"/>
      <c r="N163" s="9"/>
      <c r="O163" s="9"/>
      <c r="P163" s="10"/>
      <c r="Q163" s="9"/>
      <c r="R163" s="9"/>
      <c r="S163" s="9"/>
      <c r="T163" s="9"/>
      <c r="U163" s="9"/>
      <c r="V163" s="9"/>
      <c r="W163" s="10"/>
      <c r="X163" s="9"/>
      <c r="Y163" s="9"/>
      <c r="Z163" s="9"/>
      <c r="AA163" s="9"/>
      <c r="AB163" s="9"/>
      <c r="AC163" s="9"/>
      <c r="AD163" s="10"/>
      <c r="AE163" s="9"/>
      <c r="AF163" s="9"/>
      <c r="AG163" s="9"/>
      <c r="AH163" s="11">
        <f>COUNTIF(الجدول233[[#This Row],[21]:[20]],"س")</f>
        <v>0</v>
      </c>
      <c r="AI163" s="9">
        <f>COUNTIF(الجدول233[[#This Row],[21]:[20]],"ب")</f>
        <v>0</v>
      </c>
      <c r="AJ163" s="9">
        <f>COUNTIF(الجدول233[[#This Row],[21]:[20]],"غياب")</f>
        <v>0</v>
      </c>
      <c r="AK163" s="9">
        <f>COUNTIF(الجدول233[[#This Row],[21]:[20]],"غ")</f>
        <v>0</v>
      </c>
      <c r="AL163" s="9">
        <f>SUM(الجدول233[[#This Row],[21]:[20]])</f>
        <v>0</v>
      </c>
      <c r="AM163" s="12">
        <f>الجدول233[[#This Row],[أيام العمل الفعي ]]-الجدول233[[#This Row],[الغياب*2]]</f>
        <v>0</v>
      </c>
      <c r="AN163" s="13"/>
      <c r="AO163" s="13">
        <f>COUNTIF(الجدول233[[#This Row],[21]:[20]],"&lt;480")</f>
        <v>0</v>
      </c>
      <c r="AP163" s="13">
        <f>الجدول233[[#This Row],[الغياب ]]*2</f>
        <v>0</v>
      </c>
      <c r="AQ163" s="13" t="e">
        <f>VLOOKUP(الجدول233[[#This Row],[الرقم الوظيفي ]],'[2]علاوة 10 د.ل'!$C:$G,5,0)</f>
        <v>#N/A</v>
      </c>
    </row>
    <row r="164" spans="1:43">
      <c r="A164" s="7">
        <v>2873</v>
      </c>
      <c r="B164" s="8"/>
      <c r="C164" s="8"/>
      <c r="D164" s="9"/>
      <c r="E164" s="9"/>
      <c r="F164" s="9"/>
      <c r="G164" s="9"/>
      <c r="H164" s="9"/>
      <c r="I164" s="10"/>
      <c r="J164" s="9"/>
      <c r="K164" s="9"/>
      <c r="L164" s="9"/>
      <c r="M164" s="9"/>
      <c r="N164" s="9"/>
      <c r="O164" s="9"/>
      <c r="P164" s="10"/>
      <c r="Q164" s="9"/>
      <c r="R164" s="9"/>
      <c r="S164" s="9"/>
      <c r="T164" s="9"/>
      <c r="U164" s="9"/>
      <c r="V164" s="9"/>
      <c r="W164" s="10"/>
      <c r="X164" s="9"/>
      <c r="Y164" s="9"/>
      <c r="Z164" s="9"/>
      <c r="AA164" s="9"/>
      <c r="AB164" s="9"/>
      <c r="AC164" s="9"/>
      <c r="AD164" s="10"/>
      <c r="AE164" s="9"/>
      <c r="AF164" s="9"/>
      <c r="AG164" s="9"/>
      <c r="AH164" s="11">
        <f>COUNTIF(الجدول233[[#This Row],[21]:[20]],"س")</f>
        <v>0</v>
      </c>
      <c r="AI164" s="9">
        <f>COUNTIF(الجدول233[[#This Row],[21]:[20]],"ب")</f>
        <v>0</v>
      </c>
      <c r="AJ164" s="9">
        <f>COUNTIF(الجدول233[[#This Row],[21]:[20]],"غياب")</f>
        <v>0</v>
      </c>
      <c r="AK164" s="9">
        <f>COUNTIF(الجدول233[[#This Row],[21]:[20]],"غ")</f>
        <v>0</v>
      </c>
      <c r="AL164" s="9">
        <f>SUM(الجدول233[[#This Row],[21]:[20]])</f>
        <v>0</v>
      </c>
      <c r="AM164" s="12">
        <f>الجدول233[[#This Row],[أيام العمل الفعي ]]-الجدول233[[#This Row],[الغياب*2]]</f>
        <v>0</v>
      </c>
      <c r="AN164" s="13"/>
      <c r="AO164" s="13">
        <f>COUNTIF(الجدول233[[#This Row],[21]:[20]],"&lt;480")</f>
        <v>0</v>
      </c>
      <c r="AP164" s="13">
        <f>الجدول233[[#This Row],[الغياب ]]*2</f>
        <v>0</v>
      </c>
      <c r="AQ164" s="13" t="e">
        <f>VLOOKUP(الجدول233[[#This Row],[الرقم الوظيفي ]],'[2]علاوة 10 د.ل'!$C:$G,5,0)</f>
        <v>#N/A</v>
      </c>
    </row>
    <row r="165" spans="1:43">
      <c r="A165" s="7">
        <v>2887</v>
      </c>
      <c r="B165" s="8"/>
      <c r="C165" s="8"/>
      <c r="D165" s="9"/>
      <c r="E165" s="9"/>
      <c r="F165" s="9"/>
      <c r="G165" s="9"/>
      <c r="H165" s="9"/>
      <c r="I165" s="10"/>
      <c r="J165" s="9"/>
      <c r="K165" s="9"/>
      <c r="L165" s="9"/>
      <c r="M165" s="9"/>
      <c r="N165" s="9"/>
      <c r="O165" s="9"/>
      <c r="P165" s="10"/>
      <c r="Q165" s="9"/>
      <c r="R165" s="9"/>
      <c r="S165" s="9"/>
      <c r="T165" s="9"/>
      <c r="U165" s="9"/>
      <c r="V165" s="9"/>
      <c r="W165" s="10"/>
      <c r="X165" s="9"/>
      <c r="Y165" s="9"/>
      <c r="Z165" s="9"/>
      <c r="AA165" s="9"/>
      <c r="AB165" s="9"/>
      <c r="AC165" s="9"/>
      <c r="AD165" s="10"/>
      <c r="AE165" s="9"/>
      <c r="AF165" s="9"/>
      <c r="AG165" s="9"/>
      <c r="AH165" s="11">
        <f>COUNTIF(الجدول233[[#This Row],[21]:[20]],"س")</f>
        <v>0</v>
      </c>
      <c r="AI165" s="9">
        <f>COUNTIF(الجدول233[[#This Row],[21]:[20]],"ب")</f>
        <v>0</v>
      </c>
      <c r="AJ165" s="9">
        <f>COUNTIF(الجدول233[[#This Row],[21]:[20]],"غياب")</f>
        <v>0</v>
      </c>
      <c r="AK165" s="9">
        <f>COUNTIF(الجدول233[[#This Row],[21]:[20]],"غ")</f>
        <v>0</v>
      </c>
      <c r="AL165" s="9">
        <f>SUM(الجدول233[[#This Row],[21]:[20]])</f>
        <v>0</v>
      </c>
      <c r="AM165" s="12">
        <f>الجدول233[[#This Row],[أيام العمل الفعي ]]-الجدول233[[#This Row],[الغياب*2]]</f>
        <v>0</v>
      </c>
      <c r="AN165" s="13"/>
      <c r="AO165" s="13">
        <f>COUNTIF(الجدول233[[#This Row],[21]:[20]],"&lt;480")</f>
        <v>0</v>
      </c>
      <c r="AP165" s="13">
        <f>الجدول233[[#This Row],[الغياب ]]*2</f>
        <v>0</v>
      </c>
      <c r="AQ165" s="13" t="e">
        <f>VLOOKUP(الجدول233[[#This Row],[الرقم الوظيفي ]],'[2]علاوة 10 د.ل'!$C:$G,5,0)</f>
        <v>#N/A</v>
      </c>
    </row>
    <row r="166" spans="1:43">
      <c r="A166" s="7">
        <v>2896</v>
      </c>
      <c r="B166" s="8"/>
      <c r="C166" s="8"/>
      <c r="D166" s="9"/>
      <c r="E166" s="9"/>
      <c r="F166" s="9"/>
      <c r="G166" s="9"/>
      <c r="H166" s="9"/>
      <c r="I166" s="10"/>
      <c r="J166" s="9"/>
      <c r="K166" s="9"/>
      <c r="L166" s="9"/>
      <c r="M166" s="9"/>
      <c r="N166" s="9"/>
      <c r="O166" s="9"/>
      <c r="P166" s="10"/>
      <c r="Q166" s="9"/>
      <c r="R166" s="9"/>
      <c r="S166" s="9"/>
      <c r="T166" s="9"/>
      <c r="U166" s="9"/>
      <c r="V166" s="9"/>
      <c r="W166" s="10"/>
      <c r="X166" s="9"/>
      <c r="Y166" s="9"/>
      <c r="Z166" s="9"/>
      <c r="AA166" s="9"/>
      <c r="AB166" s="9"/>
      <c r="AC166" s="9"/>
      <c r="AD166" s="10"/>
      <c r="AE166" s="9"/>
      <c r="AF166" s="9"/>
      <c r="AG166" s="9"/>
      <c r="AH166" s="11">
        <f>COUNTIF(الجدول233[[#This Row],[21]:[20]],"س")</f>
        <v>0</v>
      </c>
      <c r="AI166" s="9">
        <f>COUNTIF(الجدول233[[#This Row],[21]:[20]],"ب")</f>
        <v>0</v>
      </c>
      <c r="AJ166" s="9">
        <f>COUNTIF(الجدول233[[#This Row],[21]:[20]],"غياب")</f>
        <v>0</v>
      </c>
      <c r="AK166" s="9">
        <f>COUNTIF(الجدول233[[#This Row],[21]:[20]],"غ")</f>
        <v>0</v>
      </c>
      <c r="AL166" s="9">
        <f>SUM(الجدول233[[#This Row],[21]:[20]])</f>
        <v>0</v>
      </c>
      <c r="AM166" s="12">
        <f>الجدول233[[#This Row],[أيام العمل الفعي ]]-الجدول233[[#This Row],[الغياب*2]]</f>
        <v>0</v>
      </c>
      <c r="AN166" s="13"/>
      <c r="AO166" s="13">
        <f>COUNTIF(الجدول233[[#This Row],[21]:[20]],"&lt;480")</f>
        <v>0</v>
      </c>
      <c r="AP166" s="13">
        <f>الجدول233[[#This Row],[الغياب ]]*2</f>
        <v>0</v>
      </c>
      <c r="AQ166" s="13" t="e">
        <f>VLOOKUP(الجدول233[[#This Row],[الرقم الوظيفي ]],'[2]علاوة 10 د.ل'!$C:$G,5,0)</f>
        <v>#N/A</v>
      </c>
    </row>
    <row r="167" spans="1:43">
      <c r="A167" s="7">
        <v>2909</v>
      </c>
      <c r="B167" s="8"/>
      <c r="C167" s="8"/>
      <c r="D167" s="9"/>
      <c r="E167" s="9"/>
      <c r="F167" s="9"/>
      <c r="G167" s="9"/>
      <c r="H167" s="9"/>
      <c r="I167" s="10"/>
      <c r="J167" s="9"/>
      <c r="K167" s="9"/>
      <c r="L167" s="9"/>
      <c r="M167" s="9"/>
      <c r="N167" s="9"/>
      <c r="O167" s="9"/>
      <c r="P167" s="10"/>
      <c r="Q167" s="9"/>
      <c r="R167" s="9"/>
      <c r="S167" s="9"/>
      <c r="T167" s="9"/>
      <c r="U167" s="9"/>
      <c r="V167" s="9"/>
      <c r="W167" s="10"/>
      <c r="X167" s="9"/>
      <c r="Y167" s="9"/>
      <c r="Z167" s="9"/>
      <c r="AA167" s="9"/>
      <c r="AB167" s="9"/>
      <c r="AC167" s="9"/>
      <c r="AD167" s="10"/>
      <c r="AE167" s="9"/>
      <c r="AF167" s="9"/>
      <c r="AG167" s="9"/>
      <c r="AH167" s="11">
        <f>COUNTIF(الجدول233[[#This Row],[21]:[20]],"س")</f>
        <v>0</v>
      </c>
      <c r="AI167" s="9">
        <f>COUNTIF(الجدول233[[#This Row],[21]:[20]],"ب")</f>
        <v>0</v>
      </c>
      <c r="AJ167" s="9">
        <f>COUNTIF(الجدول233[[#This Row],[21]:[20]],"غياب")</f>
        <v>0</v>
      </c>
      <c r="AK167" s="9">
        <f>COUNTIF(الجدول233[[#This Row],[21]:[20]],"غ")</f>
        <v>0</v>
      </c>
      <c r="AL167" s="9">
        <f>SUM(الجدول233[[#This Row],[21]:[20]])</f>
        <v>0</v>
      </c>
      <c r="AM167" s="12">
        <f>الجدول233[[#This Row],[أيام العمل الفعي ]]-الجدول233[[#This Row],[الغياب*2]]</f>
        <v>0</v>
      </c>
      <c r="AN167" s="13"/>
      <c r="AO167" s="13">
        <f>COUNTIF(الجدول233[[#This Row],[21]:[20]],"&lt;480")</f>
        <v>0</v>
      </c>
      <c r="AP167" s="13">
        <f>الجدول233[[#This Row],[الغياب ]]*2</f>
        <v>0</v>
      </c>
      <c r="AQ167" s="13" t="e">
        <f>VLOOKUP(الجدول233[[#This Row],[الرقم الوظيفي ]],'[2]علاوة 10 د.ل'!$C:$G,5,0)</f>
        <v>#N/A</v>
      </c>
    </row>
    <row r="168" spans="1:43">
      <c r="A168" s="7">
        <v>2940</v>
      </c>
      <c r="B168" s="8"/>
      <c r="C168" s="8"/>
      <c r="D168" s="9"/>
      <c r="E168" s="9"/>
      <c r="F168" s="9"/>
      <c r="G168" s="9"/>
      <c r="H168" s="9"/>
      <c r="I168" s="10"/>
      <c r="J168" s="9"/>
      <c r="K168" s="9"/>
      <c r="L168" s="9"/>
      <c r="M168" s="9"/>
      <c r="N168" s="9"/>
      <c r="O168" s="9"/>
      <c r="P168" s="10"/>
      <c r="Q168" s="9"/>
      <c r="R168" s="9"/>
      <c r="S168" s="9"/>
      <c r="T168" s="9"/>
      <c r="U168" s="9"/>
      <c r="V168" s="9"/>
      <c r="W168" s="10"/>
      <c r="X168" s="9"/>
      <c r="Y168" s="9"/>
      <c r="Z168" s="9"/>
      <c r="AA168" s="9"/>
      <c r="AB168" s="9"/>
      <c r="AC168" s="9"/>
      <c r="AD168" s="10"/>
      <c r="AE168" s="9"/>
      <c r="AF168" s="9"/>
      <c r="AG168" s="9"/>
      <c r="AH168" s="11">
        <f>COUNTIF(الجدول233[[#This Row],[21]:[20]],"س")</f>
        <v>0</v>
      </c>
      <c r="AI168" s="9">
        <f>COUNTIF(الجدول233[[#This Row],[21]:[20]],"ب")</f>
        <v>0</v>
      </c>
      <c r="AJ168" s="9">
        <f>COUNTIF(الجدول233[[#This Row],[21]:[20]],"غياب")</f>
        <v>0</v>
      </c>
      <c r="AK168" s="9">
        <f>COUNTIF(الجدول233[[#This Row],[21]:[20]],"غ")</f>
        <v>0</v>
      </c>
      <c r="AL168" s="9">
        <f>SUM(الجدول233[[#This Row],[21]:[20]])</f>
        <v>0</v>
      </c>
      <c r="AM168" s="12">
        <f>الجدول233[[#This Row],[أيام العمل الفعي ]]-الجدول233[[#This Row],[الغياب*2]]</f>
        <v>0</v>
      </c>
      <c r="AN168" s="13"/>
      <c r="AO168" s="13">
        <f>COUNTIF(الجدول233[[#This Row],[21]:[20]],"&lt;480")</f>
        <v>0</v>
      </c>
      <c r="AP168" s="13">
        <f>الجدول233[[#This Row],[الغياب ]]*2</f>
        <v>0</v>
      </c>
      <c r="AQ168" s="13" t="e">
        <f>VLOOKUP(الجدول233[[#This Row],[الرقم الوظيفي ]],'[2]علاوة 10 د.ل'!$C:$G,5,0)</f>
        <v>#N/A</v>
      </c>
    </row>
    <row r="169" spans="1:43">
      <c r="A169" s="20">
        <v>2944</v>
      </c>
      <c r="B169" s="8"/>
      <c r="C169" s="8"/>
      <c r="D169" s="9"/>
      <c r="E169" s="9"/>
      <c r="F169" s="9"/>
      <c r="G169" s="9"/>
      <c r="H169" s="9"/>
      <c r="I169" s="10"/>
      <c r="J169" s="9"/>
      <c r="K169" s="9"/>
      <c r="L169" s="9"/>
      <c r="M169" s="9"/>
      <c r="N169" s="9"/>
      <c r="O169" s="9"/>
      <c r="P169" s="10"/>
      <c r="Q169" s="9"/>
      <c r="R169" s="9"/>
      <c r="S169" s="9"/>
      <c r="T169" s="9"/>
      <c r="U169" s="9"/>
      <c r="V169" s="9"/>
      <c r="W169" s="10"/>
      <c r="X169" s="9"/>
      <c r="Y169" s="9"/>
      <c r="Z169" s="9"/>
      <c r="AA169" s="9"/>
      <c r="AB169" s="9"/>
      <c r="AC169" s="9"/>
      <c r="AD169" s="10"/>
      <c r="AE169" s="9"/>
      <c r="AF169" s="9"/>
      <c r="AG169" s="9"/>
      <c r="AH169" s="11">
        <f>COUNTIF(الجدول233[[#This Row],[21]:[20]],"س")</f>
        <v>0</v>
      </c>
      <c r="AI169" s="9">
        <f>COUNTIF(الجدول233[[#This Row],[21]:[20]],"ب")</f>
        <v>0</v>
      </c>
      <c r="AJ169" s="9">
        <f>COUNTIF(الجدول233[[#This Row],[21]:[20]],"غياب")</f>
        <v>0</v>
      </c>
      <c r="AK169" s="9">
        <f>COUNTIF(الجدول233[[#This Row],[21]:[20]],"غ")</f>
        <v>0</v>
      </c>
      <c r="AL169" s="9">
        <f>SUM(الجدول233[[#This Row],[21]:[20]])</f>
        <v>0</v>
      </c>
      <c r="AM169" s="12">
        <f>الجدول233[[#This Row],[أيام العمل الفعي ]]-الجدول233[[#This Row],[الغياب*2]]</f>
        <v>0</v>
      </c>
      <c r="AN169" s="13"/>
      <c r="AO169" s="13">
        <f>COUNTIF(الجدول233[[#This Row],[21]:[20]],"&lt;480")</f>
        <v>0</v>
      </c>
      <c r="AP169" s="13">
        <f>الجدول233[[#This Row],[الغياب ]]*2</f>
        <v>0</v>
      </c>
      <c r="AQ169" s="13">
        <f>VLOOKUP(الجدول233[[#This Row],[الرقم الوظيفي ]],'[2]علاوة 10 د.ل'!$C:$G,5,0)</f>
        <v>240</v>
      </c>
    </row>
    <row r="170" spans="1:43">
      <c r="A170" s="20">
        <v>2949</v>
      </c>
      <c r="B170" s="8"/>
      <c r="C170" s="8"/>
      <c r="D170" s="9"/>
      <c r="E170" s="9"/>
      <c r="F170" s="9"/>
      <c r="G170" s="9"/>
      <c r="H170" s="9"/>
      <c r="I170" s="10"/>
      <c r="J170" s="9"/>
      <c r="K170" s="9"/>
      <c r="L170" s="9"/>
      <c r="M170" s="9"/>
      <c r="N170" s="9"/>
      <c r="O170" s="9"/>
      <c r="P170" s="10"/>
      <c r="Q170" s="9"/>
      <c r="R170" s="9"/>
      <c r="S170" s="9"/>
      <c r="T170" s="9"/>
      <c r="U170" s="9"/>
      <c r="V170" s="9"/>
      <c r="W170" s="10"/>
      <c r="X170" s="9"/>
      <c r="Y170" s="9"/>
      <c r="Z170" s="9"/>
      <c r="AA170" s="9"/>
      <c r="AB170" s="9"/>
      <c r="AC170" s="9"/>
      <c r="AD170" s="10"/>
      <c r="AE170" s="9"/>
      <c r="AF170" s="9"/>
      <c r="AG170" s="9"/>
      <c r="AH170" s="11">
        <f>COUNTIF(الجدول233[[#This Row],[21]:[20]],"س")</f>
        <v>0</v>
      </c>
      <c r="AI170" s="9">
        <f>COUNTIF(الجدول233[[#This Row],[21]:[20]],"ب")</f>
        <v>0</v>
      </c>
      <c r="AJ170" s="9">
        <f>COUNTIF(الجدول233[[#This Row],[21]:[20]],"غياب")</f>
        <v>0</v>
      </c>
      <c r="AK170" s="9">
        <f>COUNTIF(الجدول233[[#This Row],[21]:[20]],"غ")</f>
        <v>0</v>
      </c>
      <c r="AL170" s="9">
        <f>SUM(الجدول233[[#This Row],[21]:[20]])</f>
        <v>0</v>
      </c>
      <c r="AM170" s="12">
        <f>الجدول233[[#This Row],[أيام العمل الفعي ]]-الجدول233[[#This Row],[الغياب*2]]</f>
        <v>0</v>
      </c>
      <c r="AN170" s="13"/>
      <c r="AO170" s="13">
        <f>COUNTIF(الجدول233[[#This Row],[21]:[20]],"&lt;480")</f>
        <v>0</v>
      </c>
      <c r="AP170" s="13">
        <f>الجدول233[[#This Row],[الغياب ]]*2</f>
        <v>0</v>
      </c>
      <c r="AQ170" s="13">
        <f>VLOOKUP(الجدول233[[#This Row],[الرقم الوظيفي ]],'[2]علاوة 10 د.ل'!$C:$G,5,0)</f>
        <v>210</v>
      </c>
    </row>
    <row r="171" spans="1:43">
      <c r="A171" s="7">
        <v>2951</v>
      </c>
      <c r="B171" s="8"/>
      <c r="C171" s="8"/>
      <c r="D171" s="9"/>
      <c r="E171" s="9"/>
      <c r="F171" s="9"/>
      <c r="G171" s="9"/>
      <c r="H171" s="9"/>
      <c r="I171" s="10"/>
      <c r="J171" s="9"/>
      <c r="K171" s="9"/>
      <c r="L171" s="9"/>
      <c r="M171" s="9"/>
      <c r="N171" s="9"/>
      <c r="O171" s="9"/>
      <c r="P171" s="10"/>
      <c r="Q171" s="9"/>
      <c r="R171" s="9"/>
      <c r="S171" s="9"/>
      <c r="T171" s="9"/>
      <c r="U171" s="9"/>
      <c r="V171" s="9"/>
      <c r="W171" s="10"/>
      <c r="X171" s="9"/>
      <c r="Y171" s="9"/>
      <c r="Z171" s="9"/>
      <c r="AA171" s="9"/>
      <c r="AB171" s="9"/>
      <c r="AC171" s="9"/>
      <c r="AD171" s="10"/>
      <c r="AE171" s="9"/>
      <c r="AF171" s="9"/>
      <c r="AG171" s="9"/>
      <c r="AH171" s="11">
        <f>COUNTIF(الجدول233[[#This Row],[21]:[20]],"س")</f>
        <v>0</v>
      </c>
      <c r="AI171" s="9">
        <f>COUNTIF(الجدول233[[#This Row],[21]:[20]],"ب")</f>
        <v>0</v>
      </c>
      <c r="AJ171" s="9">
        <f>COUNTIF(الجدول233[[#This Row],[21]:[20]],"غياب")</f>
        <v>0</v>
      </c>
      <c r="AK171" s="9">
        <f>COUNTIF(الجدول233[[#This Row],[21]:[20]],"غ")</f>
        <v>0</v>
      </c>
      <c r="AL171" s="9">
        <f>SUM(الجدول233[[#This Row],[21]:[20]])</f>
        <v>0</v>
      </c>
      <c r="AM171" s="12">
        <f>الجدول233[[#This Row],[أيام العمل الفعي ]]-الجدول233[[#This Row],[الغياب*2]]</f>
        <v>0</v>
      </c>
      <c r="AN171" s="13"/>
      <c r="AO171" s="13">
        <f>COUNTIF(الجدول233[[#This Row],[21]:[20]],"&lt;480")</f>
        <v>0</v>
      </c>
      <c r="AP171" s="13">
        <f>الجدول233[[#This Row],[الغياب ]]*2</f>
        <v>0</v>
      </c>
      <c r="AQ171" s="13" t="e">
        <f>VLOOKUP(الجدول233[[#This Row],[الرقم الوظيفي ]],'[2]علاوة 10 د.ل'!$C:$G,5,0)</f>
        <v>#N/A</v>
      </c>
    </row>
    <row r="172" spans="1:43">
      <c r="A172" s="7">
        <v>2957</v>
      </c>
      <c r="B172" s="8"/>
      <c r="C172" s="8"/>
      <c r="D172" s="9"/>
      <c r="E172" s="9"/>
      <c r="F172" s="9"/>
      <c r="G172" s="9"/>
      <c r="H172" s="9"/>
      <c r="I172" s="10"/>
      <c r="J172" s="9"/>
      <c r="K172" s="9"/>
      <c r="L172" s="9"/>
      <c r="M172" s="9"/>
      <c r="N172" s="9"/>
      <c r="O172" s="9"/>
      <c r="P172" s="10"/>
      <c r="Q172" s="9"/>
      <c r="R172" s="9"/>
      <c r="S172" s="9"/>
      <c r="T172" s="9"/>
      <c r="U172" s="9"/>
      <c r="V172" s="9"/>
      <c r="W172" s="10"/>
      <c r="X172" s="9"/>
      <c r="Y172" s="9"/>
      <c r="Z172" s="9"/>
      <c r="AA172" s="9"/>
      <c r="AB172" s="9"/>
      <c r="AC172" s="9"/>
      <c r="AD172" s="10"/>
      <c r="AE172" s="9"/>
      <c r="AF172" s="9"/>
      <c r="AG172" s="9"/>
      <c r="AH172" s="11">
        <f>COUNTIF(الجدول233[[#This Row],[21]:[20]],"س")</f>
        <v>0</v>
      </c>
      <c r="AI172" s="9">
        <f>COUNTIF(الجدول233[[#This Row],[21]:[20]],"ب")</f>
        <v>0</v>
      </c>
      <c r="AJ172" s="9">
        <f>COUNTIF(الجدول233[[#This Row],[21]:[20]],"غياب")</f>
        <v>0</v>
      </c>
      <c r="AK172" s="9">
        <f>COUNTIF(الجدول233[[#This Row],[21]:[20]],"غ")</f>
        <v>0</v>
      </c>
      <c r="AL172" s="9">
        <f>SUM(الجدول233[[#This Row],[21]:[20]])</f>
        <v>0</v>
      </c>
      <c r="AM172" s="12">
        <f>الجدول233[[#This Row],[أيام العمل الفعي ]]-الجدول233[[#This Row],[الغياب*2]]</f>
        <v>0</v>
      </c>
      <c r="AN172" s="13"/>
      <c r="AO172" s="13">
        <f>COUNTIF(الجدول233[[#This Row],[21]:[20]],"&lt;480")</f>
        <v>0</v>
      </c>
      <c r="AP172" s="13">
        <f>الجدول233[[#This Row],[الغياب ]]*2</f>
        <v>0</v>
      </c>
      <c r="AQ172" s="13" t="e">
        <f>VLOOKUP(الجدول233[[#This Row],[الرقم الوظيفي ]],'[2]علاوة 10 د.ل'!$C:$G,5,0)</f>
        <v>#N/A</v>
      </c>
    </row>
    <row r="173" spans="1:43">
      <c r="A173" s="7">
        <v>2962</v>
      </c>
      <c r="B173" s="8"/>
      <c r="C173" s="8"/>
      <c r="D173" s="9"/>
      <c r="E173" s="9"/>
      <c r="F173" s="9"/>
      <c r="G173" s="9"/>
      <c r="H173" s="9"/>
      <c r="I173" s="10"/>
      <c r="J173" s="9"/>
      <c r="K173" s="9"/>
      <c r="L173" s="9"/>
      <c r="M173" s="9"/>
      <c r="N173" s="9"/>
      <c r="O173" s="9"/>
      <c r="P173" s="10"/>
      <c r="Q173" s="9"/>
      <c r="R173" s="9"/>
      <c r="S173" s="9"/>
      <c r="T173" s="9"/>
      <c r="U173" s="9"/>
      <c r="V173" s="9"/>
      <c r="W173" s="10"/>
      <c r="X173" s="9"/>
      <c r="Y173" s="9"/>
      <c r="Z173" s="9"/>
      <c r="AA173" s="9"/>
      <c r="AB173" s="9"/>
      <c r="AC173" s="9"/>
      <c r="AD173" s="10"/>
      <c r="AE173" s="9"/>
      <c r="AF173" s="9"/>
      <c r="AG173" s="9"/>
      <c r="AH173" s="11">
        <f>COUNTIF(الجدول233[[#This Row],[21]:[20]],"س")</f>
        <v>0</v>
      </c>
      <c r="AI173" s="9">
        <f>COUNTIF(الجدول233[[#This Row],[21]:[20]],"ب")</f>
        <v>0</v>
      </c>
      <c r="AJ173" s="9">
        <f>COUNTIF(الجدول233[[#This Row],[21]:[20]],"غياب")</f>
        <v>0</v>
      </c>
      <c r="AK173" s="9">
        <f>COUNTIF(الجدول233[[#This Row],[21]:[20]],"غ")</f>
        <v>0</v>
      </c>
      <c r="AL173" s="9">
        <f>SUM(الجدول233[[#This Row],[21]:[20]])</f>
        <v>0</v>
      </c>
      <c r="AM173" s="12">
        <f>الجدول233[[#This Row],[أيام العمل الفعي ]]-الجدول233[[#This Row],[الغياب*2]]</f>
        <v>0</v>
      </c>
      <c r="AN173" s="13"/>
      <c r="AO173" s="13">
        <f>COUNTIF(الجدول233[[#This Row],[21]:[20]],"&lt;480")</f>
        <v>0</v>
      </c>
      <c r="AP173" s="13">
        <f>الجدول233[[#This Row],[الغياب ]]*2</f>
        <v>0</v>
      </c>
      <c r="AQ173" s="13" t="e">
        <f>VLOOKUP(الجدول233[[#This Row],[الرقم الوظيفي ]],'[2]علاوة 10 د.ل'!$C:$G,5,0)</f>
        <v>#N/A</v>
      </c>
    </row>
    <row r="174" spans="1:43">
      <c r="A174" s="7">
        <v>2963</v>
      </c>
      <c r="B174" s="8"/>
      <c r="C174" s="8"/>
      <c r="D174" s="9"/>
      <c r="E174" s="9"/>
      <c r="F174" s="9"/>
      <c r="G174" s="9"/>
      <c r="H174" s="9"/>
      <c r="I174" s="10"/>
      <c r="J174" s="9"/>
      <c r="K174" s="9"/>
      <c r="L174" s="9"/>
      <c r="M174" s="9"/>
      <c r="N174" s="9"/>
      <c r="O174" s="9"/>
      <c r="P174" s="10"/>
      <c r="Q174" s="9"/>
      <c r="R174" s="9"/>
      <c r="S174" s="9"/>
      <c r="T174" s="9"/>
      <c r="U174" s="9"/>
      <c r="V174" s="9"/>
      <c r="W174" s="10"/>
      <c r="X174" s="9"/>
      <c r="Y174" s="9"/>
      <c r="Z174" s="9"/>
      <c r="AA174" s="9"/>
      <c r="AB174" s="9"/>
      <c r="AC174" s="9"/>
      <c r="AD174" s="10"/>
      <c r="AE174" s="9"/>
      <c r="AF174" s="9"/>
      <c r="AG174" s="9"/>
      <c r="AH174" s="11">
        <f>COUNTIF(الجدول233[[#This Row],[21]:[20]],"س")</f>
        <v>0</v>
      </c>
      <c r="AI174" s="9">
        <f>COUNTIF(الجدول233[[#This Row],[21]:[20]],"ب")</f>
        <v>0</v>
      </c>
      <c r="AJ174" s="9">
        <f>COUNTIF(الجدول233[[#This Row],[21]:[20]],"غياب")</f>
        <v>0</v>
      </c>
      <c r="AK174" s="9">
        <f>COUNTIF(الجدول233[[#This Row],[21]:[20]],"غ")</f>
        <v>0</v>
      </c>
      <c r="AL174" s="9">
        <f>SUM(الجدول233[[#This Row],[21]:[20]])</f>
        <v>0</v>
      </c>
      <c r="AM174" s="12">
        <f>الجدول233[[#This Row],[أيام العمل الفعي ]]-الجدول233[[#This Row],[الغياب*2]]</f>
        <v>0</v>
      </c>
      <c r="AN174" s="13"/>
      <c r="AO174" s="13">
        <f>COUNTIF(الجدول233[[#This Row],[21]:[20]],"&lt;480")</f>
        <v>0</v>
      </c>
      <c r="AP174" s="13">
        <f>الجدول233[[#This Row],[الغياب ]]*2</f>
        <v>0</v>
      </c>
      <c r="AQ174" s="13" t="e">
        <f>VLOOKUP(الجدول233[[#This Row],[الرقم الوظيفي ]],'[2]علاوة 10 د.ل'!$C:$G,5,0)</f>
        <v>#N/A</v>
      </c>
    </row>
    <row r="175" spans="1:43">
      <c r="A175" s="7">
        <v>2964</v>
      </c>
      <c r="B175" s="8"/>
      <c r="C175" s="8"/>
      <c r="D175" s="9"/>
      <c r="E175" s="9"/>
      <c r="F175" s="9"/>
      <c r="G175" s="9"/>
      <c r="H175" s="9"/>
      <c r="I175" s="10"/>
      <c r="J175" s="9"/>
      <c r="K175" s="9"/>
      <c r="L175" s="9"/>
      <c r="M175" s="9"/>
      <c r="N175" s="9"/>
      <c r="O175" s="9"/>
      <c r="P175" s="10"/>
      <c r="Q175" s="9"/>
      <c r="R175" s="9"/>
      <c r="S175" s="9"/>
      <c r="T175" s="9"/>
      <c r="U175" s="9"/>
      <c r="V175" s="9"/>
      <c r="W175" s="10"/>
      <c r="X175" s="9"/>
      <c r="Y175" s="9"/>
      <c r="Z175" s="9"/>
      <c r="AA175" s="9"/>
      <c r="AB175" s="9"/>
      <c r="AC175" s="9"/>
      <c r="AD175" s="10"/>
      <c r="AE175" s="9"/>
      <c r="AF175" s="9"/>
      <c r="AG175" s="9"/>
      <c r="AH175" s="11">
        <f>COUNTIF(الجدول233[[#This Row],[21]:[20]],"س")</f>
        <v>0</v>
      </c>
      <c r="AI175" s="9">
        <f>COUNTIF(الجدول233[[#This Row],[21]:[20]],"ب")</f>
        <v>0</v>
      </c>
      <c r="AJ175" s="9">
        <f>COUNTIF(الجدول233[[#This Row],[21]:[20]],"غياب")</f>
        <v>0</v>
      </c>
      <c r="AK175" s="9">
        <f>COUNTIF(الجدول233[[#This Row],[21]:[20]],"غ")</f>
        <v>0</v>
      </c>
      <c r="AL175" s="9">
        <f>SUM(الجدول233[[#This Row],[21]:[20]])</f>
        <v>0</v>
      </c>
      <c r="AM175" s="12">
        <f>الجدول233[[#This Row],[أيام العمل الفعي ]]-الجدول233[[#This Row],[الغياب*2]]</f>
        <v>0</v>
      </c>
      <c r="AN175" s="13"/>
      <c r="AO175" s="13">
        <f>COUNTIF(الجدول233[[#This Row],[21]:[20]],"&lt;480")</f>
        <v>0</v>
      </c>
      <c r="AP175" s="13">
        <f>الجدول233[[#This Row],[الغياب ]]*2</f>
        <v>0</v>
      </c>
      <c r="AQ175" s="13" t="e">
        <f>VLOOKUP(الجدول233[[#This Row],[الرقم الوظيفي ]],'[2]علاوة 10 د.ل'!$C:$G,5,0)</f>
        <v>#N/A</v>
      </c>
    </row>
    <row r="176" spans="1:43">
      <c r="A176" s="7">
        <v>2966</v>
      </c>
      <c r="B176" s="8"/>
      <c r="C176" s="8"/>
      <c r="D176" s="9"/>
      <c r="E176" s="9"/>
      <c r="F176" s="9"/>
      <c r="G176" s="9"/>
      <c r="H176" s="9"/>
      <c r="I176" s="10"/>
      <c r="J176" s="9"/>
      <c r="K176" s="9"/>
      <c r="L176" s="9"/>
      <c r="M176" s="9"/>
      <c r="N176" s="9"/>
      <c r="O176" s="9"/>
      <c r="P176" s="10"/>
      <c r="Q176" s="9"/>
      <c r="R176" s="9"/>
      <c r="S176" s="9"/>
      <c r="T176" s="9"/>
      <c r="U176" s="9"/>
      <c r="V176" s="9"/>
      <c r="W176" s="10"/>
      <c r="X176" s="9"/>
      <c r="Y176" s="9"/>
      <c r="Z176" s="9"/>
      <c r="AA176" s="9"/>
      <c r="AB176" s="9"/>
      <c r="AC176" s="9"/>
      <c r="AD176" s="10"/>
      <c r="AE176" s="9"/>
      <c r="AF176" s="9"/>
      <c r="AG176" s="9"/>
      <c r="AH176" s="11">
        <f>COUNTIF(الجدول233[[#This Row],[21]:[20]],"س")</f>
        <v>0</v>
      </c>
      <c r="AI176" s="9">
        <f>COUNTIF(الجدول233[[#This Row],[21]:[20]],"ب")</f>
        <v>0</v>
      </c>
      <c r="AJ176" s="9">
        <f>COUNTIF(الجدول233[[#This Row],[21]:[20]],"غياب")</f>
        <v>0</v>
      </c>
      <c r="AK176" s="9">
        <f>COUNTIF(الجدول233[[#This Row],[21]:[20]],"غ")</f>
        <v>0</v>
      </c>
      <c r="AL176" s="9">
        <f>SUM(الجدول233[[#This Row],[21]:[20]])</f>
        <v>0</v>
      </c>
      <c r="AM176" s="12">
        <f>الجدول233[[#This Row],[أيام العمل الفعي ]]-الجدول233[[#This Row],[الغياب*2]]</f>
        <v>0</v>
      </c>
      <c r="AN176" s="13"/>
      <c r="AO176" s="13">
        <f>COUNTIF(الجدول233[[#This Row],[21]:[20]],"&lt;480")</f>
        <v>0</v>
      </c>
      <c r="AP176" s="13">
        <f>الجدول233[[#This Row],[الغياب ]]*2</f>
        <v>0</v>
      </c>
      <c r="AQ176" s="13" t="e">
        <f>VLOOKUP(الجدول233[[#This Row],[الرقم الوظيفي ]],'[2]علاوة 10 د.ل'!$C:$G,5,0)</f>
        <v>#N/A</v>
      </c>
    </row>
    <row r="177" spans="1:43">
      <c r="A177" s="7">
        <v>2972</v>
      </c>
      <c r="B177" s="8"/>
      <c r="C177" s="8"/>
      <c r="D177" s="9"/>
      <c r="E177" s="9"/>
      <c r="F177" s="9"/>
      <c r="G177" s="9"/>
      <c r="H177" s="9"/>
      <c r="I177" s="10"/>
      <c r="J177" s="9"/>
      <c r="K177" s="9"/>
      <c r="L177" s="9"/>
      <c r="M177" s="9"/>
      <c r="N177" s="9"/>
      <c r="O177" s="9"/>
      <c r="P177" s="10"/>
      <c r="Q177" s="9"/>
      <c r="R177" s="9"/>
      <c r="S177" s="9"/>
      <c r="T177" s="9"/>
      <c r="U177" s="9"/>
      <c r="V177" s="9"/>
      <c r="W177" s="10"/>
      <c r="X177" s="9"/>
      <c r="Y177" s="9"/>
      <c r="Z177" s="9"/>
      <c r="AA177" s="9"/>
      <c r="AB177" s="9"/>
      <c r="AC177" s="9"/>
      <c r="AD177" s="10"/>
      <c r="AE177" s="9"/>
      <c r="AF177" s="9"/>
      <c r="AG177" s="9"/>
      <c r="AH177" s="11">
        <f>COUNTIF(الجدول233[[#This Row],[21]:[20]],"س")</f>
        <v>0</v>
      </c>
      <c r="AI177" s="9">
        <f>COUNTIF(الجدول233[[#This Row],[21]:[20]],"ب")</f>
        <v>0</v>
      </c>
      <c r="AJ177" s="9">
        <f>COUNTIF(الجدول233[[#This Row],[21]:[20]],"غياب")</f>
        <v>0</v>
      </c>
      <c r="AK177" s="9">
        <f>COUNTIF(الجدول233[[#This Row],[21]:[20]],"غ")</f>
        <v>0</v>
      </c>
      <c r="AL177" s="9">
        <f>SUM(الجدول233[[#This Row],[21]:[20]])</f>
        <v>0</v>
      </c>
      <c r="AM177" s="12">
        <f>الجدول233[[#This Row],[أيام العمل الفعي ]]-الجدول233[[#This Row],[الغياب*2]]</f>
        <v>0</v>
      </c>
      <c r="AN177" s="13"/>
      <c r="AO177" s="13">
        <f>COUNTIF(الجدول233[[#This Row],[21]:[20]],"&lt;480")</f>
        <v>0</v>
      </c>
      <c r="AP177" s="13">
        <f>الجدول233[[#This Row],[الغياب ]]*2</f>
        <v>0</v>
      </c>
      <c r="AQ177" s="13" t="e">
        <f>VLOOKUP(الجدول233[[#This Row],[الرقم الوظيفي ]],'[2]علاوة 10 د.ل'!$C:$G,5,0)</f>
        <v>#N/A</v>
      </c>
    </row>
    <row r="178" spans="1:43">
      <c r="A178" s="7">
        <v>2973</v>
      </c>
      <c r="B178" s="8"/>
      <c r="C178" s="8"/>
      <c r="D178" s="9"/>
      <c r="E178" s="9"/>
      <c r="F178" s="9"/>
      <c r="G178" s="9"/>
      <c r="H178" s="9"/>
      <c r="I178" s="10"/>
      <c r="J178" s="9"/>
      <c r="K178" s="9"/>
      <c r="L178" s="9"/>
      <c r="M178" s="9"/>
      <c r="N178" s="9"/>
      <c r="O178" s="9"/>
      <c r="P178" s="10"/>
      <c r="Q178" s="9"/>
      <c r="R178" s="9"/>
      <c r="S178" s="9"/>
      <c r="T178" s="9"/>
      <c r="U178" s="9"/>
      <c r="V178" s="9"/>
      <c r="W178" s="10"/>
      <c r="X178" s="9"/>
      <c r="Y178" s="9"/>
      <c r="Z178" s="9"/>
      <c r="AA178" s="9"/>
      <c r="AB178" s="9"/>
      <c r="AC178" s="9"/>
      <c r="AD178" s="10"/>
      <c r="AE178" s="9"/>
      <c r="AF178" s="9"/>
      <c r="AG178" s="9"/>
      <c r="AH178" s="11">
        <f>COUNTIF(الجدول233[[#This Row],[21]:[20]],"س")</f>
        <v>0</v>
      </c>
      <c r="AI178" s="9">
        <f>COUNTIF(الجدول233[[#This Row],[21]:[20]],"ب")</f>
        <v>0</v>
      </c>
      <c r="AJ178" s="9">
        <f>COUNTIF(الجدول233[[#This Row],[21]:[20]],"غياب")</f>
        <v>0</v>
      </c>
      <c r="AK178" s="9">
        <f>COUNTIF(الجدول233[[#This Row],[21]:[20]],"غ")</f>
        <v>0</v>
      </c>
      <c r="AL178" s="9">
        <f>SUM(الجدول233[[#This Row],[21]:[20]])</f>
        <v>0</v>
      </c>
      <c r="AM178" s="12">
        <f>الجدول233[[#This Row],[أيام العمل الفعي ]]-الجدول233[[#This Row],[الغياب*2]]</f>
        <v>0</v>
      </c>
      <c r="AN178" s="13"/>
      <c r="AO178" s="13">
        <f>COUNTIF(الجدول233[[#This Row],[21]:[20]],"&lt;480")</f>
        <v>0</v>
      </c>
      <c r="AP178" s="13">
        <f>الجدول233[[#This Row],[الغياب ]]*2</f>
        <v>0</v>
      </c>
      <c r="AQ178" s="13" t="e">
        <f>VLOOKUP(الجدول233[[#This Row],[الرقم الوظيفي ]],'[2]علاوة 10 د.ل'!$C:$G,5,0)</f>
        <v>#N/A</v>
      </c>
    </row>
    <row r="179" spans="1:43">
      <c r="A179" s="7">
        <v>2976</v>
      </c>
      <c r="B179" s="8"/>
      <c r="C179" s="8"/>
      <c r="D179" s="9"/>
      <c r="E179" s="9"/>
      <c r="F179" s="9"/>
      <c r="G179" s="9"/>
      <c r="H179" s="9"/>
      <c r="I179" s="10"/>
      <c r="J179" s="9"/>
      <c r="K179" s="9"/>
      <c r="L179" s="9"/>
      <c r="M179" s="9"/>
      <c r="N179" s="9"/>
      <c r="O179" s="9"/>
      <c r="P179" s="10"/>
      <c r="Q179" s="9"/>
      <c r="R179" s="9"/>
      <c r="S179" s="9"/>
      <c r="T179" s="9"/>
      <c r="U179" s="9"/>
      <c r="V179" s="9"/>
      <c r="W179" s="10"/>
      <c r="X179" s="9"/>
      <c r="Y179" s="9"/>
      <c r="Z179" s="9"/>
      <c r="AA179" s="9"/>
      <c r="AB179" s="9"/>
      <c r="AC179" s="9"/>
      <c r="AD179" s="10"/>
      <c r="AE179" s="9"/>
      <c r="AF179" s="9"/>
      <c r="AG179" s="9"/>
      <c r="AH179" s="11">
        <f>COUNTIF(الجدول233[[#This Row],[21]:[20]],"س")</f>
        <v>0</v>
      </c>
      <c r="AI179" s="9">
        <f>COUNTIF(الجدول233[[#This Row],[21]:[20]],"ب")</f>
        <v>0</v>
      </c>
      <c r="AJ179" s="9">
        <f>COUNTIF(الجدول233[[#This Row],[21]:[20]],"غياب")</f>
        <v>0</v>
      </c>
      <c r="AK179" s="9">
        <f>COUNTIF(الجدول233[[#This Row],[21]:[20]],"غ")</f>
        <v>0</v>
      </c>
      <c r="AL179" s="9">
        <f>SUM(الجدول233[[#This Row],[21]:[20]])</f>
        <v>0</v>
      </c>
      <c r="AM179" s="12">
        <f>الجدول233[[#This Row],[أيام العمل الفعي ]]-الجدول233[[#This Row],[الغياب*2]]</f>
        <v>0</v>
      </c>
      <c r="AN179" s="13"/>
      <c r="AO179" s="13">
        <f>COUNTIF(الجدول233[[#This Row],[21]:[20]],"&lt;480")</f>
        <v>0</v>
      </c>
      <c r="AP179" s="13">
        <f>الجدول233[[#This Row],[الغياب ]]*2</f>
        <v>0</v>
      </c>
      <c r="AQ179" s="13" t="e">
        <f>VLOOKUP(الجدول233[[#This Row],[الرقم الوظيفي ]],'[2]علاوة 10 د.ل'!$C:$G,5,0)</f>
        <v>#N/A</v>
      </c>
    </row>
    <row r="180" spans="1:43">
      <c r="A180" s="7">
        <v>2985</v>
      </c>
      <c r="B180" s="8"/>
      <c r="C180" s="8"/>
      <c r="D180" s="9"/>
      <c r="E180" s="9"/>
      <c r="F180" s="9"/>
      <c r="G180" s="9"/>
      <c r="H180" s="9"/>
      <c r="I180" s="10"/>
      <c r="J180" s="9"/>
      <c r="K180" s="9"/>
      <c r="L180" s="9"/>
      <c r="M180" s="9"/>
      <c r="N180" s="9"/>
      <c r="O180" s="9"/>
      <c r="P180" s="10"/>
      <c r="Q180" s="9"/>
      <c r="R180" s="9"/>
      <c r="S180" s="9"/>
      <c r="T180" s="9"/>
      <c r="U180" s="9"/>
      <c r="V180" s="9"/>
      <c r="W180" s="10"/>
      <c r="X180" s="9"/>
      <c r="Y180" s="9"/>
      <c r="Z180" s="9"/>
      <c r="AA180" s="9"/>
      <c r="AB180" s="9"/>
      <c r="AC180" s="9"/>
      <c r="AD180" s="10"/>
      <c r="AE180" s="9"/>
      <c r="AF180" s="9"/>
      <c r="AG180" s="9"/>
      <c r="AH180" s="11">
        <f>COUNTIF(الجدول233[[#This Row],[21]:[20]],"س")</f>
        <v>0</v>
      </c>
      <c r="AI180" s="9">
        <f>COUNTIF(الجدول233[[#This Row],[21]:[20]],"ب")</f>
        <v>0</v>
      </c>
      <c r="AJ180" s="9">
        <f>COUNTIF(الجدول233[[#This Row],[21]:[20]],"غياب")</f>
        <v>0</v>
      </c>
      <c r="AK180" s="9">
        <f>COUNTIF(الجدول233[[#This Row],[21]:[20]],"غ")</f>
        <v>0</v>
      </c>
      <c r="AL180" s="9">
        <f>SUM(الجدول233[[#This Row],[21]:[20]])</f>
        <v>0</v>
      </c>
      <c r="AM180" s="12">
        <f>الجدول233[[#This Row],[أيام العمل الفعي ]]-الجدول233[[#This Row],[الغياب*2]]</f>
        <v>0</v>
      </c>
      <c r="AN180" s="13"/>
      <c r="AO180" s="13">
        <f>COUNTIF(الجدول233[[#This Row],[21]:[20]],"&lt;480")</f>
        <v>0</v>
      </c>
      <c r="AP180" s="13">
        <f>الجدول233[[#This Row],[الغياب ]]*2</f>
        <v>0</v>
      </c>
      <c r="AQ180" s="13" t="e">
        <f>VLOOKUP(الجدول233[[#This Row],[الرقم الوظيفي ]],'[2]علاوة 10 د.ل'!$C:$G,5,0)</f>
        <v>#N/A</v>
      </c>
    </row>
    <row r="181" spans="1:43">
      <c r="A181" s="20">
        <v>2986</v>
      </c>
      <c r="B181" s="8"/>
      <c r="C181" s="8"/>
      <c r="D181" s="9"/>
      <c r="E181" s="9"/>
      <c r="F181" s="9"/>
      <c r="G181" s="9"/>
      <c r="H181" s="9"/>
      <c r="I181" s="10"/>
      <c r="J181" s="9"/>
      <c r="K181" s="9"/>
      <c r="L181" s="9"/>
      <c r="M181" s="9"/>
      <c r="N181" s="9"/>
      <c r="O181" s="9"/>
      <c r="P181" s="10"/>
      <c r="Q181" s="9"/>
      <c r="R181" s="9"/>
      <c r="S181" s="9"/>
      <c r="T181" s="9"/>
      <c r="U181" s="9"/>
      <c r="V181" s="9"/>
      <c r="W181" s="10"/>
      <c r="X181" s="9"/>
      <c r="Y181" s="9"/>
      <c r="Z181" s="9"/>
      <c r="AA181" s="9"/>
      <c r="AB181" s="9"/>
      <c r="AC181" s="9"/>
      <c r="AD181" s="10"/>
      <c r="AE181" s="9"/>
      <c r="AF181" s="9"/>
      <c r="AG181" s="9"/>
      <c r="AH181" s="11">
        <f>COUNTIF(الجدول233[[#This Row],[21]:[20]],"س")</f>
        <v>0</v>
      </c>
      <c r="AI181" s="9">
        <f>COUNTIF(الجدول233[[#This Row],[21]:[20]],"ب")</f>
        <v>0</v>
      </c>
      <c r="AJ181" s="9">
        <f>COUNTIF(الجدول233[[#This Row],[21]:[20]],"غياب")</f>
        <v>0</v>
      </c>
      <c r="AK181" s="9">
        <f>COUNTIF(الجدول233[[#This Row],[21]:[20]],"غ")</f>
        <v>0</v>
      </c>
      <c r="AL181" s="9">
        <f>SUM(الجدول233[[#This Row],[21]:[20]])</f>
        <v>0</v>
      </c>
      <c r="AM181" s="12">
        <f>الجدول233[[#This Row],[أيام العمل الفعي ]]-الجدول233[[#This Row],[الغياب*2]]</f>
        <v>0</v>
      </c>
      <c r="AN181" s="13"/>
      <c r="AO181" s="13">
        <f>COUNTIF(الجدول233[[#This Row],[21]:[20]],"&lt;480")</f>
        <v>0</v>
      </c>
      <c r="AP181" s="13">
        <f>الجدول233[[#This Row],[الغياب ]]*2</f>
        <v>0</v>
      </c>
      <c r="AQ181" s="13" t="e">
        <f>VLOOKUP(الجدول233[[#This Row],[الرقم الوظيفي ]],'[2]علاوة 10 د.ل'!$C:$G,5,0)</f>
        <v>#N/A</v>
      </c>
    </row>
    <row r="182" spans="1:43">
      <c r="A182" s="7">
        <v>2988</v>
      </c>
      <c r="B182" s="8"/>
      <c r="C182" s="8"/>
      <c r="D182" s="9"/>
      <c r="E182" s="9"/>
      <c r="F182" s="9"/>
      <c r="G182" s="9"/>
      <c r="H182" s="9"/>
      <c r="I182" s="10"/>
      <c r="J182" s="9"/>
      <c r="K182" s="9"/>
      <c r="L182" s="9"/>
      <c r="M182" s="9"/>
      <c r="N182" s="9"/>
      <c r="O182" s="9"/>
      <c r="P182" s="10"/>
      <c r="Q182" s="9"/>
      <c r="R182" s="9"/>
      <c r="S182" s="9"/>
      <c r="T182" s="9"/>
      <c r="U182" s="9"/>
      <c r="V182" s="9"/>
      <c r="W182" s="10"/>
      <c r="X182" s="9"/>
      <c r="Y182" s="9"/>
      <c r="Z182" s="9"/>
      <c r="AA182" s="9"/>
      <c r="AB182" s="9"/>
      <c r="AC182" s="9"/>
      <c r="AD182" s="10"/>
      <c r="AE182" s="9"/>
      <c r="AF182" s="9"/>
      <c r="AG182" s="9"/>
      <c r="AH182" s="11">
        <f>COUNTIF(الجدول233[[#This Row],[21]:[20]],"س")</f>
        <v>0</v>
      </c>
      <c r="AI182" s="9">
        <f>COUNTIF(الجدول233[[#This Row],[21]:[20]],"ب")</f>
        <v>0</v>
      </c>
      <c r="AJ182" s="9">
        <f>COUNTIF(الجدول233[[#This Row],[21]:[20]],"غياب")</f>
        <v>0</v>
      </c>
      <c r="AK182" s="9">
        <f>COUNTIF(الجدول233[[#This Row],[21]:[20]],"غ")</f>
        <v>0</v>
      </c>
      <c r="AL182" s="9">
        <f>SUM(الجدول233[[#This Row],[21]:[20]])</f>
        <v>0</v>
      </c>
      <c r="AM182" s="12">
        <f>الجدول233[[#This Row],[أيام العمل الفعي ]]-الجدول233[[#This Row],[الغياب*2]]</f>
        <v>0</v>
      </c>
      <c r="AN182" s="13"/>
      <c r="AO182" s="13">
        <f>COUNTIF(الجدول233[[#This Row],[21]:[20]],"&lt;480")</f>
        <v>0</v>
      </c>
      <c r="AP182" s="13">
        <f>الجدول233[[#This Row],[الغياب ]]*2</f>
        <v>0</v>
      </c>
      <c r="AQ182" s="13" t="e">
        <f>VLOOKUP(الجدول233[[#This Row],[الرقم الوظيفي ]],'[2]علاوة 10 د.ل'!$C:$G,5,0)</f>
        <v>#N/A</v>
      </c>
    </row>
    <row r="183" spans="1:43">
      <c r="A183" s="20">
        <v>2993</v>
      </c>
      <c r="B183" s="8"/>
      <c r="C183" s="8"/>
      <c r="D183" s="9"/>
      <c r="E183" s="9"/>
      <c r="F183" s="9"/>
      <c r="G183" s="9"/>
      <c r="H183" s="9"/>
      <c r="I183" s="10"/>
      <c r="J183" s="9"/>
      <c r="K183" s="9"/>
      <c r="L183" s="9"/>
      <c r="M183" s="9"/>
      <c r="N183" s="9"/>
      <c r="O183" s="9"/>
      <c r="P183" s="10"/>
      <c r="Q183" s="9"/>
      <c r="R183" s="9"/>
      <c r="S183" s="9"/>
      <c r="T183" s="9"/>
      <c r="U183" s="9"/>
      <c r="V183" s="9"/>
      <c r="W183" s="10"/>
      <c r="X183" s="9"/>
      <c r="Y183" s="9"/>
      <c r="Z183" s="9"/>
      <c r="AA183" s="9"/>
      <c r="AB183" s="9"/>
      <c r="AC183" s="9"/>
      <c r="AD183" s="10"/>
      <c r="AE183" s="9"/>
      <c r="AF183" s="9"/>
      <c r="AG183" s="9"/>
      <c r="AH183" s="11">
        <f>COUNTIF(الجدول233[[#This Row],[21]:[20]],"س")</f>
        <v>0</v>
      </c>
      <c r="AI183" s="9">
        <f>COUNTIF(الجدول233[[#This Row],[21]:[20]],"ب")</f>
        <v>0</v>
      </c>
      <c r="AJ183" s="9">
        <f>COUNTIF(الجدول233[[#This Row],[21]:[20]],"غياب")</f>
        <v>0</v>
      </c>
      <c r="AK183" s="9">
        <f>COUNTIF(الجدول233[[#This Row],[21]:[20]],"غ")</f>
        <v>0</v>
      </c>
      <c r="AL183" s="9">
        <f>SUM(الجدول233[[#This Row],[21]:[20]])</f>
        <v>0</v>
      </c>
      <c r="AM183" s="12">
        <f>الجدول233[[#This Row],[أيام العمل الفعي ]]-الجدول233[[#This Row],[الغياب*2]]</f>
        <v>0</v>
      </c>
      <c r="AN183" s="13"/>
      <c r="AO183" s="13">
        <f>COUNTIF(الجدول233[[#This Row],[21]:[20]],"&lt;480")</f>
        <v>0</v>
      </c>
      <c r="AP183" s="13">
        <f>الجدول233[[#This Row],[الغياب ]]*2</f>
        <v>0</v>
      </c>
      <c r="AQ183" s="13">
        <f>VLOOKUP(الجدول233[[#This Row],[الرقم الوظيفي ]],'[2]علاوة 10 د.ل'!$C:$G,5,0)</f>
        <v>260</v>
      </c>
    </row>
    <row r="184" spans="1:43">
      <c r="A184" s="7">
        <v>2998</v>
      </c>
      <c r="B184" s="8"/>
      <c r="C184" s="8"/>
      <c r="D184" s="9"/>
      <c r="E184" s="9"/>
      <c r="F184" s="9"/>
      <c r="G184" s="9"/>
      <c r="H184" s="9"/>
      <c r="I184" s="10"/>
      <c r="J184" s="9"/>
      <c r="K184" s="9"/>
      <c r="L184" s="9"/>
      <c r="M184" s="9"/>
      <c r="N184" s="9"/>
      <c r="O184" s="9"/>
      <c r="P184" s="10"/>
      <c r="Q184" s="9"/>
      <c r="R184" s="9"/>
      <c r="S184" s="9"/>
      <c r="T184" s="9"/>
      <c r="U184" s="9"/>
      <c r="V184" s="9"/>
      <c r="W184" s="10"/>
      <c r="X184" s="9"/>
      <c r="Y184" s="9"/>
      <c r="Z184" s="9"/>
      <c r="AA184" s="9"/>
      <c r="AB184" s="9"/>
      <c r="AC184" s="9"/>
      <c r="AD184" s="10"/>
      <c r="AE184" s="9"/>
      <c r="AF184" s="9"/>
      <c r="AG184" s="9"/>
      <c r="AH184" s="11">
        <f>COUNTIF(الجدول233[[#This Row],[21]:[20]],"س")</f>
        <v>0</v>
      </c>
      <c r="AI184" s="9">
        <f>COUNTIF(الجدول233[[#This Row],[21]:[20]],"ب")</f>
        <v>0</v>
      </c>
      <c r="AJ184" s="9">
        <f>COUNTIF(الجدول233[[#This Row],[21]:[20]],"غياب")</f>
        <v>0</v>
      </c>
      <c r="AK184" s="9">
        <f>COUNTIF(الجدول233[[#This Row],[21]:[20]],"غ")</f>
        <v>0</v>
      </c>
      <c r="AL184" s="9">
        <f>SUM(الجدول233[[#This Row],[21]:[20]])</f>
        <v>0</v>
      </c>
      <c r="AM184" s="12">
        <f>الجدول233[[#This Row],[أيام العمل الفعي ]]-الجدول233[[#This Row],[الغياب*2]]</f>
        <v>0</v>
      </c>
      <c r="AN184" s="13"/>
      <c r="AO184" s="13">
        <f>COUNTIF(الجدول233[[#This Row],[21]:[20]],"&lt;480")</f>
        <v>0</v>
      </c>
      <c r="AP184" s="13">
        <f>الجدول233[[#This Row],[الغياب ]]*2</f>
        <v>0</v>
      </c>
      <c r="AQ184" s="13" t="e">
        <f>VLOOKUP(الجدول233[[#This Row],[الرقم الوظيفي ]],'[2]علاوة 10 د.ل'!$C:$G,5,0)</f>
        <v>#N/A</v>
      </c>
    </row>
    <row r="185" spans="1:43">
      <c r="A185" s="7">
        <v>3012</v>
      </c>
      <c r="B185" s="8"/>
      <c r="C185" s="8"/>
      <c r="D185" s="9"/>
      <c r="E185" s="9"/>
      <c r="F185" s="9"/>
      <c r="G185" s="9"/>
      <c r="H185" s="9"/>
      <c r="I185" s="10"/>
      <c r="J185" s="9"/>
      <c r="K185" s="9"/>
      <c r="L185" s="9"/>
      <c r="M185" s="9"/>
      <c r="N185" s="9"/>
      <c r="O185" s="9"/>
      <c r="P185" s="10"/>
      <c r="Q185" s="9"/>
      <c r="R185" s="9"/>
      <c r="S185" s="9"/>
      <c r="T185" s="9"/>
      <c r="U185" s="9"/>
      <c r="V185" s="9"/>
      <c r="W185" s="10"/>
      <c r="X185" s="9"/>
      <c r="Y185" s="9"/>
      <c r="Z185" s="9"/>
      <c r="AA185" s="9"/>
      <c r="AB185" s="9"/>
      <c r="AC185" s="9"/>
      <c r="AD185" s="10"/>
      <c r="AE185" s="9"/>
      <c r="AF185" s="9"/>
      <c r="AG185" s="9"/>
      <c r="AH185" s="11">
        <f>COUNTIF(الجدول233[[#This Row],[21]:[20]],"س")</f>
        <v>0</v>
      </c>
      <c r="AI185" s="9">
        <f>COUNTIF(الجدول233[[#This Row],[21]:[20]],"ب")</f>
        <v>0</v>
      </c>
      <c r="AJ185" s="9">
        <f>COUNTIF(الجدول233[[#This Row],[21]:[20]],"غياب")</f>
        <v>0</v>
      </c>
      <c r="AK185" s="9">
        <f>COUNTIF(الجدول233[[#This Row],[21]:[20]],"غ")</f>
        <v>0</v>
      </c>
      <c r="AL185" s="9">
        <f>SUM(الجدول233[[#This Row],[21]:[20]])</f>
        <v>0</v>
      </c>
      <c r="AM185" s="12">
        <f>الجدول233[[#This Row],[أيام العمل الفعي ]]-الجدول233[[#This Row],[الغياب*2]]</f>
        <v>0</v>
      </c>
      <c r="AN185" s="13"/>
      <c r="AO185" s="13">
        <f>COUNTIF(الجدول233[[#This Row],[21]:[20]],"&lt;480")</f>
        <v>0</v>
      </c>
      <c r="AP185" s="13">
        <f>الجدول233[[#This Row],[الغياب ]]*2</f>
        <v>0</v>
      </c>
      <c r="AQ185" s="13" t="e">
        <f>VLOOKUP(الجدول233[[#This Row],[الرقم الوظيفي ]],'[2]علاوة 10 د.ل'!$C:$G,5,0)</f>
        <v>#N/A</v>
      </c>
    </row>
    <row r="186" spans="1:43">
      <c r="A186" s="7">
        <v>3013</v>
      </c>
      <c r="B186" s="8"/>
      <c r="C186" s="8"/>
      <c r="D186" s="9"/>
      <c r="E186" s="9"/>
      <c r="F186" s="9"/>
      <c r="G186" s="9"/>
      <c r="H186" s="9"/>
      <c r="I186" s="10"/>
      <c r="J186" s="9"/>
      <c r="K186" s="9"/>
      <c r="L186" s="9"/>
      <c r="M186" s="9"/>
      <c r="N186" s="9"/>
      <c r="O186" s="9"/>
      <c r="P186" s="10"/>
      <c r="Q186" s="9"/>
      <c r="R186" s="9"/>
      <c r="S186" s="9"/>
      <c r="T186" s="9"/>
      <c r="U186" s="9"/>
      <c r="V186" s="9"/>
      <c r="W186" s="10"/>
      <c r="X186" s="9"/>
      <c r="Y186" s="9"/>
      <c r="Z186" s="9"/>
      <c r="AA186" s="9"/>
      <c r="AB186" s="9"/>
      <c r="AC186" s="9"/>
      <c r="AD186" s="10"/>
      <c r="AE186" s="9"/>
      <c r="AF186" s="9"/>
      <c r="AG186" s="9"/>
      <c r="AH186" s="11">
        <f>COUNTIF(الجدول233[[#This Row],[21]:[20]],"س")</f>
        <v>0</v>
      </c>
      <c r="AI186" s="9">
        <f>COUNTIF(الجدول233[[#This Row],[21]:[20]],"ب")</f>
        <v>0</v>
      </c>
      <c r="AJ186" s="9">
        <f>COUNTIF(الجدول233[[#This Row],[21]:[20]],"غياب")</f>
        <v>0</v>
      </c>
      <c r="AK186" s="9">
        <f>COUNTIF(الجدول233[[#This Row],[21]:[20]],"غ")</f>
        <v>0</v>
      </c>
      <c r="AL186" s="9">
        <f>SUM(الجدول233[[#This Row],[21]:[20]])</f>
        <v>0</v>
      </c>
      <c r="AM186" s="12">
        <f>الجدول233[[#This Row],[أيام العمل الفعي ]]-الجدول233[[#This Row],[الغياب*2]]</f>
        <v>0</v>
      </c>
      <c r="AN186" s="13"/>
      <c r="AO186" s="13">
        <f>COUNTIF(الجدول233[[#This Row],[21]:[20]],"&lt;480")</f>
        <v>0</v>
      </c>
      <c r="AP186" s="13">
        <f>الجدول233[[#This Row],[الغياب ]]*2</f>
        <v>0</v>
      </c>
      <c r="AQ186" s="13" t="e">
        <f>VLOOKUP(الجدول233[[#This Row],[الرقم الوظيفي ]],'[2]علاوة 10 د.ل'!$C:$G,5,0)</f>
        <v>#N/A</v>
      </c>
    </row>
    <row r="187" spans="1:43">
      <c r="A187" s="7">
        <v>3016</v>
      </c>
      <c r="B187" s="8"/>
      <c r="C187" s="8"/>
      <c r="D187" s="9"/>
      <c r="E187" s="9"/>
      <c r="F187" s="9"/>
      <c r="G187" s="9"/>
      <c r="H187" s="9"/>
      <c r="I187" s="10"/>
      <c r="J187" s="9"/>
      <c r="K187" s="9"/>
      <c r="L187" s="9"/>
      <c r="M187" s="9"/>
      <c r="N187" s="9"/>
      <c r="O187" s="9"/>
      <c r="P187" s="10"/>
      <c r="Q187" s="9"/>
      <c r="R187" s="9"/>
      <c r="S187" s="9"/>
      <c r="T187" s="9"/>
      <c r="U187" s="9"/>
      <c r="V187" s="9"/>
      <c r="W187" s="10"/>
      <c r="X187" s="9"/>
      <c r="Y187" s="9"/>
      <c r="Z187" s="9"/>
      <c r="AA187" s="9"/>
      <c r="AB187" s="9"/>
      <c r="AC187" s="9"/>
      <c r="AD187" s="10"/>
      <c r="AE187" s="9"/>
      <c r="AF187" s="9"/>
      <c r="AG187" s="9"/>
      <c r="AH187" s="11">
        <f>COUNTIF(الجدول233[[#This Row],[21]:[20]],"س")</f>
        <v>0</v>
      </c>
      <c r="AI187" s="9">
        <f>COUNTIF(الجدول233[[#This Row],[21]:[20]],"ب")</f>
        <v>0</v>
      </c>
      <c r="AJ187" s="9">
        <f>COUNTIF(الجدول233[[#This Row],[21]:[20]],"غياب")</f>
        <v>0</v>
      </c>
      <c r="AK187" s="9">
        <f>COUNTIF(الجدول233[[#This Row],[21]:[20]],"غ")</f>
        <v>0</v>
      </c>
      <c r="AL187" s="9">
        <f>SUM(الجدول233[[#This Row],[21]:[20]])</f>
        <v>0</v>
      </c>
      <c r="AM187" s="12">
        <f>الجدول233[[#This Row],[أيام العمل الفعي ]]-الجدول233[[#This Row],[الغياب*2]]</f>
        <v>0</v>
      </c>
      <c r="AN187" s="13"/>
      <c r="AO187" s="13">
        <f>COUNTIF(الجدول233[[#This Row],[21]:[20]],"&lt;480")</f>
        <v>0</v>
      </c>
      <c r="AP187" s="13">
        <f>الجدول233[[#This Row],[الغياب ]]*2</f>
        <v>0</v>
      </c>
      <c r="AQ187" s="13" t="e">
        <f>VLOOKUP(الجدول233[[#This Row],[الرقم الوظيفي ]],'[2]علاوة 10 د.ل'!$C:$G,5,0)</f>
        <v>#N/A</v>
      </c>
    </row>
    <row r="188" spans="1:43">
      <c r="A188" s="16">
        <v>3018</v>
      </c>
      <c r="B188" s="17"/>
      <c r="C188" s="8"/>
      <c r="D188" s="9"/>
      <c r="E188" s="9"/>
      <c r="F188" s="9"/>
      <c r="G188" s="9"/>
      <c r="H188" s="9"/>
      <c r="I188" s="10"/>
      <c r="J188" s="9"/>
      <c r="K188" s="9"/>
      <c r="L188" s="9"/>
      <c r="M188" s="9"/>
      <c r="N188" s="9"/>
      <c r="O188" s="9"/>
      <c r="P188" s="10"/>
      <c r="Q188" s="9"/>
      <c r="R188" s="9"/>
      <c r="S188" s="9"/>
      <c r="T188" s="9"/>
      <c r="U188" s="9"/>
      <c r="V188" s="9"/>
      <c r="W188" s="10"/>
      <c r="X188" s="9"/>
      <c r="Y188" s="9"/>
      <c r="Z188" s="9"/>
      <c r="AA188" s="9"/>
      <c r="AB188" s="9"/>
      <c r="AC188" s="9"/>
      <c r="AD188" s="10"/>
      <c r="AE188" s="9"/>
      <c r="AF188" s="9"/>
      <c r="AG188" s="9"/>
      <c r="AH188" s="18">
        <f>COUNTIF(الجدول233[[#This Row],[21]:[20]],"س")</f>
        <v>0</v>
      </c>
      <c r="AI188" s="13">
        <f>COUNTIF(الجدول233[[#This Row],[21]:[20]],"ب")</f>
        <v>0</v>
      </c>
      <c r="AJ188" s="13">
        <f>COUNTIF(الجدول233[[#This Row],[21]:[20]],"غياب")</f>
        <v>0</v>
      </c>
      <c r="AK188" s="13">
        <f>COUNTIF(الجدول233[[#This Row],[21]:[20]],"غ")</f>
        <v>0</v>
      </c>
      <c r="AL188" s="13">
        <f>SUM(الجدول233[[#This Row],[21]:[20]])</f>
        <v>0</v>
      </c>
      <c r="AM188" s="19">
        <f>الجدول233[[#This Row],[أيام العمل الفعي ]]-الجدول233[[#This Row],[الغياب*2]]</f>
        <v>0</v>
      </c>
      <c r="AN188" s="13"/>
      <c r="AO188" s="13">
        <f>COUNTIF(الجدول233[[#This Row],[21]:[20]],"&lt;480")</f>
        <v>0</v>
      </c>
      <c r="AP188" s="13">
        <f>الجدول233[[#This Row],[الغياب ]]*2</f>
        <v>0</v>
      </c>
      <c r="AQ188" s="13" t="e">
        <f>VLOOKUP(الجدول233[[#This Row],[الرقم الوظيفي ]],'[2]علاوة 10 د.ل'!$C:$G,5,0)</f>
        <v>#N/A</v>
      </c>
    </row>
    <row r="189" spans="1:43">
      <c r="A189" s="7">
        <v>3021</v>
      </c>
      <c r="B189" s="8"/>
      <c r="C189" s="8"/>
      <c r="D189" s="9"/>
      <c r="E189" s="9"/>
      <c r="F189" s="9"/>
      <c r="G189" s="9"/>
      <c r="H189" s="9"/>
      <c r="I189" s="10"/>
      <c r="J189" s="9"/>
      <c r="K189" s="9"/>
      <c r="L189" s="9"/>
      <c r="M189" s="9"/>
      <c r="N189" s="9"/>
      <c r="O189" s="9"/>
      <c r="P189" s="10"/>
      <c r="Q189" s="9"/>
      <c r="R189" s="9"/>
      <c r="S189" s="9"/>
      <c r="T189" s="9"/>
      <c r="U189" s="9"/>
      <c r="V189" s="9"/>
      <c r="W189" s="10"/>
      <c r="X189" s="9"/>
      <c r="Y189" s="9"/>
      <c r="Z189" s="9"/>
      <c r="AA189" s="9"/>
      <c r="AB189" s="9"/>
      <c r="AC189" s="9"/>
      <c r="AD189" s="10"/>
      <c r="AE189" s="9"/>
      <c r="AF189" s="9"/>
      <c r="AG189" s="9"/>
      <c r="AH189" s="11">
        <f>COUNTIF(الجدول233[[#This Row],[21]:[20]],"س")</f>
        <v>0</v>
      </c>
      <c r="AI189" s="9">
        <f>COUNTIF(الجدول233[[#This Row],[21]:[20]],"ب")</f>
        <v>0</v>
      </c>
      <c r="AJ189" s="9">
        <f>COUNTIF(الجدول233[[#This Row],[21]:[20]],"غياب")</f>
        <v>0</v>
      </c>
      <c r="AK189" s="9">
        <f>COUNTIF(الجدول233[[#This Row],[21]:[20]],"غ")</f>
        <v>0</v>
      </c>
      <c r="AL189" s="9">
        <f>SUM(الجدول233[[#This Row],[21]:[20]])</f>
        <v>0</v>
      </c>
      <c r="AM189" s="12">
        <f>الجدول233[[#This Row],[أيام العمل الفعي ]]-الجدول233[[#This Row],[الغياب*2]]</f>
        <v>0</v>
      </c>
      <c r="AN189" s="13"/>
      <c r="AO189" s="13">
        <f>COUNTIF(الجدول233[[#This Row],[21]:[20]],"&lt;480")</f>
        <v>0</v>
      </c>
      <c r="AP189" s="13">
        <f>الجدول233[[#This Row],[الغياب ]]*2</f>
        <v>0</v>
      </c>
      <c r="AQ189" s="13" t="e">
        <f>VLOOKUP(الجدول233[[#This Row],[الرقم الوظيفي ]],'[2]علاوة 10 د.ل'!$C:$G,5,0)</f>
        <v>#N/A</v>
      </c>
    </row>
    <row r="190" spans="1:43">
      <c r="A190" s="7">
        <v>3027</v>
      </c>
      <c r="B190" s="8"/>
      <c r="C190" s="8"/>
      <c r="D190" s="9"/>
      <c r="E190" s="9"/>
      <c r="F190" s="9"/>
      <c r="G190" s="9"/>
      <c r="H190" s="9"/>
      <c r="I190" s="10"/>
      <c r="J190" s="9"/>
      <c r="K190" s="9"/>
      <c r="L190" s="9"/>
      <c r="M190" s="9"/>
      <c r="N190" s="9"/>
      <c r="O190" s="9"/>
      <c r="P190" s="10"/>
      <c r="Q190" s="9"/>
      <c r="R190" s="9"/>
      <c r="S190" s="9"/>
      <c r="T190" s="9"/>
      <c r="U190" s="9"/>
      <c r="V190" s="9"/>
      <c r="W190" s="10"/>
      <c r="X190" s="9"/>
      <c r="Y190" s="9"/>
      <c r="Z190" s="9"/>
      <c r="AA190" s="9"/>
      <c r="AB190" s="9"/>
      <c r="AC190" s="9"/>
      <c r="AD190" s="10"/>
      <c r="AE190" s="9"/>
      <c r="AF190" s="9"/>
      <c r="AG190" s="9"/>
      <c r="AH190" s="11">
        <f>COUNTIF(الجدول233[[#This Row],[21]:[20]],"س")</f>
        <v>0</v>
      </c>
      <c r="AI190" s="9">
        <f>COUNTIF(الجدول233[[#This Row],[21]:[20]],"ب")</f>
        <v>0</v>
      </c>
      <c r="AJ190" s="9">
        <f>COUNTIF(الجدول233[[#This Row],[21]:[20]],"غياب")</f>
        <v>0</v>
      </c>
      <c r="AK190" s="9">
        <f>COUNTIF(الجدول233[[#This Row],[21]:[20]],"غ")</f>
        <v>0</v>
      </c>
      <c r="AL190" s="9">
        <f>SUM(الجدول233[[#This Row],[21]:[20]])</f>
        <v>0</v>
      </c>
      <c r="AM190" s="12">
        <f>الجدول233[[#This Row],[أيام العمل الفعي ]]-الجدول233[[#This Row],[الغياب*2]]</f>
        <v>0</v>
      </c>
      <c r="AN190" s="13"/>
      <c r="AO190" s="13">
        <f>COUNTIF(الجدول233[[#This Row],[21]:[20]],"&lt;480")</f>
        <v>0</v>
      </c>
      <c r="AP190" s="13">
        <f>الجدول233[[#This Row],[الغياب ]]*2</f>
        <v>0</v>
      </c>
      <c r="AQ190" s="13">
        <f>VLOOKUP(الجدول233[[#This Row],[الرقم الوظيفي ]],'[2]علاوة 10 د.ل'!$C:$G,5,0)</f>
        <v>260</v>
      </c>
    </row>
    <row r="191" spans="1:43">
      <c r="A191" s="7">
        <v>3043</v>
      </c>
      <c r="B191" s="8"/>
      <c r="C191" s="8"/>
      <c r="D191" s="9"/>
      <c r="E191" s="9"/>
      <c r="F191" s="9"/>
      <c r="G191" s="9"/>
      <c r="H191" s="9"/>
      <c r="I191" s="10"/>
      <c r="J191" s="9"/>
      <c r="K191" s="9"/>
      <c r="L191" s="9"/>
      <c r="M191" s="9"/>
      <c r="N191" s="9"/>
      <c r="O191" s="9"/>
      <c r="P191" s="10"/>
      <c r="Q191" s="9"/>
      <c r="R191" s="9"/>
      <c r="S191" s="9"/>
      <c r="T191" s="9"/>
      <c r="U191" s="9"/>
      <c r="V191" s="9"/>
      <c r="W191" s="10"/>
      <c r="X191" s="9"/>
      <c r="Y191" s="9"/>
      <c r="Z191" s="9"/>
      <c r="AA191" s="9"/>
      <c r="AB191" s="9"/>
      <c r="AC191" s="9"/>
      <c r="AD191" s="10"/>
      <c r="AE191" s="9"/>
      <c r="AF191" s="9"/>
      <c r="AG191" s="9"/>
      <c r="AH191" s="11">
        <f>COUNTIF(الجدول233[[#This Row],[21]:[20]],"س")</f>
        <v>0</v>
      </c>
      <c r="AI191" s="9">
        <f>COUNTIF(الجدول233[[#This Row],[21]:[20]],"ب")</f>
        <v>0</v>
      </c>
      <c r="AJ191" s="9">
        <f>COUNTIF(الجدول233[[#This Row],[21]:[20]],"غياب")</f>
        <v>0</v>
      </c>
      <c r="AK191" s="9">
        <f>COUNTIF(الجدول233[[#This Row],[21]:[20]],"غ")</f>
        <v>0</v>
      </c>
      <c r="AL191" s="9">
        <f>SUM(الجدول233[[#This Row],[21]:[20]])</f>
        <v>0</v>
      </c>
      <c r="AM191" s="12">
        <f>الجدول233[[#This Row],[أيام العمل الفعي ]]-الجدول233[[#This Row],[الغياب*2]]</f>
        <v>0</v>
      </c>
      <c r="AN191" s="13"/>
      <c r="AO191" s="13">
        <f>COUNTIF(الجدول233[[#This Row],[21]:[20]],"&lt;480")</f>
        <v>0</v>
      </c>
      <c r="AP191" s="13">
        <f>الجدول233[[#This Row],[الغياب ]]*2</f>
        <v>0</v>
      </c>
      <c r="AQ191" s="13" t="e">
        <f>VLOOKUP(الجدول233[[#This Row],[الرقم الوظيفي ]],'[2]علاوة 10 د.ل'!$C:$G,5,0)</f>
        <v>#N/A</v>
      </c>
    </row>
    <row r="192" spans="1:43">
      <c r="A192" s="7">
        <v>3046</v>
      </c>
      <c r="B192" s="8"/>
      <c r="C192" s="8"/>
      <c r="D192" s="9"/>
      <c r="E192" s="9"/>
      <c r="F192" s="9"/>
      <c r="G192" s="9"/>
      <c r="H192" s="9"/>
      <c r="I192" s="10"/>
      <c r="J192" s="9"/>
      <c r="K192" s="9"/>
      <c r="L192" s="9"/>
      <c r="M192" s="9"/>
      <c r="N192" s="9"/>
      <c r="O192" s="9"/>
      <c r="P192" s="10"/>
      <c r="Q192" s="9"/>
      <c r="R192" s="9"/>
      <c r="S192" s="9"/>
      <c r="T192" s="9"/>
      <c r="U192" s="9"/>
      <c r="V192" s="9"/>
      <c r="W192" s="10"/>
      <c r="X192" s="9"/>
      <c r="Y192" s="9"/>
      <c r="Z192" s="9"/>
      <c r="AA192" s="9"/>
      <c r="AB192" s="9"/>
      <c r="AC192" s="9"/>
      <c r="AD192" s="10"/>
      <c r="AE192" s="9"/>
      <c r="AF192" s="9"/>
      <c r="AG192" s="9"/>
      <c r="AH192" s="11">
        <f>COUNTIF(الجدول233[[#This Row],[21]:[20]],"س")</f>
        <v>0</v>
      </c>
      <c r="AI192" s="9">
        <f>COUNTIF(الجدول233[[#This Row],[21]:[20]],"ب")</f>
        <v>0</v>
      </c>
      <c r="AJ192" s="9">
        <f>COUNTIF(الجدول233[[#This Row],[21]:[20]],"غياب")</f>
        <v>0</v>
      </c>
      <c r="AK192" s="9">
        <f>COUNTIF(الجدول233[[#This Row],[21]:[20]],"غ")</f>
        <v>0</v>
      </c>
      <c r="AL192" s="9">
        <f>SUM(الجدول233[[#This Row],[21]:[20]])</f>
        <v>0</v>
      </c>
      <c r="AM192" s="12">
        <f>الجدول233[[#This Row],[أيام العمل الفعي ]]-الجدول233[[#This Row],[الغياب*2]]</f>
        <v>0</v>
      </c>
      <c r="AN192" s="13"/>
      <c r="AO192" s="13">
        <f>COUNTIF(الجدول233[[#This Row],[21]:[20]],"&lt;480")</f>
        <v>0</v>
      </c>
      <c r="AP192" s="13">
        <f>الجدول233[[#This Row],[الغياب ]]*2</f>
        <v>0</v>
      </c>
      <c r="AQ192" s="13" t="e">
        <f>VLOOKUP(الجدول233[[#This Row],[الرقم الوظيفي ]],'[2]علاوة 10 د.ل'!$C:$G,5,0)</f>
        <v>#N/A</v>
      </c>
    </row>
    <row r="193" spans="1:43">
      <c r="A193" s="7">
        <v>3047</v>
      </c>
      <c r="B193" s="8"/>
      <c r="C193" s="8"/>
      <c r="D193" s="9"/>
      <c r="E193" s="9"/>
      <c r="F193" s="9"/>
      <c r="G193" s="9"/>
      <c r="H193" s="9"/>
      <c r="I193" s="10"/>
      <c r="J193" s="9"/>
      <c r="K193" s="9"/>
      <c r="L193" s="9"/>
      <c r="M193" s="9"/>
      <c r="N193" s="9"/>
      <c r="O193" s="9"/>
      <c r="P193" s="10"/>
      <c r="Q193" s="9"/>
      <c r="R193" s="9"/>
      <c r="S193" s="9"/>
      <c r="T193" s="9"/>
      <c r="U193" s="9"/>
      <c r="V193" s="9"/>
      <c r="W193" s="10"/>
      <c r="X193" s="9"/>
      <c r="Y193" s="9"/>
      <c r="Z193" s="9"/>
      <c r="AA193" s="9"/>
      <c r="AB193" s="9"/>
      <c r="AC193" s="9"/>
      <c r="AD193" s="10"/>
      <c r="AE193" s="9"/>
      <c r="AF193" s="9"/>
      <c r="AG193" s="9"/>
      <c r="AH193" s="11">
        <f>COUNTIF(الجدول233[[#This Row],[21]:[20]],"س")</f>
        <v>0</v>
      </c>
      <c r="AI193" s="9">
        <f>COUNTIF(الجدول233[[#This Row],[21]:[20]],"ب")</f>
        <v>0</v>
      </c>
      <c r="AJ193" s="9">
        <f>COUNTIF(الجدول233[[#This Row],[21]:[20]],"غياب")</f>
        <v>0</v>
      </c>
      <c r="AK193" s="9">
        <f>COUNTIF(الجدول233[[#This Row],[21]:[20]],"غ")</f>
        <v>0</v>
      </c>
      <c r="AL193" s="9">
        <f>SUM(الجدول233[[#This Row],[21]:[20]])</f>
        <v>0</v>
      </c>
      <c r="AM193" s="12">
        <f>الجدول233[[#This Row],[أيام العمل الفعي ]]-الجدول233[[#This Row],[الغياب*2]]</f>
        <v>0</v>
      </c>
      <c r="AN193" s="13"/>
      <c r="AO193" s="13">
        <f>COUNTIF(الجدول233[[#This Row],[21]:[20]],"&lt;480")</f>
        <v>0</v>
      </c>
      <c r="AP193" s="13">
        <f>الجدول233[[#This Row],[الغياب ]]*2</f>
        <v>0</v>
      </c>
      <c r="AQ193" s="13" t="e">
        <f>VLOOKUP(الجدول233[[#This Row],[الرقم الوظيفي ]],'[2]علاوة 10 د.ل'!$C:$G,5,0)</f>
        <v>#N/A</v>
      </c>
    </row>
    <row r="194" spans="1:43">
      <c r="A194" s="7">
        <v>3058</v>
      </c>
      <c r="B194" s="8"/>
      <c r="C194" s="8"/>
      <c r="D194" s="9"/>
      <c r="E194" s="9"/>
      <c r="F194" s="9"/>
      <c r="G194" s="9"/>
      <c r="H194" s="9"/>
      <c r="I194" s="10"/>
      <c r="J194" s="9"/>
      <c r="K194" s="9"/>
      <c r="L194" s="9"/>
      <c r="M194" s="9"/>
      <c r="N194" s="9"/>
      <c r="O194" s="9"/>
      <c r="P194" s="10"/>
      <c r="Q194" s="9"/>
      <c r="R194" s="9"/>
      <c r="S194" s="9"/>
      <c r="T194" s="9"/>
      <c r="U194" s="9"/>
      <c r="V194" s="9"/>
      <c r="W194" s="10"/>
      <c r="X194" s="9"/>
      <c r="Y194" s="9"/>
      <c r="Z194" s="9"/>
      <c r="AA194" s="9"/>
      <c r="AB194" s="9"/>
      <c r="AC194" s="9"/>
      <c r="AD194" s="10"/>
      <c r="AE194" s="9"/>
      <c r="AF194" s="9"/>
      <c r="AG194" s="9"/>
      <c r="AH194" s="11">
        <f>COUNTIF(الجدول233[[#This Row],[21]:[20]],"س")</f>
        <v>0</v>
      </c>
      <c r="AI194" s="9">
        <f>COUNTIF(الجدول233[[#This Row],[21]:[20]],"ب")</f>
        <v>0</v>
      </c>
      <c r="AJ194" s="9">
        <f>COUNTIF(الجدول233[[#This Row],[21]:[20]],"غياب")</f>
        <v>0</v>
      </c>
      <c r="AK194" s="9">
        <f>COUNTIF(الجدول233[[#This Row],[21]:[20]],"غ")</f>
        <v>0</v>
      </c>
      <c r="AL194" s="9">
        <f>SUM(الجدول233[[#This Row],[21]:[20]])</f>
        <v>0</v>
      </c>
      <c r="AM194" s="12">
        <f>الجدول233[[#This Row],[أيام العمل الفعي ]]-الجدول233[[#This Row],[الغياب*2]]</f>
        <v>0</v>
      </c>
      <c r="AN194" s="13"/>
      <c r="AO194" s="13">
        <f>COUNTIF(الجدول233[[#This Row],[21]:[20]],"&lt;480")</f>
        <v>0</v>
      </c>
      <c r="AP194" s="13">
        <f>الجدول233[[#This Row],[الغياب ]]*2</f>
        <v>0</v>
      </c>
      <c r="AQ194" s="13" t="e">
        <f>VLOOKUP(الجدول233[[#This Row],[الرقم الوظيفي ]],'[2]علاوة 10 د.ل'!$C:$G,5,0)</f>
        <v>#N/A</v>
      </c>
    </row>
    <row r="195" spans="1:43">
      <c r="A195" s="7">
        <v>3061</v>
      </c>
      <c r="B195" s="8"/>
      <c r="C195" s="8"/>
      <c r="D195" s="9"/>
      <c r="E195" s="9"/>
      <c r="F195" s="9"/>
      <c r="G195" s="9"/>
      <c r="H195" s="9"/>
      <c r="I195" s="10"/>
      <c r="J195" s="9"/>
      <c r="K195" s="9"/>
      <c r="L195" s="9"/>
      <c r="M195" s="9"/>
      <c r="N195" s="9"/>
      <c r="O195" s="9"/>
      <c r="P195" s="10"/>
      <c r="Q195" s="9"/>
      <c r="R195" s="9"/>
      <c r="S195" s="9"/>
      <c r="T195" s="9"/>
      <c r="U195" s="9"/>
      <c r="V195" s="9"/>
      <c r="W195" s="10"/>
      <c r="X195" s="9"/>
      <c r="Y195" s="9"/>
      <c r="Z195" s="9"/>
      <c r="AA195" s="9"/>
      <c r="AB195" s="9"/>
      <c r="AC195" s="9"/>
      <c r="AD195" s="10"/>
      <c r="AE195" s="9"/>
      <c r="AF195" s="9"/>
      <c r="AG195" s="9"/>
      <c r="AH195" s="11">
        <f>COUNTIF(الجدول233[[#This Row],[21]:[20]],"س")</f>
        <v>0</v>
      </c>
      <c r="AI195" s="9">
        <f>COUNTIF(الجدول233[[#This Row],[21]:[20]],"ب")</f>
        <v>0</v>
      </c>
      <c r="AJ195" s="9">
        <f>COUNTIF(الجدول233[[#This Row],[21]:[20]],"غياب")</f>
        <v>0</v>
      </c>
      <c r="AK195" s="9">
        <f>COUNTIF(الجدول233[[#This Row],[21]:[20]],"غ")</f>
        <v>0</v>
      </c>
      <c r="AL195" s="9">
        <f>SUM(الجدول233[[#This Row],[21]:[20]])</f>
        <v>0</v>
      </c>
      <c r="AM195" s="12">
        <f>الجدول233[[#This Row],[أيام العمل الفعي ]]-الجدول233[[#This Row],[الغياب*2]]</f>
        <v>0</v>
      </c>
      <c r="AN195" s="13"/>
      <c r="AO195" s="13">
        <f>COUNTIF(الجدول233[[#This Row],[21]:[20]],"&lt;480")</f>
        <v>0</v>
      </c>
      <c r="AP195" s="13">
        <f>الجدول233[[#This Row],[الغياب ]]*2</f>
        <v>0</v>
      </c>
      <c r="AQ195" s="13" t="e">
        <f>VLOOKUP(الجدول233[[#This Row],[الرقم الوظيفي ]],'[2]علاوة 10 د.ل'!$C:$G,5,0)</f>
        <v>#N/A</v>
      </c>
    </row>
    <row r="196" spans="1:43">
      <c r="A196" s="7">
        <v>3062</v>
      </c>
      <c r="B196" s="8"/>
      <c r="C196" s="8"/>
      <c r="D196" s="9"/>
      <c r="E196" s="9"/>
      <c r="F196" s="9"/>
      <c r="G196" s="9"/>
      <c r="H196" s="9"/>
      <c r="I196" s="10"/>
      <c r="J196" s="9"/>
      <c r="K196" s="9"/>
      <c r="L196" s="9"/>
      <c r="M196" s="9"/>
      <c r="N196" s="9"/>
      <c r="O196" s="9"/>
      <c r="P196" s="10"/>
      <c r="Q196" s="9"/>
      <c r="R196" s="9"/>
      <c r="S196" s="9"/>
      <c r="T196" s="9"/>
      <c r="U196" s="9"/>
      <c r="V196" s="9"/>
      <c r="W196" s="10"/>
      <c r="X196" s="9"/>
      <c r="Y196" s="9"/>
      <c r="Z196" s="9"/>
      <c r="AA196" s="9"/>
      <c r="AB196" s="9"/>
      <c r="AC196" s="9"/>
      <c r="AD196" s="10"/>
      <c r="AE196" s="9"/>
      <c r="AF196" s="9"/>
      <c r="AG196" s="9"/>
      <c r="AH196" s="11">
        <f>COUNTIF(الجدول233[[#This Row],[21]:[20]],"س")</f>
        <v>0</v>
      </c>
      <c r="AI196" s="9">
        <f>COUNTIF(الجدول233[[#This Row],[21]:[20]],"ب")</f>
        <v>0</v>
      </c>
      <c r="AJ196" s="9">
        <f>COUNTIF(الجدول233[[#This Row],[21]:[20]],"غياب")</f>
        <v>0</v>
      </c>
      <c r="AK196" s="9">
        <f>COUNTIF(الجدول233[[#This Row],[21]:[20]],"غ")</f>
        <v>0</v>
      </c>
      <c r="AL196" s="9">
        <f>SUM(الجدول233[[#This Row],[21]:[20]])</f>
        <v>0</v>
      </c>
      <c r="AM196" s="12">
        <f>الجدول233[[#This Row],[أيام العمل الفعي ]]-الجدول233[[#This Row],[الغياب*2]]</f>
        <v>0</v>
      </c>
      <c r="AN196" s="13"/>
      <c r="AO196" s="13">
        <f>COUNTIF(الجدول233[[#This Row],[21]:[20]],"&lt;480")</f>
        <v>0</v>
      </c>
      <c r="AP196" s="13">
        <f>الجدول233[[#This Row],[الغياب ]]*2</f>
        <v>0</v>
      </c>
      <c r="AQ196" s="13" t="e">
        <f>VLOOKUP(الجدول233[[#This Row],[الرقم الوظيفي ]],'[2]علاوة 10 د.ل'!$C:$G,5,0)</f>
        <v>#N/A</v>
      </c>
    </row>
    <row r="197" spans="1:43">
      <c r="A197" s="7">
        <v>3063</v>
      </c>
      <c r="B197" s="8"/>
      <c r="C197" s="8"/>
      <c r="D197" s="9"/>
      <c r="E197" s="9"/>
      <c r="F197" s="9"/>
      <c r="G197" s="9"/>
      <c r="H197" s="9"/>
      <c r="I197" s="10"/>
      <c r="J197" s="9"/>
      <c r="K197" s="9"/>
      <c r="L197" s="9"/>
      <c r="M197" s="9"/>
      <c r="N197" s="9"/>
      <c r="O197" s="9"/>
      <c r="P197" s="10"/>
      <c r="Q197" s="9"/>
      <c r="R197" s="9"/>
      <c r="S197" s="9"/>
      <c r="T197" s="9"/>
      <c r="U197" s="9"/>
      <c r="V197" s="9"/>
      <c r="W197" s="10"/>
      <c r="X197" s="9"/>
      <c r="Y197" s="9"/>
      <c r="Z197" s="9"/>
      <c r="AA197" s="9"/>
      <c r="AB197" s="9"/>
      <c r="AC197" s="9"/>
      <c r="AD197" s="10"/>
      <c r="AE197" s="9"/>
      <c r="AF197" s="9"/>
      <c r="AG197" s="9"/>
      <c r="AH197" s="11">
        <f>COUNTIF(الجدول233[[#This Row],[21]:[20]],"س")</f>
        <v>0</v>
      </c>
      <c r="AI197" s="9">
        <f>COUNTIF(الجدول233[[#This Row],[21]:[20]],"ب")</f>
        <v>0</v>
      </c>
      <c r="AJ197" s="9">
        <f>COUNTIF(الجدول233[[#This Row],[21]:[20]],"غياب")</f>
        <v>0</v>
      </c>
      <c r="AK197" s="9">
        <f>COUNTIF(الجدول233[[#This Row],[21]:[20]],"غ")</f>
        <v>0</v>
      </c>
      <c r="AL197" s="9">
        <f>SUM(الجدول233[[#This Row],[21]:[20]])</f>
        <v>0</v>
      </c>
      <c r="AM197" s="12">
        <f>الجدول233[[#This Row],[أيام العمل الفعي ]]-الجدول233[[#This Row],[الغياب*2]]</f>
        <v>0</v>
      </c>
      <c r="AN197" s="13"/>
      <c r="AO197" s="13">
        <f>COUNTIF(الجدول233[[#This Row],[21]:[20]],"&lt;480")</f>
        <v>0</v>
      </c>
      <c r="AP197" s="13">
        <f>الجدول233[[#This Row],[الغياب ]]*2</f>
        <v>0</v>
      </c>
      <c r="AQ197" s="13" t="e">
        <f>VLOOKUP(الجدول233[[#This Row],[الرقم الوظيفي ]],'[2]علاوة 10 د.ل'!$C:$G,5,0)</f>
        <v>#N/A</v>
      </c>
    </row>
    <row r="198" spans="1:43">
      <c r="A198" s="7">
        <v>3069</v>
      </c>
      <c r="B198" s="8"/>
      <c r="C198" s="8"/>
      <c r="D198" s="9"/>
      <c r="E198" s="9"/>
      <c r="F198" s="9"/>
      <c r="G198" s="9"/>
      <c r="H198" s="9"/>
      <c r="I198" s="10"/>
      <c r="J198" s="9"/>
      <c r="K198" s="9"/>
      <c r="L198" s="9"/>
      <c r="M198" s="9"/>
      <c r="N198" s="9"/>
      <c r="O198" s="9"/>
      <c r="P198" s="10"/>
      <c r="Q198" s="9"/>
      <c r="R198" s="9"/>
      <c r="S198" s="9"/>
      <c r="T198" s="9"/>
      <c r="U198" s="9"/>
      <c r="V198" s="9"/>
      <c r="W198" s="10"/>
      <c r="X198" s="9"/>
      <c r="Y198" s="9"/>
      <c r="Z198" s="9"/>
      <c r="AA198" s="9"/>
      <c r="AB198" s="9"/>
      <c r="AC198" s="9"/>
      <c r="AD198" s="10"/>
      <c r="AE198" s="9"/>
      <c r="AF198" s="9"/>
      <c r="AG198" s="9"/>
      <c r="AH198" s="11">
        <f>COUNTIF(الجدول233[[#This Row],[21]:[20]],"س")</f>
        <v>0</v>
      </c>
      <c r="AI198" s="9">
        <f>COUNTIF(الجدول233[[#This Row],[21]:[20]],"ب")</f>
        <v>0</v>
      </c>
      <c r="AJ198" s="9">
        <f>COUNTIF(الجدول233[[#This Row],[21]:[20]],"غياب")</f>
        <v>0</v>
      </c>
      <c r="AK198" s="9">
        <f>COUNTIF(الجدول233[[#This Row],[21]:[20]],"غ")</f>
        <v>0</v>
      </c>
      <c r="AL198" s="9">
        <f>SUM(الجدول233[[#This Row],[21]:[20]])</f>
        <v>0</v>
      </c>
      <c r="AM198" s="12">
        <f>الجدول233[[#This Row],[أيام العمل الفعي ]]-الجدول233[[#This Row],[الغياب*2]]</f>
        <v>0</v>
      </c>
      <c r="AN198" s="13"/>
      <c r="AO198" s="13">
        <f>COUNTIF(الجدول233[[#This Row],[21]:[20]],"&lt;480")</f>
        <v>0</v>
      </c>
      <c r="AP198" s="13">
        <f>الجدول233[[#This Row],[الغياب ]]*2</f>
        <v>0</v>
      </c>
      <c r="AQ198" s="13" t="e">
        <f>VLOOKUP(الجدول233[[#This Row],[الرقم الوظيفي ]],'[2]علاوة 10 د.ل'!$C:$G,5,0)</f>
        <v>#N/A</v>
      </c>
    </row>
    <row r="199" spans="1:43">
      <c r="A199" s="7">
        <v>3079</v>
      </c>
      <c r="B199" s="8"/>
      <c r="C199" s="8"/>
      <c r="D199" s="9"/>
      <c r="E199" s="9"/>
      <c r="F199" s="9"/>
      <c r="G199" s="9"/>
      <c r="H199" s="9"/>
      <c r="I199" s="10"/>
      <c r="J199" s="9"/>
      <c r="K199" s="9"/>
      <c r="L199" s="9"/>
      <c r="M199" s="9"/>
      <c r="N199" s="9"/>
      <c r="O199" s="9"/>
      <c r="P199" s="10"/>
      <c r="Q199" s="9"/>
      <c r="R199" s="9"/>
      <c r="S199" s="9"/>
      <c r="T199" s="9"/>
      <c r="U199" s="9"/>
      <c r="V199" s="9"/>
      <c r="W199" s="10"/>
      <c r="X199" s="9"/>
      <c r="Y199" s="9"/>
      <c r="Z199" s="9"/>
      <c r="AA199" s="9"/>
      <c r="AB199" s="9"/>
      <c r="AC199" s="9"/>
      <c r="AD199" s="10"/>
      <c r="AE199" s="9"/>
      <c r="AF199" s="9"/>
      <c r="AG199" s="9"/>
      <c r="AH199" s="11">
        <f>COUNTIF(الجدول233[[#This Row],[21]:[20]],"س")</f>
        <v>0</v>
      </c>
      <c r="AI199" s="9">
        <f>COUNTIF(الجدول233[[#This Row],[21]:[20]],"ب")</f>
        <v>0</v>
      </c>
      <c r="AJ199" s="9">
        <f>COUNTIF(الجدول233[[#This Row],[21]:[20]],"غياب")</f>
        <v>0</v>
      </c>
      <c r="AK199" s="9">
        <f>COUNTIF(الجدول233[[#This Row],[21]:[20]],"غ")</f>
        <v>0</v>
      </c>
      <c r="AL199" s="9">
        <f>SUM(الجدول233[[#This Row],[21]:[20]])</f>
        <v>0</v>
      </c>
      <c r="AM199" s="12">
        <f>الجدول233[[#This Row],[أيام العمل الفعي ]]-الجدول233[[#This Row],[الغياب*2]]</f>
        <v>0</v>
      </c>
      <c r="AN199" s="13"/>
      <c r="AO199" s="13">
        <f>COUNTIF(الجدول233[[#This Row],[21]:[20]],"&lt;480")</f>
        <v>0</v>
      </c>
      <c r="AP199" s="13">
        <f>الجدول233[[#This Row],[الغياب ]]*2</f>
        <v>0</v>
      </c>
      <c r="AQ199" s="13" t="e">
        <f>VLOOKUP(الجدول233[[#This Row],[الرقم الوظيفي ]],'[2]علاوة 10 د.ل'!$C:$G,5,0)</f>
        <v>#N/A</v>
      </c>
    </row>
    <row r="200" spans="1:43">
      <c r="A200" s="7">
        <v>3080</v>
      </c>
      <c r="B200" s="8"/>
      <c r="C200" s="8"/>
      <c r="D200" s="9"/>
      <c r="E200" s="9"/>
      <c r="F200" s="9"/>
      <c r="G200" s="9"/>
      <c r="H200" s="9"/>
      <c r="I200" s="10"/>
      <c r="J200" s="9"/>
      <c r="K200" s="9"/>
      <c r="L200" s="9"/>
      <c r="M200" s="9"/>
      <c r="N200" s="9"/>
      <c r="O200" s="9"/>
      <c r="P200" s="10"/>
      <c r="Q200" s="9"/>
      <c r="R200" s="9"/>
      <c r="S200" s="9"/>
      <c r="T200" s="9"/>
      <c r="U200" s="9"/>
      <c r="V200" s="9"/>
      <c r="W200" s="10"/>
      <c r="X200" s="9"/>
      <c r="Y200" s="9"/>
      <c r="Z200" s="9"/>
      <c r="AA200" s="9"/>
      <c r="AB200" s="9"/>
      <c r="AC200" s="9"/>
      <c r="AD200" s="10"/>
      <c r="AE200" s="9"/>
      <c r="AF200" s="9"/>
      <c r="AG200" s="9"/>
      <c r="AH200" s="11">
        <f>COUNTIF(الجدول233[[#This Row],[21]:[20]],"س")</f>
        <v>0</v>
      </c>
      <c r="AI200" s="9">
        <f>COUNTIF(الجدول233[[#This Row],[21]:[20]],"ب")</f>
        <v>0</v>
      </c>
      <c r="AJ200" s="9">
        <f>COUNTIF(الجدول233[[#This Row],[21]:[20]],"غياب")</f>
        <v>0</v>
      </c>
      <c r="AK200" s="9">
        <f>COUNTIF(الجدول233[[#This Row],[21]:[20]],"غ")</f>
        <v>0</v>
      </c>
      <c r="AL200" s="9">
        <f>SUM(الجدول233[[#This Row],[21]:[20]])</f>
        <v>0</v>
      </c>
      <c r="AM200" s="12">
        <f>الجدول233[[#This Row],[أيام العمل الفعي ]]-الجدول233[[#This Row],[الغياب*2]]</f>
        <v>0</v>
      </c>
      <c r="AN200" s="13"/>
      <c r="AO200" s="13">
        <f>COUNTIF(الجدول233[[#This Row],[21]:[20]],"&lt;480")</f>
        <v>0</v>
      </c>
      <c r="AP200" s="13">
        <f>الجدول233[[#This Row],[الغياب ]]*2</f>
        <v>0</v>
      </c>
      <c r="AQ200" s="13" t="e">
        <f>VLOOKUP(الجدول233[[#This Row],[الرقم الوظيفي ]],'[2]علاوة 10 د.ل'!$C:$G,5,0)</f>
        <v>#N/A</v>
      </c>
    </row>
    <row r="201" spans="1:43">
      <c r="A201" s="7">
        <v>3081</v>
      </c>
      <c r="B201" s="8"/>
      <c r="C201" s="8"/>
      <c r="D201" s="9"/>
      <c r="E201" s="9"/>
      <c r="F201" s="9"/>
      <c r="G201" s="9"/>
      <c r="H201" s="9"/>
      <c r="I201" s="10"/>
      <c r="J201" s="9"/>
      <c r="K201" s="9"/>
      <c r="L201" s="9"/>
      <c r="M201" s="9"/>
      <c r="N201" s="9"/>
      <c r="O201" s="9"/>
      <c r="P201" s="10"/>
      <c r="Q201" s="9"/>
      <c r="R201" s="9"/>
      <c r="S201" s="9"/>
      <c r="T201" s="9"/>
      <c r="U201" s="9"/>
      <c r="V201" s="9"/>
      <c r="W201" s="10"/>
      <c r="X201" s="9"/>
      <c r="Y201" s="9"/>
      <c r="Z201" s="9"/>
      <c r="AA201" s="9"/>
      <c r="AB201" s="9"/>
      <c r="AC201" s="9"/>
      <c r="AD201" s="10"/>
      <c r="AE201" s="9"/>
      <c r="AF201" s="9"/>
      <c r="AG201" s="9"/>
      <c r="AH201" s="11">
        <f>COUNTIF(الجدول233[[#This Row],[21]:[20]],"س")</f>
        <v>0</v>
      </c>
      <c r="AI201" s="9">
        <f>COUNTIF(الجدول233[[#This Row],[21]:[20]],"ب")</f>
        <v>0</v>
      </c>
      <c r="AJ201" s="9">
        <f>COUNTIF(الجدول233[[#This Row],[21]:[20]],"غياب")</f>
        <v>0</v>
      </c>
      <c r="AK201" s="9">
        <f>COUNTIF(الجدول233[[#This Row],[21]:[20]],"غ")</f>
        <v>0</v>
      </c>
      <c r="AL201" s="9">
        <f>SUM(الجدول233[[#This Row],[21]:[20]])</f>
        <v>0</v>
      </c>
      <c r="AM201" s="12">
        <f>الجدول233[[#This Row],[أيام العمل الفعي ]]-الجدول233[[#This Row],[الغياب*2]]</f>
        <v>0</v>
      </c>
      <c r="AN201" s="13"/>
      <c r="AO201" s="13">
        <f>COUNTIF(الجدول233[[#This Row],[21]:[20]],"&lt;480")</f>
        <v>0</v>
      </c>
      <c r="AP201" s="13">
        <f>الجدول233[[#This Row],[الغياب ]]*2</f>
        <v>0</v>
      </c>
      <c r="AQ201" s="13" t="e">
        <f>VLOOKUP(الجدول233[[#This Row],[الرقم الوظيفي ]],'[2]علاوة 10 د.ل'!$C:$G,5,0)</f>
        <v>#N/A</v>
      </c>
    </row>
    <row r="202" spans="1:43">
      <c r="A202" s="7">
        <v>3082</v>
      </c>
      <c r="B202" s="8"/>
      <c r="C202" s="8"/>
      <c r="D202" s="9"/>
      <c r="E202" s="9"/>
      <c r="F202" s="9"/>
      <c r="G202" s="9"/>
      <c r="H202" s="9"/>
      <c r="I202" s="10"/>
      <c r="J202" s="9"/>
      <c r="K202" s="9"/>
      <c r="L202" s="9"/>
      <c r="M202" s="9"/>
      <c r="N202" s="9"/>
      <c r="O202" s="9"/>
      <c r="P202" s="10"/>
      <c r="Q202" s="9"/>
      <c r="R202" s="9"/>
      <c r="S202" s="9"/>
      <c r="T202" s="9"/>
      <c r="U202" s="9"/>
      <c r="V202" s="9"/>
      <c r="W202" s="10"/>
      <c r="X202" s="9"/>
      <c r="Y202" s="9"/>
      <c r="Z202" s="9"/>
      <c r="AA202" s="9"/>
      <c r="AB202" s="9"/>
      <c r="AC202" s="9"/>
      <c r="AD202" s="10"/>
      <c r="AE202" s="9"/>
      <c r="AF202" s="9"/>
      <c r="AG202" s="9"/>
      <c r="AH202" s="11">
        <f>COUNTIF(الجدول233[[#This Row],[21]:[20]],"س")</f>
        <v>0</v>
      </c>
      <c r="AI202" s="9">
        <f>COUNTIF(الجدول233[[#This Row],[21]:[20]],"ب")</f>
        <v>0</v>
      </c>
      <c r="AJ202" s="9">
        <f>COUNTIF(الجدول233[[#This Row],[21]:[20]],"غياب")</f>
        <v>0</v>
      </c>
      <c r="AK202" s="9">
        <f>COUNTIF(الجدول233[[#This Row],[21]:[20]],"غ")</f>
        <v>0</v>
      </c>
      <c r="AL202" s="9">
        <f>SUM(الجدول233[[#This Row],[21]:[20]])</f>
        <v>0</v>
      </c>
      <c r="AM202" s="12">
        <f>الجدول233[[#This Row],[أيام العمل الفعي ]]-الجدول233[[#This Row],[الغياب*2]]</f>
        <v>0</v>
      </c>
      <c r="AN202" s="13"/>
      <c r="AO202" s="13">
        <f>COUNTIF(الجدول233[[#This Row],[21]:[20]],"&lt;480")</f>
        <v>0</v>
      </c>
      <c r="AP202" s="13">
        <f>الجدول233[[#This Row],[الغياب ]]*2</f>
        <v>0</v>
      </c>
      <c r="AQ202" s="13" t="e">
        <f>VLOOKUP(الجدول233[[#This Row],[الرقم الوظيفي ]],'[2]علاوة 10 د.ل'!$C:$G,5,0)</f>
        <v>#N/A</v>
      </c>
    </row>
    <row r="203" spans="1:43">
      <c r="A203" s="7">
        <v>3105</v>
      </c>
      <c r="B203" s="8"/>
      <c r="C203" s="8"/>
      <c r="D203" s="9"/>
      <c r="E203" s="9"/>
      <c r="F203" s="9"/>
      <c r="G203" s="9"/>
      <c r="H203" s="9"/>
      <c r="I203" s="10"/>
      <c r="J203" s="9"/>
      <c r="K203" s="9"/>
      <c r="L203" s="9"/>
      <c r="M203" s="9"/>
      <c r="N203" s="9"/>
      <c r="O203" s="9"/>
      <c r="P203" s="10"/>
      <c r="Q203" s="9"/>
      <c r="R203" s="9"/>
      <c r="S203" s="9"/>
      <c r="T203" s="9"/>
      <c r="U203" s="9"/>
      <c r="V203" s="9"/>
      <c r="W203" s="10"/>
      <c r="X203" s="9"/>
      <c r="Y203" s="9"/>
      <c r="Z203" s="9"/>
      <c r="AA203" s="9"/>
      <c r="AB203" s="9"/>
      <c r="AC203" s="9"/>
      <c r="AD203" s="10"/>
      <c r="AE203" s="9"/>
      <c r="AF203" s="9"/>
      <c r="AG203" s="9"/>
      <c r="AH203" s="11">
        <f>COUNTIF(الجدول233[[#This Row],[21]:[20]],"س")</f>
        <v>0</v>
      </c>
      <c r="AI203" s="9">
        <f>COUNTIF(الجدول233[[#This Row],[21]:[20]],"ب")</f>
        <v>0</v>
      </c>
      <c r="AJ203" s="9">
        <f>COUNTIF(الجدول233[[#This Row],[21]:[20]],"غياب")</f>
        <v>0</v>
      </c>
      <c r="AK203" s="9">
        <f>COUNTIF(الجدول233[[#This Row],[21]:[20]],"غ")</f>
        <v>0</v>
      </c>
      <c r="AL203" s="9">
        <f>SUM(الجدول233[[#This Row],[21]:[20]])</f>
        <v>0</v>
      </c>
      <c r="AM203" s="12">
        <f>الجدول233[[#This Row],[أيام العمل الفعي ]]-الجدول233[[#This Row],[الغياب*2]]</f>
        <v>0</v>
      </c>
      <c r="AN203" s="13"/>
      <c r="AO203" s="13">
        <f>COUNTIF(الجدول233[[#This Row],[21]:[20]],"&lt;480")</f>
        <v>0</v>
      </c>
      <c r="AP203" s="13">
        <f>الجدول233[[#This Row],[الغياب ]]*2</f>
        <v>0</v>
      </c>
      <c r="AQ203" s="13" t="e">
        <f>VLOOKUP(الجدول233[[#This Row],[الرقم الوظيفي ]],'[2]علاوة 10 د.ل'!$C:$G,5,0)</f>
        <v>#N/A</v>
      </c>
    </row>
    <row r="204" spans="1:43">
      <c r="A204" s="7">
        <v>3109</v>
      </c>
      <c r="B204" s="8"/>
      <c r="C204" s="8"/>
      <c r="D204" s="9"/>
      <c r="E204" s="9"/>
      <c r="F204" s="9"/>
      <c r="G204" s="9"/>
      <c r="H204" s="9"/>
      <c r="I204" s="10"/>
      <c r="J204" s="9"/>
      <c r="K204" s="9"/>
      <c r="L204" s="9"/>
      <c r="M204" s="9"/>
      <c r="N204" s="9"/>
      <c r="O204" s="9"/>
      <c r="P204" s="10"/>
      <c r="Q204" s="9"/>
      <c r="R204" s="9"/>
      <c r="S204" s="9"/>
      <c r="T204" s="9"/>
      <c r="U204" s="9"/>
      <c r="V204" s="9"/>
      <c r="W204" s="10"/>
      <c r="X204" s="9"/>
      <c r="Y204" s="9"/>
      <c r="Z204" s="9"/>
      <c r="AA204" s="9"/>
      <c r="AB204" s="9"/>
      <c r="AC204" s="9"/>
      <c r="AD204" s="10"/>
      <c r="AE204" s="9"/>
      <c r="AF204" s="9"/>
      <c r="AG204" s="9"/>
      <c r="AH204" s="11">
        <f>COUNTIF(الجدول233[[#This Row],[21]:[20]],"س")</f>
        <v>0</v>
      </c>
      <c r="AI204" s="9">
        <f>COUNTIF(الجدول233[[#This Row],[21]:[20]],"ب")</f>
        <v>0</v>
      </c>
      <c r="AJ204" s="9">
        <f>COUNTIF(الجدول233[[#This Row],[21]:[20]],"غياب")</f>
        <v>0</v>
      </c>
      <c r="AK204" s="9">
        <f>COUNTIF(الجدول233[[#This Row],[21]:[20]],"غ")</f>
        <v>0</v>
      </c>
      <c r="AL204" s="9">
        <f>SUM(الجدول233[[#This Row],[21]:[20]])</f>
        <v>0</v>
      </c>
      <c r="AM204" s="12">
        <f>الجدول233[[#This Row],[أيام العمل الفعي ]]-الجدول233[[#This Row],[الغياب*2]]</f>
        <v>0</v>
      </c>
      <c r="AN204" s="13"/>
      <c r="AO204" s="13">
        <f>COUNTIF(الجدول233[[#This Row],[21]:[20]],"&lt;480")</f>
        <v>0</v>
      </c>
      <c r="AP204" s="13">
        <f>الجدول233[[#This Row],[الغياب ]]*2</f>
        <v>0</v>
      </c>
      <c r="AQ204" s="13">
        <f>VLOOKUP(الجدول233[[#This Row],[الرقم الوظيفي ]],'[2]علاوة 10 د.ل'!$C:$G,5,0)</f>
        <v>240</v>
      </c>
    </row>
    <row r="205" spans="1:43">
      <c r="A205" s="7">
        <v>3111</v>
      </c>
      <c r="B205" s="8"/>
      <c r="C205" s="8"/>
      <c r="D205" s="9"/>
      <c r="E205" s="9"/>
      <c r="F205" s="9"/>
      <c r="G205" s="9"/>
      <c r="H205" s="9"/>
      <c r="I205" s="10"/>
      <c r="J205" s="9"/>
      <c r="K205" s="9"/>
      <c r="L205" s="9"/>
      <c r="M205" s="9"/>
      <c r="N205" s="9"/>
      <c r="O205" s="9"/>
      <c r="P205" s="10"/>
      <c r="Q205" s="9"/>
      <c r="R205" s="9"/>
      <c r="S205" s="9"/>
      <c r="T205" s="9"/>
      <c r="U205" s="9"/>
      <c r="V205" s="9"/>
      <c r="W205" s="10"/>
      <c r="X205" s="9"/>
      <c r="Y205" s="9"/>
      <c r="Z205" s="9"/>
      <c r="AA205" s="9"/>
      <c r="AB205" s="9"/>
      <c r="AC205" s="9"/>
      <c r="AD205" s="10"/>
      <c r="AE205" s="9"/>
      <c r="AF205" s="9"/>
      <c r="AG205" s="9"/>
      <c r="AH205" s="11">
        <f>COUNTIF(الجدول233[[#This Row],[21]:[20]],"س")</f>
        <v>0</v>
      </c>
      <c r="AI205" s="9">
        <f>COUNTIF(الجدول233[[#This Row],[21]:[20]],"ب")</f>
        <v>0</v>
      </c>
      <c r="AJ205" s="9">
        <f>COUNTIF(الجدول233[[#This Row],[21]:[20]],"غياب")</f>
        <v>0</v>
      </c>
      <c r="AK205" s="9">
        <f>COUNTIF(الجدول233[[#This Row],[21]:[20]],"غ")</f>
        <v>0</v>
      </c>
      <c r="AL205" s="9">
        <f>SUM(الجدول233[[#This Row],[21]:[20]])</f>
        <v>0</v>
      </c>
      <c r="AM205" s="12">
        <f>الجدول233[[#This Row],[أيام العمل الفعي ]]-الجدول233[[#This Row],[الغياب*2]]</f>
        <v>0</v>
      </c>
      <c r="AN205" s="13"/>
      <c r="AO205" s="13">
        <f>COUNTIF(الجدول233[[#This Row],[21]:[20]],"&lt;480")</f>
        <v>0</v>
      </c>
      <c r="AP205" s="13">
        <f>الجدول233[[#This Row],[الغياب ]]*2</f>
        <v>0</v>
      </c>
      <c r="AQ205" s="13" t="e">
        <f>VLOOKUP(الجدول233[[#This Row],[الرقم الوظيفي ]],'[2]علاوة 10 د.ل'!$C:$G,5,0)</f>
        <v>#N/A</v>
      </c>
    </row>
    <row r="206" spans="1:43">
      <c r="A206" s="7">
        <v>3120</v>
      </c>
      <c r="B206" s="8"/>
      <c r="C206" s="8"/>
      <c r="D206" s="9"/>
      <c r="E206" s="9"/>
      <c r="F206" s="9"/>
      <c r="G206" s="9"/>
      <c r="H206" s="9"/>
      <c r="I206" s="10"/>
      <c r="J206" s="9"/>
      <c r="K206" s="9"/>
      <c r="L206" s="9"/>
      <c r="M206" s="9"/>
      <c r="N206" s="9"/>
      <c r="O206" s="9"/>
      <c r="P206" s="10"/>
      <c r="Q206" s="9"/>
      <c r="R206" s="9"/>
      <c r="S206" s="9"/>
      <c r="T206" s="9"/>
      <c r="U206" s="9"/>
      <c r="V206" s="9"/>
      <c r="W206" s="10"/>
      <c r="X206" s="9"/>
      <c r="Y206" s="9"/>
      <c r="Z206" s="9"/>
      <c r="AA206" s="9"/>
      <c r="AB206" s="9"/>
      <c r="AC206" s="9"/>
      <c r="AD206" s="10"/>
      <c r="AE206" s="9"/>
      <c r="AF206" s="9"/>
      <c r="AG206" s="9"/>
      <c r="AH206" s="11">
        <f>COUNTIF(الجدول233[[#This Row],[21]:[20]],"س")</f>
        <v>0</v>
      </c>
      <c r="AI206" s="9">
        <f>COUNTIF(الجدول233[[#This Row],[21]:[20]],"ب")</f>
        <v>0</v>
      </c>
      <c r="AJ206" s="9">
        <f>COUNTIF(الجدول233[[#This Row],[21]:[20]],"غياب")</f>
        <v>0</v>
      </c>
      <c r="AK206" s="9">
        <f>COUNTIF(الجدول233[[#This Row],[21]:[20]],"غ")</f>
        <v>0</v>
      </c>
      <c r="AL206" s="9">
        <f>SUM(الجدول233[[#This Row],[21]:[20]])</f>
        <v>0</v>
      </c>
      <c r="AM206" s="12">
        <f>الجدول233[[#This Row],[أيام العمل الفعي ]]-الجدول233[[#This Row],[الغياب*2]]</f>
        <v>0</v>
      </c>
      <c r="AN206" s="13"/>
      <c r="AO206" s="13">
        <f>COUNTIF(الجدول233[[#This Row],[21]:[20]],"&lt;480")</f>
        <v>0</v>
      </c>
      <c r="AP206" s="13">
        <f>الجدول233[[#This Row],[الغياب ]]*2</f>
        <v>0</v>
      </c>
      <c r="AQ206" s="13">
        <f>VLOOKUP(الجدول233[[#This Row],[الرقم الوظيفي ]],'[2]علاوة 10 د.ل'!$C:$G,5,0)</f>
        <v>240</v>
      </c>
    </row>
    <row r="207" spans="1:43">
      <c r="A207" s="7">
        <v>3127</v>
      </c>
      <c r="B207" s="8"/>
      <c r="C207" s="8"/>
      <c r="D207" s="9"/>
      <c r="E207" s="9"/>
      <c r="F207" s="9"/>
      <c r="G207" s="9"/>
      <c r="H207" s="9"/>
      <c r="I207" s="10"/>
      <c r="J207" s="9"/>
      <c r="K207" s="9"/>
      <c r="L207" s="9"/>
      <c r="M207" s="9"/>
      <c r="N207" s="9"/>
      <c r="O207" s="9"/>
      <c r="P207" s="10"/>
      <c r="Q207" s="9"/>
      <c r="R207" s="9"/>
      <c r="S207" s="9"/>
      <c r="T207" s="9"/>
      <c r="U207" s="9"/>
      <c r="V207" s="9"/>
      <c r="W207" s="10"/>
      <c r="X207" s="9"/>
      <c r="Y207" s="9"/>
      <c r="Z207" s="9"/>
      <c r="AA207" s="9"/>
      <c r="AB207" s="9"/>
      <c r="AC207" s="9"/>
      <c r="AD207" s="10"/>
      <c r="AE207" s="9"/>
      <c r="AF207" s="9"/>
      <c r="AG207" s="9"/>
      <c r="AH207" s="11">
        <f>COUNTIF(الجدول233[[#This Row],[21]:[20]],"س")</f>
        <v>0</v>
      </c>
      <c r="AI207" s="9">
        <f>COUNTIF(الجدول233[[#This Row],[21]:[20]],"ب")</f>
        <v>0</v>
      </c>
      <c r="AJ207" s="9">
        <f>COUNTIF(الجدول233[[#This Row],[21]:[20]],"غياب")</f>
        <v>0</v>
      </c>
      <c r="AK207" s="9">
        <f>COUNTIF(الجدول233[[#This Row],[21]:[20]],"غ")</f>
        <v>0</v>
      </c>
      <c r="AL207" s="9">
        <f>SUM(الجدول233[[#This Row],[21]:[20]])</f>
        <v>0</v>
      </c>
      <c r="AM207" s="12">
        <f>الجدول233[[#This Row],[أيام العمل الفعي ]]-الجدول233[[#This Row],[الغياب*2]]</f>
        <v>0</v>
      </c>
      <c r="AN207" s="13"/>
      <c r="AO207" s="13">
        <f>COUNTIF(الجدول233[[#This Row],[21]:[20]],"&lt;480")</f>
        <v>0</v>
      </c>
      <c r="AP207" s="13">
        <f>الجدول233[[#This Row],[الغياب ]]*2</f>
        <v>0</v>
      </c>
      <c r="AQ207" s="13" t="e">
        <f>VLOOKUP(الجدول233[[#This Row],[الرقم الوظيفي ]],'[2]علاوة 10 د.ل'!$C:$G,5,0)</f>
        <v>#N/A</v>
      </c>
    </row>
    <row r="208" spans="1:43">
      <c r="A208" s="20">
        <v>3130</v>
      </c>
      <c r="B208" s="8"/>
      <c r="C208" s="8"/>
      <c r="D208" s="9"/>
      <c r="E208" s="9"/>
      <c r="F208" s="9"/>
      <c r="G208" s="9"/>
      <c r="H208" s="9"/>
      <c r="I208" s="10"/>
      <c r="J208" s="9"/>
      <c r="K208" s="9"/>
      <c r="L208" s="9"/>
      <c r="M208" s="9"/>
      <c r="N208" s="9"/>
      <c r="O208" s="9"/>
      <c r="P208" s="10"/>
      <c r="Q208" s="9"/>
      <c r="R208" s="9"/>
      <c r="S208" s="9"/>
      <c r="T208" s="9"/>
      <c r="U208" s="9"/>
      <c r="V208" s="9"/>
      <c r="W208" s="10"/>
      <c r="X208" s="9"/>
      <c r="Y208" s="9"/>
      <c r="Z208" s="9"/>
      <c r="AA208" s="9"/>
      <c r="AB208" s="9"/>
      <c r="AC208" s="9"/>
      <c r="AD208" s="10"/>
      <c r="AE208" s="9"/>
      <c r="AF208" s="9"/>
      <c r="AG208" s="9"/>
      <c r="AH208" s="11">
        <f>COUNTIF(الجدول233[[#This Row],[21]:[20]],"س")</f>
        <v>0</v>
      </c>
      <c r="AI208" s="9">
        <f>COUNTIF(الجدول233[[#This Row],[21]:[20]],"ب")</f>
        <v>0</v>
      </c>
      <c r="AJ208" s="9">
        <f>COUNTIF(الجدول233[[#This Row],[21]:[20]],"غياب")</f>
        <v>0</v>
      </c>
      <c r="AK208" s="9">
        <f>COUNTIF(الجدول233[[#This Row],[21]:[20]],"غ")</f>
        <v>0</v>
      </c>
      <c r="AL208" s="9">
        <f>SUM(الجدول233[[#This Row],[21]:[20]])</f>
        <v>0</v>
      </c>
      <c r="AM208" s="12">
        <f>الجدول233[[#This Row],[أيام العمل الفعي ]]-الجدول233[[#This Row],[الغياب*2]]</f>
        <v>0</v>
      </c>
      <c r="AN208" s="13"/>
      <c r="AO208" s="13">
        <f>COUNTIF(الجدول233[[#This Row],[21]:[20]],"&lt;480")</f>
        <v>0</v>
      </c>
      <c r="AP208" s="13">
        <f>الجدول233[[#This Row],[الغياب ]]*2</f>
        <v>0</v>
      </c>
      <c r="AQ208" s="13" t="e">
        <f>VLOOKUP(الجدول233[[#This Row],[الرقم الوظيفي ]],'[2]علاوة 10 د.ل'!$C:$G,5,0)</f>
        <v>#N/A</v>
      </c>
    </row>
    <row r="209" spans="1:43">
      <c r="A209" s="7">
        <v>3131</v>
      </c>
      <c r="B209" s="8"/>
      <c r="C209" s="8"/>
      <c r="D209" s="9"/>
      <c r="E209" s="9"/>
      <c r="F209" s="9"/>
      <c r="G209" s="9"/>
      <c r="H209" s="9"/>
      <c r="I209" s="10"/>
      <c r="J209" s="9"/>
      <c r="K209" s="9"/>
      <c r="L209" s="9"/>
      <c r="M209" s="9"/>
      <c r="N209" s="9"/>
      <c r="O209" s="9"/>
      <c r="P209" s="10"/>
      <c r="Q209" s="9"/>
      <c r="R209" s="9"/>
      <c r="S209" s="9"/>
      <c r="T209" s="9"/>
      <c r="U209" s="9"/>
      <c r="V209" s="9"/>
      <c r="W209" s="10"/>
      <c r="X209" s="9"/>
      <c r="Y209" s="9"/>
      <c r="Z209" s="9"/>
      <c r="AA209" s="9"/>
      <c r="AB209" s="9"/>
      <c r="AC209" s="9"/>
      <c r="AD209" s="10"/>
      <c r="AE209" s="9"/>
      <c r="AF209" s="9"/>
      <c r="AG209" s="9"/>
      <c r="AH209" s="11">
        <f>COUNTIF(الجدول233[[#This Row],[21]:[20]],"س")</f>
        <v>0</v>
      </c>
      <c r="AI209" s="9">
        <f>COUNTIF(الجدول233[[#This Row],[21]:[20]],"ب")</f>
        <v>0</v>
      </c>
      <c r="AJ209" s="9">
        <f>COUNTIF(الجدول233[[#This Row],[21]:[20]],"غياب")</f>
        <v>0</v>
      </c>
      <c r="AK209" s="9">
        <f>COUNTIF(الجدول233[[#This Row],[21]:[20]],"غ")</f>
        <v>0</v>
      </c>
      <c r="AL209" s="9">
        <f>SUM(الجدول233[[#This Row],[21]:[20]])</f>
        <v>0</v>
      </c>
      <c r="AM209" s="12">
        <f>الجدول233[[#This Row],[أيام العمل الفعي ]]-الجدول233[[#This Row],[الغياب*2]]</f>
        <v>0</v>
      </c>
      <c r="AN209" s="13"/>
      <c r="AO209" s="13">
        <f>COUNTIF(الجدول233[[#This Row],[21]:[20]],"&lt;480")</f>
        <v>0</v>
      </c>
      <c r="AP209" s="13">
        <f>الجدول233[[#This Row],[الغياب ]]*2</f>
        <v>0</v>
      </c>
      <c r="AQ209" s="13" t="e">
        <f>VLOOKUP(الجدول233[[#This Row],[الرقم الوظيفي ]],'[2]علاوة 10 د.ل'!$C:$G,5,0)</f>
        <v>#N/A</v>
      </c>
    </row>
    <row r="210" spans="1:43">
      <c r="A210" s="7">
        <v>3134</v>
      </c>
      <c r="B210" s="8"/>
      <c r="C210" s="8"/>
      <c r="D210" s="9"/>
      <c r="E210" s="9"/>
      <c r="F210" s="9"/>
      <c r="G210" s="9"/>
      <c r="H210" s="9"/>
      <c r="I210" s="10"/>
      <c r="J210" s="9"/>
      <c r="K210" s="9"/>
      <c r="L210" s="9"/>
      <c r="M210" s="9"/>
      <c r="N210" s="9"/>
      <c r="O210" s="9"/>
      <c r="P210" s="10"/>
      <c r="Q210" s="9"/>
      <c r="R210" s="9"/>
      <c r="S210" s="9"/>
      <c r="T210" s="9"/>
      <c r="U210" s="9"/>
      <c r="V210" s="9"/>
      <c r="W210" s="10"/>
      <c r="X210" s="9"/>
      <c r="Y210" s="9"/>
      <c r="Z210" s="9"/>
      <c r="AA210" s="9"/>
      <c r="AB210" s="9"/>
      <c r="AC210" s="9"/>
      <c r="AD210" s="10"/>
      <c r="AE210" s="9"/>
      <c r="AF210" s="9"/>
      <c r="AG210" s="9"/>
      <c r="AH210" s="11">
        <f>COUNTIF(الجدول233[[#This Row],[21]:[20]],"س")</f>
        <v>0</v>
      </c>
      <c r="AI210" s="9">
        <f>COUNTIF(الجدول233[[#This Row],[21]:[20]],"ب")</f>
        <v>0</v>
      </c>
      <c r="AJ210" s="9">
        <f>COUNTIF(الجدول233[[#This Row],[21]:[20]],"غياب")</f>
        <v>0</v>
      </c>
      <c r="AK210" s="9">
        <f>COUNTIF(الجدول233[[#This Row],[21]:[20]],"غ")</f>
        <v>0</v>
      </c>
      <c r="AL210" s="9">
        <f>SUM(الجدول233[[#This Row],[21]:[20]])</f>
        <v>0</v>
      </c>
      <c r="AM210" s="12">
        <f>الجدول233[[#This Row],[أيام العمل الفعي ]]-الجدول233[[#This Row],[الغياب*2]]</f>
        <v>0</v>
      </c>
      <c r="AN210" s="13"/>
      <c r="AO210" s="13">
        <f>COUNTIF(الجدول233[[#This Row],[21]:[20]],"&lt;480")</f>
        <v>0</v>
      </c>
      <c r="AP210" s="13">
        <f>الجدول233[[#This Row],[الغياب ]]*2</f>
        <v>0</v>
      </c>
      <c r="AQ210" s="13" t="e">
        <f>VLOOKUP(الجدول233[[#This Row],[الرقم الوظيفي ]],'[2]علاوة 10 د.ل'!$C:$G,5,0)</f>
        <v>#N/A</v>
      </c>
    </row>
    <row r="211" spans="1:43">
      <c r="A211" s="7">
        <v>3135</v>
      </c>
      <c r="B211" s="8"/>
      <c r="C211" s="8"/>
      <c r="D211" s="9"/>
      <c r="E211" s="9"/>
      <c r="F211" s="9"/>
      <c r="G211" s="9"/>
      <c r="H211" s="9"/>
      <c r="I211" s="10"/>
      <c r="J211" s="9"/>
      <c r="K211" s="9"/>
      <c r="L211" s="9"/>
      <c r="M211" s="9"/>
      <c r="N211" s="9"/>
      <c r="O211" s="9"/>
      <c r="P211" s="10"/>
      <c r="Q211" s="9"/>
      <c r="R211" s="9"/>
      <c r="S211" s="9"/>
      <c r="T211" s="9"/>
      <c r="U211" s="9"/>
      <c r="V211" s="9"/>
      <c r="W211" s="10"/>
      <c r="X211" s="9"/>
      <c r="Y211" s="9"/>
      <c r="Z211" s="9"/>
      <c r="AA211" s="9"/>
      <c r="AB211" s="9"/>
      <c r="AC211" s="9"/>
      <c r="AD211" s="10"/>
      <c r="AE211" s="9"/>
      <c r="AF211" s="9"/>
      <c r="AG211" s="9"/>
      <c r="AH211" s="11">
        <f>COUNTIF(الجدول233[[#This Row],[21]:[20]],"س")</f>
        <v>0</v>
      </c>
      <c r="AI211" s="9">
        <f>COUNTIF(الجدول233[[#This Row],[21]:[20]],"ب")</f>
        <v>0</v>
      </c>
      <c r="AJ211" s="9">
        <f>COUNTIF(الجدول233[[#This Row],[21]:[20]],"غياب")</f>
        <v>0</v>
      </c>
      <c r="AK211" s="9">
        <f>COUNTIF(الجدول233[[#This Row],[21]:[20]],"غ")</f>
        <v>0</v>
      </c>
      <c r="AL211" s="9">
        <f>SUM(الجدول233[[#This Row],[21]:[20]])</f>
        <v>0</v>
      </c>
      <c r="AM211" s="12">
        <f>الجدول233[[#This Row],[أيام العمل الفعي ]]-الجدول233[[#This Row],[الغياب*2]]</f>
        <v>0</v>
      </c>
      <c r="AN211" s="13"/>
      <c r="AO211" s="13">
        <f>COUNTIF(الجدول233[[#This Row],[21]:[20]],"&lt;480")</f>
        <v>0</v>
      </c>
      <c r="AP211" s="13">
        <f>الجدول233[[#This Row],[الغياب ]]*2</f>
        <v>0</v>
      </c>
      <c r="AQ211" s="13" t="e">
        <f>VLOOKUP(الجدول233[[#This Row],[الرقم الوظيفي ]],'[2]علاوة 10 د.ل'!$C:$G,5,0)</f>
        <v>#N/A</v>
      </c>
    </row>
    <row r="212" spans="1:43">
      <c r="A212" s="7">
        <v>3138</v>
      </c>
      <c r="B212" s="8"/>
      <c r="C212" s="8"/>
      <c r="D212" s="9"/>
      <c r="E212" s="9"/>
      <c r="F212" s="9"/>
      <c r="G212" s="9"/>
      <c r="H212" s="9"/>
      <c r="I212" s="10"/>
      <c r="J212" s="9"/>
      <c r="K212" s="9"/>
      <c r="L212" s="9"/>
      <c r="M212" s="9"/>
      <c r="N212" s="9"/>
      <c r="O212" s="9"/>
      <c r="P212" s="10"/>
      <c r="Q212" s="9"/>
      <c r="R212" s="9"/>
      <c r="S212" s="9"/>
      <c r="T212" s="9"/>
      <c r="U212" s="9"/>
      <c r="V212" s="9"/>
      <c r="W212" s="10"/>
      <c r="X212" s="9"/>
      <c r="Y212" s="9"/>
      <c r="Z212" s="9"/>
      <c r="AA212" s="9"/>
      <c r="AB212" s="9"/>
      <c r="AC212" s="9"/>
      <c r="AD212" s="10"/>
      <c r="AE212" s="9"/>
      <c r="AF212" s="9"/>
      <c r="AG212" s="9"/>
      <c r="AH212" s="11">
        <f>COUNTIF(الجدول233[[#This Row],[21]:[20]],"س")</f>
        <v>0</v>
      </c>
      <c r="AI212" s="9">
        <f>COUNTIF(الجدول233[[#This Row],[21]:[20]],"ب")</f>
        <v>0</v>
      </c>
      <c r="AJ212" s="9">
        <f>COUNTIF(الجدول233[[#This Row],[21]:[20]],"غياب")</f>
        <v>0</v>
      </c>
      <c r="AK212" s="9">
        <f>COUNTIF(الجدول233[[#This Row],[21]:[20]],"غ")</f>
        <v>0</v>
      </c>
      <c r="AL212" s="9">
        <f>SUM(الجدول233[[#This Row],[21]:[20]])</f>
        <v>0</v>
      </c>
      <c r="AM212" s="12">
        <f>الجدول233[[#This Row],[أيام العمل الفعي ]]-الجدول233[[#This Row],[الغياب*2]]</f>
        <v>0</v>
      </c>
      <c r="AN212" s="13"/>
      <c r="AO212" s="13">
        <f>COUNTIF(الجدول233[[#This Row],[21]:[20]],"&lt;480")</f>
        <v>0</v>
      </c>
      <c r="AP212" s="13">
        <f>الجدول233[[#This Row],[الغياب ]]*2</f>
        <v>0</v>
      </c>
      <c r="AQ212" s="13" t="e">
        <f>VLOOKUP(الجدول233[[#This Row],[الرقم الوظيفي ]],'[2]علاوة 10 د.ل'!$C:$G,5,0)</f>
        <v>#N/A</v>
      </c>
    </row>
    <row r="213" spans="1:43">
      <c r="A213" s="7">
        <v>3167</v>
      </c>
      <c r="B213" s="8"/>
      <c r="C213" s="8"/>
      <c r="D213" s="9"/>
      <c r="E213" s="9"/>
      <c r="F213" s="9"/>
      <c r="G213" s="9"/>
      <c r="H213" s="9"/>
      <c r="I213" s="10"/>
      <c r="J213" s="9"/>
      <c r="K213" s="9"/>
      <c r="L213" s="9"/>
      <c r="M213" s="9"/>
      <c r="N213" s="9"/>
      <c r="O213" s="9"/>
      <c r="P213" s="10"/>
      <c r="Q213" s="9"/>
      <c r="R213" s="9"/>
      <c r="S213" s="9"/>
      <c r="T213" s="9"/>
      <c r="U213" s="9"/>
      <c r="V213" s="9"/>
      <c r="W213" s="10"/>
      <c r="X213" s="9"/>
      <c r="Y213" s="9"/>
      <c r="Z213" s="9"/>
      <c r="AA213" s="9"/>
      <c r="AB213" s="9"/>
      <c r="AC213" s="9"/>
      <c r="AD213" s="10"/>
      <c r="AE213" s="9"/>
      <c r="AF213" s="9"/>
      <c r="AG213" s="9"/>
      <c r="AH213" s="11">
        <f>COUNTIF(الجدول233[[#This Row],[21]:[20]],"س")</f>
        <v>0</v>
      </c>
      <c r="AI213" s="9">
        <f>COUNTIF(الجدول233[[#This Row],[21]:[20]],"ب")</f>
        <v>0</v>
      </c>
      <c r="AJ213" s="9">
        <f>COUNTIF(الجدول233[[#This Row],[21]:[20]],"غياب")</f>
        <v>0</v>
      </c>
      <c r="AK213" s="9">
        <f>COUNTIF(الجدول233[[#This Row],[21]:[20]],"غ")</f>
        <v>0</v>
      </c>
      <c r="AL213" s="9">
        <f>SUM(الجدول233[[#This Row],[21]:[20]])</f>
        <v>0</v>
      </c>
      <c r="AM213" s="12">
        <f>الجدول233[[#This Row],[أيام العمل الفعي ]]-الجدول233[[#This Row],[الغياب*2]]</f>
        <v>0</v>
      </c>
      <c r="AN213" s="13"/>
      <c r="AO213" s="13">
        <f>COUNTIF(الجدول233[[#This Row],[21]:[20]],"&lt;480")</f>
        <v>0</v>
      </c>
      <c r="AP213" s="13">
        <f>الجدول233[[#This Row],[الغياب ]]*2</f>
        <v>0</v>
      </c>
      <c r="AQ213" s="13">
        <f>VLOOKUP(الجدول233[[#This Row],[الرقم الوظيفي ]],'[2]علاوة 10 د.ل'!$C:$G,5,0)</f>
        <v>200</v>
      </c>
    </row>
    <row r="214" spans="1:43">
      <c r="A214" s="7">
        <v>3168</v>
      </c>
      <c r="B214" s="8"/>
      <c r="C214" s="8"/>
      <c r="D214" s="9"/>
      <c r="E214" s="9"/>
      <c r="F214" s="9"/>
      <c r="G214" s="9"/>
      <c r="H214" s="9"/>
      <c r="I214" s="10"/>
      <c r="J214" s="9"/>
      <c r="K214" s="9"/>
      <c r="L214" s="9"/>
      <c r="M214" s="9"/>
      <c r="N214" s="9"/>
      <c r="O214" s="9"/>
      <c r="P214" s="10"/>
      <c r="Q214" s="9"/>
      <c r="R214" s="9"/>
      <c r="S214" s="9"/>
      <c r="T214" s="9"/>
      <c r="U214" s="9"/>
      <c r="V214" s="9"/>
      <c r="W214" s="10"/>
      <c r="X214" s="9"/>
      <c r="Y214" s="9"/>
      <c r="Z214" s="9"/>
      <c r="AA214" s="9"/>
      <c r="AB214" s="9"/>
      <c r="AC214" s="9"/>
      <c r="AD214" s="10"/>
      <c r="AE214" s="9"/>
      <c r="AF214" s="9"/>
      <c r="AG214" s="9"/>
      <c r="AH214" s="11">
        <f>COUNTIF(الجدول233[[#This Row],[21]:[20]],"س")</f>
        <v>0</v>
      </c>
      <c r="AI214" s="9">
        <f>COUNTIF(الجدول233[[#This Row],[21]:[20]],"ب")</f>
        <v>0</v>
      </c>
      <c r="AJ214" s="9">
        <f>COUNTIF(الجدول233[[#This Row],[21]:[20]],"غياب")</f>
        <v>0</v>
      </c>
      <c r="AK214" s="9">
        <f>COUNTIF(الجدول233[[#This Row],[21]:[20]],"غ")</f>
        <v>0</v>
      </c>
      <c r="AL214" s="9">
        <f>SUM(الجدول233[[#This Row],[21]:[20]])</f>
        <v>0</v>
      </c>
      <c r="AM214" s="12">
        <f>الجدول233[[#This Row],[أيام العمل الفعي ]]-الجدول233[[#This Row],[الغياب*2]]</f>
        <v>0</v>
      </c>
      <c r="AN214" s="13"/>
      <c r="AO214" s="13">
        <f>COUNTIF(الجدول233[[#This Row],[21]:[20]],"&lt;480")</f>
        <v>0</v>
      </c>
      <c r="AP214" s="13">
        <f>الجدول233[[#This Row],[الغياب ]]*2</f>
        <v>0</v>
      </c>
      <c r="AQ214" s="13" t="e">
        <f>VLOOKUP(الجدول233[[#This Row],[الرقم الوظيفي ]],'[2]علاوة 10 د.ل'!$C:$G,5,0)</f>
        <v>#N/A</v>
      </c>
    </row>
    <row r="215" spans="1:43">
      <c r="A215" s="7">
        <v>3175</v>
      </c>
      <c r="B215" s="8"/>
      <c r="C215" s="8"/>
      <c r="D215" s="9"/>
      <c r="E215" s="9"/>
      <c r="F215" s="9"/>
      <c r="G215" s="9"/>
      <c r="H215" s="9"/>
      <c r="I215" s="10"/>
      <c r="J215" s="9"/>
      <c r="K215" s="9"/>
      <c r="L215" s="9"/>
      <c r="M215" s="9"/>
      <c r="N215" s="9"/>
      <c r="O215" s="9"/>
      <c r="P215" s="10"/>
      <c r="Q215" s="9"/>
      <c r="R215" s="9"/>
      <c r="S215" s="9"/>
      <c r="T215" s="9"/>
      <c r="U215" s="9"/>
      <c r="V215" s="9"/>
      <c r="W215" s="10"/>
      <c r="X215" s="9"/>
      <c r="Y215" s="9"/>
      <c r="Z215" s="9"/>
      <c r="AA215" s="9"/>
      <c r="AB215" s="9"/>
      <c r="AC215" s="9"/>
      <c r="AD215" s="10"/>
      <c r="AE215" s="9"/>
      <c r="AF215" s="9"/>
      <c r="AG215" s="9"/>
      <c r="AH215" s="11">
        <f>COUNTIF(الجدول233[[#This Row],[21]:[20]],"س")</f>
        <v>0</v>
      </c>
      <c r="AI215" s="9">
        <f>COUNTIF(الجدول233[[#This Row],[21]:[20]],"ب")</f>
        <v>0</v>
      </c>
      <c r="AJ215" s="9">
        <f>COUNTIF(الجدول233[[#This Row],[21]:[20]],"غياب")</f>
        <v>0</v>
      </c>
      <c r="AK215" s="9">
        <f>COUNTIF(الجدول233[[#This Row],[21]:[20]],"غ")</f>
        <v>0</v>
      </c>
      <c r="AL215" s="9">
        <f>SUM(الجدول233[[#This Row],[21]:[20]])</f>
        <v>0</v>
      </c>
      <c r="AM215" s="12">
        <f>الجدول233[[#This Row],[أيام العمل الفعي ]]-الجدول233[[#This Row],[الغياب*2]]</f>
        <v>0</v>
      </c>
      <c r="AN215" s="13"/>
      <c r="AO215" s="13">
        <f>COUNTIF(الجدول233[[#This Row],[21]:[20]],"&lt;480")</f>
        <v>0</v>
      </c>
      <c r="AP215" s="13">
        <f>الجدول233[[#This Row],[الغياب ]]*2</f>
        <v>0</v>
      </c>
      <c r="AQ215" s="13" t="e">
        <f>VLOOKUP(الجدول233[[#This Row],[الرقم الوظيفي ]],'[2]علاوة 10 د.ل'!$C:$G,5,0)</f>
        <v>#N/A</v>
      </c>
    </row>
    <row r="216" spans="1:43">
      <c r="A216" s="7">
        <v>3178</v>
      </c>
      <c r="B216" s="8"/>
      <c r="C216" s="8"/>
      <c r="D216" s="9"/>
      <c r="E216" s="9"/>
      <c r="F216" s="9"/>
      <c r="G216" s="9"/>
      <c r="H216" s="9"/>
      <c r="I216" s="10"/>
      <c r="J216" s="9"/>
      <c r="K216" s="9"/>
      <c r="L216" s="9"/>
      <c r="M216" s="9"/>
      <c r="N216" s="9"/>
      <c r="O216" s="9"/>
      <c r="P216" s="10"/>
      <c r="Q216" s="9"/>
      <c r="R216" s="9"/>
      <c r="S216" s="9"/>
      <c r="T216" s="9"/>
      <c r="U216" s="9"/>
      <c r="V216" s="9"/>
      <c r="W216" s="10"/>
      <c r="X216" s="9"/>
      <c r="Y216" s="9"/>
      <c r="Z216" s="9"/>
      <c r="AA216" s="9"/>
      <c r="AB216" s="9"/>
      <c r="AC216" s="9"/>
      <c r="AD216" s="10"/>
      <c r="AE216" s="9"/>
      <c r="AF216" s="9"/>
      <c r="AG216" s="9"/>
      <c r="AH216" s="11">
        <f>COUNTIF(الجدول233[[#This Row],[21]:[20]],"س")</f>
        <v>0</v>
      </c>
      <c r="AI216" s="9">
        <f>COUNTIF(الجدول233[[#This Row],[21]:[20]],"ب")</f>
        <v>0</v>
      </c>
      <c r="AJ216" s="9">
        <f>COUNTIF(الجدول233[[#This Row],[21]:[20]],"غياب")</f>
        <v>0</v>
      </c>
      <c r="AK216" s="9">
        <f>COUNTIF(الجدول233[[#This Row],[21]:[20]],"غ")</f>
        <v>0</v>
      </c>
      <c r="AL216" s="9">
        <f>SUM(الجدول233[[#This Row],[21]:[20]])</f>
        <v>0</v>
      </c>
      <c r="AM216" s="12">
        <f>الجدول233[[#This Row],[أيام العمل الفعي ]]-الجدول233[[#This Row],[الغياب*2]]</f>
        <v>0</v>
      </c>
      <c r="AN216" s="13"/>
      <c r="AO216" s="13">
        <f>COUNTIF(الجدول233[[#This Row],[21]:[20]],"&lt;480")</f>
        <v>0</v>
      </c>
      <c r="AP216" s="13">
        <f>الجدول233[[#This Row],[الغياب ]]*2</f>
        <v>0</v>
      </c>
      <c r="AQ216" s="13" t="e">
        <f>VLOOKUP(الجدول233[[#This Row],[الرقم الوظيفي ]],'[2]علاوة 10 د.ل'!$C:$G,5,0)</f>
        <v>#N/A</v>
      </c>
    </row>
    <row r="217" spans="1:43">
      <c r="A217" s="7">
        <v>3179</v>
      </c>
      <c r="B217" s="8"/>
      <c r="C217" s="8"/>
      <c r="D217" s="9"/>
      <c r="E217" s="9"/>
      <c r="F217" s="9"/>
      <c r="G217" s="9"/>
      <c r="H217" s="9"/>
      <c r="I217" s="10"/>
      <c r="J217" s="9"/>
      <c r="K217" s="9"/>
      <c r="L217" s="9"/>
      <c r="M217" s="9"/>
      <c r="N217" s="9"/>
      <c r="O217" s="9"/>
      <c r="P217" s="10"/>
      <c r="Q217" s="9"/>
      <c r="R217" s="9"/>
      <c r="S217" s="9"/>
      <c r="T217" s="9"/>
      <c r="U217" s="9"/>
      <c r="V217" s="9"/>
      <c r="W217" s="10"/>
      <c r="X217" s="9"/>
      <c r="Y217" s="9"/>
      <c r="Z217" s="9"/>
      <c r="AA217" s="9"/>
      <c r="AB217" s="9"/>
      <c r="AC217" s="9"/>
      <c r="AD217" s="10"/>
      <c r="AE217" s="9"/>
      <c r="AF217" s="9"/>
      <c r="AG217" s="9"/>
      <c r="AH217" s="11">
        <f>COUNTIF(الجدول233[[#This Row],[21]:[20]],"س")</f>
        <v>0</v>
      </c>
      <c r="AI217" s="9">
        <f>COUNTIF(الجدول233[[#This Row],[21]:[20]],"ب")</f>
        <v>0</v>
      </c>
      <c r="AJ217" s="9">
        <f>COUNTIF(الجدول233[[#This Row],[21]:[20]],"غياب")</f>
        <v>0</v>
      </c>
      <c r="AK217" s="9">
        <f>COUNTIF(الجدول233[[#This Row],[21]:[20]],"غ")</f>
        <v>0</v>
      </c>
      <c r="AL217" s="9">
        <f>SUM(الجدول233[[#This Row],[21]:[20]])</f>
        <v>0</v>
      </c>
      <c r="AM217" s="12">
        <f>الجدول233[[#This Row],[أيام العمل الفعي ]]-الجدول233[[#This Row],[الغياب*2]]</f>
        <v>0</v>
      </c>
      <c r="AN217" s="13"/>
      <c r="AO217" s="13">
        <f>COUNTIF(الجدول233[[#This Row],[21]:[20]],"&lt;480")</f>
        <v>0</v>
      </c>
      <c r="AP217" s="13">
        <f>الجدول233[[#This Row],[الغياب ]]*2</f>
        <v>0</v>
      </c>
      <c r="AQ217" s="13" t="e">
        <f>VLOOKUP(الجدول233[[#This Row],[الرقم الوظيفي ]],'[2]علاوة 10 د.ل'!$C:$G,5,0)</f>
        <v>#N/A</v>
      </c>
    </row>
    <row r="218" spans="1:43">
      <c r="A218" s="7">
        <v>3180</v>
      </c>
      <c r="B218" s="8"/>
      <c r="C218" s="8"/>
      <c r="D218" s="9"/>
      <c r="E218" s="9"/>
      <c r="F218" s="9"/>
      <c r="G218" s="9"/>
      <c r="H218" s="9"/>
      <c r="I218" s="10"/>
      <c r="J218" s="9"/>
      <c r="K218" s="9"/>
      <c r="L218" s="9"/>
      <c r="M218" s="9"/>
      <c r="N218" s="9"/>
      <c r="O218" s="9"/>
      <c r="P218" s="10"/>
      <c r="Q218" s="9"/>
      <c r="R218" s="9"/>
      <c r="S218" s="9"/>
      <c r="T218" s="9"/>
      <c r="U218" s="9"/>
      <c r="V218" s="9"/>
      <c r="W218" s="10"/>
      <c r="X218" s="9"/>
      <c r="Y218" s="9"/>
      <c r="Z218" s="9"/>
      <c r="AA218" s="9"/>
      <c r="AB218" s="9"/>
      <c r="AC218" s="9"/>
      <c r="AD218" s="10"/>
      <c r="AE218" s="9"/>
      <c r="AF218" s="9"/>
      <c r="AG218" s="9"/>
      <c r="AH218" s="11">
        <f>COUNTIF(الجدول233[[#This Row],[21]:[20]],"س")</f>
        <v>0</v>
      </c>
      <c r="AI218" s="9">
        <f>COUNTIF(الجدول233[[#This Row],[21]:[20]],"ب")</f>
        <v>0</v>
      </c>
      <c r="AJ218" s="9">
        <f>COUNTIF(الجدول233[[#This Row],[21]:[20]],"غياب")</f>
        <v>0</v>
      </c>
      <c r="AK218" s="9">
        <f>COUNTIF(الجدول233[[#This Row],[21]:[20]],"غ")</f>
        <v>0</v>
      </c>
      <c r="AL218" s="9">
        <f>SUM(الجدول233[[#This Row],[21]:[20]])</f>
        <v>0</v>
      </c>
      <c r="AM218" s="12">
        <f>الجدول233[[#This Row],[أيام العمل الفعي ]]-الجدول233[[#This Row],[الغياب*2]]</f>
        <v>0</v>
      </c>
      <c r="AN218" s="13"/>
      <c r="AO218" s="13">
        <f>COUNTIF(الجدول233[[#This Row],[21]:[20]],"&lt;480")</f>
        <v>0</v>
      </c>
      <c r="AP218" s="13">
        <f>الجدول233[[#This Row],[الغياب ]]*2</f>
        <v>0</v>
      </c>
      <c r="AQ218" s="13" t="e">
        <f>VLOOKUP(الجدول233[[#This Row],[الرقم الوظيفي ]],'[2]علاوة 10 د.ل'!$C:$G,5,0)</f>
        <v>#N/A</v>
      </c>
    </row>
    <row r="219" spans="1:43">
      <c r="A219" s="7">
        <v>3181</v>
      </c>
      <c r="B219" s="8"/>
      <c r="C219" s="8"/>
      <c r="D219" s="9"/>
      <c r="E219" s="9"/>
      <c r="F219" s="9"/>
      <c r="G219" s="9"/>
      <c r="H219" s="9"/>
      <c r="I219" s="10"/>
      <c r="J219" s="9"/>
      <c r="K219" s="9"/>
      <c r="L219" s="9"/>
      <c r="M219" s="9"/>
      <c r="N219" s="9"/>
      <c r="O219" s="9"/>
      <c r="P219" s="10"/>
      <c r="Q219" s="9"/>
      <c r="R219" s="9"/>
      <c r="S219" s="9"/>
      <c r="T219" s="9"/>
      <c r="U219" s="9"/>
      <c r="V219" s="9"/>
      <c r="W219" s="10"/>
      <c r="X219" s="9"/>
      <c r="Y219" s="9"/>
      <c r="Z219" s="9"/>
      <c r="AA219" s="9"/>
      <c r="AB219" s="9"/>
      <c r="AC219" s="9"/>
      <c r="AD219" s="10"/>
      <c r="AE219" s="9"/>
      <c r="AF219" s="9"/>
      <c r="AG219" s="9"/>
      <c r="AH219" s="11">
        <f>COUNTIF(الجدول233[[#This Row],[21]:[20]],"س")</f>
        <v>0</v>
      </c>
      <c r="AI219" s="9">
        <f>COUNTIF(الجدول233[[#This Row],[21]:[20]],"ب")</f>
        <v>0</v>
      </c>
      <c r="AJ219" s="9">
        <f>COUNTIF(الجدول233[[#This Row],[21]:[20]],"غياب")</f>
        <v>0</v>
      </c>
      <c r="AK219" s="9">
        <f>COUNTIF(الجدول233[[#This Row],[21]:[20]],"غ")</f>
        <v>0</v>
      </c>
      <c r="AL219" s="9">
        <f>SUM(الجدول233[[#This Row],[21]:[20]])</f>
        <v>0</v>
      </c>
      <c r="AM219" s="12">
        <f>الجدول233[[#This Row],[أيام العمل الفعي ]]-الجدول233[[#This Row],[الغياب*2]]</f>
        <v>0</v>
      </c>
      <c r="AN219" s="13"/>
      <c r="AO219" s="13">
        <f>COUNTIF(الجدول233[[#This Row],[21]:[20]],"&lt;480")</f>
        <v>0</v>
      </c>
      <c r="AP219" s="13">
        <f>الجدول233[[#This Row],[الغياب ]]*2</f>
        <v>0</v>
      </c>
      <c r="AQ219" s="13" t="e">
        <f>VLOOKUP(الجدول233[[#This Row],[الرقم الوظيفي ]],'[2]علاوة 10 د.ل'!$C:$G,5,0)</f>
        <v>#N/A</v>
      </c>
    </row>
    <row r="220" spans="1:43">
      <c r="A220" s="7">
        <v>3183</v>
      </c>
      <c r="B220" s="8"/>
      <c r="C220" s="8"/>
      <c r="D220" s="9"/>
      <c r="E220" s="9"/>
      <c r="F220" s="9"/>
      <c r="G220" s="9"/>
      <c r="H220" s="9"/>
      <c r="I220" s="10"/>
      <c r="J220" s="9"/>
      <c r="K220" s="9"/>
      <c r="L220" s="9"/>
      <c r="M220" s="9"/>
      <c r="N220" s="9"/>
      <c r="O220" s="9"/>
      <c r="P220" s="10"/>
      <c r="Q220" s="9"/>
      <c r="R220" s="9"/>
      <c r="S220" s="9"/>
      <c r="T220" s="9"/>
      <c r="U220" s="9"/>
      <c r="V220" s="9"/>
      <c r="W220" s="10"/>
      <c r="X220" s="9"/>
      <c r="Y220" s="9"/>
      <c r="Z220" s="9"/>
      <c r="AA220" s="9"/>
      <c r="AB220" s="9"/>
      <c r="AC220" s="9"/>
      <c r="AD220" s="10"/>
      <c r="AE220" s="9"/>
      <c r="AF220" s="9"/>
      <c r="AG220" s="9"/>
      <c r="AH220" s="11">
        <f>COUNTIF(الجدول233[[#This Row],[21]:[20]],"س")</f>
        <v>0</v>
      </c>
      <c r="AI220" s="9">
        <f>COUNTIF(الجدول233[[#This Row],[21]:[20]],"ب")</f>
        <v>0</v>
      </c>
      <c r="AJ220" s="9">
        <f>COUNTIF(الجدول233[[#This Row],[21]:[20]],"غياب")</f>
        <v>0</v>
      </c>
      <c r="AK220" s="9">
        <f>COUNTIF(الجدول233[[#This Row],[21]:[20]],"غ")</f>
        <v>0</v>
      </c>
      <c r="AL220" s="9">
        <f>SUM(الجدول233[[#This Row],[21]:[20]])</f>
        <v>0</v>
      </c>
      <c r="AM220" s="12">
        <f>الجدول233[[#This Row],[أيام العمل الفعي ]]-الجدول233[[#This Row],[الغياب*2]]</f>
        <v>0</v>
      </c>
      <c r="AN220" s="13"/>
      <c r="AO220" s="13">
        <f>COUNTIF(الجدول233[[#This Row],[21]:[20]],"&lt;480")</f>
        <v>0</v>
      </c>
      <c r="AP220" s="13">
        <f>الجدول233[[#This Row],[الغياب ]]*2</f>
        <v>0</v>
      </c>
      <c r="AQ220" s="13" t="e">
        <f>VLOOKUP(الجدول233[[#This Row],[الرقم الوظيفي ]],'[2]علاوة 10 د.ل'!$C:$G,5,0)</f>
        <v>#N/A</v>
      </c>
    </row>
    <row r="221" spans="1:43">
      <c r="A221" s="7">
        <v>3186</v>
      </c>
      <c r="B221" s="8"/>
      <c r="C221" s="8"/>
      <c r="D221" s="9"/>
      <c r="E221" s="9"/>
      <c r="F221" s="9"/>
      <c r="G221" s="9"/>
      <c r="H221" s="9"/>
      <c r="I221" s="10"/>
      <c r="J221" s="9"/>
      <c r="K221" s="9"/>
      <c r="L221" s="9"/>
      <c r="M221" s="9"/>
      <c r="N221" s="9"/>
      <c r="O221" s="9"/>
      <c r="P221" s="10"/>
      <c r="Q221" s="9"/>
      <c r="R221" s="9"/>
      <c r="S221" s="9"/>
      <c r="T221" s="9"/>
      <c r="U221" s="9"/>
      <c r="V221" s="9"/>
      <c r="W221" s="10"/>
      <c r="X221" s="9"/>
      <c r="Y221" s="9"/>
      <c r="Z221" s="9"/>
      <c r="AA221" s="9"/>
      <c r="AB221" s="9"/>
      <c r="AC221" s="9"/>
      <c r="AD221" s="10"/>
      <c r="AE221" s="9"/>
      <c r="AF221" s="9"/>
      <c r="AG221" s="9"/>
      <c r="AH221" s="11">
        <f>COUNTIF(الجدول233[[#This Row],[21]:[20]],"س")</f>
        <v>0</v>
      </c>
      <c r="AI221" s="9">
        <f>COUNTIF(الجدول233[[#This Row],[21]:[20]],"ب")</f>
        <v>0</v>
      </c>
      <c r="AJ221" s="9">
        <f>COUNTIF(الجدول233[[#This Row],[21]:[20]],"غياب")</f>
        <v>0</v>
      </c>
      <c r="AK221" s="9">
        <f>COUNTIF(الجدول233[[#This Row],[21]:[20]],"غ")</f>
        <v>0</v>
      </c>
      <c r="AL221" s="9">
        <f>SUM(الجدول233[[#This Row],[21]:[20]])</f>
        <v>0</v>
      </c>
      <c r="AM221" s="12">
        <f>الجدول233[[#This Row],[أيام العمل الفعي ]]-الجدول233[[#This Row],[الغياب*2]]</f>
        <v>0</v>
      </c>
      <c r="AN221" s="13"/>
      <c r="AO221" s="13">
        <f>COUNTIF(الجدول233[[#This Row],[21]:[20]],"&lt;480")</f>
        <v>0</v>
      </c>
      <c r="AP221" s="13">
        <f>الجدول233[[#This Row],[الغياب ]]*2</f>
        <v>0</v>
      </c>
      <c r="AQ221" s="13" t="e">
        <f>VLOOKUP(الجدول233[[#This Row],[الرقم الوظيفي ]],'[2]علاوة 10 د.ل'!$C:$G,5,0)</f>
        <v>#N/A</v>
      </c>
    </row>
    <row r="222" spans="1:43">
      <c r="A222" s="20">
        <v>3191</v>
      </c>
      <c r="B222" s="8"/>
      <c r="C222" s="8"/>
      <c r="D222" s="9"/>
      <c r="E222" s="9"/>
      <c r="F222" s="9"/>
      <c r="G222" s="9"/>
      <c r="H222" s="9"/>
      <c r="I222" s="10"/>
      <c r="J222" s="9"/>
      <c r="K222" s="9"/>
      <c r="L222" s="9"/>
      <c r="M222" s="9"/>
      <c r="N222" s="9"/>
      <c r="O222" s="9"/>
      <c r="P222" s="10"/>
      <c r="Q222" s="9"/>
      <c r="R222" s="9"/>
      <c r="S222" s="9"/>
      <c r="T222" s="9"/>
      <c r="U222" s="9"/>
      <c r="V222" s="9"/>
      <c r="W222" s="10"/>
      <c r="X222" s="9"/>
      <c r="Y222" s="9"/>
      <c r="Z222" s="9"/>
      <c r="AA222" s="9"/>
      <c r="AB222" s="9"/>
      <c r="AC222" s="9"/>
      <c r="AD222" s="10"/>
      <c r="AE222" s="9"/>
      <c r="AF222" s="9"/>
      <c r="AG222" s="9"/>
      <c r="AH222" s="11">
        <f>COUNTIF(الجدول233[[#This Row],[21]:[20]],"س")</f>
        <v>0</v>
      </c>
      <c r="AI222" s="9">
        <f>COUNTIF(الجدول233[[#This Row],[21]:[20]],"ب")</f>
        <v>0</v>
      </c>
      <c r="AJ222" s="9">
        <f>COUNTIF(الجدول233[[#This Row],[21]:[20]],"غياب")</f>
        <v>0</v>
      </c>
      <c r="AK222" s="9">
        <f>COUNTIF(الجدول233[[#This Row],[21]:[20]],"غ")</f>
        <v>0</v>
      </c>
      <c r="AL222" s="9">
        <f>SUM(الجدول233[[#This Row],[21]:[20]])</f>
        <v>0</v>
      </c>
      <c r="AM222" s="12">
        <f>الجدول233[[#This Row],[أيام العمل الفعي ]]-الجدول233[[#This Row],[الغياب*2]]</f>
        <v>0</v>
      </c>
      <c r="AN222" s="13"/>
      <c r="AO222" s="13">
        <f>COUNTIF(الجدول233[[#This Row],[21]:[20]],"&lt;480")</f>
        <v>0</v>
      </c>
      <c r="AP222" s="13">
        <f>الجدول233[[#This Row],[الغياب ]]*2</f>
        <v>0</v>
      </c>
      <c r="AQ222" s="13">
        <f>VLOOKUP(الجدول233[[#This Row],[الرقم الوظيفي ]],'[2]علاوة 10 د.ل'!$C:$G,5,0)</f>
        <v>210</v>
      </c>
    </row>
    <row r="223" spans="1:43">
      <c r="A223" s="7">
        <v>3194</v>
      </c>
      <c r="B223" s="8"/>
      <c r="C223" s="8"/>
      <c r="D223" s="9"/>
      <c r="E223" s="9"/>
      <c r="F223" s="9"/>
      <c r="G223" s="9"/>
      <c r="H223" s="9"/>
      <c r="I223" s="10"/>
      <c r="J223" s="9"/>
      <c r="K223" s="9"/>
      <c r="L223" s="9"/>
      <c r="M223" s="9"/>
      <c r="N223" s="9"/>
      <c r="O223" s="9"/>
      <c r="P223" s="10"/>
      <c r="Q223" s="9"/>
      <c r="R223" s="9"/>
      <c r="S223" s="9"/>
      <c r="T223" s="9"/>
      <c r="U223" s="9"/>
      <c r="V223" s="9"/>
      <c r="W223" s="10"/>
      <c r="X223" s="9"/>
      <c r="Y223" s="9"/>
      <c r="Z223" s="9"/>
      <c r="AA223" s="9"/>
      <c r="AB223" s="9"/>
      <c r="AC223" s="9"/>
      <c r="AD223" s="10"/>
      <c r="AE223" s="9"/>
      <c r="AF223" s="9"/>
      <c r="AG223" s="9"/>
      <c r="AH223" s="11">
        <f>COUNTIF(الجدول233[[#This Row],[21]:[20]],"س")</f>
        <v>0</v>
      </c>
      <c r="AI223" s="9">
        <f>COUNTIF(الجدول233[[#This Row],[21]:[20]],"ب")</f>
        <v>0</v>
      </c>
      <c r="AJ223" s="9">
        <f>COUNTIF(الجدول233[[#This Row],[21]:[20]],"غياب")</f>
        <v>0</v>
      </c>
      <c r="AK223" s="9">
        <f>COUNTIF(الجدول233[[#This Row],[21]:[20]],"غ")</f>
        <v>0</v>
      </c>
      <c r="AL223" s="9">
        <f>SUM(الجدول233[[#This Row],[21]:[20]])</f>
        <v>0</v>
      </c>
      <c r="AM223" s="12">
        <f>الجدول233[[#This Row],[أيام العمل الفعي ]]-الجدول233[[#This Row],[الغياب*2]]</f>
        <v>0</v>
      </c>
      <c r="AN223" s="13"/>
      <c r="AO223" s="13">
        <f>COUNTIF(الجدول233[[#This Row],[21]:[20]],"&lt;480")</f>
        <v>0</v>
      </c>
      <c r="AP223" s="13">
        <f>الجدول233[[#This Row],[الغياب ]]*2</f>
        <v>0</v>
      </c>
      <c r="AQ223" s="13" t="e">
        <f>VLOOKUP(الجدول233[[#This Row],[الرقم الوظيفي ]],'[2]علاوة 10 د.ل'!$C:$G,5,0)</f>
        <v>#N/A</v>
      </c>
    </row>
    <row r="224" spans="1:43">
      <c r="A224" s="7">
        <v>3195</v>
      </c>
      <c r="B224" s="8"/>
      <c r="C224" s="8"/>
      <c r="D224" s="9"/>
      <c r="E224" s="9"/>
      <c r="F224" s="9"/>
      <c r="G224" s="9"/>
      <c r="H224" s="9"/>
      <c r="I224" s="10"/>
      <c r="J224" s="9"/>
      <c r="K224" s="9"/>
      <c r="L224" s="9"/>
      <c r="M224" s="9"/>
      <c r="N224" s="9"/>
      <c r="O224" s="9"/>
      <c r="P224" s="10"/>
      <c r="Q224" s="9"/>
      <c r="R224" s="9"/>
      <c r="S224" s="9"/>
      <c r="T224" s="9"/>
      <c r="U224" s="9"/>
      <c r="V224" s="9"/>
      <c r="W224" s="10"/>
      <c r="X224" s="9"/>
      <c r="Y224" s="9"/>
      <c r="Z224" s="9"/>
      <c r="AA224" s="9"/>
      <c r="AB224" s="9"/>
      <c r="AC224" s="9"/>
      <c r="AD224" s="10"/>
      <c r="AE224" s="9"/>
      <c r="AF224" s="9"/>
      <c r="AG224" s="9"/>
      <c r="AH224" s="11">
        <f>COUNTIF(الجدول233[[#This Row],[21]:[20]],"س")</f>
        <v>0</v>
      </c>
      <c r="AI224" s="9">
        <f>COUNTIF(الجدول233[[#This Row],[21]:[20]],"ب")</f>
        <v>0</v>
      </c>
      <c r="AJ224" s="9">
        <f>COUNTIF(الجدول233[[#This Row],[21]:[20]],"غياب")</f>
        <v>0</v>
      </c>
      <c r="AK224" s="9">
        <f>COUNTIF(الجدول233[[#This Row],[21]:[20]],"غ")</f>
        <v>0</v>
      </c>
      <c r="AL224" s="9">
        <f>SUM(الجدول233[[#This Row],[21]:[20]])</f>
        <v>0</v>
      </c>
      <c r="AM224" s="12">
        <f>الجدول233[[#This Row],[أيام العمل الفعي ]]-الجدول233[[#This Row],[الغياب*2]]</f>
        <v>0</v>
      </c>
      <c r="AN224" s="13"/>
      <c r="AO224" s="13">
        <f>COUNTIF(الجدول233[[#This Row],[21]:[20]],"&lt;480")</f>
        <v>0</v>
      </c>
      <c r="AP224" s="13">
        <f>الجدول233[[#This Row],[الغياب ]]*2</f>
        <v>0</v>
      </c>
      <c r="AQ224" s="13" t="e">
        <f>VLOOKUP(الجدول233[[#This Row],[الرقم الوظيفي ]],'[2]علاوة 10 د.ل'!$C:$G,5,0)</f>
        <v>#N/A</v>
      </c>
    </row>
    <row r="225" spans="1:43">
      <c r="A225" s="7">
        <v>3200</v>
      </c>
      <c r="B225" s="8"/>
      <c r="C225" s="8"/>
      <c r="D225" s="9"/>
      <c r="E225" s="9"/>
      <c r="F225" s="9"/>
      <c r="G225" s="9"/>
      <c r="H225" s="9"/>
      <c r="I225" s="10"/>
      <c r="J225" s="9"/>
      <c r="K225" s="9"/>
      <c r="L225" s="9"/>
      <c r="M225" s="9"/>
      <c r="N225" s="9"/>
      <c r="O225" s="9"/>
      <c r="P225" s="10"/>
      <c r="Q225" s="9"/>
      <c r="R225" s="9"/>
      <c r="S225" s="9"/>
      <c r="T225" s="9"/>
      <c r="U225" s="9"/>
      <c r="V225" s="9"/>
      <c r="W225" s="10"/>
      <c r="X225" s="9"/>
      <c r="Y225" s="9"/>
      <c r="Z225" s="9"/>
      <c r="AA225" s="9"/>
      <c r="AB225" s="9"/>
      <c r="AC225" s="9"/>
      <c r="AD225" s="10"/>
      <c r="AE225" s="9"/>
      <c r="AF225" s="9"/>
      <c r="AG225" s="9"/>
      <c r="AH225" s="11">
        <f>COUNTIF(الجدول233[[#This Row],[21]:[20]],"س")</f>
        <v>0</v>
      </c>
      <c r="AI225" s="9">
        <f>COUNTIF(الجدول233[[#This Row],[21]:[20]],"ب")</f>
        <v>0</v>
      </c>
      <c r="AJ225" s="9">
        <f>COUNTIF(الجدول233[[#This Row],[21]:[20]],"غياب")</f>
        <v>0</v>
      </c>
      <c r="AK225" s="9">
        <f>COUNTIF(الجدول233[[#This Row],[21]:[20]],"غ")</f>
        <v>0</v>
      </c>
      <c r="AL225" s="9">
        <f>SUM(الجدول233[[#This Row],[21]:[20]])</f>
        <v>0</v>
      </c>
      <c r="AM225" s="12">
        <f>الجدول233[[#This Row],[أيام العمل الفعي ]]-الجدول233[[#This Row],[الغياب*2]]</f>
        <v>0</v>
      </c>
      <c r="AN225" s="13"/>
      <c r="AO225" s="13">
        <f>COUNTIF(الجدول233[[#This Row],[21]:[20]],"&lt;480")</f>
        <v>0</v>
      </c>
      <c r="AP225" s="13">
        <f>الجدول233[[#This Row],[الغياب ]]*2</f>
        <v>0</v>
      </c>
      <c r="AQ225" s="13">
        <f>VLOOKUP(الجدول233[[#This Row],[الرقم الوظيفي ]],'[2]علاوة 10 د.ل'!$C:$G,5,0)</f>
        <v>170</v>
      </c>
    </row>
    <row r="226" spans="1:43">
      <c r="A226" s="7">
        <v>3202</v>
      </c>
      <c r="B226" s="8"/>
      <c r="C226" s="8"/>
      <c r="D226" s="9"/>
      <c r="E226" s="9"/>
      <c r="F226" s="9"/>
      <c r="G226" s="9"/>
      <c r="H226" s="9"/>
      <c r="I226" s="10"/>
      <c r="J226" s="9"/>
      <c r="K226" s="9"/>
      <c r="L226" s="9"/>
      <c r="M226" s="9"/>
      <c r="N226" s="9"/>
      <c r="O226" s="9"/>
      <c r="P226" s="10"/>
      <c r="Q226" s="9"/>
      <c r="R226" s="9"/>
      <c r="S226" s="9"/>
      <c r="T226" s="9"/>
      <c r="U226" s="9"/>
      <c r="V226" s="9"/>
      <c r="W226" s="10"/>
      <c r="X226" s="9"/>
      <c r="Y226" s="9"/>
      <c r="Z226" s="9"/>
      <c r="AA226" s="9"/>
      <c r="AB226" s="9"/>
      <c r="AC226" s="9"/>
      <c r="AD226" s="10"/>
      <c r="AE226" s="9"/>
      <c r="AF226" s="9"/>
      <c r="AG226" s="9"/>
      <c r="AH226" s="11">
        <f>COUNTIF(الجدول233[[#This Row],[21]:[20]],"س")</f>
        <v>0</v>
      </c>
      <c r="AI226" s="9">
        <f>COUNTIF(الجدول233[[#This Row],[21]:[20]],"ب")</f>
        <v>0</v>
      </c>
      <c r="AJ226" s="9">
        <f>COUNTIF(الجدول233[[#This Row],[21]:[20]],"غياب")</f>
        <v>0</v>
      </c>
      <c r="AK226" s="9">
        <f>COUNTIF(الجدول233[[#This Row],[21]:[20]],"غ")</f>
        <v>0</v>
      </c>
      <c r="AL226" s="9">
        <f>SUM(الجدول233[[#This Row],[21]:[20]])</f>
        <v>0</v>
      </c>
      <c r="AM226" s="12">
        <f>الجدول233[[#This Row],[أيام العمل الفعي ]]-الجدول233[[#This Row],[الغياب*2]]</f>
        <v>0</v>
      </c>
      <c r="AN226" s="13"/>
      <c r="AO226" s="13">
        <f>COUNTIF(الجدول233[[#This Row],[21]:[20]],"&lt;480")</f>
        <v>0</v>
      </c>
      <c r="AP226" s="13">
        <f>الجدول233[[#This Row],[الغياب ]]*2</f>
        <v>0</v>
      </c>
      <c r="AQ226" s="13" t="e">
        <f>VLOOKUP(الجدول233[[#This Row],[الرقم الوظيفي ]],'[2]علاوة 10 د.ل'!$C:$G,5,0)</f>
        <v>#N/A</v>
      </c>
    </row>
    <row r="227" spans="1:43">
      <c r="A227" s="7">
        <v>3205</v>
      </c>
      <c r="B227" s="8"/>
      <c r="C227" s="8"/>
      <c r="D227" s="9"/>
      <c r="E227" s="9"/>
      <c r="F227" s="9"/>
      <c r="G227" s="9"/>
      <c r="H227" s="9"/>
      <c r="I227" s="10"/>
      <c r="J227" s="9"/>
      <c r="K227" s="9"/>
      <c r="L227" s="9"/>
      <c r="M227" s="9"/>
      <c r="N227" s="9"/>
      <c r="O227" s="9"/>
      <c r="P227" s="10"/>
      <c r="Q227" s="9"/>
      <c r="R227" s="9"/>
      <c r="S227" s="9"/>
      <c r="T227" s="9"/>
      <c r="U227" s="9"/>
      <c r="V227" s="9"/>
      <c r="W227" s="10"/>
      <c r="X227" s="9"/>
      <c r="Y227" s="9"/>
      <c r="Z227" s="9"/>
      <c r="AA227" s="9"/>
      <c r="AB227" s="9"/>
      <c r="AC227" s="9"/>
      <c r="AD227" s="10"/>
      <c r="AE227" s="9"/>
      <c r="AF227" s="9"/>
      <c r="AG227" s="9"/>
      <c r="AH227" s="11">
        <f>COUNTIF(الجدول233[[#This Row],[21]:[20]],"س")</f>
        <v>0</v>
      </c>
      <c r="AI227" s="9">
        <f>COUNTIF(الجدول233[[#This Row],[21]:[20]],"ب")</f>
        <v>0</v>
      </c>
      <c r="AJ227" s="9">
        <f>COUNTIF(الجدول233[[#This Row],[21]:[20]],"غياب")</f>
        <v>0</v>
      </c>
      <c r="AK227" s="9">
        <f>COUNTIF(الجدول233[[#This Row],[21]:[20]],"غ")</f>
        <v>0</v>
      </c>
      <c r="AL227" s="9">
        <f>SUM(الجدول233[[#This Row],[21]:[20]])</f>
        <v>0</v>
      </c>
      <c r="AM227" s="12">
        <f>الجدول233[[#This Row],[أيام العمل الفعي ]]-الجدول233[[#This Row],[الغياب*2]]</f>
        <v>0</v>
      </c>
      <c r="AN227" s="13"/>
      <c r="AO227" s="13">
        <f>COUNTIF(الجدول233[[#This Row],[21]:[20]],"&lt;480")</f>
        <v>0</v>
      </c>
      <c r="AP227" s="13">
        <f>الجدول233[[#This Row],[الغياب ]]*2</f>
        <v>0</v>
      </c>
      <c r="AQ227" s="13" t="e">
        <f>VLOOKUP(الجدول233[[#This Row],[الرقم الوظيفي ]],'[2]علاوة 10 د.ل'!$C:$G,5,0)</f>
        <v>#N/A</v>
      </c>
    </row>
    <row r="228" spans="1:43">
      <c r="A228" s="7">
        <v>3221</v>
      </c>
      <c r="B228" s="8"/>
      <c r="C228" s="8"/>
      <c r="D228" s="9"/>
      <c r="E228" s="9"/>
      <c r="F228" s="9"/>
      <c r="G228" s="9"/>
      <c r="H228" s="9"/>
      <c r="I228" s="10"/>
      <c r="J228" s="9"/>
      <c r="K228" s="9"/>
      <c r="L228" s="9"/>
      <c r="M228" s="9"/>
      <c r="N228" s="9"/>
      <c r="O228" s="9"/>
      <c r="P228" s="10"/>
      <c r="Q228" s="9"/>
      <c r="R228" s="9"/>
      <c r="S228" s="9"/>
      <c r="T228" s="9"/>
      <c r="U228" s="9"/>
      <c r="V228" s="9"/>
      <c r="W228" s="10"/>
      <c r="X228" s="9"/>
      <c r="Y228" s="9"/>
      <c r="Z228" s="9"/>
      <c r="AA228" s="9"/>
      <c r="AB228" s="9"/>
      <c r="AC228" s="9"/>
      <c r="AD228" s="10"/>
      <c r="AE228" s="9"/>
      <c r="AF228" s="9"/>
      <c r="AG228" s="9"/>
      <c r="AH228" s="11">
        <f>COUNTIF(الجدول233[[#This Row],[21]:[20]],"س")</f>
        <v>0</v>
      </c>
      <c r="AI228" s="9">
        <f>COUNTIF(الجدول233[[#This Row],[21]:[20]],"ب")</f>
        <v>0</v>
      </c>
      <c r="AJ228" s="9">
        <f>COUNTIF(الجدول233[[#This Row],[21]:[20]],"غياب")</f>
        <v>0</v>
      </c>
      <c r="AK228" s="9">
        <f>COUNTIF(الجدول233[[#This Row],[21]:[20]],"غ")</f>
        <v>0</v>
      </c>
      <c r="AL228" s="9">
        <f>SUM(الجدول233[[#This Row],[21]:[20]])</f>
        <v>0</v>
      </c>
      <c r="AM228" s="12">
        <f>الجدول233[[#This Row],[أيام العمل الفعي ]]-الجدول233[[#This Row],[الغياب*2]]</f>
        <v>0</v>
      </c>
      <c r="AN228" s="13"/>
      <c r="AO228" s="13">
        <f>COUNTIF(الجدول233[[#This Row],[21]:[20]],"&lt;480")</f>
        <v>0</v>
      </c>
      <c r="AP228" s="13">
        <f>الجدول233[[#This Row],[الغياب ]]*2</f>
        <v>0</v>
      </c>
      <c r="AQ228" s="13">
        <f>VLOOKUP(الجدول233[[#This Row],[الرقم الوظيفي ]],'[2]علاوة 10 د.ل'!$C:$G,5,0)</f>
        <v>250</v>
      </c>
    </row>
    <row r="229" spans="1:43">
      <c r="A229" s="7">
        <v>3224</v>
      </c>
      <c r="B229" s="8"/>
      <c r="C229" s="8"/>
      <c r="D229" s="9"/>
      <c r="E229" s="9"/>
      <c r="F229" s="9"/>
      <c r="G229" s="9"/>
      <c r="H229" s="9"/>
      <c r="I229" s="10"/>
      <c r="J229" s="9"/>
      <c r="K229" s="9"/>
      <c r="L229" s="9"/>
      <c r="M229" s="9"/>
      <c r="N229" s="9"/>
      <c r="O229" s="9"/>
      <c r="P229" s="10"/>
      <c r="Q229" s="9"/>
      <c r="R229" s="9"/>
      <c r="S229" s="9"/>
      <c r="T229" s="9"/>
      <c r="U229" s="9"/>
      <c r="V229" s="9"/>
      <c r="W229" s="10"/>
      <c r="X229" s="9"/>
      <c r="Y229" s="9"/>
      <c r="Z229" s="9"/>
      <c r="AA229" s="9"/>
      <c r="AB229" s="9"/>
      <c r="AC229" s="9"/>
      <c r="AD229" s="10"/>
      <c r="AE229" s="9"/>
      <c r="AF229" s="9"/>
      <c r="AG229" s="9"/>
      <c r="AH229" s="11">
        <f>COUNTIF(الجدول233[[#This Row],[21]:[20]],"س")</f>
        <v>0</v>
      </c>
      <c r="AI229" s="9">
        <f>COUNTIF(الجدول233[[#This Row],[21]:[20]],"ب")</f>
        <v>0</v>
      </c>
      <c r="AJ229" s="9">
        <f>COUNTIF(الجدول233[[#This Row],[21]:[20]],"غياب")</f>
        <v>0</v>
      </c>
      <c r="AK229" s="9">
        <f>COUNTIF(الجدول233[[#This Row],[21]:[20]],"غ")</f>
        <v>0</v>
      </c>
      <c r="AL229" s="9">
        <f>SUM(الجدول233[[#This Row],[21]:[20]])</f>
        <v>0</v>
      </c>
      <c r="AM229" s="12">
        <f>الجدول233[[#This Row],[أيام العمل الفعي ]]-الجدول233[[#This Row],[الغياب*2]]</f>
        <v>0</v>
      </c>
      <c r="AN229" s="13"/>
      <c r="AO229" s="13">
        <f>COUNTIF(الجدول233[[#This Row],[21]:[20]],"&lt;480")</f>
        <v>0</v>
      </c>
      <c r="AP229" s="13">
        <f>الجدول233[[#This Row],[الغياب ]]*2</f>
        <v>0</v>
      </c>
      <c r="AQ229" s="13">
        <f>VLOOKUP(الجدول233[[#This Row],[الرقم الوظيفي ]],'[2]علاوة 10 د.ل'!$C:$G,5,0)</f>
        <v>190</v>
      </c>
    </row>
    <row r="230" spans="1:43">
      <c r="A230" s="20">
        <v>3236</v>
      </c>
      <c r="B230" s="8"/>
      <c r="C230" s="8"/>
      <c r="D230" s="9"/>
      <c r="E230" s="9"/>
      <c r="F230" s="9"/>
      <c r="G230" s="9"/>
      <c r="H230" s="9"/>
      <c r="I230" s="10"/>
      <c r="J230" s="9"/>
      <c r="K230" s="9"/>
      <c r="L230" s="9"/>
      <c r="M230" s="9"/>
      <c r="N230" s="9"/>
      <c r="O230" s="9"/>
      <c r="P230" s="10"/>
      <c r="Q230" s="9"/>
      <c r="R230" s="9"/>
      <c r="S230" s="9"/>
      <c r="T230" s="9"/>
      <c r="U230" s="9"/>
      <c r="V230" s="9"/>
      <c r="W230" s="10"/>
      <c r="X230" s="9"/>
      <c r="Y230" s="9"/>
      <c r="Z230" s="9"/>
      <c r="AA230" s="9"/>
      <c r="AB230" s="9"/>
      <c r="AC230" s="9"/>
      <c r="AD230" s="10"/>
      <c r="AE230" s="9"/>
      <c r="AF230" s="9"/>
      <c r="AG230" s="9"/>
      <c r="AH230" s="11">
        <f>COUNTIF(الجدول233[[#This Row],[21]:[20]],"س")</f>
        <v>0</v>
      </c>
      <c r="AI230" s="9">
        <f>COUNTIF(الجدول233[[#This Row],[21]:[20]],"ب")</f>
        <v>0</v>
      </c>
      <c r="AJ230" s="9">
        <f>COUNTIF(الجدول233[[#This Row],[21]:[20]],"غياب")</f>
        <v>0</v>
      </c>
      <c r="AK230" s="9">
        <f>COUNTIF(الجدول233[[#This Row],[21]:[20]],"غ")</f>
        <v>0</v>
      </c>
      <c r="AL230" s="9">
        <f>SUM(الجدول233[[#This Row],[21]:[20]])</f>
        <v>0</v>
      </c>
      <c r="AM230" s="12">
        <f>الجدول233[[#This Row],[أيام العمل الفعي ]]-الجدول233[[#This Row],[الغياب*2]]</f>
        <v>0</v>
      </c>
      <c r="AN230" s="13"/>
      <c r="AO230" s="13">
        <f>COUNTIF(الجدول233[[#This Row],[21]:[20]],"&lt;480")</f>
        <v>0</v>
      </c>
      <c r="AP230" s="13">
        <f>الجدول233[[#This Row],[الغياب ]]*2</f>
        <v>0</v>
      </c>
      <c r="AQ230" s="13">
        <f>VLOOKUP(الجدول233[[#This Row],[الرقم الوظيفي ]],'[2]علاوة 10 د.ل'!$C:$G,5,0)</f>
        <v>250</v>
      </c>
    </row>
    <row r="231" spans="1:43">
      <c r="A231" s="20">
        <v>3237</v>
      </c>
      <c r="B231" s="8"/>
      <c r="C231" s="8"/>
      <c r="D231" s="9"/>
      <c r="E231" s="9"/>
      <c r="F231" s="9"/>
      <c r="G231" s="9"/>
      <c r="H231" s="9"/>
      <c r="I231" s="10"/>
      <c r="J231" s="9"/>
      <c r="K231" s="9"/>
      <c r="L231" s="9"/>
      <c r="M231" s="9"/>
      <c r="N231" s="9"/>
      <c r="O231" s="9"/>
      <c r="P231" s="10"/>
      <c r="Q231" s="9"/>
      <c r="R231" s="9"/>
      <c r="S231" s="9"/>
      <c r="T231" s="9"/>
      <c r="U231" s="9"/>
      <c r="V231" s="9"/>
      <c r="W231" s="10"/>
      <c r="X231" s="9"/>
      <c r="Y231" s="9"/>
      <c r="Z231" s="9"/>
      <c r="AA231" s="9"/>
      <c r="AB231" s="9"/>
      <c r="AC231" s="9"/>
      <c r="AD231" s="10"/>
      <c r="AE231" s="9"/>
      <c r="AF231" s="9"/>
      <c r="AG231" s="9"/>
      <c r="AH231" s="11">
        <f>COUNTIF(الجدول233[[#This Row],[21]:[20]],"س")</f>
        <v>0</v>
      </c>
      <c r="AI231" s="9">
        <f>COUNTIF(الجدول233[[#This Row],[21]:[20]],"ب")</f>
        <v>0</v>
      </c>
      <c r="AJ231" s="9">
        <f>COUNTIF(الجدول233[[#This Row],[21]:[20]],"غياب")</f>
        <v>0</v>
      </c>
      <c r="AK231" s="9">
        <f>COUNTIF(الجدول233[[#This Row],[21]:[20]],"غ")</f>
        <v>0</v>
      </c>
      <c r="AL231" s="9">
        <f>SUM(الجدول233[[#This Row],[21]:[20]])</f>
        <v>0</v>
      </c>
      <c r="AM231" s="12">
        <f>الجدول233[[#This Row],[أيام العمل الفعي ]]-الجدول233[[#This Row],[الغياب*2]]</f>
        <v>0</v>
      </c>
      <c r="AN231" s="13"/>
      <c r="AO231" s="13">
        <f>COUNTIF(الجدول233[[#This Row],[21]:[20]],"&lt;480")</f>
        <v>0</v>
      </c>
      <c r="AP231" s="13">
        <f>الجدول233[[#This Row],[الغياب ]]*2</f>
        <v>0</v>
      </c>
      <c r="AQ231" s="13">
        <f>VLOOKUP(الجدول233[[#This Row],[الرقم الوظيفي ]],'[2]علاوة 10 د.ل'!$C:$G,5,0)</f>
        <v>220</v>
      </c>
    </row>
    <row r="232" spans="1:43">
      <c r="A232" s="7">
        <v>3247</v>
      </c>
      <c r="B232" s="8"/>
      <c r="C232" s="8"/>
      <c r="D232" s="9"/>
      <c r="E232" s="9"/>
      <c r="F232" s="9"/>
      <c r="G232" s="9"/>
      <c r="H232" s="9"/>
      <c r="I232" s="10"/>
      <c r="J232" s="9"/>
      <c r="K232" s="9"/>
      <c r="L232" s="9"/>
      <c r="M232" s="9"/>
      <c r="N232" s="9"/>
      <c r="O232" s="9"/>
      <c r="P232" s="10"/>
      <c r="Q232" s="9"/>
      <c r="R232" s="9"/>
      <c r="S232" s="9"/>
      <c r="T232" s="9"/>
      <c r="U232" s="9"/>
      <c r="V232" s="9"/>
      <c r="W232" s="10"/>
      <c r="X232" s="9"/>
      <c r="Y232" s="9"/>
      <c r="Z232" s="9"/>
      <c r="AA232" s="9"/>
      <c r="AB232" s="9"/>
      <c r="AC232" s="9"/>
      <c r="AD232" s="10"/>
      <c r="AE232" s="9"/>
      <c r="AF232" s="9"/>
      <c r="AG232" s="9"/>
      <c r="AH232" s="11">
        <f>COUNTIF(الجدول233[[#This Row],[21]:[20]],"س")</f>
        <v>0</v>
      </c>
      <c r="AI232" s="9">
        <f>COUNTIF(الجدول233[[#This Row],[21]:[20]],"ب")</f>
        <v>0</v>
      </c>
      <c r="AJ232" s="9">
        <f>COUNTIF(الجدول233[[#This Row],[21]:[20]],"غياب")</f>
        <v>0</v>
      </c>
      <c r="AK232" s="9">
        <f>COUNTIF(الجدول233[[#This Row],[21]:[20]],"غ")</f>
        <v>0</v>
      </c>
      <c r="AL232" s="9">
        <f>SUM(الجدول233[[#This Row],[21]:[20]])</f>
        <v>0</v>
      </c>
      <c r="AM232" s="12">
        <f>الجدول233[[#This Row],[أيام العمل الفعي ]]-الجدول233[[#This Row],[الغياب*2]]</f>
        <v>0</v>
      </c>
      <c r="AN232" s="13"/>
      <c r="AO232" s="13">
        <f>COUNTIF(الجدول233[[#This Row],[21]:[20]],"&lt;480")</f>
        <v>0</v>
      </c>
      <c r="AP232" s="13">
        <f>الجدول233[[#This Row],[الغياب ]]*2</f>
        <v>0</v>
      </c>
      <c r="AQ232" s="13" t="e">
        <f>VLOOKUP(الجدول233[[#This Row],[الرقم الوظيفي ]],'[2]علاوة 10 د.ل'!$C:$G,5,0)</f>
        <v>#N/A</v>
      </c>
    </row>
    <row r="233" spans="1:43">
      <c r="A233" s="20">
        <v>3257</v>
      </c>
      <c r="B233" s="8"/>
      <c r="C233" s="8"/>
      <c r="D233" s="9"/>
      <c r="E233" s="9"/>
      <c r="F233" s="9"/>
      <c r="G233" s="9"/>
      <c r="H233" s="9"/>
      <c r="I233" s="10"/>
      <c r="J233" s="9"/>
      <c r="K233" s="9"/>
      <c r="L233" s="9"/>
      <c r="M233" s="9"/>
      <c r="N233" s="9"/>
      <c r="O233" s="9"/>
      <c r="P233" s="10"/>
      <c r="Q233" s="9"/>
      <c r="R233" s="9"/>
      <c r="S233" s="9"/>
      <c r="T233" s="9"/>
      <c r="U233" s="9"/>
      <c r="V233" s="9"/>
      <c r="W233" s="10"/>
      <c r="X233" s="9"/>
      <c r="Y233" s="9"/>
      <c r="Z233" s="9"/>
      <c r="AA233" s="9"/>
      <c r="AB233" s="9"/>
      <c r="AC233" s="9"/>
      <c r="AD233" s="10"/>
      <c r="AE233" s="9"/>
      <c r="AF233" s="9"/>
      <c r="AG233" s="9"/>
      <c r="AH233" s="11">
        <f>COUNTIF(الجدول233[[#This Row],[21]:[20]],"س")</f>
        <v>0</v>
      </c>
      <c r="AI233" s="9">
        <f>COUNTIF(الجدول233[[#This Row],[21]:[20]],"ب")</f>
        <v>0</v>
      </c>
      <c r="AJ233" s="9">
        <f>COUNTIF(الجدول233[[#This Row],[21]:[20]],"غياب")</f>
        <v>0</v>
      </c>
      <c r="AK233" s="9">
        <f>COUNTIF(الجدول233[[#This Row],[21]:[20]],"غ")</f>
        <v>0</v>
      </c>
      <c r="AL233" s="9">
        <f>SUM(الجدول233[[#This Row],[21]:[20]])</f>
        <v>0</v>
      </c>
      <c r="AM233" s="12">
        <f>الجدول233[[#This Row],[أيام العمل الفعي ]]-الجدول233[[#This Row],[الغياب*2]]</f>
        <v>0</v>
      </c>
      <c r="AN233" s="13"/>
      <c r="AO233" s="13">
        <f>COUNTIF(الجدول233[[#This Row],[21]:[20]],"&lt;480")</f>
        <v>0</v>
      </c>
      <c r="AP233" s="13">
        <f>الجدول233[[#This Row],[الغياب ]]*2</f>
        <v>0</v>
      </c>
      <c r="AQ233" s="13" t="e">
        <f>VLOOKUP(الجدول233[[#This Row],[الرقم الوظيفي ]],'[2]علاوة 10 د.ل'!$C:$G,5,0)</f>
        <v>#N/A</v>
      </c>
    </row>
    <row r="234" spans="1:43">
      <c r="A234" s="7">
        <v>3271</v>
      </c>
      <c r="B234" s="8"/>
      <c r="C234" s="8"/>
      <c r="D234" s="9"/>
      <c r="E234" s="9"/>
      <c r="F234" s="9"/>
      <c r="G234" s="9"/>
      <c r="H234" s="9"/>
      <c r="I234" s="10"/>
      <c r="J234" s="9"/>
      <c r="K234" s="9"/>
      <c r="L234" s="9"/>
      <c r="M234" s="9"/>
      <c r="N234" s="9"/>
      <c r="O234" s="9"/>
      <c r="P234" s="10"/>
      <c r="Q234" s="9"/>
      <c r="R234" s="9"/>
      <c r="S234" s="9"/>
      <c r="T234" s="9"/>
      <c r="U234" s="9"/>
      <c r="V234" s="9"/>
      <c r="W234" s="10"/>
      <c r="X234" s="9"/>
      <c r="Y234" s="9"/>
      <c r="Z234" s="9"/>
      <c r="AA234" s="9"/>
      <c r="AB234" s="9"/>
      <c r="AC234" s="9"/>
      <c r="AD234" s="10"/>
      <c r="AE234" s="9"/>
      <c r="AF234" s="9"/>
      <c r="AG234" s="9"/>
      <c r="AH234" s="11">
        <f>COUNTIF(الجدول233[[#This Row],[21]:[20]],"س")</f>
        <v>0</v>
      </c>
      <c r="AI234" s="9">
        <f>COUNTIF(الجدول233[[#This Row],[21]:[20]],"ب")</f>
        <v>0</v>
      </c>
      <c r="AJ234" s="9">
        <f>COUNTIF(الجدول233[[#This Row],[21]:[20]],"غياب")</f>
        <v>0</v>
      </c>
      <c r="AK234" s="9">
        <f>COUNTIF(الجدول233[[#This Row],[21]:[20]],"غ")</f>
        <v>0</v>
      </c>
      <c r="AL234" s="9">
        <f>SUM(الجدول233[[#This Row],[21]:[20]])</f>
        <v>0</v>
      </c>
      <c r="AM234" s="12">
        <f>الجدول233[[#This Row],[أيام العمل الفعي ]]-الجدول233[[#This Row],[الغياب*2]]</f>
        <v>0</v>
      </c>
      <c r="AN234" s="13"/>
      <c r="AO234" s="13">
        <f>COUNTIF(الجدول233[[#This Row],[21]:[20]],"&lt;480")</f>
        <v>0</v>
      </c>
      <c r="AP234" s="13">
        <f>الجدول233[[#This Row],[الغياب ]]*2</f>
        <v>0</v>
      </c>
      <c r="AQ234" s="13" t="e">
        <f>VLOOKUP(الجدول233[[#This Row],[الرقم الوظيفي ]],'[2]علاوة 10 د.ل'!$C:$G,5,0)</f>
        <v>#N/A</v>
      </c>
    </row>
    <row r="235" spans="1:43">
      <c r="A235" s="7">
        <v>3273</v>
      </c>
      <c r="B235" s="8"/>
      <c r="C235" s="8"/>
      <c r="D235" s="9"/>
      <c r="E235" s="9"/>
      <c r="F235" s="9"/>
      <c r="G235" s="9"/>
      <c r="H235" s="9"/>
      <c r="I235" s="10"/>
      <c r="J235" s="9"/>
      <c r="K235" s="9"/>
      <c r="L235" s="9"/>
      <c r="M235" s="9"/>
      <c r="N235" s="9"/>
      <c r="O235" s="9"/>
      <c r="P235" s="10"/>
      <c r="Q235" s="9"/>
      <c r="R235" s="9"/>
      <c r="S235" s="9"/>
      <c r="T235" s="9"/>
      <c r="U235" s="9"/>
      <c r="V235" s="9"/>
      <c r="W235" s="10"/>
      <c r="X235" s="9"/>
      <c r="Y235" s="9"/>
      <c r="Z235" s="9"/>
      <c r="AA235" s="9"/>
      <c r="AB235" s="9"/>
      <c r="AC235" s="9"/>
      <c r="AD235" s="10"/>
      <c r="AE235" s="9"/>
      <c r="AF235" s="9"/>
      <c r="AG235" s="9"/>
      <c r="AH235" s="11">
        <f>COUNTIF(الجدول233[[#This Row],[21]:[20]],"س")</f>
        <v>0</v>
      </c>
      <c r="AI235" s="9">
        <f>COUNTIF(الجدول233[[#This Row],[21]:[20]],"ب")</f>
        <v>0</v>
      </c>
      <c r="AJ235" s="9">
        <f>COUNTIF(الجدول233[[#This Row],[21]:[20]],"غياب")</f>
        <v>0</v>
      </c>
      <c r="AK235" s="9">
        <f>COUNTIF(الجدول233[[#This Row],[21]:[20]],"غ")</f>
        <v>0</v>
      </c>
      <c r="AL235" s="9">
        <f>SUM(الجدول233[[#This Row],[21]:[20]])</f>
        <v>0</v>
      </c>
      <c r="AM235" s="12">
        <f>الجدول233[[#This Row],[أيام العمل الفعي ]]-الجدول233[[#This Row],[الغياب*2]]</f>
        <v>0</v>
      </c>
      <c r="AN235" s="13"/>
      <c r="AO235" s="13">
        <f>COUNTIF(الجدول233[[#This Row],[21]:[20]],"&lt;480")</f>
        <v>0</v>
      </c>
      <c r="AP235" s="13">
        <f>الجدول233[[#This Row],[الغياب ]]*2</f>
        <v>0</v>
      </c>
      <c r="AQ235" s="13" t="e">
        <f>VLOOKUP(الجدول233[[#This Row],[الرقم الوظيفي ]],'[2]علاوة 10 د.ل'!$C:$G,5,0)</f>
        <v>#N/A</v>
      </c>
    </row>
    <row r="236" spans="1:43">
      <c r="A236" s="20">
        <v>3279</v>
      </c>
      <c r="B236" s="8"/>
      <c r="C236" s="8"/>
      <c r="D236" s="9"/>
      <c r="E236" s="9"/>
      <c r="F236" s="9"/>
      <c r="G236" s="9"/>
      <c r="H236" s="9"/>
      <c r="I236" s="10"/>
      <c r="J236" s="9"/>
      <c r="K236" s="9"/>
      <c r="L236" s="9"/>
      <c r="M236" s="9"/>
      <c r="N236" s="9"/>
      <c r="O236" s="9"/>
      <c r="P236" s="10"/>
      <c r="Q236" s="9"/>
      <c r="R236" s="9"/>
      <c r="S236" s="9"/>
      <c r="T236" s="9"/>
      <c r="U236" s="9"/>
      <c r="V236" s="9"/>
      <c r="W236" s="10"/>
      <c r="X236" s="9"/>
      <c r="Y236" s="9"/>
      <c r="Z236" s="9"/>
      <c r="AA236" s="9"/>
      <c r="AB236" s="9"/>
      <c r="AC236" s="9"/>
      <c r="AD236" s="10"/>
      <c r="AE236" s="9"/>
      <c r="AF236" s="9"/>
      <c r="AG236" s="9"/>
      <c r="AH236" s="11">
        <f>COUNTIF(الجدول233[[#This Row],[21]:[20]],"س")</f>
        <v>0</v>
      </c>
      <c r="AI236" s="9">
        <f>COUNTIF(الجدول233[[#This Row],[21]:[20]],"ب")</f>
        <v>0</v>
      </c>
      <c r="AJ236" s="9">
        <f>COUNTIF(الجدول233[[#This Row],[21]:[20]],"غياب")</f>
        <v>0</v>
      </c>
      <c r="AK236" s="9">
        <f>COUNTIF(الجدول233[[#This Row],[21]:[20]],"غ")</f>
        <v>0</v>
      </c>
      <c r="AL236" s="9">
        <f>SUM(الجدول233[[#This Row],[21]:[20]])</f>
        <v>0</v>
      </c>
      <c r="AM236" s="12">
        <f>الجدول233[[#This Row],[أيام العمل الفعي ]]-الجدول233[[#This Row],[الغياب*2]]</f>
        <v>0</v>
      </c>
      <c r="AN236" s="13"/>
      <c r="AO236" s="13">
        <f>COUNTIF(الجدول233[[#This Row],[21]:[20]],"&lt;480")</f>
        <v>0</v>
      </c>
      <c r="AP236" s="13">
        <f>الجدول233[[#This Row],[الغياب ]]*2</f>
        <v>0</v>
      </c>
      <c r="AQ236" s="13" t="e">
        <f>VLOOKUP(الجدول233[[#This Row],[الرقم الوظيفي ]],'[2]علاوة 10 د.ل'!$C:$G,5,0)</f>
        <v>#N/A</v>
      </c>
    </row>
    <row r="237" spans="1:43">
      <c r="A237" s="20">
        <v>3289</v>
      </c>
      <c r="B237" s="8"/>
      <c r="C237" s="8"/>
      <c r="D237" s="9"/>
      <c r="E237" s="9"/>
      <c r="F237" s="9"/>
      <c r="G237" s="9"/>
      <c r="H237" s="9"/>
      <c r="I237" s="10"/>
      <c r="J237" s="9"/>
      <c r="K237" s="9"/>
      <c r="L237" s="9"/>
      <c r="M237" s="9"/>
      <c r="N237" s="9"/>
      <c r="O237" s="9"/>
      <c r="P237" s="10"/>
      <c r="Q237" s="9"/>
      <c r="R237" s="9"/>
      <c r="S237" s="9"/>
      <c r="T237" s="9"/>
      <c r="U237" s="9"/>
      <c r="V237" s="9"/>
      <c r="W237" s="10"/>
      <c r="X237" s="9"/>
      <c r="Y237" s="9"/>
      <c r="Z237" s="9"/>
      <c r="AA237" s="9"/>
      <c r="AB237" s="9"/>
      <c r="AC237" s="9"/>
      <c r="AD237" s="10"/>
      <c r="AE237" s="9"/>
      <c r="AF237" s="9"/>
      <c r="AG237" s="9"/>
      <c r="AH237" s="11">
        <f>COUNTIF(الجدول233[[#This Row],[21]:[20]],"س")</f>
        <v>0</v>
      </c>
      <c r="AI237" s="9">
        <f>COUNTIF(الجدول233[[#This Row],[21]:[20]],"ب")</f>
        <v>0</v>
      </c>
      <c r="AJ237" s="9">
        <f>COUNTIF(الجدول233[[#This Row],[21]:[20]],"غياب")</f>
        <v>0</v>
      </c>
      <c r="AK237" s="9">
        <f>COUNTIF(الجدول233[[#This Row],[21]:[20]],"غ")</f>
        <v>0</v>
      </c>
      <c r="AL237" s="9">
        <f>SUM(الجدول233[[#This Row],[21]:[20]])</f>
        <v>0</v>
      </c>
      <c r="AM237" s="12">
        <f>الجدول233[[#This Row],[أيام العمل الفعي ]]-الجدول233[[#This Row],[الغياب*2]]</f>
        <v>0</v>
      </c>
      <c r="AN237" s="13"/>
      <c r="AO237" s="13">
        <f>COUNTIF(الجدول233[[#This Row],[21]:[20]],"&lt;480")</f>
        <v>0</v>
      </c>
      <c r="AP237" s="13">
        <f>الجدول233[[#This Row],[الغياب ]]*2</f>
        <v>0</v>
      </c>
      <c r="AQ237" s="13">
        <f>VLOOKUP(الجدول233[[#This Row],[الرقم الوظيفي ]],'[2]علاوة 10 د.ل'!$C:$G,5,0)</f>
        <v>260</v>
      </c>
    </row>
    <row r="238" spans="1:43">
      <c r="A238" s="20">
        <v>3298</v>
      </c>
      <c r="B238" s="8"/>
      <c r="C238" s="8"/>
      <c r="D238" s="9"/>
      <c r="E238" s="9"/>
      <c r="F238" s="9"/>
      <c r="G238" s="9"/>
      <c r="H238" s="9"/>
      <c r="I238" s="10"/>
      <c r="J238" s="9"/>
      <c r="K238" s="9"/>
      <c r="L238" s="9"/>
      <c r="M238" s="9"/>
      <c r="N238" s="9"/>
      <c r="O238" s="9"/>
      <c r="P238" s="10"/>
      <c r="Q238" s="9"/>
      <c r="R238" s="9"/>
      <c r="S238" s="9"/>
      <c r="T238" s="9"/>
      <c r="U238" s="9"/>
      <c r="V238" s="9"/>
      <c r="W238" s="10"/>
      <c r="X238" s="9"/>
      <c r="Y238" s="9"/>
      <c r="Z238" s="9"/>
      <c r="AA238" s="9"/>
      <c r="AB238" s="9"/>
      <c r="AC238" s="9"/>
      <c r="AD238" s="10"/>
      <c r="AE238" s="9"/>
      <c r="AF238" s="9"/>
      <c r="AG238" s="9"/>
      <c r="AH238" s="11">
        <f>COUNTIF(الجدول233[[#This Row],[21]:[20]],"س")</f>
        <v>0</v>
      </c>
      <c r="AI238" s="9">
        <f>COUNTIF(الجدول233[[#This Row],[21]:[20]],"ب")</f>
        <v>0</v>
      </c>
      <c r="AJ238" s="9">
        <f>COUNTIF(الجدول233[[#This Row],[21]:[20]],"غياب")</f>
        <v>0</v>
      </c>
      <c r="AK238" s="9">
        <f>COUNTIF(الجدول233[[#This Row],[21]:[20]],"غ")</f>
        <v>0</v>
      </c>
      <c r="AL238" s="9">
        <f>SUM(الجدول233[[#This Row],[21]:[20]])</f>
        <v>0</v>
      </c>
      <c r="AM238" s="12">
        <f>الجدول233[[#This Row],[أيام العمل الفعي ]]-الجدول233[[#This Row],[الغياب*2]]</f>
        <v>0</v>
      </c>
      <c r="AN238" s="13"/>
      <c r="AO238" s="13">
        <f>COUNTIF(الجدول233[[#This Row],[21]:[20]],"&lt;480")</f>
        <v>0</v>
      </c>
      <c r="AP238" s="13">
        <f>الجدول233[[#This Row],[الغياب ]]*2</f>
        <v>0</v>
      </c>
      <c r="AQ238" s="13">
        <f>VLOOKUP(الجدول233[[#This Row],[الرقم الوظيفي ]],'[2]علاوة 10 د.ل'!$C:$G,5,0)</f>
        <v>250</v>
      </c>
    </row>
    <row r="239" spans="1:43">
      <c r="A239" s="16">
        <v>3303</v>
      </c>
      <c r="B239" s="17"/>
      <c r="C239" s="8"/>
      <c r="D239" s="9"/>
      <c r="E239" s="9"/>
      <c r="F239" s="9"/>
      <c r="G239" s="9"/>
      <c r="H239" s="9"/>
      <c r="I239" s="10"/>
      <c r="J239" s="9"/>
      <c r="K239" s="9"/>
      <c r="L239" s="9"/>
      <c r="M239" s="9"/>
      <c r="N239" s="9"/>
      <c r="O239" s="9"/>
      <c r="P239" s="10"/>
      <c r="Q239" s="9"/>
      <c r="R239" s="9"/>
      <c r="S239" s="9"/>
      <c r="T239" s="9"/>
      <c r="U239" s="9"/>
      <c r="V239" s="9"/>
      <c r="W239" s="10"/>
      <c r="X239" s="9"/>
      <c r="Y239" s="9"/>
      <c r="Z239" s="9"/>
      <c r="AA239" s="9"/>
      <c r="AB239" s="9"/>
      <c r="AC239" s="9"/>
      <c r="AD239" s="10"/>
      <c r="AE239" s="9"/>
      <c r="AF239" s="9"/>
      <c r="AG239" s="9"/>
      <c r="AH239" s="18">
        <f>COUNTIF(الجدول233[[#This Row],[21]:[20]],"س")</f>
        <v>0</v>
      </c>
      <c r="AI239" s="13">
        <f>COUNTIF(الجدول233[[#This Row],[21]:[20]],"ب")</f>
        <v>0</v>
      </c>
      <c r="AJ239" s="13">
        <f>COUNTIF(الجدول233[[#This Row],[21]:[20]],"غياب")</f>
        <v>0</v>
      </c>
      <c r="AK239" s="13">
        <f>COUNTIF(الجدول233[[#This Row],[21]:[20]],"غ")</f>
        <v>0</v>
      </c>
      <c r="AL239" s="13">
        <f>SUM(الجدول233[[#This Row],[21]:[20]])</f>
        <v>0</v>
      </c>
      <c r="AM239" s="19">
        <f>الجدول233[[#This Row],[أيام العمل الفعي ]]-الجدول233[[#This Row],[الغياب*2]]</f>
        <v>0</v>
      </c>
      <c r="AN239" s="13"/>
      <c r="AO239" s="13">
        <f>COUNTIF(الجدول233[[#This Row],[21]:[20]],"&lt;480")</f>
        <v>0</v>
      </c>
      <c r="AP239" s="13">
        <f>الجدول233[[#This Row],[الغياب ]]*2</f>
        <v>0</v>
      </c>
      <c r="AQ239" s="13" t="e">
        <f>VLOOKUP(الجدول233[[#This Row],[الرقم الوظيفي ]],'[2]علاوة 10 د.ل'!$C:$G,5,0)</f>
        <v>#N/A</v>
      </c>
    </row>
    <row r="240" spans="1:43">
      <c r="A240" s="20">
        <v>3306</v>
      </c>
      <c r="B240" s="8"/>
      <c r="C240" s="8"/>
      <c r="D240" s="9"/>
      <c r="E240" s="9"/>
      <c r="F240" s="9"/>
      <c r="G240" s="9"/>
      <c r="H240" s="9"/>
      <c r="I240" s="10"/>
      <c r="J240" s="9"/>
      <c r="K240" s="9"/>
      <c r="L240" s="9"/>
      <c r="M240" s="9"/>
      <c r="N240" s="9"/>
      <c r="O240" s="9"/>
      <c r="P240" s="10"/>
      <c r="Q240" s="9"/>
      <c r="R240" s="9"/>
      <c r="S240" s="9"/>
      <c r="T240" s="9"/>
      <c r="U240" s="9"/>
      <c r="V240" s="9"/>
      <c r="W240" s="10"/>
      <c r="X240" s="9"/>
      <c r="Y240" s="9"/>
      <c r="Z240" s="9"/>
      <c r="AA240" s="9"/>
      <c r="AB240" s="9"/>
      <c r="AC240" s="9"/>
      <c r="AD240" s="10"/>
      <c r="AE240" s="9"/>
      <c r="AF240" s="9"/>
      <c r="AG240" s="9"/>
      <c r="AH240" s="11">
        <f>COUNTIF(الجدول233[[#This Row],[21]:[20]],"س")</f>
        <v>0</v>
      </c>
      <c r="AI240" s="9">
        <f>COUNTIF(الجدول233[[#This Row],[21]:[20]],"ب")</f>
        <v>0</v>
      </c>
      <c r="AJ240" s="9">
        <f>COUNTIF(الجدول233[[#This Row],[21]:[20]],"غياب")</f>
        <v>0</v>
      </c>
      <c r="AK240" s="9">
        <f>COUNTIF(الجدول233[[#This Row],[21]:[20]],"غ")</f>
        <v>0</v>
      </c>
      <c r="AL240" s="9">
        <f>SUM(الجدول233[[#This Row],[21]:[20]])</f>
        <v>0</v>
      </c>
      <c r="AM240" s="12">
        <f>الجدول233[[#This Row],[أيام العمل الفعي ]]-الجدول233[[#This Row],[الغياب*2]]</f>
        <v>0</v>
      </c>
      <c r="AN240" s="13"/>
      <c r="AO240" s="13">
        <f>COUNTIF(الجدول233[[#This Row],[21]:[20]],"&lt;480")</f>
        <v>0</v>
      </c>
      <c r="AP240" s="13">
        <f>الجدول233[[#This Row],[الغياب ]]*2</f>
        <v>0</v>
      </c>
      <c r="AQ240" s="13" t="e">
        <f>VLOOKUP(الجدول233[[#This Row],[الرقم الوظيفي ]],'[2]علاوة 10 د.ل'!$C:$G,5,0)</f>
        <v>#N/A</v>
      </c>
    </row>
    <row r="241" spans="1:43">
      <c r="A241" s="7">
        <v>3308</v>
      </c>
      <c r="B241" s="8"/>
      <c r="C241" s="8"/>
      <c r="D241" s="9"/>
      <c r="E241" s="9"/>
      <c r="F241" s="9"/>
      <c r="G241" s="9"/>
      <c r="H241" s="9"/>
      <c r="I241" s="10"/>
      <c r="J241" s="9"/>
      <c r="K241" s="9"/>
      <c r="L241" s="9"/>
      <c r="M241" s="9"/>
      <c r="N241" s="9"/>
      <c r="O241" s="9"/>
      <c r="P241" s="10"/>
      <c r="Q241" s="9"/>
      <c r="R241" s="9"/>
      <c r="S241" s="9"/>
      <c r="T241" s="9"/>
      <c r="U241" s="9"/>
      <c r="V241" s="9"/>
      <c r="W241" s="10"/>
      <c r="X241" s="9"/>
      <c r="Y241" s="9"/>
      <c r="Z241" s="9"/>
      <c r="AA241" s="9"/>
      <c r="AB241" s="9"/>
      <c r="AC241" s="9"/>
      <c r="AD241" s="10"/>
      <c r="AE241" s="9"/>
      <c r="AF241" s="9"/>
      <c r="AG241" s="9"/>
      <c r="AH241" s="11">
        <f>COUNTIF(الجدول233[[#This Row],[21]:[20]],"س")</f>
        <v>0</v>
      </c>
      <c r="AI241" s="9">
        <f>COUNTIF(الجدول233[[#This Row],[21]:[20]],"ب")</f>
        <v>0</v>
      </c>
      <c r="AJ241" s="9">
        <f>COUNTIF(الجدول233[[#This Row],[21]:[20]],"غياب")</f>
        <v>0</v>
      </c>
      <c r="AK241" s="9">
        <f>COUNTIF(الجدول233[[#This Row],[21]:[20]],"غ")</f>
        <v>0</v>
      </c>
      <c r="AL241" s="9">
        <f>SUM(الجدول233[[#This Row],[21]:[20]])</f>
        <v>0</v>
      </c>
      <c r="AM241" s="12">
        <f>الجدول233[[#This Row],[أيام العمل الفعي ]]-الجدول233[[#This Row],[الغياب*2]]</f>
        <v>0</v>
      </c>
      <c r="AN241" s="13"/>
      <c r="AO241" s="13">
        <f>COUNTIF(الجدول233[[#This Row],[21]:[20]],"&lt;480")</f>
        <v>0</v>
      </c>
      <c r="AP241" s="13">
        <f>الجدول233[[#This Row],[الغياب ]]*2</f>
        <v>0</v>
      </c>
      <c r="AQ241" s="13" t="e">
        <f>VLOOKUP(الجدول233[[#This Row],[الرقم الوظيفي ]],'[2]علاوة 10 د.ل'!$C:$G,5,0)</f>
        <v>#N/A</v>
      </c>
    </row>
    <row r="242" spans="1:43">
      <c r="A242" s="16">
        <v>3309</v>
      </c>
      <c r="B242" s="17"/>
      <c r="C242" s="8"/>
      <c r="D242" s="9"/>
      <c r="E242" s="9"/>
      <c r="F242" s="9"/>
      <c r="G242" s="9"/>
      <c r="H242" s="9"/>
      <c r="I242" s="10"/>
      <c r="J242" s="9"/>
      <c r="K242" s="9"/>
      <c r="L242" s="9"/>
      <c r="M242" s="9"/>
      <c r="N242" s="9"/>
      <c r="O242" s="9"/>
      <c r="P242" s="10"/>
      <c r="Q242" s="9"/>
      <c r="R242" s="9"/>
      <c r="S242" s="9"/>
      <c r="T242" s="9"/>
      <c r="U242" s="9"/>
      <c r="V242" s="9"/>
      <c r="W242" s="10"/>
      <c r="X242" s="9"/>
      <c r="Y242" s="9"/>
      <c r="Z242" s="9"/>
      <c r="AA242" s="9"/>
      <c r="AB242" s="9"/>
      <c r="AC242" s="9"/>
      <c r="AD242" s="10"/>
      <c r="AE242" s="9"/>
      <c r="AF242" s="9"/>
      <c r="AG242" s="9"/>
      <c r="AH242" s="18">
        <f>COUNTIF(الجدول233[[#This Row],[21]:[20]],"س")</f>
        <v>0</v>
      </c>
      <c r="AI242" s="13">
        <f>COUNTIF(الجدول233[[#This Row],[21]:[20]],"ب")</f>
        <v>0</v>
      </c>
      <c r="AJ242" s="13">
        <f>COUNTIF(الجدول233[[#This Row],[21]:[20]],"غياب")</f>
        <v>0</v>
      </c>
      <c r="AK242" s="13">
        <f>COUNTIF(الجدول233[[#This Row],[21]:[20]],"غ")</f>
        <v>0</v>
      </c>
      <c r="AL242" s="13">
        <f>SUM(الجدول233[[#This Row],[21]:[20]])</f>
        <v>0</v>
      </c>
      <c r="AM242" s="19">
        <f>الجدول233[[#This Row],[أيام العمل الفعي ]]-الجدول233[[#This Row],[الغياب*2]]</f>
        <v>0</v>
      </c>
      <c r="AN242" s="13"/>
      <c r="AO242" s="13">
        <f>COUNTIF(الجدول233[[#This Row],[21]:[20]],"&lt;480")</f>
        <v>0</v>
      </c>
      <c r="AP242" s="13">
        <f>الجدول233[[#This Row],[الغياب ]]*2</f>
        <v>0</v>
      </c>
      <c r="AQ242" s="13" t="e">
        <f>VLOOKUP(الجدول233[[#This Row],[الرقم الوظيفي ]],'[2]علاوة 10 د.ل'!$C:$G,5,0)</f>
        <v>#N/A</v>
      </c>
    </row>
    <row r="243" spans="1:43">
      <c r="A243" s="7">
        <v>3319</v>
      </c>
      <c r="B243" s="8"/>
      <c r="C243" s="8"/>
      <c r="D243" s="9"/>
      <c r="E243" s="9"/>
      <c r="F243" s="9"/>
      <c r="G243" s="9"/>
      <c r="H243" s="9"/>
      <c r="I243" s="10"/>
      <c r="J243" s="9"/>
      <c r="K243" s="9"/>
      <c r="L243" s="9"/>
      <c r="M243" s="9"/>
      <c r="N243" s="9"/>
      <c r="O243" s="9"/>
      <c r="P243" s="10"/>
      <c r="Q243" s="9"/>
      <c r="R243" s="9"/>
      <c r="S243" s="9"/>
      <c r="T243" s="9"/>
      <c r="U243" s="9"/>
      <c r="V243" s="9"/>
      <c r="W243" s="10"/>
      <c r="X243" s="9"/>
      <c r="Y243" s="9"/>
      <c r="Z243" s="9"/>
      <c r="AA243" s="9"/>
      <c r="AB243" s="9"/>
      <c r="AC243" s="9"/>
      <c r="AD243" s="10"/>
      <c r="AE243" s="9"/>
      <c r="AF243" s="9"/>
      <c r="AG243" s="9"/>
      <c r="AH243" s="11">
        <f>COUNTIF(الجدول233[[#This Row],[21]:[20]],"س")</f>
        <v>0</v>
      </c>
      <c r="AI243" s="9">
        <f>COUNTIF(الجدول233[[#This Row],[21]:[20]],"ب")</f>
        <v>0</v>
      </c>
      <c r="AJ243" s="9">
        <f>COUNTIF(الجدول233[[#This Row],[21]:[20]],"غياب")</f>
        <v>0</v>
      </c>
      <c r="AK243" s="9">
        <f>COUNTIF(الجدول233[[#This Row],[21]:[20]],"غ")</f>
        <v>0</v>
      </c>
      <c r="AL243" s="9">
        <f>SUM(الجدول233[[#This Row],[21]:[20]])</f>
        <v>0</v>
      </c>
      <c r="AM243" s="12">
        <f>الجدول233[[#This Row],[أيام العمل الفعي ]]-الجدول233[[#This Row],[الغياب*2]]</f>
        <v>0</v>
      </c>
      <c r="AN243" s="13"/>
      <c r="AO243" s="13">
        <f>COUNTIF(الجدول233[[#This Row],[21]:[20]],"&lt;480")</f>
        <v>0</v>
      </c>
      <c r="AP243" s="13">
        <f>الجدول233[[#This Row],[الغياب ]]*2</f>
        <v>0</v>
      </c>
      <c r="AQ243" s="13" t="e">
        <f>VLOOKUP(الجدول233[[#This Row],[الرقم الوظيفي ]],'[2]علاوة 10 د.ل'!$C:$G,5,0)</f>
        <v>#N/A</v>
      </c>
    </row>
    <row r="244" spans="1:43">
      <c r="A244" s="7">
        <v>3332</v>
      </c>
      <c r="B244" s="8"/>
      <c r="C244" s="8"/>
      <c r="D244" s="9"/>
      <c r="E244" s="9"/>
      <c r="F244" s="9"/>
      <c r="G244" s="9"/>
      <c r="H244" s="9"/>
      <c r="I244" s="10"/>
      <c r="J244" s="9"/>
      <c r="K244" s="9"/>
      <c r="L244" s="9"/>
      <c r="M244" s="9"/>
      <c r="N244" s="9"/>
      <c r="O244" s="9"/>
      <c r="P244" s="10"/>
      <c r="Q244" s="9"/>
      <c r="R244" s="9"/>
      <c r="S244" s="9"/>
      <c r="T244" s="9"/>
      <c r="U244" s="9"/>
      <c r="V244" s="9"/>
      <c r="W244" s="10"/>
      <c r="X244" s="9"/>
      <c r="Y244" s="9"/>
      <c r="Z244" s="9"/>
      <c r="AA244" s="9"/>
      <c r="AB244" s="9"/>
      <c r="AC244" s="9"/>
      <c r="AD244" s="10"/>
      <c r="AE244" s="9"/>
      <c r="AF244" s="9"/>
      <c r="AG244" s="9"/>
      <c r="AH244" s="11">
        <f>COUNTIF(الجدول233[[#This Row],[21]:[20]],"س")</f>
        <v>0</v>
      </c>
      <c r="AI244" s="9">
        <f>COUNTIF(الجدول233[[#This Row],[21]:[20]],"ب")</f>
        <v>0</v>
      </c>
      <c r="AJ244" s="9">
        <f>COUNTIF(الجدول233[[#This Row],[21]:[20]],"غياب")</f>
        <v>0</v>
      </c>
      <c r="AK244" s="9">
        <f>COUNTIF(الجدول233[[#This Row],[21]:[20]],"غ")</f>
        <v>0</v>
      </c>
      <c r="AL244" s="9">
        <f>SUM(الجدول233[[#This Row],[21]:[20]])</f>
        <v>0</v>
      </c>
      <c r="AM244" s="12">
        <f>الجدول233[[#This Row],[أيام العمل الفعي ]]-الجدول233[[#This Row],[الغياب*2]]</f>
        <v>0</v>
      </c>
      <c r="AN244" s="13"/>
      <c r="AO244" s="13">
        <f>COUNTIF(الجدول233[[#This Row],[21]:[20]],"&lt;480")</f>
        <v>0</v>
      </c>
      <c r="AP244" s="13">
        <f>الجدول233[[#This Row],[الغياب ]]*2</f>
        <v>0</v>
      </c>
      <c r="AQ244" s="13" t="e">
        <f>VLOOKUP(الجدول233[[#This Row],[الرقم الوظيفي ]],'[2]علاوة 10 د.ل'!$C:$G,5,0)</f>
        <v>#N/A</v>
      </c>
    </row>
    <row r="245" spans="1:43">
      <c r="A245" s="7">
        <v>3333</v>
      </c>
      <c r="B245" s="8"/>
      <c r="C245" s="8"/>
      <c r="D245" s="9"/>
      <c r="E245" s="9"/>
      <c r="F245" s="9"/>
      <c r="G245" s="9"/>
      <c r="H245" s="9"/>
      <c r="I245" s="10"/>
      <c r="J245" s="9"/>
      <c r="K245" s="9"/>
      <c r="L245" s="9"/>
      <c r="M245" s="9"/>
      <c r="N245" s="9"/>
      <c r="O245" s="9"/>
      <c r="P245" s="10"/>
      <c r="Q245" s="9"/>
      <c r="R245" s="9"/>
      <c r="S245" s="9"/>
      <c r="T245" s="9"/>
      <c r="U245" s="9"/>
      <c r="V245" s="9"/>
      <c r="W245" s="10"/>
      <c r="X245" s="9"/>
      <c r="Y245" s="9"/>
      <c r="Z245" s="9"/>
      <c r="AA245" s="9"/>
      <c r="AB245" s="9"/>
      <c r="AC245" s="9"/>
      <c r="AD245" s="10"/>
      <c r="AE245" s="9"/>
      <c r="AF245" s="9"/>
      <c r="AG245" s="9"/>
      <c r="AH245" s="11">
        <f>COUNTIF(الجدول233[[#This Row],[21]:[20]],"س")</f>
        <v>0</v>
      </c>
      <c r="AI245" s="9">
        <f>COUNTIF(الجدول233[[#This Row],[21]:[20]],"ب")</f>
        <v>0</v>
      </c>
      <c r="AJ245" s="9">
        <f>COUNTIF(الجدول233[[#This Row],[21]:[20]],"غياب")</f>
        <v>0</v>
      </c>
      <c r="AK245" s="9">
        <f>COUNTIF(الجدول233[[#This Row],[21]:[20]],"غ")</f>
        <v>0</v>
      </c>
      <c r="AL245" s="9">
        <f>SUM(الجدول233[[#This Row],[21]:[20]])</f>
        <v>0</v>
      </c>
      <c r="AM245" s="12">
        <f>الجدول233[[#This Row],[أيام العمل الفعي ]]-الجدول233[[#This Row],[الغياب*2]]</f>
        <v>0</v>
      </c>
      <c r="AN245" s="13"/>
      <c r="AO245" s="13">
        <f>COUNTIF(الجدول233[[#This Row],[21]:[20]],"&lt;480")</f>
        <v>0</v>
      </c>
      <c r="AP245" s="13">
        <f>الجدول233[[#This Row],[الغياب ]]*2</f>
        <v>0</v>
      </c>
      <c r="AQ245" s="13" t="e">
        <f>VLOOKUP(الجدول233[[#This Row],[الرقم الوظيفي ]],'[2]علاوة 10 د.ل'!$C:$G,5,0)</f>
        <v>#N/A</v>
      </c>
    </row>
    <row r="246" spans="1:43">
      <c r="A246" s="7">
        <v>3349</v>
      </c>
      <c r="B246" s="8"/>
      <c r="C246" s="8"/>
      <c r="D246" s="9"/>
      <c r="E246" s="9"/>
      <c r="F246" s="9"/>
      <c r="G246" s="9"/>
      <c r="H246" s="9"/>
      <c r="I246" s="10"/>
      <c r="J246" s="9"/>
      <c r="K246" s="9"/>
      <c r="L246" s="9"/>
      <c r="M246" s="9"/>
      <c r="N246" s="9"/>
      <c r="O246" s="9"/>
      <c r="P246" s="10"/>
      <c r="Q246" s="9"/>
      <c r="R246" s="9"/>
      <c r="S246" s="9"/>
      <c r="T246" s="9"/>
      <c r="U246" s="9"/>
      <c r="V246" s="9"/>
      <c r="W246" s="10"/>
      <c r="X246" s="9"/>
      <c r="Y246" s="9"/>
      <c r="Z246" s="9"/>
      <c r="AA246" s="9"/>
      <c r="AB246" s="9"/>
      <c r="AC246" s="9"/>
      <c r="AD246" s="10"/>
      <c r="AE246" s="9"/>
      <c r="AF246" s="9"/>
      <c r="AG246" s="9"/>
      <c r="AH246" s="11">
        <f>COUNTIF(الجدول233[[#This Row],[21]:[20]],"س")</f>
        <v>0</v>
      </c>
      <c r="AI246" s="9">
        <f>COUNTIF(الجدول233[[#This Row],[21]:[20]],"ب")</f>
        <v>0</v>
      </c>
      <c r="AJ246" s="9">
        <f>COUNTIF(الجدول233[[#This Row],[21]:[20]],"غياب")</f>
        <v>0</v>
      </c>
      <c r="AK246" s="9">
        <f>COUNTIF(الجدول233[[#This Row],[21]:[20]],"غ")</f>
        <v>0</v>
      </c>
      <c r="AL246" s="9">
        <f>SUM(الجدول233[[#This Row],[21]:[20]])</f>
        <v>0</v>
      </c>
      <c r="AM246" s="12">
        <f>الجدول233[[#This Row],[أيام العمل الفعي ]]-الجدول233[[#This Row],[الغياب*2]]</f>
        <v>0</v>
      </c>
      <c r="AN246" s="13"/>
      <c r="AO246" s="13">
        <f>COUNTIF(الجدول233[[#This Row],[21]:[20]],"&lt;480")</f>
        <v>0</v>
      </c>
      <c r="AP246" s="13">
        <f>الجدول233[[#This Row],[الغياب ]]*2</f>
        <v>0</v>
      </c>
      <c r="AQ246" s="13" t="e">
        <f>VLOOKUP(الجدول233[[#This Row],[الرقم الوظيفي ]],'[2]علاوة 10 د.ل'!$C:$G,5,0)</f>
        <v>#N/A</v>
      </c>
    </row>
    <row r="247" spans="1:43">
      <c r="A247" s="7">
        <v>3353</v>
      </c>
      <c r="B247" s="8"/>
      <c r="C247" s="8"/>
      <c r="D247" s="9"/>
      <c r="E247" s="9"/>
      <c r="F247" s="9"/>
      <c r="G247" s="9"/>
      <c r="H247" s="9"/>
      <c r="I247" s="10"/>
      <c r="J247" s="9"/>
      <c r="K247" s="9"/>
      <c r="L247" s="9"/>
      <c r="M247" s="9"/>
      <c r="N247" s="9"/>
      <c r="O247" s="9"/>
      <c r="P247" s="10"/>
      <c r="Q247" s="9"/>
      <c r="R247" s="9"/>
      <c r="S247" s="9"/>
      <c r="T247" s="9"/>
      <c r="U247" s="9"/>
      <c r="V247" s="9"/>
      <c r="W247" s="10"/>
      <c r="X247" s="9"/>
      <c r="Y247" s="9"/>
      <c r="Z247" s="9"/>
      <c r="AA247" s="9"/>
      <c r="AB247" s="9"/>
      <c r="AC247" s="9"/>
      <c r="AD247" s="10"/>
      <c r="AE247" s="9"/>
      <c r="AF247" s="9"/>
      <c r="AG247" s="9"/>
      <c r="AH247" s="11">
        <f>COUNTIF(الجدول233[[#This Row],[21]:[20]],"س")</f>
        <v>0</v>
      </c>
      <c r="AI247" s="9">
        <f>COUNTIF(الجدول233[[#This Row],[21]:[20]],"ب")</f>
        <v>0</v>
      </c>
      <c r="AJ247" s="9">
        <f>COUNTIF(الجدول233[[#This Row],[21]:[20]],"غياب")</f>
        <v>0</v>
      </c>
      <c r="AK247" s="9">
        <f>COUNTIF(الجدول233[[#This Row],[21]:[20]],"غ")</f>
        <v>0</v>
      </c>
      <c r="AL247" s="9">
        <f>SUM(الجدول233[[#This Row],[21]:[20]])</f>
        <v>0</v>
      </c>
      <c r="AM247" s="12">
        <f>الجدول233[[#This Row],[أيام العمل الفعي ]]-الجدول233[[#This Row],[الغياب*2]]</f>
        <v>0</v>
      </c>
      <c r="AN247" s="13"/>
      <c r="AO247" s="13">
        <f>COUNTIF(الجدول233[[#This Row],[21]:[20]],"&lt;480")</f>
        <v>0</v>
      </c>
      <c r="AP247" s="13">
        <f>الجدول233[[#This Row],[الغياب ]]*2</f>
        <v>0</v>
      </c>
      <c r="AQ247" s="13" t="e">
        <f>VLOOKUP(الجدول233[[#This Row],[الرقم الوظيفي ]],'[2]علاوة 10 د.ل'!$C:$G,5,0)</f>
        <v>#N/A</v>
      </c>
    </row>
    <row r="248" spans="1:43">
      <c r="A248" s="7">
        <v>3359</v>
      </c>
      <c r="B248" s="8"/>
      <c r="C248" s="8"/>
      <c r="D248" s="9"/>
      <c r="E248" s="9"/>
      <c r="F248" s="9"/>
      <c r="G248" s="9"/>
      <c r="H248" s="9"/>
      <c r="I248" s="10"/>
      <c r="J248" s="9"/>
      <c r="K248" s="9"/>
      <c r="L248" s="9"/>
      <c r="M248" s="9"/>
      <c r="N248" s="9"/>
      <c r="O248" s="9"/>
      <c r="P248" s="10"/>
      <c r="Q248" s="9"/>
      <c r="R248" s="9"/>
      <c r="S248" s="9"/>
      <c r="T248" s="9"/>
      <c r="U248" s="9"/>
      <c r="V248" s="9"/>
      <c r="W248" s="10"/>
      <c r="X248" s="9"/>
      <c r="Y248" s="9"/>
      <c r="Z248" s="9"/>
      <c r="AA248" s="9"/>
      <c r="AB248" s="9"/>
      <c r="AC248" s="9"/>
      <c r="AD248" s="10"/>
      <c r="AE248" s="9"/>
      <c r="AF248" s="9"/>
      <c r="AG248" s="9"/>
      <c r="AH248" s="11">
        <f>COUNTIF(الجدول233[[#This Row],[21]:[20]],"س")</f>
        <v>0</v>
      </c>
      <c r="AI248" s="9">
        <f>COUNTIF(الجدول233[[#This Row],[21]:[20]],"ب")</f>
        <v>0</v>
      </c>
      <c r="AJ248" s="9">
        <f>COUNTIF(الجدول233[[#This Row],[21]:[20]],"غياب")</f>
        <v>0</v>
      </c>
      <c r="AK248" s="9">
        <f>COUNTIF(الجدول233[[#This Row],[21]:[20]],"غ")</f>
        <v>0</v>
      </c>
      <c r="AL248" s="9">
        <f>SUM(الجدول233[[#This Row],[21]:[20]])</f>
        <v>0</v>
      </c>
      <c r="AM248" s="12">
        <f>الجدول233[[#This Row],[أيام العمل الفعي ]]-الجدول233[[#This Row],[الغياب*2]]</f>
        <v>0</v>
      </c>
      <c r="AN248" s="13"/>
      <c r="AO248" s="13">
        <f>COUNTIF(الجدول233[[#This Row],[21]:[20]],"&lt;480")</f>
        <v>0</v>
      </c>
      <c r="AP248" s="13">
        <f>الجدول233[[#This Row],[الغياب ]]*2</f>
        <v>0</v>
      </c>
      <c r="AQ248" s="13" t="e">
        <f>VLOOKUP(الجدول233[[#This Row],[الرقم الوظيفي ]],'[2]علاوة 10 د.ل'!$C:$G,5,0)</f>
        <v>#N/A</v>
      </c>
    </row>
    <row r="249" spans="1:43">
      <c r="A249" s="7">
        <v>3381</v>
      </c>
      <c r="B249" s="8"/>
      <c r="C249" s="8"/>
      <c r="D249" s="9"/>
      <c r="E249" s="9"/>
      <c r="F249" s="9"/>
      <c r="G249" s="9"/>
      <c r="H249" s="9"/>
      <c r="I249" s="10"/>
      <c r="J249" s="9"/>
      <c r="K249" s="9"/>
      <c r="L249" s="9"/>
      <c r="M249" s="9"/>
      <c r="N249" s="9"/>
      <c r="O249" s="9"/>
      <c r="P249" s="10"/>
      <c r="Q249" s="9"/>
      <c r="R249" s="9"/>
      <c r="S249" s="9"/>
      <c r="T249" s="9"/>
      <c r="U249" s="9"/>
      <c r="V249" s="9"/>
      <c r="W249" s="10"/>
      <c r="X249" s="9"/>
      <c r="Y249" s="9"/>
      <c r="Z249" s="9"/>
      <c r="AA249" s="9"/>
      <c r="AB249" s="9"/>
      <c r="AC249" s="9"/>
      <c r="AD249" s="10"/>
      <c r="AE249" s="9"/>
      <c r="AF249" s="9"/>
      <c r="AG249" s="9"/>
      <c r="AH249" s="11">
        <f>COUNTIF(الجدول233[[#This Row],[21]:[20]],"س")</f>
        <v>0</v>
      </c>
      <c r="AI249" s="9">
        <f>COUNTIF(الجدول233[[#This Row],[21]:[20]],"ب")</f>
        <v>0</v>
      </c>
      <c r="AJ249" s="9">
        <f>COUNTIF(الجدول233[[#This Row],[21]:[20]],"غياب")</f>
        <v>0</v>
      </c>
      <c r="AK249" s="9">
        <f>COUNTIF(الجدول233[[#This Row],[21]:[20]],"غ")</f>
        <v>0</v>
      </c>
      <c r="AL249" s="9">
        <f>SUM(الجدول233[[#This Row],[21]:[20]])</f>
        <v>0</v>
      </c>
      <c r="AM249" s="12">
        <f>الجدول233[[#This Row],[أيام العمل الفعي ]]-الجدول233[[#This Row],[الغياب*2]]</f>
        <v>0</v>
      </c>
      <c r="AN249" s="13"/>
      <c r="AO249" s="13">
        <f>COUNTIF(الجدول233[[#This Row],[21]:[20]],"&lt;480")</f>
        <v>0</v>
      </c>
      <c r="AP249" s="13">
        <f>الجدول233[[#This Row],[الغياب ]]*2</f>
        <v>0</v>
      </c>
      <c r="AQ249" s="13" t="e">
        <f>VLOOKUP(الجدول233[[#This Row],[الرقم الوظيفي ]],'[2]علاوة 10 د.ل'!$C:$G,5,0)</f>
        <v>#N/A</v>
      </c>
    </row>
    <row r="250" spans="1:43">
      <c r="A250" s="7">
        <v>3383</v>
      </c>
      <c r="B250" s="8"/>
      <c r="C250" s="8"/>
      <c r="D250" s="9"/>
      <c r="E250" s="9"/>
      <c r="F250" s="9"/>
      <c r="G250" s="9"/>
      <c r="H250" s="9"/>
      <c r="I250" s="10"/>
      <c r="J250" s="9"/>
      <c r="K250" s="9"/>
      <c r="L250" s="9"/>
      <c r="M250" s="9"/>
      <c r="N250" s="9"/>
      <c r="O250" s="9"/>
      <c r="P250" s="10"/>
      <c r="Q250" s="9"/>
      <c r="R250" s="9"/>
      <c r="S250" s="9"/>
      <c r="T250" s="9"/>
      <c r="U250" s="9"/>
      <c r="V250" s="9"/>
      <c r="W250" s="10"/>
      <c r="X250" s="9"/>
      <c r="Y250" s="9"/>
      <c r="Z250" s="9"/>
      <c r="AA250" s="9"/>
      <c r="AB250" s="9"/>
      <c r="AC250" s="9"/>
      <c r="AD250" s="10"/>
      <c r="AE250" s="9"/>
      <c r="AF250" s="9"/>
      <c r="AG250" s="9"/>
      <c r="AH250" s="11">
        <f>COUNTIF(الجدول233[[#This Row],[21]:[20]],"س")</f>
        <v>0</v>
      </c>
      <c r="AI250" s="9">
        <f>COUNTIF(الجدول233[[#This Row],[21]:[20]],"ب")</f>
        <v>0</v>
      </c>
      <c r="AJ250" s="9">
        <f>COUNTIF(الجدول233[[#This Row],[21]:[20]],"غياب")</f>
        <v>0</v>
      </c>
      <c r="AK250" s="9">
        <f>COUNTIF(الجدول233[[#This Row],[21]:[20]],"غ")</f>
        <v>0</v>
      </c>
      <c r="AL250" s="9">
        <f>SUM(الجدول233[[#This Row],[21]:[20]])</f>
        <v>0</v>
      </c>
      <c r="AM250" s="12">
        <f>الجدول233[[#This Row],[أيام العمل الفعي ]]-الجدول233[[#This Row],[الغياب*2]]</f>
        <v>0</v>
      </c>
      <c r="AN250" s="13"/>
      <c r="AO250" s="13">
        <f>COUNTIF(الجدول233[[#This Row],[21]:[20]],"&lt;480")</f>
        <v>0</v>
      </c>
      <c r="AP250" s="13">
        <f>الجدول233[[#This Row],[الغياب ]]*2</f>
        <v>0</v>
      </c>
      <c r="AQ250" s="13">
        <f>VLOOKUP(الجدول233[[#This Row],[الرقم الوظيفي ]],'[2]علاوة 10 د.ل'!$C:$G,5,0)</f>
        <v>170</v>
      </c>
    </row>
    <row r="251" spans="1:43">
      <c r="A251" s="16">
        <v>3385</v>
      </c>
      <c r="B251" s="17"/>
      <c r="C251" s="8"/>
      <c r="D251" s="9"/>
      <c r="E251" s="9"/>
      <c r="F251" s="9"/>
      <c r="G251" s="9"/>
      <c r="H251" s="9"/>
      <c r="I251" s="10"/>
      <c r="J251" s="9"/>
      <c r="K251" s="9"/>
      <c r="L251" s="9"/>
      <c r="M251" s="9"/>
      <c r="N251" s="9"/>
      <c r="O251" s="9"/>
      <c r="P251" s="10"/>
      <c r="Q251" s="9"/>
      <c r="R251" s="9"/>
      <c r="S251" s="9"/>
      <c r="T251" s="9"/>
      <c r="U251" s="9"/>
      <c r="V251" s="9"/>
      <c r="W251" s="10"/>
      <c r="X251" s="9"/>
      <c r="Y251" s="9"/>
      <c r="Z251" s="9"/>
      <c r="AA251" s="9"/>
      <c r="AB251" s="9"/>
      <c r="AC251" s="9"/>
      <c r="AD251" s="10"/>
      <c r="AE251" s="9"/>
      <c r="AF251" s="9"/>
      <c r="AG251" s="9"/>
      <c r="AH251" s="18">
        <f>COUNTIF(الجدول233[[#This Row],[21]:[20]],"س")</f>
        <v>0</v>
      </c>
      <c r="AI251" s="13">
        <f>COUNTIF(الجدول233[[#This Row],[21]:[20]],"ب")</f>
        <v>0</v>
      </c>
      <c r="AJ251" s="13">
        <f>COUNTIF(الجدول233[[#This Row],[21]:[20]],"غياب")</f>
        <v>0</v>
      </c>
      <c r="AK251" s="13">
        <f>COUNTIF(الجدول233[[#This Row],[21]:[20]],"غ")</f>
        <v>0</v>
      </c>
      <c r="AL251" s="13">
        <f>SUM(الجدول233[[#This Row],[21]:[20]])</f>
        <v>0</v>
      </c>
      <c r="AM251" s="19">
        <f>الجدول233[[#This Row],[أيام العمل الفعي ]]-الجدول233[[#This Row],[الغياب*2]]</f>
        <v>0</v>
      </c>
      <c r="AN251" s="13"/>
      <c r="AO251" s="13">
        <f>COUNTIF(الجدول233[[#This Row],[21]:[20]],"&lt;480")</f>
        <v>0</v>
      </c>
      <c r="AP251" s="13">
        <f>الجدول233[[#This Row],[الغياب ]]*2</f>
        <v>0</v>
      </c>
      <c r="AQ251" s="13">
        <f>VLOOKUP(الجدول233[[#This Row],[الرقم الوظيفي ]],'[2]علاوة 10 د.ل'!$C:$G,5,0)</f>
        <v>200</v>
      </c>
    </row>
    <row r="252" spans="1:43">
      <c r="A252" s="7">
        <v>3387</v>
      </c>
      <c r="B252" s="8"/>
      <c r="C252" s="8"/>
      <c r="D252" s="9"/>
      <c r="E252" s="9"/>
      <c r="F252" s="9"/>
      <c r="G252" s="9"/>
      <c r="H252" s="9"/>
      <c r="I252" s="10"/>
      <c r="J252" s="9"/>
      <c r="K252" s="9"/>
      <c r="L252" s="9"/>
      <c r="M252" s="9"/>
      <c r="N252" s="9"/>
      <c r="O252" s="9"/>
      <c r="P252" s="10"/>
      <c r="Q252" s="9"/>
      <c r="R252" s="9"/>
      <c r="S252" s="9"/>
      <c r="T252" s="9"/>
      <c r="U252" s="9"/>
      <c r="V252" s="9"/>
      <c r="W252" s="10"/>
      <c r="X252" s="9"/>
      <c r="Y252" s="9"/>
      <c r="Z252" s="9"/>
      <c r="AA252" s="9"/>
      <c r="AB252" s="9"/>
      <c r="AC252" s="9"/>
      <c r="AD252" s="10"/>
      <c r="AE252" s="9"/>
      <c r="AF252" s="9"/>
      <c r="AG252" s="9"/>
      <c r="AH252" s="11">
        <f>COUNTIF(الجدول233[[#This Row],[21]:[20]],"س")</f>
        <v>0</v>
      </c>
      <c r="AI252" s="9">
        <f>COUNTIF(الجدول233[[#This Row],[21]:[20]],"ب")</f>
        <v>0</v>
      </c>
      <c r="AJ252" s="9">
        <f>COUNTIF(الجدول233[[#This Row],[21]:[20]],"غياب")</f>
        <v>0</v>
      </c>
      <c r="AK252" s="9">
        <f>COUNTIF(الجدول233[[#This Row],[21]:[20]],"غ")</f>
        <v>0</v>
      </c>
      <c r="AL252" s="9">
        <f>SUM(الجدول233[[#This Row],[21]:[20]])</f>
        <v>0</v>
      </c>
      <c r="AM252" s="12">
        <f>الجدول233[[#This Row],[أيام العمل الفعي ]]-الجدول233[[#This Row],[الغياب*2]]</f>
        <v>0</v>
      </c>
      <c r="AN252" s="13"/>
      <c r="AO252" s="13">
        <f>COUNTIF(الجدول233[[#This Row],[21]:[20]],"&lt;480")</f>
        <v>0</v>
      </c>
      <c r="AP252" s="13">
        <f>الجدول233[[#This Row],[الغياب ]]*2</f>
        <v>0</v>
      </c>
      <c r="AQ252" s="13">
        <f>VLOOKUP(الجدول233[[#This Row],[الرقم الوظيفي ]],'[2]علاوة 10 د.ل'!$C:$G,5,0)</f>
        <v>190</v>
      </c>
    </row>
    <row r="253" spans="1:43">
      <c r="A253" s="7">
        <v>3391</v>
      </c>
      <c r="B253" s="8"/>
      <c r="C253" s="8"/>
      <c r="D253" s="9"/>
      <c r="E253" s="9"/>
      <c r="F253" s="9"/>
      <c r="G253" s="9"/>
      <c r="H253" s="9"/>
      <c r="I253" s="10"/>
      <c r="J253" s="9"/>
      <c r="K253" s="9"/>
      <c r="L253" s="9"/>
      <c r="M253" s="9"/>
      <c r="N253" s="9"/>
      <c r="O253" s="9"/>
      <c r="P253" s="10"/>
      <c r="Q253" s="9"/>
      <c r="R253" s="9"/>
      <c r="S253" s="9"/>
      <c r="T253" s="9"/>
      <c r="U253" s="9"/>
      <c r="V253" s="9"/>
      <c r="W253" s="10"/>
      <c r="X253" s="9"/>
      <c r="Y253" s="9"/>
      <c r="Z253" s="9"/>
      <c r="AA253" s="9"/>
      <c r="AB253" s="9"/>
      <c r="AC253" s="9"/>
      <c r="AD253" s="10"/>
      <c r="AE253" s="9"/>
      <c r="AF253" s="9"/>
      <c r="AG253" s="9"/>
      <c r="AH253" s="11">
        <f>COUNTIF(الجدول233[[#This Row],[21]:[20]],"س")</f>
        <v>0</v>
      </c>
      <c r="AI253" s="9">
        <f>COUNTIF(الجدول233[[#This Row],[21]:[20]],"ب")</f>
        <v>0</v>
      </c>
      <c r="AJ253" s="9">
        <f>COUNTIF(الجدول233[[#This Row],[21]:[20]],"غياب")</f>
        <v>0</v>
      </c>
      <c r="AK253" s="9">
        <f>COUNTIF(الجدول233[[#This Row],[21]:[20]],"غ")</f>
        <v>0</v>
      </c>
      <c r="AL253" s="9">
        <f>SUM(الجدول233[[#This Row],[21]:[20]])</f>
        <v>0</v>
      </c>
      <c r="AM253" s="12">
        <f>الجدول233[[#This Row],[أيام العمل الفعي ]]-الجدول233[[#This Row],[الغياب*2]]</f>
        <v>0</v>
      </c>
      <c r="AN253" s="13"/>
      <c r="AO253" s="13">
        <f>COUNTIF(الجدول233[[#This Row],[21]:[20]],"&lt;480")</f>
        <v>0</v>
      </c>
      <c r="AP253" s="13">
        <f>الجدول233[[#This Row],[الغياب ]]*2</f>
        <v>0</v>
      </c>
      <c r="AQ253" s="13" t="e">
        <f>VLOOKUP(الجدول233[[#This Row],[الرقم الوظيفي ]],'[2]علاوة 10 د.ل'!$C:$G,5,0)</f>
        <v>#N/A</v>
      </c>
    </row>
    <row r="254" spans="1:43">
      <c r="A254" s="7">
        <v>3400</v>
      </c>
      <c r="B254" s="8"/>
      <c r="C254" s="8"/>
      <c r="D254" s="9"/>
      <c r="E254" s="9"/>
      <c r="F254" s="9"/>
      <c r="G254" s="9"/>
      <c r="H254" s="9"/>
      <c r="I254" s="10"/>
      <c r="J254" s="9"/>
      <c r="K254" s="9"/>
      <c r="L254" s="9"/>
      <c r="M254" s="9"/>
      <c r="N254" s="9"/>
      <c r="O254" s="9"/>
      <c r="P254" s="10"/>
      <c r="Q254" s="9"/>
      <c r="R254" s="9"/>
      <c r="S254" s="9"/>
      <c r="T254" s="9"/>
      <c r="U254" s="9"/>
      <c r="V254" s="9"/>
      <c r="W254" s="10"/>
      <c r="X254" s="9"/>
      <c r="Y254" s="9"/>
      <c r="Z254" s="9"/>
      <c r="AA254" s="9"/>
      <c r="AB254" s="9"/>
      <c r="AC254" s="9"/>
      <c r="AD254" s="10"/>
      <c r="AE254" s="9"/>
      <c r="AF254" s="9"/>
      <c r="AG254" s="9"/>
      <c r="AH254" s="11">
        <f>COUNTIF(الجدول233[[#This Row],[21]:[20]],"س")</f>
        <v>0</v>
      </c>
      <c r="AI254" s="9">
        <f>COUNTIF(الجدول233[[#This Row],[21]:[20]],"ب")</f>
        <v>0</v>
      </c>
      <c r="AJ254" s="9">
        <f>COUNTIF(الجدول233[[#This Row],[21]:[20]],"غياب")</f>
        <v>0</v>
      </c>
      <c r="AK254" s="9">
        <f>COUNTIF(الجدول233[[#This Row],[21]:[20]],"غ")</f>
        <v>0</v>
      </c>
      <c r="AL254" s="9">
        <f>SUM(الجدول233[[#This Row],[21]:[20]])</f>
        <v>0</v>
      </c>
      <c r="AM254" s="12">
        <f>الجدول233[[#This Row],[أيام العمل الفعي ]]-الجدول233[[#This Row],[الغياب*2]]</f>
        <v>0</v>
      </c>
      <c r="AN254" s="13"/>
      <c r="AO254" s="13">
        <f>COUNTIF(الجدول233[[#This Row],[21]:[20]],"&lt;480")</f>
        <v>0</v>
      </c>
      <c r="AP254" s="13">
        <f>الجدول233[[#This Row],[الغياب ]]*2</f>
        <v>0</v>
      </c>
      <c r="AQ254" s="13" t="e">
        <f>VLOOKUP(الجدول233[[#This Row],[الرقم الوظيفي ]],'[2]علاوة 10 د.ل'!$C:$G,5,0)</f>
        <v>#N/A</v>
      </c>
    </row>
    <row r="255" spans="1:43">
      <c r="A255" s="20">
        <v>3407</v>
      </c>
      <c r="B255" s="8"/>
      <c r="C255" s="8"/>
      <c r="D255" s="9"/>
      <c r="E255" s="9"/>
      <c r="F255" s="9"/>
      <c r="G255" s="9"/>
      <c r="H255" s="9"/>
      <c r="I255" s="10"/>
      <c r="J255" s="9"/>
      <c r="K255" s="9"/>
      <c r="L255" s="9"/>
      <c r="M255" s="9"/>
      <c r="N255" s="9"/>
      <c r="O255" s="9"/>
      <c r="P255" s="10"/>
      <c r="Q255" s="9"/>
      <c r="R255" s="9"/>
      <c r="S255" s="9"/>
      <c r="T255" s="9"/>
      <c r="U255" s="9"/>
      <c r="V255" s="9"/>
      <c r="W255" s="10"/>
      <c r="X255" s="9"/>
      <c r="Y255" s="9"/>
      <c r="Z255" s="9"/>
      <c r="AA255" s="9"/>
      <c r="AB255" s="9"/>
      <c r="AC255" s="9"/>
      <c r="AD255" s="10"/>
      <c r="AE255" s="9"/>
      <c r="AF255" s="9"/>
      <c r="AG255" s="9"/>
      <c r="AH255" s="11">
        <f>COUNTIF(الجدول233[[#This Row],[21]:[20]],"س")</f>
        <v>0</v>
      </c>
      <c r="AI255" s="9">
        <f>COUNTIF(الجدول233[[#This Row],[21]:[20]],"ب")</f>
        <v>0</v>
      </c>
      <c r="AJ255" s="9">
        <f>COUNTIF(الجدول233[[#This Row],[21]:[20]],"غياب")</f>
        <v>0</v>
      </c>
      <c r="AK255" s="9">
        <f>COUNTIF(الجدول233[[#This Row],[21]:[20]],"غ")</f>
        <v>0</v>
      </c>
      <c r="AL255" s="9">
        <f>SUM(الجدول233[[#This Row],[21]:[20]])</f>
        <v>0</v>
      </c>
      <c r="AM255" s="12">
        <f>الجدول233[[#This Row],[أيام العمل الفعي ]]-الجدول233[[#This Row],[الغياب*2]]</f>
        <v>0</v>
      </c>
      <c r="AN255" s="13"/>
      <c r="AO255" s="13">
        <f>COUNTIF(الجدول233[[#This Row],[21]:[20]],"&lt;480")</f>
        <v>0</v>
      </c>
      <c r="AP255" s="13">
        <f>الجدول233[[#This Row],[الغياب ]]*2</f>
        <v>0</v>
      </c>
      <c r="AQ255" s="13">
        <f>VLOOKUP(الجدول233[[#This Row],[الرقم الوظيفي ]],'[2]علاوة 10 د.ل'!$C:$G,5,0)</f>
        <v>210</v>
      </c>
    </row>
    <row r="256" spans="1:43">
      <c r="A256" s="7">
        <v>3409</v>
      </c>
      <c r="B256" s="8"/>
      <c r="C256" s="8"/>
      <c r="D256" s="9"/>
      <c r="E256" s="9"/>
      <c r="F256" s="9"/>
      <c r="G256" s="9"/>
      <c r="H256" s="9"/>
      <c r="I256" s="10"/>
      <c r="J256" s="9"/>
      <c r="K256" s="9"/>
      <c r="L256" s="9"/>
      <c r="M256" s="9"/>
      <c r="N256" s="9"/>
      <c r="O256" s="9"/>
      <c r="P256" s="10"/>
      <c r="Q256" s="9"/>
      <c r="R256" s="9"/>
      <c r="S256" s="9"/>
      <c r="T256" s="9"/>
      <c r="U256" s="9"/>
      <c r="V256" s="9"/>
      <c r="W256" s="10"/>
      <c r="X256" s="9"/>
      <c r="Y256" s="9"/>
      <c r="Z256" s="9"/>
      <c r="AA256" s="9"/>
      <c r="AB256" s="9"/>
      <c r="AC256" s="9"/>
      <c r="AD256" s="10"/>
      <c r="AE256" s="9"/>
      <c r="AF256" s="9"/>
      <c r="AG256" s="9"/>
      <c r="AH256" s="11">
        <f>COUNTIF(الجدول233[[#This Row],[21]:[20]],"س")</f>
        <v>0</v>
      </c>
      <c r="AI256" s="9">
        <f>COUNTIF(الجدول233[[#This Row],[21]:[20]],"ب")</f>
        <v>0</v>
      </c>
      <c r="AJ256" s="9">
        <f>COUNTIF(الجدول233[[#This Row],[21]:[20]],"غياب")</f>
        <v>0</v>
      </c>
      <c r="AK256" s="9">
        <f>COUNTIF(الجدول233[[#This Row],[21]:[20]],"غ")</f>
        <v>0</v>
      </c>
      <c r="AL256" s="9">
        <f>SUM(الجدول233[[#This Row],[21]:[20]])</f>
        <v>0</v>
      </c>
      <c r="AM256" s="12">
        <f>الجدول233[[#This Row],[أيام العمل الفعي ]]-الجدول233[[#This Row],[الغياب*2]]</f>
        <v>0</v>
      </c>
      <c r="AN256" s="13"/>
      <c r="AO256" s="13">
        <f>COUNTIF(الجدول233[[#This Row],[21]:[20]],"&lt;480")</f>
        <v>0</v>
      </c>
      <c r="AP256" s="13">
        <f>الجدول233[[#This Row],[الغياب ]]*2</f>
        <v>0</v>
      </c>
      <c r="AQ256" s="13" t="e">
        <f>VLOOKUP(الجدول233[[#This Row],[الرقم الوظيفي ]],'[2]علاوة 10 د.ل'!$C:$G,5,0)</f>
        <v>#N/A</v>
      </c>
    </row>
    <row r="257" spans="1:43">
      <c r="A257" s="7">
        <v>3421</v>
      </c>
      <c r="B257" s="8"/>
      <c r="C257" s="8"/>
      <c r="D257" s="9"/>
      <c r="E257" s="9"/>
      <c r="F257" s="9"/>
      <c r="G257" s="9"/>
      <c r="H257" s="9"/>
      <c r="I257" s="10"/>
      <c r="J257" s="9"/>
      <c r="K257" s="9"/>
      <c r="L257" s="9"/>
      <c r="M257" s="9"/>
      <c r="N257" s="9"/>
      <c r="O257" s="9"/>
      <c r="P257" s="10"/>
      <c r="Q257" s="9"/>
      <c r="R257" s="9"/>
      <c r="S257" s="9"/>
      <c r="T257" s="9"/>
      <c r="U257" s="9"/>
      <c r="V257" s="9"/>
      <c r="W257" s="10"/>
      <c r="X257" s="9"/>
      <c r="Y257" s="9"/>
      <c r="Z257" s="9"/>
      <c r="AA257" s="9"/>
      <c r="AB257" s="9"/>
      <c r="AC257" s="9"/>
      <c r="AD257" s="10"/>
      <c r="AE257" s="9"/>
      <c r="AF257" s="9"/>
      <c r="AG257" s="9"/>
      <c r="AH257" s="11">
        <f>COUNTIF(الجدول233[[#This Row],[21]:[20]],"س")</f>
        <v>0</v>
      </c>
      <c r="AI257" s="9">
        <f>COUNTIF(الجدول233[[#This Row],[21]:[20]],"ب")</f>
        <v>0</v>
      </c>
      <c r="AJ257" s="9">
        <f>COUNTIF(الجدول233[[#This Row],[21]:[20]],"غياب")</f>
        <v>0</v>
      </c>
      <c r="AK257" s="9">
        <f>COUNTIF(الجدول233[[#This Row],[21]:[20]],"غ")</f>
        <v>0</v>
      </c>
      <c r="AL257" s="9">
        <f>SUM(الجدول233[[#This Row],[21]:[20]])</f>
        <v>0</v>
      </c>
      <c r="AM257" s="12">
        <f>الجدول233[[#This Row],[أيام العمل الفعي ]]-الجدول233[[#This Row],[الغياب*2]]</f>
        <v>0</v>
      </c>
      <c r="AN257" s="13"/>
      <c r="AO257" s="13">
        <f>COUNTIF(الجدول233[[#This Row],[21]:[20]],"&lt;480")</f>
        <v>0</v>
      </c>
      <c r="AP257" s="13">
        <f>الجدول233[[#This Row],[الغياب ]]*2</f>
        <v>0</v>
      </c>
      <c r="AQ257" s="13" t="e">
        <f>VLOOKUP(الجدول233[[#This Row],[الرقم الوظيفي ]],'[2]علاوة 10 د.ل'!$C:$G,5,0)</f>
        <v>#N/A</v>
      </c>
    </row>
    <row r="258" spans="1:43">
      <c r="A258" s="7">
        <v>3424</v>
      </c>
      <c r="B258" s="8"/>
      <c r="C258" s="8"/>
      <c r="D258" s="9"/>
      <c r="E258" s="9"/>
      <c r="F258" s="9"/>
      <c r="G258" s="9"/>
      <c r="H258" s="9"/>
      <c r="I258" s="10"/>
      <c r="J258" s="9"/>
      <c r="K258" s="9"/>
      <c r="L258" s="9"/>
      <c r="M258" s="9"/>
      <c r="N258" s="9"/>
      <c r="O258" s="9"/>
      <c r="P258" s="10"/>
      <c r="Q258" s="9"/>
      <c r="R258" s="9"/>
      <c r="S258" s="9"/>
      <c r="T258" s="9"/>
      <c r="U258" s="9"/>
      <c r="V258" s="9"/>
      <c r="W258" s="10"/>
      <c r="X258" s="9"/>
      <c r="Y258" s="9"/>
      <c r="Z258" s="9"/>
      <c r="AA258" s="9"/>
      <c r="AB258" s="9"/>
      <c r="AC258" s="9"/>
      <c r="AD258" s="10"/>
      <c r="AE258" s="9"/>
      <c r="AF258" s="9"/>
      <c r="AG258" s="9"/>
      <c r="AH258" s="11">
        <f>COUNTIF(الجدول233[[#This Row],[21]:[20]],"س")</f>
        <v>0</v>
      </c>
      <c r="AI258" s="9">
        <f>COUNTIF(الجدول233[[#This Row],[21]:[20]],"ب")</f>
        <v>0</v>
      </c>
      <c r="AJ258" s="9">
        <f>COUNTIF(الجدول233[[#This Row],[21]:[20]],"غياب")</f>
        <v>0</v>
      </c>
      <c r="AK258" s="9">
        <f>COUNTIF(الجدول233[[#This Row],[21]:[20]],"غ")</f>
        <v>0</v>
      </c>
      <c r="AL258" s="9">
        <f>SUM(الجدول233[[#This Row],[21]:[20]])</f>
        <v>0</v>
      </c>
      <c r="AM258" s="12">
        <f>الجدول233[[#This Row],[أيام العمل الفعي ]]-الجدول233[[#This Row],[الغياب*2]]</f>
        <v>0</v>
      </c>
      <c r="AN258" s="13"/>
      <c r="AO258" s="13">
        <f>COUNTIF(الجدول233[[#This Row],[21]:[20]],"&lt;480")</f>
        <v>0</v>
      </c>
      <c r="AP258" s="13">
        <f>الجدول233[[#This Row],[الغياب ]]*2</f>
        <v>0</v>
      </c>
      <c r="AQ258" s="13" t="e">
        <f>VLOOKUP(الجدول233[[#This Row],[الرقم الوظيفي ]],'[2]علاوة 10 د.ل'!$C:$G,5,0)</f>
        <v>#N/A</v>
      </c>
    </row>
    <row r="259" spans="1:43">
      <c r="A259" s="7">
        <v>3426</v>
      </c>
      <c r="B259" s="8"/>
      <c r="C259" s="8"/>
      <c r="D259" s="9"/>
      <c r="E259" s="9"/>
      <c r="F259" s="9"/>
      <c r="G259" s="9"/>
      <c r="H259" s="9"/>
      <c r="I259" s="10"/>
      <c r="J259" s="9"/>
      <c r="K259" s="9"/>
      <c r="L259" s="9"/>
      <c r="M259" s="9"/>
      <c r="N259" s="9"/>
      <c r="O259" s="9"/>
      <c r="P259" s="10"/>
      <c r="Q259" s="9"/>
      <c r="R259" s="9"/>
      <c r="S259" s="9"/>
      <c r="T259" s="9"/>
      <c r="U259" s="9"/>
      <c r="V259" s="9"/>
      <c r="W259" s="10"/>
      <c r="X259" s="9"/>
      <c r="Y259" s="9"/>
      <c r="Z259" s="9"/>
      <c r="AA259" s="9"/>
      <c r="AB259" s="9"/>
      <c r="AC259" s="9"/>
      <c r="AD259" s="10"/>
      <c r="AE259" s="9"/>
      <c r="AF259" s="9"/>
      <c r="AG259" s="9"/>
      <c r="AH259" s="11">
        <f>COUNTIF(الجدول233[[#This Row],[21]:[20]],"س")</f>
        <v>0</v>
      </c>
      <c r="AI259" s="9">
        <f>COUNTIF(الجدول233[[#This Row],[21]:[20]],"ب")</f>
        <v>0</v>
      </c>
      <c r="AJ259" s="9">
        <f>COUNTIF(الجدول233[[#This Row],[21]:[20]],"غياب")</f>
        <v>0</v>
      </c>
      <c r="AK259" s="9">
        <f>COUNTIF(الجدول233[[#This Row],[21]:[20]],"غ")</f>
        <v>0</v>
      </c>
      <c r="AL259" s="9">
        <f>SUM(الجدول233[[#This Row],[21]:[20]])</f>
        <v>0</v>
      </c>
      <c r="AM259" s="12">
        <f>الجدول233[[#This Row],[أيام العمل الفعي ]]-الجدول233[[#This Row],[الغياب*2]]</f>
        <v>0</v>
      </c>
      <c r="AN259" s="13"/>
      <c r="AO259" s="13">
        <f>COUNTIF(الجدول233[[#This Row],[21]:[20]],"&lt;480")</f>
        <v>0</v>
      </c>
      <c r="AP259" s="13">
        <f>الجدول233[[#This Row],[الغياب ]]*2</f>
        <v>0</v>
      </c>
      <c r="AQ259" s="13">
        <f>VLOOKUP(الجدول233[[#This Row],[الرقم الوظيفي ]],'[2]علاوة 10 د.ل'!$C:$G,5,0)</f>
        <v>260</v>
      </c>
    </row>
    <row r="260" spans="1:43">
      <c r="A260" s="7">
        <v>3429</v>
      </c>
      <c r="B260" s="8"/>
      <c r="C260" s="8"/>
      <c r="D260" s="9"/>
      <c r="E260" s="9"/>
      <c r="F260" s="9"/>
      <c r="G260" s="9"/>
      <c r="H260" s="9"/>
      <c r="I260" s="10"/>
      <c r="J260" s="9"/>
      <c r="K260" s="9"/>
      <c r="L260" s="9"/>
      <c r="M260" s="9"/>
      <c r="N260" s="9"/>
      <c r="O260" s="9"/>
      <c r="P260" s="10"/>
      <c r="Q260" s="9"/>
      <c r="R260" s="9"/>
      <c r="S260" s="9"/>
      <c r="T260" s="9"/>
      <c r="U260" s="9"/>
      <c r="V260" s="9"/>
      <c r="W260" s="10"/>
      <c r="X260" s="9"/>
      <c r="Y260" s="9"/>
      <c r="Z260" s="9"/>
      <c r="AA260" s="9"/>
      <c r="AB260" s="9"/>
      <c r="AC260" s="9"/>
      <c r="AD260" s="10"/>
      <c r="AE260" s="9"/>
      <c r="AF260" s="9"/>
      <c r="AG260" s="9"/>
      <c r="AH260" s="11">
        <f>COUNTIF(الجدول233[[#This Row],[21]:[20]],"س")</f>
        <v>0</v>
      </c>
      <c r="AI260" s="9">
        <f>COUNTIF(الجدول233[[#This Row],[21]:[20]],"ب")</f>
        <v>0</v>
      </c>
      <c r="AJ260" s="9">
        <f>COUNTIF(الجدول233[[#This Row],[21]:[20]],"غياب")</f>
        <v>0</v>
      </c>
      <c r="AK260" s="9">
        <f>COUNTIF(الجدول233[[#This Row],[21]:[20]],"غ")</f>
        <v>0</v>
      </c>
      <c r="AL260" s="9">
        <f>SUM(الجدول233[[#This Row],[21]:[20]])</f>
        <v>0</v>
      </c>
      <c r="AM260" s="12">
        <f>الجدول233[[#This Row],[أيام العمل الفعي ]]-الجدول233[[#This Row],[الغياب*2]]</f>
        <v>0</v>
      </c>
      <c r="AN260" s="13"/>
      <c r="AO260" s="13">
        <f>COUNTIF(الجدول233[[#This Row],[21]:[20]],"&lt;480")</f>
        <v>0</v>
      </c>
      <c r="AP260" s="13">
        <f>الجدول233[[#This Row],[الغياب ]]*2</f>
        <v>0</v>
      </c>
      <c r="AQ260" s="13" t="e">
        <f>VLOOKUP(الجدول233[[#This Row],[الرقم الوظيفي ]],'[2]علاوة 10 د.ل'!$C:$G,5,0)</f>
        <v>#N/A</v>
      </c>
    </row>
    <row r="261" spans="1:43">
      <c r="A261" s="16">
        <v>3430</v>
      </c>
      <c r="B261" s="17"/>
      <c r="C261" s="8"/>
      <c r="D261" s="9"/>
      <c r="E261" s="9"/>
      <c r="F261" s="9"/>
      <c r="G261" s="9"/>
      <c r="H261" s="9"/>
      <c r="I261" s="10"/>
      <c r="J261" s="9"/>
      <c r="K261" s="9"/>
      <c r="L261" s="9"/>
      <c r="M261" s="9"/>
      <c r="N261" s="9"/>
      <c r="O261" s="9"/>
      <c r="P261" s="10"/>
      <c r="Q261" s="9"/>
      <c r="R261" s="9"/>
      <c r="S261" s="9"/>
      <c r="T261" s="9"/>
      <c r="U261" s="9"/>
      <c r="V261" s="9"/>
      <c r="W261" s="10"/>
      <c r="X261" s="9"/>
      <c r="Y261" s="9"/>
      <c r="Z261" s="9"/>
      <c r="AA261" s="9"/>
      <c r="AB261" s="9"/>
      <c r="AC261" s="9"/>
      <c r="AD261" s="10"/>
      <c r="AE261" s="9"/>
      <c r="AF261" s="9"/>
      <c r="AG261" s="9"/>
      <c r="AH261" s="18">
        <f>COUNTIF(الجدول233[[#This Row],[21]:[20]],"س")</f>
        <v>0</v>
      </c>
      <c r="AI261" s="13">
        <f>COUNTIF(الجدول233[[#This Row],[21]:[20]],"ب")</f>
        <v>0</v>
      </c>
      <c r="AJ261" s="13">
        <f>COUNTIF(الجدول233[[#This Row],[21]:[20]],"غياب")</f>
        <v>0</v>
      </c>
      <c r="AK261" s="13">
        <f>COUNTIF(الجدول233[[#This Row],[21]:[20]],"غ")</f>
        <v>0</v>
      </c>
      <c r="AL261" s="13">
        <f>SUM(الجدول233[[#This Row],[21]:[20]])</f>
        <v>0</v>
      </c>
      <c r="AM261" s="19">
        <f>الجدول233[[#This Row],[أيام العمل الفعي ]]-الجدول233[[#This Row],[الغياب*2]]</f>
        <v>0</v>
      </c>
      <c r="AN261" s="13"/>
      <c r="AO261" s="13">
        <f>COUNTIF(الجدول233[[#This Row],[21]:[20]],"&lt;480")</f>
        <v>0</v>
      </c>
      <c r="AP261" s="13">
        <f>الجدول233[[#This Row],[الغياب ]]*2</f>
        <v>0</v>
      </c>
      <c r="AQ261" s="13" t="e">
        <f>VLOOKUP(الجدول233[[#This Row],[الرقم الوظيفي ]],'[2]علاوة 10 د.ل'!$C:$G,5,0)</f>
        <v>#N/A</v>
      </c>
    </row>
    <row r="262" spans="1:43">
      <c r="A262" s="22">
        <v>3432</v>
      </c>
      <c r="B262" s="8"/>
      <c r="C262" s="8"/>
      <c r="D262" s="9"/>
      <c r="E262" s="9"/>
      <c r="F262" s="9"/>
      <c r="G262" s="9"/>
      <c r="H262" s="9"/>
      <c r="I262" s="10"/>
      <c r="J262" s="9"/>
      <c r="K262" s="9"/>
      <c r="L262" s="9"/>
      <c r="M262" s="9"/>
      <c r="N262" s="9"/>
      <c r="O262" s="9"/>
      <c r="P262" s="10"/>
      <c r="Q262" s="9"/>
      <c r="R262" s="9"/>
      <c r="S262" s="9"/>
      <c r="T262" s="9"/>
      <c r="U262" s="9"/>
      <c r="V262" s="9"/>
      <c r="W262" s="10"/>
      <c r="X262" s="9"/>
      <c r="Y262" s="9"/>
      <c r="Z262" s="9"/>
      <c r="AA262" s="9"/>
      <c r="AB262" s="9"/>
      <c r="AC262" s="9"/>
      <c r="AD262" s="10"/>
      <c r="AE262" s="9"/>
      <c r="AF262" s="9"/>
      <c r="AG262" s="9"/>
      <c r="AH262" s="11">
        <f>COUNTIF(الجدول233[[#This Row],[21]:[20]],"س")</f>
        <v>0</v>
      </c>
      <c r="AI262" s="9">
        <f>COUNTIF(الجدول233[[#This Row],[21]:[20]],"ب")</f>
        <v>0</v>
      </c>
      <c r="AJ262" s="9">
        <f>COUNTIF(الجدول233[[#This Row],[21]:[20]],"غياب")</f>
        <v>0</v>
      </c>
      <c r="AK262" s="9">
        <f>COUNTIF(الجدول233[[#This Row],[21]:[20]],"غ")</f>
        <v>0</v>
      </c>
      <c r="AL262" s="9">
        <f>SUM(الجدول233[[#This Row],[21]:[20]])</f>
        <v>0</v>
      </c>
      <c r="AM262" s="12">
        <f>الجدول233[[#This Row],[أيام العمل الفعي ]]-الجدول233[[#This Row],[الغياب*2]]</f>
        <v>0</v>
      </c>
      <c r="AN262" s="13"/>
      <c r="AO262" s="13">
        <f>COUNTIF(الجدول233[[#This Row],[21]:[20]],"&lt;480")</f>
        <v>0</v>
      </c>
      <c r="AP262" s="13">
        <f>الجدول233[[#This Row],[الغياب ]]*2</f>
        <v>0</v>
      </c>
      <c r="AQ262" s="13">
        <f>VLOOKUP(الجدول233[[#This Row],[الرقم الوظيفي ]],'[2]علاوة 10 د.ل'!$C:$G,5,0)</f>
        <v>250</v>
      </c>
    </row>
    <row r="263" spans="1:43">
      <c r="A263" s="7">
        <v>3445</v>
      </c>
      <c r="B263" s="8"/>
      <c r="C263" s="8"/>
      <c r="D263" s="9"/>
      <c r="E263" s="9"/>
      <c r="F263" s="9"/>
      <c r="G263" s="9"/>
      <c r="H263" s="9"/>
      <c r="I263" s="10"/>
      <c r="J263" s="9"/>
      <c r="K263" s="9"/>
      <c r="L263" s="9"/>
      <c r="M263" s="9"/>
      <c r="N263" s="9"/>
      <c r="O263" s="9"/>
      <c r="P263" s="10"/>
      <c r="Q263" s="9"/>
      <c r="R263" s="9"/>
      <c r="S263" s="9"/>
      <c r="T263" s="9"/>
      <c r="U263" s="9"/>
      <c r="V263" s="9"/>
      <c r="W263" s="10"/>
      <c r="X263" s="9"/>
      <c r="Y263" s="9"/>
      <c r="Z263" s="9"/>
      <c r="AA263" s="9"/>
      <c r="AB263" s="9"/>
      <c r="AC263" s="9"/>
      <c r="AD263" s="10"/>
      <c r="AE263" s="9"/>
      <c r="AF263" s="9"/>
      <c r="AG263" s="9"/>
      <c r="AH263" s="11">
        <f>COUNTIF(الجدول233[[#This Row],[21]:[20]],"س")</f>
        <v>0</v>
      </c>
      <c r="AI263" s="9">
        <f>COUNTIF(الجدول233[[#This Row],[21]:[20]],"ب")</f>
        <v>0</v>
      </c>
      <c r="AJ263" s="9">
        <f>COUNTIF(الجدول233[[#This Row],[21]:[20]],"غياب")</f>
        <v>0</v>
      </c>
      <c r="AK263" s="9">
        <f>COUNTIF(الجدول233[[#This Row],[21]:[20]],"غ")</f>
        <v>0</v>
      </c>
      <c r="AL263" s="9">
        <f>SUM(الجدول233[[#This Row],[21]:[20]])</f>
        <v>0</v>
      </c>
      <c r="AM263" s="12">
        <f>الجدول233[[#This Row],[أيام العمل الفعي ]]-الجدول233[[#This Row],[الغياب*2]]</f>
        <v>0</v>
      </c>
      <c r="AN263" s="13"/>
      <c r="AO263" s="13">
        <f>COUNTIF(الجدول233[[#This Row],[21]:[20]],"&lt;480")</f>
        <v>0</v>
      </c>
      <c r="AP263" s="13">
        <f>الجدول233[[#This Row],[الغياب ]]*2</f>
        <v>0</v>
      </c>
      <c r="AQ263" s="13">
        <f>VLOOKUP(الجدول233[[#This Row],[الرقم الوظيفي ]],'[2]علاوة 10 د.ل'!$C:$G,5,0)</f>
        <v>200</v>
      </c>
    </row>
    <row r="264" spans="1:43">
      <c r="A264" s="7">
        <v>3453</v>
      </c>
      <c r="B264" s="8"/>
      <c r="C264" s="8"/>
      <c r="D264" s="9"/>
      <c r="E264" s="9"/>
      <c r="F264" s="9"/>
      <c r="G264" s="9"/>
      <c r="H264" s="9"/>
      <c r="I264" s="10"/>
      <c r="J264" s="9"/>
      <c r="K264" s="9"/>
      <c r="L264" s="9"/>
      <c r="M264" s="9"/>
      <c r="N264" s="9"/>
      <c r="O264" s="9"/>
      <c r="P264" s="10"/>
      <c r="Q264" s="9"/>
      <c r="R264" s="9"/>
      <c r="S264" s="9"/>
      <c r="T264" s="9"/>
      <c r="U264" s="9"/>
      <c r="V264" s="9"/>
      <c r="W264" s="10"/>
      <c r="X264" s="9"/>
      <c r="Y264" s="9"/>
      <c r="Z264" s="9"/>
      <c r="AA264" s="9"/>
      <c r="AB264" s="9"/>
      <c r="AC264" s="9"/>
      <c r="AD264" s="10"/>
      <c r="AE264" s="9"/>
      <c r="AF264" s="9"/>
      <c r="AG264" s="9"/>
      <c r="AH264" s="11">
        <f>COUNTIF(الجدول233[[#This Row],[21]:[20]],"س")</f>
        <v>0</v>
      </c>
      <c r="AI264" s="9">
        <f>COUNTIF(الجدول233[[#This Row],[21]:[20]],"ب")</f>
        <v>0</v>
      </c>
      <c r="AJ264" s="9">
        <f>COUNTIF(الجدول233[[#This Row],[21]:[20]],"غياب")</f>
        <v>0</v>
      </c>
      <c r="AK264" s="9">
        <f>COUNTIF(الجدول233[[#This Row],[21]:[20]],"غ")</f>
        <v>0</v>
      </c>
      <c r="AL264" s="9">
        <f>SUM(الجدول233[[#This Row],[21]:[20]])</f>
        <v>0</v>
      </c>
      <c r="AM264" s="12">
        <f>الجدول233[[#This Row],[أيام العمل الفعي ]]-الجدول233[[#This Row],[الغياب*2]]</f>
        <v>0</v>
      </c>
      <c r="AN264" s="13"/>
      <c r="AO264" s="13">
        <f>COUNTIF(الجدول233[[#This Row],[21]:[20]],"&lt;480")</f>
        <v>0</v>
      </c>
      <c r="AP264" s="13">
        <f>الجدول233[[#This Row],[الغياب ]]*2</f>
        <v>0</v>
      </c>
      <c r="AQ264" s="13" t="e">
        <f>VLOOKUP(الجدول233[[#This Row],[الرقم الوظيفي ]],'[2]علاوة 10 د.ل'!$C:$G,5,0)</f>
        <v>#N/A</v>
      </c>
    </row>
    <row r="265" spans="1:43">
      <c r="A265" s="20">
        <v>3454</v>
      </c>
      <c r="B265" s="8"/>
      <c r="C265" s="8"/>
      <c r="D265" s="9"/>
      <c r="E265" s="9"/>
      <c r="F265" s="9"/>
      <c r="G265" s="9"/>
      <c r="H265" s="9"/>
      <c r="I265" s="10"/>
      <c r="J265" s="9"/>
      <c r="K265" s="9"/>
      <c r="L265" s="9"/>
      <c r="M265" s="9"/>
      <c r="N265" s="9"/>
      <c r="O265" s="9"/>
      <c r="P265" s="10"/>
      <c r="Q265" s="9"/>
      <c r="R265" s="9"/>
      <c r="S265" s="9"/>
      <c r="T265" s="9"/>
      <c r="U265" s="9"/>
      <c r="V265" s="9"/>
      <c r="W265" s="10"/>
      <c r="X265" s="9"/>
      <c r="Y265" s="9"/>
      <c r="Z265" s="9"/>
      <c r="AA265" s="9"/>
      <c r="AB265" s="9"/>
      <c r="AC265" s="9"/>
      <c r="AD265" s="10"/>
      <c r="AE265" s="9"/>
      <c r="AF265" s="9"/>
      <c r="AG265" s="9"/>
      <c r="AH265" s="11">
        <f>COUNTIF(الجدول233[[#This Row],[21]:[20]],"س")</f>
        <v>0</v>
      </c>
      <c r="AI265" s="9">
        <f>COUNTIF(الجدول233[[#This Row],[21]:[20]],"ب")</f>
        <v>0</v>
      </c>
      <c r="AJ265" s="9">
        <f>COUNTIF(الجدول233[[#This Row],[21]:[20]],"غياب")</f>
        <v>0</v>
      </c>
      <c r="AK265" s="9">
        <f>COUNTIF(الجدول233[[#This Row],[21]:[20]],"غ")</f>
        <v>0</v>
      </c>
      <c r="AL265" s="9">
        <f>SUM(الجدول233[[#This Row],[21]:[20]])</f>
        <v>0</v>
      </c>
      <c r="AM265" s="12">
        <f>الجدول233[[#This Row],[أيام العمل الفعي ]]-الجدول233[[#This Row],[الغياب*2]]</f>
        <v>0</v>
      </c>
      <c r="AN265" s="13"/>
      <c r="AO265" s="13">
        <f>COUNTIF(الجدول233[[#This Row],[21]:[20]],"&lt;480")</f>
        <v>0</v>
      </c>
      <c r="AP265" s="13">
        <f>الجدول233[[#This Row],[الغياب ]]*2</f>
        <v>0</v>
      </c>
      <c r="AQ265" s="13" t="e">
        <f>VLOOKUP(الجدول233[[#This Row],[الرقم الوظيفي ]],'[2]علاوة 10 د.ل'!$C:$G,5,0)</f>
        <v>#N/A</v>
      </c>
    </row>
    <row r="266" spans="1:43">
      <c r="A266" s="7">
        <v>3456</v>
      </c>
      <c r="B266" s="8"/>
      <c r="C266" s="8"/>
      <c r="D266" s="9"/>
      <c r="E266" s="9"/>
      <c r="F266" s="9"/>
      <c r="G266" s="9"/>
      <c r="H266" s="9"/>
      <c r="I266" s="10"/>
      <c r="J266" s="9"/>
      <c r="K266" s="9"/>
      <c r="L266" s="9"/>
      <c r="M266" s="9"/>
      <c r="N266" s="9"/>
      <c r="O266" s="9"/>
      <c r="P266" s="10"/>
      <c r="Q266" s="9"/>
      <c r="R266" s="9"/>
      <c r="S266" s="9"/>
      <c r="T266" s="9"/>
      <c r="U266" s="9"/>
      <c r="V266" s="9"/>
      <c r="W266" s="10"/>
      <c r="X266" s="9"/>
      <c r="Y266" s="9"/>
      <c r="Z266" s="9"/>
      <c r="AA266" s="9"/>
      <c r="AB266" s="9"/>
      <c r="AC266" s="9"/>
      <c r="AD266" s="10"/>
      <c r="AE266" s="9"/>
      <c r="AF266" s="9"/>
      <c r="AG266" s="9"/>
      <c r="AH266" s="11">
        <f>COUNTIF(الجدول233[[#This Row],[21]:[20]],"س")</f>
        <v>0</v>
      </c>
      <c r="AI266" s="9">
        <f>COUNTIF(الجدول233[[#This Row],[21]:[20]],"ب")</f>
        <v>0</v>
      </c>
      <c r="AJ266" s="9">
        <f>COUNTIF(الجدول233[[#This Row],[21]:[20]],"غياب")</f>
        <v>0</v>
      </c>
      <c r="AK266" s="9">
        <f>COUNTIF(الجدول233[[#This Row],[21]:[20]],"غ")</f>
        <v>0</v>
      </c>
      <c r="AL266" s="9">
        <f>SUM(الجدول233[[#This Row],[21]:[20]])</f>
        <v>0</v>
      </c>
      <c r="AM266" s="12">
        <f>الجدول233[[#This Row],[أيام العمل الفعي ]]-الجدول233[[#This Row],[الغياب*2]]</f>
        <v>0</v>
      </c>
      <c r="AN266" s="13"/>
      <c r="AO266" s="13">
        <f>COUNTIF(الجدول233[[#This Row],[21]:[20]],"&lt;480")</f>
        <v>0</v>
      </c>
      <c r="AP266" s="13">
        <f>الجدول233[[#This Row],[الغياب ]]*2</f>
        <v>0</v>
      </c>
      <c r="AQ266" s="13" t="e">
        <f>VLOOKUP(الجدول233[[#This Row],[الرقم الوظيفي ]],'[2]علاوة 10 د.ل'!$C:$G,5,0)</f>
        <v>#N/A</v>
      </c>
    </row>
    <row r="267" spans="1:43">
      <c r="A267" s="7">
        <v>3471</v>
      </c>
      <c r="B267" s="8"/>
      <c r="C267" s="8"/>
      <c r="D267" s="9"/>
      <c r="E267" s="9"/>
      <c r="F267" s="9"/>
      <c r="G267" s="9"/>
      <c r="H267" s="9"/>
      <c r="I267" s="10"/>
      <c r="J267" s="9"/>
      <c r="K267" s="9"/>
      <c r="L267" s="9"/>
      <c r="M267" s="9"/>
      <c r="N267" s="9"/>
      <c r="O267" s="9"/>
      <c r="P267" s="10"/>
      <c r="Q267" s="9"/>
      <c r="R267" s="9"/>
      <c r="S267" s="9"/>
      <c r="T267" s="9"/>
      <c r="U267" s="9"/>
      <c r="V267" s="9"/>
      <c r="W267" s="10"/>
      <c r="X267" s="9"/>
      <c r="Y267" s="9"/>
      <c r="Z267" s="9"/>
      <c r="AA267" s="9"/>
      <c r="AB267" s="9"/>
      <c r="AC267" s="9"/>
      <c r="AD267" s="10"/>
      <c r="AE267" s="9"/>
      <c r="AF267" s="9"/>
      <c r="AG267" s="9"/>
      <c r="AH267" s="11">
        <f>COUNTIF(الجدول233[[#This Row],[21]:[20]],"س")</f>
        <v>0</v>
      </c>
      <c r="AI267" s="9">
        <f>COUNTIF(الجدول233[[#This Row],[21]:[20]],"ب")</f>
        <v>0</v>
      </c>
      <c r="AJ267" s="9">
        <f>COUNTIF(الجدول233[[#This Row],[21]:[20]],"غياب")</f>
        <v>0</v>
      </c>
      <c r="AK267" s="9">
        <f>COUNTIF(الجدول233[[#This Row],[21]:[20]],"غ")</f>
        <v>0</v>
      </c>
      <c r="AL267" s="9">
        <f>SUM(الجدول233[[#This Row],[21]:[20]])</f>
        <v>0</v>
      </c>
      <c r="AM267" s="12">
        <f>الجدول233[[#This Row],[أيام العمل الفعي ]]-الجدول233[[#This Row],[الغياب*2]]</f>
        <v>0</v>
      </c>
      <c r="AN267" s="13"/>
      <c r="AO267" s="13">
        <f>COUNTIF(الجدول233[[#This Row],[21]:[20]],"&lt;480")</f>
        <v>0</v>
      </c>
      <c r="AP267" s="13">
        <f>الجدول233[[#This Row],[الغياب ]]*2</f>
        <v>0</v>
      </c>
      <c r="AQ267" s="13" t="e">
        <f>VLOOKUP(الجدول233[[#This Row],[الرقم الوظيفي ]],'[2]علاوة 10 د.ل'!$C:$G,5,0)</f>
        <v>#N/A</v>
      </c>
    </row>
    <row r="268" spans="1:43">
      <c r="A268" s="7">
        <v>3478</v>
      </c>
      <c r="B268" s="8"/>
      <c r="C268" s="8"/>
      <c r="D268" s="9"/>
      <c r="E268" s="9"/>
      <c r="F268" s="9"/>
      <c r="G268" s="9"/>
      <c r="H268" s="9"/>
      <c r="I268" s="10"/>
      <c r="J268" s="9"/>
      <c r="K268" s="9"/>
      <c r="L268" s="9"/>
      <c r="M268" s="9"/>
      <c r="N268" s="9"/>
      <c r="O268" s="9"/>
      <c r="P268" s="10"/>
      <c r="Q268" s="9"/>
      <c r="R268" s="9"/>
      <c r="S268" s="9"/>
      <c r="T268" s="9"/>
      <c r="U268" s="9"/>
      <c r="V268" s="9"/>
      <c r="W268" s="10"/>
      <c r="X268" s="9"/>
      <c r="Y268" s="9"/>
      <c r="Z268" s="9"/>
      <c r="AA268" s="9"/>
      <c r="AB268" s="9"/>
      <c r="AC268" s="9"/>
      <c r="AD268" s="10"/>
      <c r="AE268" s="9"/>
      <c r="AF268" s="9"/>
      <c r="AG268" s="9"/>
      <c r="AH268" s="11">
        <f>COUNTIF(الجدول233[[#This Row],[21]:[20]],"س")</f>
        <v>0</v>
      </c>
      <c r="AI268" s="9">
        <f>COUNTIF(الجدول233[[#This Row],[21]:[20]],"ب")</f>
        <v>0</v>
      </c>
      <c r="AJ268" s="9">
        <f>COUNTIF(الجدول233[[#This Row],[21]:[20]],"غياب")</f>
        <v>0</v>
      </c>
      <c r="AK268" s="9">
        <f>COUNTIF(الجدول233[[#This Row],[21]:[20]],"غ")</f>
        <v>0</v>
      </c>
      <c r="AL268" s="9">
        <f>SUM(الجدول233[[#This Row],[21]:[20]])</f>
        <v>0</v>
      </c>
      <c r="AM268" s="12">
        <f>الجدول233[[#This Row],[أيام العمل الفعي ]]-الجدول233[[#This Row],[الغياب*2]]</f>
        <v>0</v>
      </c>
      <c r="AN268" s="13"/>
      <c r="AO268" s="13">
        <f>COUNTIF(الجدول233[[#This Row],[21]:[20]],"&lt;480")</f>
        <v>0</v>
      </c>
      <c r="AP268" s="13">
        <f>الجدول233[[#This Row],[الغياب ]]*2</f>
        <v>0</v>
      </c>
      <c r="AQ268" s="13" t="e">
        <f>VLOOKUP(الجدول233[[#This Row],[الرقم الوظيفي ]],'[2]علاوة 10 د.ل'!$C:$G,5,0)</f>
        <v>#N/A</v>
      </c>
    </row>
    <row r="269" spans="1:43">
      <c r="A269" s="7">
        <v>3481</v>
      </c>
      <c r="B269" s="8"/>
      <c r="C269" s="8"/>
      <c r="D269" s="9"/>
      <c r="E269" s="9"/>
      <c r="F269" s="9"/>
      <c r="G269" s="9"/>
      <c r="H269" s="9"/>
      <c r="I269" s="10"/>
      <c r="J269" s="9"/>
      <c r="K269" s="9"/>
      <c r="L269" s="9"/>
      <c r="M269" s="9"/>
      <c r="N269" s="9"/>
      <c r="O269" s="9"/>
      <c r="P269" s="10"/>
      <c r="Q269" s="9"/>
      <c r="R269" s="9"/>
      <c r="S269" s="9"/>
      <c r="T269" s="9"/>
      <c r="U269" s="9"/>
      <c r="V269" s="9"/>
      <c r="W269" s="10"/>
      <c r="X269" s="9"/>
      <c r="Y269" s="9"/>
      <c r="Z269" s="9"/>
      <c r="AA269" s="9"/>
      <c r="AB269" s="9"/>
      <c r="AC269" s="9"/>
      <c r="AD269" s="10"/>
      <c r="AE269" s="9"/>
      <c r="AF269" s="9"/>
      <c r="AG269" s="9"/>
      <c r="AH269" s="11">
        <f>COUNTIF(الجدول233[[#This Row],[21]:[20]],"س")</f>
        <v>0</v>
      </c>
      <c r="AI269" s="9">
        <f>COUNTIF(الجدول233[[#This Row],[21]:[20]],"ب")</f>
        <v>0</v>
      </c>
      <c r="AJ269" s="9">
        <f>COUNTIF(الجدول233[[#This Row],[21]:[20]],"غياب")</f>
        <v>0</v>
      </c>
      <c r="AK269" s="9">
        <f>COUNTIF(الجدول233[[#This Row],[21]:[20]],"غ")</f>
        <v>0</v>
      </c>
      <c r="AL269" s="9">
        <f>SUM(الجدول233[[#This Row],[21]:[20]])</f>
        <v>0</v>
      </c>
      <c r="AM269" s="12">
        <f>الجدول233[[#This Row],[أيام العمل الفعي ]]-الجدول233[[#This Row],[الغياب*2]]</f>
        <v>0</v>
      </c>
      <c r="AN269" s="13"/>
      <c r="AO269" s="13">
        <f>COUNTIF(الجدول233[[#This Row],[21]:[20]],"&lt;480")</f>
        <v>0</v>
      </c>
      <c r="AP269" s="13">
        <f>الجدول233[[#This Row],[الغياب ]]*2</f>
        <v>0</v>
      </c>
      <c r="AQ269" s="13" t="e">
        <f>VLOOKUP(الجدول233[[#This Row],[الرقم الوظيفي ]],'[2]علاوة 10 د.ل'!$C:$G,5,0)</f>
        <v>#N/A</v>
      </c>
    </row>
    <row r="270" spans="1:43">
      <c r="A270" s="7">
        <v>3483</v>
      </c>
      <c r="B270" s="8"/>
      <c r="C270" s="8"/>
      <c r="D270" s="9"/>
      <c r="E270" s="9"/>
      <c r="F270" s="9"/>
      <c r="G270" s="9"/>
      <c r="H270" s="9"/>
      <c r="I270" s="10"/>
      <c r="J270" s="9"/>
      <c r="K270" s="9"/>
      <c r="L270" s="9"/>
      <c r="M270" s="9"/>
      <c r="N270" s="9"/>
      <c r="O270" s="9"/>
      <c r="P270" s="10"/>
      <c r="Q270" s="9"/>
      <c r="R270" s="9"/>
      <c r="S270" s="9"/>
      <c r="T270" s="9"/>
      <c r="U270" s="9"/>
      <c r="V270" s="9"/>
      <c r="W270" s="10"/>
      <c r="X270" s="9"/>
      <c r="Y270" s="9"/>
      <c r="Z270" s="9"/>
      <c r="AA270" s="9"/>
      <c r="AB270" s="9"/>
      <c r="AC270" s="9"/>
      <c r="AD270" s="10"/>
      <c r="AE270" s="9"/>
      <c r="AF270" s="9"/>
      <c r="AG270" s="9"/>
      <c r="AH270" s="11">
        <f>COUNTIF(الجدول233[[#This Row],[21]:[20]],"س")</f>
        <v>0</v>
      </c>
      <c r="AI270" s="9">
        <f>COUNTIF(الجدول233[[#This Row],[21]:[20]],"ب")</f>
        <v>0</v>
      </c>
      <c r="AJ270" s="9">
        <f>COUNTIF(الجدول233[[#This Row],[21]:[20]],"غياب")</f>
        <v>0</v>
      </c>
      <c r="AK270" s="9">
        <f>COUNTIF(الجدول233[[#This Row],[21]:[20]],"غ")</f>
        <v>0</v>
      </c>
      <c r="AL270" s="9">
        <f>SUM(الجدول233[[#This Row],[21]:[20]])</f>
        <v>0</v>
      </c>
      <c r="AM270" s="12">
        <f>الجدول233[[#This Row],[أيام العمل الفعي ]]-الجدول233[[#This Row],[الغياب*2]]</f>
        <v>0</v>
      </c>
      <c r="AN270" s="13"/>
      <c r="AO270" s="13">
        <f>COUNTIF(الجدول233[[#This Row],[21]:[20]],"&lt;480")</f>
        <v>0</v>
      </c>
      <c r="AP270" s="13">
        <f>الجدول233[[#This Row],[الغياب ]]*2</f>
        <v>0</v>
      </c>
      <c r="AQ270" s="13" t="e">
        <f>VLOOKUP(الجدول233[[#This Row],[الرقم الوظيفي ]],'[2]علاوة 10 د.ل'!$C:$G,5,0)</f>
        <v>#N/A</v>
      </c>
    </row>
    <row r="271" spans="1:43">
      <c r="A271" s="7">
        <v>3484</v>
      </c>
      <c r="B271" s="8"/>
      <c r="C271" s="8"/>
      <c r="D271" s="9"/>
      <c r="E271" s="9"/>
      <c r="F271" s="9"/>
      <c r="G271" s="9"/>
      <c r="H271" s="9"/>
      <c r="I271" s="10"/>
      <c r="J271" s="9"/>
      <c r="K271" s="9"/>
      <c r="L271" s="9"/>
      <c r="M271" s="9"/>
      <c r="N271" s="9"/>
      <c r="O271" s="9"/>
      <c r="P271" s="10"/>
      <c r="Q271" s="9"/>
      <c r="R271" s="9"/>
      <c r="S271" s="9"/>
      <c r="T271" s="9"/>
      <c r="U271" s="9"/>
      <c r="V271" s="9"/>
      <c r="W271" s="10"/>
      <c r="X271" s="9"/>
      <c r="Y271" s="9"/>
      <c r="Z271" s="9"/>
      <c r="AA271" s="9"/>
      <c r="AB271" s="9"/>
      <c r="AC271" s="9"/>
      <c r="AD271" s="10"/>
      <c r="AE271" s="9"/>
      <c r="AF271" s="9"/>
      <c r="AG271" s="9"/>
      <c r="AH271" s="11">
        <f>COUNTIF(الجدول233[[#This Row],[21]:[20]],"س")</f>
        <v>0</v>
      </c>
      <c r="AI271" s="9">
        <f>COUNTIF(الجدول233[[#This Row],[21]:[20]],"ب")</f>
        <v>0</v>
      </c>
      <c r="AJ271" s="9">
        <f>COUNTIF(الجدول233[[#This Row],[21]:[20]],"غياب")</f>
        <v>0</v>
      </c>
      <c r="AK271" s="9">
        <f>COUNTIF(الجدول233[[#This Row],[21]:[20]],"غ")</f>
        <v>0</v>
      </c>
      <c r="AL271" s="9">
        <f>SUM(الجدول233[[#This Row],[21]:[20]])</f>
        <v>0</v>
      </c>
      <c r="AM271" s="12">
        <f>الجدول233[[#This Row],[أيام العمل الفعي ]]-الجدول233[[#This Row],[الغياب*2]]</f>
        <v>0</v>
      </c>
      <c r="AN271" s="13"/>
      <c r="AO271" s="13">
        <f>COUNTIF(الجدول233[[#This Row],[21]:[20]],"&lt;480")</f>
        <v>0</v>
      </c>
      <c r="AP271" s="13">
        <f>الجدول233[[#This Row],[الغياب ]]*2</f>
        <v>0</v>
      </c>
      <c r="AQ271" s="13" t="e">
        <f>VLOOKUP(الجدول233[[#This Row],[الرقم الوظيفي ]],'[2]علاوة 10 د.ل'!$C:$G,5,0)</f>
        <v>#N/A</v>
      </c>
    </row>
    <row r="272" spans="1:43">
      <c r="A272" s="20">
        <v>3490</v>
      </c>
      <c r="B272" s="8"/>
      <c r="C272" s="8"/>
      <c r="D272" s="9"/>
      <c r="E272" s="9"/>
      <c r="F272" s="9"/>
      <c r="G272" s="9"/>
      <c r="H272" s="9"/>
      <c r="I272" s="10"/>
      <c r="J272" s="9"/>
      <c r="K272" s="9"/>
      <c r="L272" s="9"/>
      <c r="M272" s="9"/>
      <c r="N272" s="9"/>
      <c r="O272" s="9"/>
      <c r="P272" s="10"/>
      <c r="Q272" s="9"/>
      <c r="R272" s="9"/>
      <c r="S272" s="9"/>
      <c r="T272" s="9"/>
      <c r="U272" s="9"/>
      <c r="V272" s="9"/>
      <c r="W272" s="10"/>
      <c r="X272" s="9"/>
      <c r="Y272" s="9"/>
      <c r="Z272" s="9"/>
      <c r="AA272" s="9"/>
      <c r="AB272" s="9"/>
      <c r="AC272" s="9"/>
      <c r="AD272" s="10"/>
      <c r="AE272" s="9"/>
      <c r="AF272" s="9"/>
      <c r="AG272" s="9"/>
      <c r="AH272" s="11">
        <f>COUNTIF(الجدول233[[#This Row],[21]:[20]],"س")</f>
        <v>0</v>
      </c>
      <c r="AI272" s="9">
        <f>COUNTIF(الجدول233[[#This Row],[21]:[20]],"ب")</f>
        <v>0</v>
      </c>
      <c r="AJ272" s="9">
        <f>COUNTIF(الجدول233[[#This Row],[21]:[20]],"غياب")</f>
        <v>0</v>
      </c>
      <c r="AK272" s="9">
        <f>COUNTIF(الجدول233[[#This Row],[21]:[20]],"غ")</f>
        <v>0</v>
      </c>
      <c r="AL272" s="9">
        <f>SUM(الجدول233[[#This Row],[21]:[20]])</f>
        <v>0</v>
      </c>
      <c r="AM272" s="12">
        <f>الجدول233[[#This Row],[أيام العمل الفعي ]]-الجدول233[[#This Row],[الغياب*2]]</f>
        <v>0</v>
      </c>
      <c r="AN272" s="13"/>
      <c r="AO272" s="13">
        <f>COUNTIF(الجدول233[[#This Row],[21]:[20]],"&lt;480")</f>
        <v>0</v>
      </c>
      <c r="AP272" s="13">
        <f>الجدول233[[#This Row],[الغياب ]]*2</f>
        <v>0</v>
      </c>
      <c r="AQ272" s="13">
        <f>VLOOKUP(الجدول233[[#This Row],[الرقم الوظيفي ]],'[2]علاوة 10 د.ل'!$C:$G,5,0)</f>
        <v>250</v>
      </c>
    </row>
    <row r="273" spans="1:43">
      <c r="A273" s="22">
        <v>3497</v>
      </c>
      <c r="B273" s="31"/>
      <c r="C273" s="31"/>
      <c r="D273" s="9"/>
      <c r="E273" s="9"/>
      <c r="F273" s="9"/>
      <c r="G273" s="9"/>
      <c r="H273" s="9"/>
      <c r="I273" s="10"/>
      <c r="J273" s="9"/>
      <c r="K273" s="9"/>
      <c r="L273" s="9"/>
      <c r="M273" s="9"/>
      <c r="N273" s="9"/>
      <c r="O273" s="9"/>
      <c r="P273" s="10"/>
      <c r="Q273" s="9"/>
      <c r="R273" s="9"/>
      <c r="S273" s="9"/>
      <c r="T273" s="9"/>
      <c r="U273" s="9"/>
      <c r="V273" s="9"/>
      <c r="W273" s="10"/>
      <c r="X273" s="9"/>
      <c r="Y273" s="9"/>
      <c r="Z273" s="9"/>
      <c r="AA273" s="9"/>
      <c r="AB273" s="9"/>
      <c r="AC273" s="9"/>
      <c r="AD273" s="10"/>
      <c r="AE273" s="9"/>
      <c r="AF273" s="9"/>
      <c r="AG273" s="9"/>
      <c r="AH273" s="11">
        <f>COUNTIF(الجدول233[[#This Row],[21]:[20]],"س")</f>
        <v>0</v>
      </c>
      <c r="AI273" s="9">
        <f>COUNTIF(الجدول233[[#This Row],[21]:[20]],"ب")</f>
        <v>0</v>
      </c>
      <c r="AJ273" s="9">
        <f>COUNTIF(الجدول233[[#This Row],[21]:[20]],"غياب")</f>
        <v>0</v>
      </c>
      <c r="AK273" s="9">
        <f>COUNTIF(الجدول233[[#This Row],[21]:[20]],"غ")</f>
        <v>0</v>
      </c>
      <c r="AL273" s="9">
        <f>SUM(الجدول233[[#This Row],[21]:[20]])</f>
        <v>0</v>
      </c>
      <c r="AM273" s="12">
        <f>الجدول233[[#This Row],[أيام العمل الفعي ]]-الجدول233[[#This Row],[الغياب*2]]</f>
        <v>0</v>
      </c>
      <c r="AN273" s="13"/>
      <c r="AO273" s="13">
        <f>COUNTIF(الجدول233[[#This Row],[21]:[20]],"&lt;480")</f>
        <v>0</v>
      </c>
      <c r="AP273" s="13">
        <f>الجدول233[[#This Row],[الغياب ]]*2</f>
        <v>0</v>
      </c>
      <c r="AQ273" s="13" t="e">
        <f>VLOOKUP(الجدول233[[#This Row],[الرقم الوظيفي ]],'[2]علاوة 10 د.ل'!$C:$G,5,0)</f>
        <v>#N/A</v>
      </c>
    </row>
    <row r="274" spans="1:43">
      <c r="A274" s="7">
        <v>3500</v>
      </c>
      <c r="B274" s="8"/>
      <c r="C274" s="8"/>
      <c r="D274" s="9"/>
      <c r="E274" s="9"/>
      <c r="F274" s="9"/>
      <c r="G274" s="9"/>
      <c r="H274" s="9"/>
      <c r="I274" s="10"/>
      <c r="J274" s="9"/>
      <c r="K274" s="9"/>
      <c r="L274" s="9"/>
      <c r="M274" s="9"/>
      <c r="N274" s="9"/>
      <c r="O274" s="9"/>
      <c r="P274" s="10"/>
      <c r="Q274" s="9"/>
      <c r="R274" s="9"/>
      <c r="S274" s="9"/>
      <c r="T274" s="9"/>
      <c r="U274" s="9"/>
      <c r="V274" s="9"/>
      <c r="W274" s="10"/>
      <c r="X274" s="9"/>
      <c r="Y274" s="9"/>
      <c r="Z274" s="9"/>
      <c r="AA274" s="9"/>
      <c r="AB274" s="9"/>
      <c r="AC274" s="9"/>
      <c r="AD274" s="10"/>
      <c r="AE274" s="9"/>
      <c r="AF274" s="9"/>
      <c r="AG274" s="9"/>
      <c r="AH274" s="11">
        <f>COUNTIF(الجدول233[[#This Row],[21]:[20]],"س")</f>
        <v>0</v>
      </c>
      <c r="AI274" s="9">
        <f>COUNTIF(الجدول233[[#This Row],[21]:[20]],"ب")</f>
        <v>0</v>
      </c>
      <c r="AJ274" s="9">
        <f>COUNTIF(الجدول233[[#This Row],[21]:[20]],"غياب")</f>
        <v>0</v>
      </c>
      <c r="AK274" s="9">
        <f>COUNTIF(الجدول233[[#This Row],[21]:[20]],"غ")</f>
        <v>0</v>
      </c>
      <c r="AL274" s="9">
        <f>SUM(الجدول233[[#This Row],[21]:[20]])</f>
        <v>0</v>
      </c>
      <c r="AM274" s="12">
        <f>الجدول233[[#This Row],[أيام العمل الفعي ]]-الجدول233[[#This Row],[الغياب*2]]</f>
        <v>0</v>
      </c>
      <c r="AN274" s="13"/>
      <c r="AO274" s="13">
        <f>COUNTIF(الجدول233[[#This Row],[21]:[20]],"&lt;480")</f>
        <v>0</v>
      </c>
      <c r="AP274" s="13">
        <f>الجدول233[[#This Row],[الغياب ]]*2</f>
        <v>0</v>
      </c>
      <c r="AQ274" s="13" t="e">
        <f>VLOOKUP(الجدول233[[#This Row],[الرقم الوظيفي ]],'[2]علاوة 10 د.ل'!$C:$G,5,0)</f>
        <v>#N/A</v>
      </c>
    </row>
    <row r="275" spans="1:43">
      <c r="A275" s="16">
        <v>3505</v>
      </c>
      <c r="B275" s="17"/>
      <c r="C275" s="8"/>
      <c r="D275" s="9"/>
      <c r="E275" s="9"/>
      <c r="F275" s="9"/>
      <c r="G275" s="9"/>
      <c r="H275" s="9"/>
      <c r="I275" s="10"/>
      <c r="J275" s="9"/>
      <c r="K275" s="9"/>
      <c r="L275" s="9"/>
      <c r="M275" s="9"/>
      <c r="N275" s="9"/>
      <c r="O275" s="9"/>
      <c r="P275" s="10"/>
      <c r="Q275" s="9"/>
      <c r="R275" s="9"/>
      <c r="S275" s="9"/>
      <c r="T275" s="9"/>
      <c r="U275" s="9"/>
      <c r="V275" s="9"/>
      <c r="W275" s="10"/>
      <c r="X275" s="9"/>
      <c r="Y275" s="9"/>
      <c r="Z275" s="9"/>
      <c r="AA275" s="9"/>
      <c r="AB275" s="9"/>
      <c r="AC275" s="9"/>
      <c r="AD275" s="10"/>
      <c r="AE275" s="9"/>
      <c r="AF275" s="9"/>
      <c r="AG275" s="9"/>
      <c r="AH275" s="18">
        <f>COUNTIF(الجدول233[[#This Row],[21]:[20]],"س")</f>
        <v>0</v>
      </c>
      <c r="AI275" s="13">
        <f>COUNTIF(الجدول233[[#This Row],[21]:[20]],"ب")</f>
        <v>0</v>
      </c>
      <c r="AJ275" s="13">
        <f>COUNTIF(الجدول233[[#This Row],[21]:[20]],"غياب")</f>
        <v>0</v>
      </c>
      <c r="AK275" s="13">
        <f>COUNTIF(الجدول233[[#This Row],[21]:[20]],"غ")</f>
        <v>0</v>
      </c>
      <c r="AL275" s="13">
        <f>SUM(الجدول233[[#This Row],[21]:[20]])</f>
        <v>0</v>
      </c>
      <c r="AM275" s="19">
        <f>الجدول233[[#This Row],[أيام العمل الفعي ]]-الجدول233[[#This Row],[الغياب*2]]</f>
        <v>0</v>
      </c>
      <c r="AN275" s="13"/>
      <c r="AO275" s="13">
        <f>COUNTIF(الجدول233[[#This Row],[21]:[20]],"&lt;480")</f>
        <v>0</v>
      </c>
      <c r="AP275" s="13">
        <f>الجدول233[[#This Row],[الغياب ]]*2</f>
        <v>0</v>
      </c>
      <c r="AQ275" s="13" t="e">
        <f>VLOOKUP(الجدول233[[#This Row],[الرقم الوظيفي ]],'[2]علاوة 10 د.ل'!$C:$G,5,0)</f>
        <v>#N/A</v>
      </c>
    </row>
    <row r="276" spans="1:43">
      <c r="A276" s="7">
        <v>3508</v>
      </c>
      <c r="B276" s="8"/>
      <c r="C276" s="8"/>
      <c r="D276" s="9"/>
      <c r="E276" s="9"/>
      <c r="F276" s="9"/>
      <c r="G276" s="9"/>
      <c r="H276" s="9"/>
      <c r="I276" s="10"/>
      <c r="J276" s="9"/>
      <c r="K276" s="9"/>
      <c r="L276" s="9"/>
      <c r="M276" s="9"/>
      <c r="N276" s="9"/>
      <c r="O276" s="9"/>
      <c r="P276" s="10"/>
      <c r="Q276" s="9"/>
      <c r="R276" s="9"/>
      <c r="S276" s="9"/>
      <c r="T276" s="9"/>
      <c r="U276" s="9"/>
      <c r="V276" s="9"/>
      <c r="W276" s="10"/>
      <c r="X276" s="9"/>
      <c r="Y276" s="9"/>
      <c r="Z276" s="9"/>
      <c r="AA276" s="9"/>
      <c r="AB276" s="9"/>
      <c r="AC276" s="9"/>
      <c r="AD276" s="10"/>
      <c r="AE276" s="9"/>
      <c r="AF276" s="9"/>
      <c r="AG276" s="9"/>
      <c r="AH276" s="11">
        <f>COUNTIF(الجدول233[[#This Row],[21]:[20]],"س")</f>
        <v>0</v>
      </c>
      <c r="AI276" s="9">
        <f>COUNTIF(الجدول233[[#This Row],[21]:[20]],"ب")</f>
        <v>0</v>
      </c>
      <c r="AJ276" s="9">
        <f>COUNTIF(الجدول233[[#This Row],[21]:[20]],"غياب")</f>
        <v>0</v>
      </c>
      <c r="AK276" s="9">
        <f>COUNTIF(الجدول233[[#This Row],[21]:[20]],"غ")</f>
        <v>0</v>
      </c>
      <c r="AL276" s="9">
        <f>SUM(الجدول233[[#This Row],[21]:[20]])</f>
        <v>0</v>
      </c>
      <c r="AM276" s="12">
        <f>الجدول233[[#This Row],[أيام العمل الفعي ]]-الجدول233[[#This Row],[الغياب*2]]</f>
        <v>0</v>
      </c>
      <c r="AN276" s="13"/>
      <c r="AO276" s="13">
        <f>COUNTIF(الجدول233[[#This Row],[21]:[20]],"&lt;480")</f>
        <v>0</v>
      </c>
      <c r="AP276" s="13">
        <f>الجدول233[[#This Row],[الغياب ]]*2</f>
        <v>0</v>
      </c>
      <c r="AQ276" s="13" t="e">
        <f>VLOOKUP(الجدول233[[#This Row],[الرقم الوظيفي ]],'[2]علاوة 10 د.ل'!$C:$G,5,0)</f>
        <v>#N/A</v>
      </c>
    </row>
    <row r="277" spans="1:43">
      <c r="A277" s="7">
        <v>3512</v>
      </c>
      <c r="B277" s="8"/>
      <c r="C277" s="8"/>
      <c r="D277" s="9"/>
      <c r="E277" s="9"/>
      <c r="F277" s="9"/>
      <c r="G277" s="9"/>
      <c r="H277" s="9"/>
      <c r="I277" s="10"/>
      <c r="J277" s="9"/>
      <c r="K277" s="9"/>
      <c r="L277" s="9"/>
      <c r="M277" s="9"/>
      <c r="N277" s="9"/>
      <c r="O277" s="9"/>
      <c r="P277" s="10"/>
      <c r="Q277" s="9"/>
      <c r="R277" s="9"/>
      <c r="S277" s="9"/>
      <c r="T277" s="9"/>
      <c r="U277" s="9"/>
      <c r="V277" s="9"/>
      <c r="W277" s="10"/>
      <c r="X277" s="9"/>
      <c r="Y277" s="9"/>
      <c r="Z277" s="9"/>
      <c r="AA277" s="9"/>
      <c r="AB277" s="9"/>
      <c r="AC277" s="9"/>
      <c r="AD277" s="10"/>
      <c r="AE277" s="9"/>
      <c r="AF277" s="9"/>
      <c r="AG277" s="9"/>
      <c r="AH277" s="11">
        <f>COUNTIF(الجدول233[[#This Row],[21]:[20]],"س")</f>
        <v>0</v>
      </c>
      <c r="AI277" s="9">
        <f>COUNTIF(الجدول233[[#This Row],[21]:[20]],"ب")</f>
        <v>0</v>
      </c>
      <c r="AJ277" s="9">
        <f>COUNTIF(الجدول233[[#This Row],[21]:[20]],"غياب")</f>
        <v>0</v>
      </c>
      <c r="AK277" s="9">
        <f>COUNTIF(الجدول233[[#This Row],[21]:[20]],"غ")</f>
        <v>0</v>
      </c>
      <c r="AL277" s="9">
        <f>SUM(الجدول233[[#This Row],[21]:[20]])</f>
        <v>0</v>
      </c>
      <c r="AM277" s="12">
        <f>الجدول233[[#This Row],[أيام العمل الفعي ]]-الجدول233[[#This Row],[الغياب*2]]</f>
        <v>0</v>
      </c>
      <c r="AN277" s="13"/>
      <c r="AO277" s="13">
        <f>COUNTIF(الجدول233[[#This Row],[21]:[20]],"&lt;480")</f>
        <v>0</v>
      </c>
      <c r="AP277" s="13">
        <f>الجدول233[[#This Row],[الغياب ]]*2</f>
        <v>0</v>
      </c>
      <c r="AQ277" s="13" t="e">
        <f>VLOOKUP(الجدول233[[#This Row],[الرقم الوظيفي ]],'[2]علاوة 10 د.ل'!$C:$G,5,0)</f>
        <v>#N/A</v>
      </c>
    </row>
    <row r="278" spans="1:43">
      <c r="A278" s="20">
        <v>3521</v>
      </c>
      <c r="B278" s="8"/>
      <c r="C278" s="8"/>
      <c r="D278" s="9"/>
      <c r="E278" s="9"/>
      <c r="F278" s="9"/>
      <c r="G278" s="9"/>
      <c r="H278" s="9"/>
      <c r="I278" s="10"/>
      <c r="J278" s="9"/>
      <c r="K278" s="9"/>
      <c r="L278" s="9"/>
      <c r="M278" s="9"/>
      <c r="N278" s="9"/>
      <c r="O278" s="9"/>
      <c r="P278" s="10"/>
      <c r="Q278" s="9"/>
      <c r="R278" s="9"/>
      <c r="S278" s="9"/>
      <c r="T278" s="9"/>
      <c r="U278" s="9"/>
      <c r="V278" s="9"/>
      <c r="W278" s="10"/>
      <c r="X278" s="9"/>
      <c r="Y278" s="9"/>
      <c r="Z278" s="9"/>
      <c r="AA278" s="9"/>
      <c r="AB278" s="9"/>
      <c r="AC278" s="9"/>
      <c r="AD278" s="10"/>
      <c r="AE278" s="9"/>
      <c r="AF278" s="9"/>
      <c r="AG278" s="9"/>
      <c r="AH278" s="11">
        <f>COUNTIF(الجدول233[[#This Row],[21]:[20]],"س")</f>
        <v>0</v>
      </c>
      <c r="AI278" s="9">
        <f>COUNTIF(الجدول233[[#This Row],[21]:[20]],"ب")</f>
        <v>0</v>
      </c>
      <c r="AJ278" s="9">
        <f>COUNTIF(الجدول233[[#This Row],[21]:[20]],"غياب")</f>
        <v>0</v>
      </c>
      <c r="AK278" s="9">
        <f>COUNTIF(الجدول233[[#This Row],[21]:[20]],"غ")</f>
        <v>0</v>
      </c>
      <c r="AL278" s="9">
        <f>SUM(الجدول233[[#This Row],[21]:[20]])</f>
        <v>0</v>
      </c>
      <c r="AM278" s="12">
        <f>الجدول233[[#This Row],[أيام العمل الفعي ]]-الجدول233[[#This Row],[الغياب*2]]</f>
        <v>0</v>
      </c>
      <c r="AN278" s="13"/>
      <c r="AO278" s="13">
        <f>COUNTIF(الجدول233[[#This Row],[21]:[20]],"&lt;480")</f>
        <v>0</v>
      </c>
      <c r="AP278" s="13">
        <f>الجدول233[[#This Row],[الغياب ]]*2</f>
        <v>0</v>
      </c>
      <c r="AQ278" s="13">
        <f>VLOOKUP(الجدول233[[#This Row],[الرقم الوظيفي ]],'[2]علاوة 10 د.ل'!$C:$G,5,0)</f>
        <v>210</v>
      </c>
    </row>
    <row r="279" spans="1:43">
      <c r="A279" s="7">
        <v>3526</v>
      </c>
      <c r="B279" s="8"/>
      <c r="C279" s="8"/>
      <c r="D279" s="9"/>
      <c r="E279" s="9"/>
      <c r="F279" s="9"/>
      <c r="G279" s="9"/>
      <c r="H279" s="9"/>
      <c r="I279" s="10"/>
      <c r="J279" s="9"/>
      <c r="K279" s="9"/>
      <c r="L279" s="9"/>
      <c r="M279" s="9"/>
      <c r="N279" s="9"/>
      <c r="O279" s="9"/>
      <c r="P279" s="10"/>
      <c r="Q279" s="9"/>
      <c r="R279" s="9"/>
      <c r="S279" s="9"/>
      <c r="T279" s="9"/>
      <c r="U279" s="9"/>
      <c r="V279" s="9"/>
      <c r="W279" s="10"/>
      <c r="X279" s="9"/>
      <c r="Y279" s="9"/>
      <c r="Z279" s="9"/>
      <c r="AA279" s="9"/>
      <c r="AB279" s="9"/>
      <c r="AC279" s="9"/>
      <c r="AD279" s="10"/>
      <c r="AE279" s="9"/>
      <c r="AF279" s="9"/>
      <c r="AG279" s="9"/>
      <c r="AH279" s="11">
        <f>COUNTIF(الجدول233[[#This Row],[21]:[20]],"س")</f>
        <v>0</v>
      </c>
      <c r="AI279" s="9">
        <f>COUNTIF(الجدول233[[#This Row],[21]:[20]],"ب")</f>
        <v>0</v>
      </c>
      <c r="AJ279" s="9">
        <f>COUNTIF(الجدول233[[#This Row],[21]:[20]],"غياب")</f>
        <v>0</v>
      </c>
      <c r="AK279" s="9">
        <f>COUNTIF(الجدول233[[#This Row],[21]:[20]],"غ")</f>
        <v>0</v>
      </c>
      <c r="AL279" s="9">
        <f>SUM(الجدول233[[#This Row],[21]:[20]])</f>
        <v>0</v>
      </c>
      <c r="AM279" s="12">
        <f>الجدول233[[#This Row],[أيام العمل الفعي ]]-الجدول233[[#This Row],[الغياب*2]]</f>
        <v>0</v>
      </c>
      <c r="AN279" s="13"/>
      <c r="AO279" s="13">
        <f>COUNTIF(الجدول233[[#This Row],[21]:[20]],"&lt;480")</f>
        <v>0</v>
      </c>
      <c r="AP279" s="13">
        <f>الجدول233[[#This Row],[الغياب ]]*2</f>
        <v>0</v>
      </c>
      <c r="AQ279" s="13" t="e">
        <f>VLOOKUP(الجدول233[[#This Row],[الرقم الوظيفي ]],'[2]علاوة 10 د.ل'!$C:$G,5,0)</f>
        <v>#N/A</v>
      </c>
    </row>
    <row r="280" spans="1:43">
      <c r="A280" s="7">
        <v>3527</v>
      </c>
      <c r="B280" s="8"/>
      <c r="C280" s="8"/>
      <c r="D280" s="9"/>
      <c r="E280" s="9"/>
      <c r="F280" s="9"/>
      <c r="G280" s="9"/>
      <c r="H280" s="9"/>
      <c r="I280" s="10"/>
      <c r="J280" s="9"/>
      <c r="K280" s="9"/>
      <c r="L280" s="9"/>
      <c r="M280" s="9"/>
      <c r="N280" s="9"/>
      <c r="O280" s="9"/>
      <c r="P280" s="10"/>
      <c r="Q280" s="9"/>
      <c r="R280" s="9"/>
      <c r="S280" s="9"/>
      <c r="T280" s="9"/>
      <c r="U280" s="9"/>
      <c r="V280" s="9"/>
      <c r="W280" s="10"/>
      <c r="X280" s="9"/>
      <c r="Y280" s="9"/>
      <c r="Z280" s="9"/>
      <c r="AA280" s="9"/>
      <c r="AB280" s="9"/>
      <c r="AC280" s="9"/>
      <c r="AD280" s="10"/>
      <c r="AE280" s="9"/>
      <c r="AF280" s="9"/>
      <c r="AG280" s="9"/>
      <c r="AH280" s="11">
        <f>COUNTIF(الجدول233[[#This Row],[21]:[20]],"س")</f>
        <v>0</v>
      </c>
      <c r="AI280" s="9">
        <f>COUNTIF(الجدول233[[#This Row],[21]:[20]],"ب")</f>
        <v>0</v>
      </c>
      <c r="AJ280" s="9">
        <f>COUNTIF(الجدول233[[#This Row],[21]:[20]],"غياب")</f>
        <v>0</v>
      </c>
      <c r="AK280" s="9">
        <f>COUNTIF(الجدول233[[#This Row],[21]:[20]],"غ")</f>
        <v>0</v>
      </c>
      <c r="AL280" s="9">
        <f>SUM(الجدول233[[#This Row],[21]:[20]])</f>
        <v>0</v>
      </c>
      <c r="AM280" s="12">
        <f>الجدول233[[#This Row],[أيام العمل الفعي ]]-الجدول233[[#This Row],[الغياب*2]]</f>
        <v>0</v>
      </c>
      <c r="AN280" s="13"/>
      <c r="AO280" s="13">
        <f>COUNTIF(الجدول233[[#This Row],[21]:[20]],"&lt;480")</f>
        <v>0</v>
      </c>
      <c r="AP280" s="13">
        <f>الجدول233[[#This Row],[الغياب ]]*2</f>
        <v>0</v>
      </c>
      <c r="AQ280" s="13" t="e">
        <f>VLOOKUP(الجدول233[[#This Row],[الرقم الوظيفي ]],'[2]علاوة 10 د.ل'!$C:$G,5,0)</f>
        <v>#N/A</v>
      </c>
    </row>
    <row r="281" spans="1:43">
      <c r="A281" s="7">
        <v>3528</v>
      </c>
      <c r="B281" s="8"/>
      <c r="C281" s="8"/>
      <c r="D281" s="9"/>
      <c r="E281" s="9"/>
      <c r="F281" s="9"/>
      <c r="G281" s="9"/>
      <c r="H281" s="9"/>
      <c r="I281" s="10"/>
      <c r="J281" s="9"/>
      <c r="K281" s="9"/>
      <c r="L281" s="9"/>
      <c r="M281" s="9"/>
      <c r="N281" s="9"/>
      <c r="O281" s="9"/>
      <c r="P281" s="10"/>
      <c r="Q281" s="9"/>
      <c r="R281" s="9"/>
      <c r="S281" s="9"/>
      <c r="T281" s="9"/>
      <c r="U281" s="9"/>
      <c r="V281" s="9"/>
      <c r="W281" s="10"/>
      <c r="X281" s="9"/>
      <c r="Y281" s="9"/>
      <c r="Z281" s="9"/>
      <c r="AA281" s="9"/>
      <c r="AB281" s="9"/>
      <c r="AC281" s="9"/>
      <c r="AD281" s="10"/>
      <c r="AE281" s="9"/>
      <c r="AF281" s="9"/>
      <c r="AG281" s="9"/>
      <c r="AH281" s="11">
        <f>COUNTIF(الجدول233[[#This Row],[21]:[20]],"س")</f>
        <v>0</v>
      </c>
      <c r="AI281" s="9">
        <f>COUNTIF(الجدول233[[#This Row],[21]:[20]],"ب")</f>
        <v>0</v>
      </c>
      <c r="AJ281" s="9">
        <f>COUNTIF(الجدول233[[#This Row],[21]:[20]],"غياب")</f>
        <v>0</v>
      </c>
      <c r="AK281" s="9">
        <f>COUNTIF(الجدول233[[#This Row],[21]:[20]],"غ")</f>
        <v>0</v>
      </c>
      <c r="AL281" s="9">
        <f>SUM(الجدول233[[#This Row],[21]:[20]])</f>
        <v>0</v>
      </c>
      <c r="AM281" s="12">
        <f>الجدول233[[#This Row],[أيام العمل الفعي ]]-الجدول233[[#This Row],[الغياب*2]]</f>
        <v>0</v>
      </c>
      <c r="AN281" s="13"/>
      <c r="AO281" s="13">
        <f>COUNTIF(الجدول233[[#This Row],[21]:[20]],"&lt;480")</f>
        <v>0</v>
      </c>
      <c r="AP281" s="13">
        <f>الجدول233[[#This Row],[الغياب ]]*2</f>
        <v>0</v>
      </c>
      <c r="AQ281" s="13" t="e">
        <f>VLOOKUP(الجدول233[[#This Row],[الرقم الوظيفي ]],'[2]علاوة 10 د.ل'!$C:$G,5,0)</f>
        <v>#N/A</v>
      </c>
    </row>
    <row r="282" spans="1:43">
      <c r="A282" s="7">
        <v>3529</v>
      </c>
      <c r="B282" s="8"/>
      <c r="C282" s="8"/>
      <c r="D282" s="9"/>
      <c r="E282" s="9"/>
      <c r="F282" s="9"/>
      <c r="G282" s="9"/>
      <c r="H282" s="9"/>
      <c r="I282" s="10"/>
      <c r="J282" s="9"/>
      <c r="K282" s="9"/>
      <c r="L282" s="9"/>
      <c r="M282" s="9"/>
      <c r="N282" s="9"/>
      <c r="O282" s="9"/>
      <c r="P282" s="10"/>
      <c r="Q282" s="9"/>
      <c r="R282" s="9"/>
      <c r="S282" s="9"/>
      <c r="T282" s="9"/>
      <c r="U282" s="9"/>
      <c r="V282" s="9"/>
      <c r="W282" s="10"/>
      <c r="X282" s="9"/>
      <c r="Y282" s="9"/>
      <c r="Z282" s="9"/>
      <c r="AA282" s="9"/>
      <c r="AB282" s="9"/>
      <c r="AC282" s="9"/>
      <c r="AD282" s="10"/>
      <c r="AE282" s="9"/>
      <c r="AF282" s="9"/>
      <c r="AG282" s="9"/>
      <c r="AH282" s="11">
        <f>COUNTIF(الجدول233[[#This Row],[21]:[20]],"س")</f>
        <v>0</v>
      </c>
      <c r="AI282" s="9">
        <f>COUNTIF(الجدول233[[#This Row],[21]:[20]],"ب")</f>
        <v>0</v>
      </c>
      <c r="AJ282" s="9">
        <f>COUNTIF(الجدول233[[#This Row],[21]:[20]],"غياب")</f>
        <v>0</v>
      </c>
      <c r="AK282" s="9">
        <f>COUNTIF(الجدول233[[#This Row],[21]:[20]],"غ")</f>
        <v>0</v>
      </c>
      <c r="AL282" s="9">
        <f>SUM(الجدول233[[#This Row],[21]:[20]])</f>
        <v>0</v>
      </c>
      <c r="AM282" s="12">
        <f>الجدول233[[#This Row],[أيام العمل الفعي ]]-الجدول233[[#This Row],[الغياب*2]]</f>
        <v>0</v>
      </c>
      <c r="AN282" s="13"/>
      <c r="AO282" s="13">
        <f>COUNTIF(الجدول233[[#This Row],[21]:[20]],"&lt;480")</f>
        <v>0</v>
      </c>
      <c r="AP282" s="13">
        <f>الجدول233[[#This Row],[الغياب ]]*2</f>
        <v>0</v>
      </c>
      <c r="AQ282" s="13" t="e">
        <f>VLOOKUP(الجدول233[[#This Row],[الرقم الوظيفي ]],'[2]علاوة 10 د.ل'!$C:$G,5,0)</f>
        <v>#N/A</v>
      </c>
    </row>
    <row r="283" spans="1:43">
      <c r="A283" s="7">
        <v>3532</v>
      </c>
      <c r="B283" s="8"/>
      <c r="C283" s="8"/>
      <c r="D283" s="9"/>
      <c r="E283" s="9"/>
      <c r="F283" s="9"/>
      <c r="G283" s="9"/>
      <c r="H283" s="9"/>
      <c r="I283" s="10"/>
      <c r="J283" s="9"/>
      <c r="K283" s="9"/>
      <c r="L283" s="9"/>
      <c r="M283" s="9"/>
      <c r="N283" s="9"/>
      <c r="O283" s="9"/>
      <c r="P283" s="10"/>
      <c r="Q283" s="9"/>
      <c r="R283" s="9"/>
      <c r="S283" s="9"/>
      <c r="T283" s="9"/>
      <c r="U283" s="9"/>
      <c r="V283" s="9"/>
      <c r="W283" s="10"/>
      <c r="X283" s="9"/>
      <c r="Y283" s="9"/>
      <c r="Z283" s="9"/>
      <c r="AA283" s="9"/>
      <c r="AB283" s="9"/>
      <c r="AC283" s="9"/>
      <c r="AD283" s="10"/>
      <c r="AE283" s="9"/>
      <c r="AF283" s="9"/>
      <c r="AG283" s="9"/>
      <c r="AH283" s="11">
        <f>COUNTIF(الجدول233[[#This Row],[21]:[20]],"س")</f>
        <v>0</v>
      </c>
      <c r="AI283" s="9">
        <f>COUNTIF(الجدول233[[#This Row],[21]:[20]],"ب")</f>
        <v>0</v>
      </c>
      <c r="AJ283" s="9">
        <f>COUNTIF(الجدول233[[#This Row],[21]:[20]],"غياب")</f>
        <v>0</v>
      </c>
      <c r="AK283" s="9">
        <f>COUNTIF(الجدول233[[#This Row],[21]:[20]],"غ")</f>
        <v>0</v>
      </c>
      <c r="AL283" s="9">
        <f>SUM(الجدول233[[#This Row],[21]:[20]])</f>
        <v>0</v>
      </c>
      <c r="AM283" s="12">
        <f>الجدول233[[#This Row],[أيام العمل الفعي ]]-الجدول233[[#This Row],[الغياب*2]]</f>
        <v>0</v>
      </c>
      <c r="AN283" s="13"/>
      <c r="AO283" s="13">
        <f>COUNTIF(الجدول233[[#This Row],[21]:[20]],"&lt;480")</f>
        <v>0</v>
      </c>
      <c r="AP283" s="13">
        <f>الجدول233[[#This Row],[الغياب ]]*2</f>
        <v>0</v>
      </c>
      <c r="AQ283" s="13" t="e">
        <f>VLOOKUP(الجدول233[[#This Row],[الرقم الوظيفي ]],'[2]علاوة 10 د.ل'!$C:$G,5,0)</f>
        <v>#N/A</v>
      </c>
    </row>
    <row r="284" spans="1:43">
      <c r="A284" s="7">
        <v>3538</v>
      </c>
      <c r="B284" s="8"/>
      <c r="C284" s="8"/>
      <c r="D284" s="9"/>
      <c r="E284" s="9"/>
      <c r="F284" s="9"/>
      <c r="G284" s="9"/>
      <c r="H284" s="9"/>
      <c r="I284" s="10"/>
      <c r="J284" s="9"/>
      <c r="K284" s="9"/>
      <c r="L284" s="9"/>
      <c r="M284" s="9"/>
      <c r="N284" s="9"/>
      <c r="O284" s="9"/>
      <c r="P284" s="10"/>
      <c r="Q284" s="9"/>
      <c r="R284" s="9"/>
      <c r="S284" s="9"/>
      <c r="T284" s="9"/>
      <c r="U284" s="9"/>
      <c r="V284" s="9"/>
      <c r="W284" s="10"/>
      <c r="X284" s="9"/>
      <c r="Y284" s="9"/>
      <c r="Z284" s="9"/>
      <c r="AA284" s="9"/>
      <c r="AB284" s="9"/>
      <c r="AC284" s="9"/>
      <c r="AD284" s="10"/>
      <c r="AE284" s="9"/>
      <c r="AF284" s="9"/>
      <c r="AG284" s="9"/>
      <c r="AH284" s="11">
        <f>COUNTIF(الجدول233[[#This Row],[21]:[20]],"س")</f>
        <v>0</v>
      </c>
      <c r="AI284" s="9">
        <f>COUNTIF(الجدول233[[#This Row],[21]:[20]],"ب")</f>
        <v>0</v>
      </c>
      <c r="AJ284" s="9">
        <f>COUNTIF(الجدول233[[#This Row],[21]:[20]],"غياب")</f>
        <v>0</v>
      </c>
      <c r="AK284" s="9">
        <f>COUNTIF(الجدول233[[#This Row],[21]:[20]],"غ")</f>
        <v>0</v>
      </c>
      <c r="AL284" s="9">
        <f>SUM(الجدول233[[#This Row],[21]:[20]])</f>
        <v>0</v>
      </c>
      <c r="AM284" s="12">
        <f>الجدول233[[#This Row],[أيام العمل الفعي ]]-الجدول233[[#This Row],[الغياب*2]]</f>
        <v>0</v>
      </c>
      <c r="AN284" s="13"/>
      <c r="AO284" s="13">
        <f>COUNTIF(الجدول233[[#This Row],[21]:[20]],"&lt;480")</f>
        <v>0</v>
      </c>
      <c r="AP284" s="13">
        <f>الجدول233[[#This Row],[الغياب ]]*2</f>
        <v>0</v>
      </c>
      <c r="AQ284" s="13" t="e">
        <f>VLOOKUP(الجدول233[[#This Row],[الرقم الوظيفي ]],'[2]علاوة 10 د.ل'!$C:$G,5,0)</f>
        <v>#N/A</v>
      </c>
    </row>
    <row r="285" spans="1:43">
      <c r="A285" s="7">
        <v>3539</v>
      </c>
      <c r="B285" s="8"/>
      <c r="C285" s="8"/>
      <c r="D285" s="9"/>
      <c r="E285" s="9"/>
      <c r="F285" s="9"/>
      <c r="G285" s="9"/>
      <c r="H285" s="9"/>
      <c r="I285" s="10"/>
      <c r="J285" s="9"/>
      <c r="K285" s="9"/>
      <c r="L285" s="9"/>
      <c r="M285" s="9"/>
      <c r="N285" s="9"/>
      <c r="O285" s="9"/>
      <c r="P285" s="10"/>
      <c r="Q285" s="9"/>
      <c r="R285" s="9"/>
      <c r="S285" s="9"/>
      <c r="T285" s="9"/>
      <c r="U285" s="9"/>
      <c r="V285" s="9"/>
      <c r="W285" s="10"/>
      <c r="X285" s="9"/>
      <c r="Y285" s="9"/>
      <c r="Z285" s="9"/>
      <c r="AA285" s="9"/>
      <c r="AB285" s="9"/>
      <c r="AC285" s="9"/>
      <c r="AD285" s="10"/>
      <c r="AE285" s="9"/>
      <c r="AF285" s="9"/>
      <c r="AG285" s="9"/>
      <c r="AH285" s="11">
        <f>COUNTIF(الجدول233[[#This Row],[21]:[20]],"س")</f>
        <v>0</v>
      </c>
      <c r="AI285" s="9">
        <f>COUNTIF(الجدول233[[#This Row],[21]:[20]],"ب")</f>
        <v>0</v>
      </c>
      <c r="AJ285" s="9">
        <f>COUNTIF(الجدول233[[#This Row],[21]:[20]],"غياب")</f>
        <v>0</v>
      </c>
      <c r="AK285" s="9">
        <f>COUNTIF(الجدول233[[#This Row],[21]:[20]],"غ")</f>
        <v>0</v>
      </c>
      <c r="AL285" s="9">
        <f>SUM(الجدول233[[#This Row],[21]:[20]])</f>
        <v>0</v>
      </c>
      <c r="AM285" s="12">
        <f>الجدول233[[#This Row],[أيام العمل الفعي ]]-الجدول233[[#This Row],[الغياب*2]]</f>
        <v>0</v>
      </c>
      <c r="AN285" s="13"/>
      <c r="AO285" s="13">
        <f>COUNTIF(الجدول233[[#This Row],[21]:[20]],"&lt;480")</f>
        <v>0</v>
      </c>
      <c r="AP285" s="13">
        <f>الجدول233[[#This Row],[الغياب ]]*2</f>
        <v>0</v>
      </c>
      <c r="AQ285" s="13">
        <f>VLOOKUP(الجدول233[[#This Row],[الرقم الوظيفي ]],'[2]علاوة 10 د.ل'!$C:$G,5,0)</f>
        <v>200</v>
      </c>
    </row>
    <row r="286" spans="1:43">
      <c r="A286" s="7">
        <v>3544</v>
      </c>
      <c r="B286" s="8"/>
      <c r="C286" s="8"/>
      <c r="D286" s="9"/>
      <c r="E286" s="9"/>
      <c r="F286" s="9"/>
      <c r="G286" s="9"/>
      <c r="H286" s="9"/>
      <c r="I286" s="10"/>
      <c r="J286" s="9"/>
      <c r="K286" s="9"/>
      <c r="L286" s="9"/>
      <c r="M286" s="9"/>
      <c r="N286" s="9"/>
      <c r="O286" s="9"/>
      <c r="P286" s="10"/>
      <c r="Q286" s="9"/>
      <c r="R286" s="9"/>
      <c r="S286" s="9"/>
      <c r="T286" s="9"/>
      <c r="U286" s="9"/>
      <c r="V286" s="9"/>
      <c r="W286" s="10"/>
      <c r="X286" s="9"/>
      <c r="Y286" s="9"/>
      <c r="Z286" s="9"/>
      <c r="AA286" s="9"/>
      <c r="AB286" s="9"/>
      <c r="AC286" s="9"/>
      <c r="AD286" s="10"/>
      <c r="AE286" s="9"/>
      <c r="AF286" s="9"/>
      <c r="AG286" s="9"/>
      <c r="AH286" s="11">
        <f>COUNTIF(الجدول233[[#This Row],[21]:[20]],"س")</f>
        <v>0</v>
      </c>
      <c r="AI286" s="9">
        <f>COUNTIF(الجدول233[[#This Row],[21]:[20]],"ب")</f>
        <v>0</v>
      </c>
      <c r="AJ286" s="9">
        <f>COUNTIF(الجدول233[[#This Row],[21]:[20]],"غياب")</f>
        <v>0</v>
      </c>
      <c r="AK286" s="9">
        <f>COUNTIF(الجدول233[[#This Row],[21]:[20]],"غ")</f>
        <v>0</v>
      </c>
      <c r="AL286" s="9">
        <f>SUM(الجدول233[[#This Row],[21]:[20]])</f>
        <v>0</v>
      </c>
      <c r="AM286" s="12">
        <f>الجدول233[[#This Row],[أيام العمل الفعي ]]-الجدول233[[#This Row],[الغياب*2]]</f>
        <v>0</v>
      </c>
      <c r="AN286" s="13"/>
      <c r="AO286" s="13">
        <f>COUNTIF(الجدول233[[#This Row],[21]:[20]],"&lt;480")</f>
        <v>0</v>
      </c>
      <c r="AP286" s="13">
        <f>الجدول233[[#This Row],[الغياب ]]*2</f>
        <v>0</v>
      </c>
      <c r="AQ286" s="13" t="e">
        <f>VLOOKUP(الجدول233[[#This Row],[الرقم الوظيفي ]],'[2]علاوة 10 د.ل'!$C:$G,5,0)</f>
        <v>#N/A</v>
      </c>
    </row>
    <row r="287" spans="1:43">
      <c r="A287" s="7">
        <v>3546</v>
      </c>
      <c r="B287" s="8"/>
      <c r="C287" s="8"/>
      <c r="D287" s="9"/>
      <c r="E287" s="9"/>
      <c r="F287" s="9"/>
      <c r="G287" s="9"/>
      <c r="H287" s="9"/>
      <c r="I287" s="10"/>
      <c r="J287" s="9"/>
      <c r="K287" s="9"/>
      <c r="L287" s="9"/>
      <c r="M287" s="9"/>
      <c r="N287" s="9"/>
      <c r="O287" s="9"/>
      <c r="P287" s="10"/>
      <c r="Q287" s="9"/>
      <c r="R287" s="9"/>
      <c r="S287" s="9"/>
      <c r="T287" s="9"/>
      <c r="U287" s="9"/>
      <c r="V287" s="9"/>
      <c r="W287" s="10"/>
      <c r="X287" s="9"/>
      <c r="Y287" s="9"/>
      <c r="Z287" s="9"/>
      <c r="AA287" s="9"/>
      <c r="AB287" s="9"/>
      <c r="AC287" s="9"/>
      <c r="AD287" s="10"/>
      <c r="AE287" s="9"/>
      <c r="AF287" s="9"/>
      <c r="AG287" s="9"/>
      <c r="AH287" s="11">
        <f>COUNTIF(الجدول233[[#This Row],[21]:[20]],"س")</f>
        <v>0</v>
      </c>
      <c r="AI287" s="9">
        <f>COUNTIF(الجدول233[[#This Row],[21]:[20]],"ب")</f>
        <v>0</v>
      </c>
      <c r="AJ287" s="9">
        <f>COUNTIF(الجدول233[[#This Row],[21]:[20]],"غياب")</f>
        <v>0</v>
      </c>
      <c r="AK287" s="9">
        <f>COUNTIF(الجدول233[[#This Row],[21]:[20]],"غ")</f>
        <v>0</v>
      </c>
      <c r="AL287" s="9">
        <f>SUM(الجدول233[[#This Row],[21]:[20]])</f>
        <v>0</v>
      </c>
      <c r="AM287" s="12">
        <f>الجدول233[[#This Row],[أيام العمل الفعي ]]-الجدول233[[#This Row],[الغياب*2]]</f>
        <v>0</v>
      </c>
      <c r="AN287" s="13"/>
      <c r="AO287" s="13">
        <f>COUNTIF(الجدول233[[#This Row],[21]:[20]],"&lt;480")</f>
        <v>0</v>
      </c>
      <c r="AP287" s="13">
        <f>الجدول233[[#This Row],[الغياب ]]*2</f>
        <v>0</v>
      </c>
      <c r="AQ287" s="13" t="e">
        <f>VLOOKUP(الجدول233[[#This Row],[الرقم الوظيفي ]],'[2]علاوة 10 د.ل'!$C:$G,5,0)</f>
        <v>#N/A</v>
      </c>
    </row>
    <row r="288" spans="1:43">
      <c r="A288" s="7">
        <v>3552</v>
      </c>
      <c r="B288" s="8"/>
      <c r="C288" s="8"/>
      <c r="D288" s="9"/>
      <c r="E288" s="9"/>
      <c r="F288" s="9"/>
      <c r="G288" s="9"/>
      <c r="H288" s="9"/>
      <c r="I288" s="10"/>
      <c r="J288" s="9"/>
      <c r="K288" s="9"/>
      <c r="L288" s="9"/>
      <c r="M288" s="9"/>
      <c r="N288" s="9"/>
      <c r="O288" s="9"/>
      <c r="P288" s="10"/>
      <c r="Q288" s="9"/>
      <c r="R288" s="9"/>
      <c r="S288" s="9"/>
      <c r="T288" s="9"/>
      <c r="U288" s="9"/>
      <c r="V288" s="9"/>
      <c r="W288" s="10"/>
      <c r="X288" s="9"/>
      <c r="Y288" s="9"/>
      <c r="Z288" s="9"/>
      <c r="AA288" s="9"/>
      <c r="AB288" s="9"/>
      <c r="AC288" s="9"/>
      <c r="AD288" s="10"/>
      <c r="AE288" s="9"/>
      <c r="AF288" s="9"/>
      <c r="AG288" s="9"/>
      <c r="AH288" s="11">
        <f>COUNTIF(الجدول233[[#This Row],[21]:[20]],"س")</f>
        <v>0</v>
      </c>
      <c r="AI288" s="9">
        <f>COUNTIF(الجدول233[[#This Row],[21]:[20]],"ب")</f>
        <v>0</v>
      </c>
      <c r="AJ288" s="9">
        <f>COUNTIF(الجدول233[[#This Row],[21]:[20]],"غياب")</f>
        <v>0</v>
      </c>
      <c r="AK288" s="9">
        <f>COUNTIF(الجدول233[[#This Row],[21]:[20]],"غ")</f>
        <v>0</v>
      </c>
      <c r="AL288" s="9">
        <f>SUM(الجدول233[[#This Row],[21]:[20]])</f>
        <v>0</v>
      </c>
      <c r="AM288" s="12">
        <f>الجدول233[[#This Row],[أيام العمل الفعي ]]-الجدول233[[#This Row],[الغياب*2]]</f>
        <v>0</v>
      </c>
      <c r="AN288" s="13"/>
      <c r="AO288" s="13">
        <f>COUNTIF(الجدول233[[#This Row],[21]:[20]],"&lt;480")</f>
        <v>0</v>
      </c>
      <c r="AP288" s="13">
        <f>الجدول233[[#This Row],[الغياب ]]*2</f>
        <v>0</v>
      </c>
      <c r="AQ288" s="13" t="e">
        <f>VLOOKUP(الجدول233[[#This Row],[الرقم الوظيفي ]],'[2]علاوة 10 د.ل'!$C:$G,5,0)</f>
        <v>#N/A</v>
      </c>
    </row>
    <row r="289" spans="1:43">
      <c r="A289" s="16">
        <v>3554</v>
      </c>
      <c r="B289" s="17"/>
      <c r="C289" s="8"/>
      <c r="D289" s="9"/>
      <c r="E289" s="9"/>
      <c r="F289" s="9"/>
      <c r="G289" s="9"/>
      <c r="H289" s="9"/>
      <c r="I289" s="10"/>
      <c r="J289" s="9"/>
      <c r="K289" s="9"/>
      <c r="L289" s="9"/>
      <c r="M289" s="9"/>
      <c r="N289" s="9"/>
      <c r="O289" s="9"/>
      <c r="P289" s="10"/>
      <c r="Q289" s="9"/>
      <c r="R289" s="9"/>
      <c r="S289" s="9"/>
      <c r="T289" s="9"/>
      <c r="U289" s="9"/>
      <c r="V289" s="9"/>
      <c r="W289" s="10"/>
      <c r="X289" s="9"/>
      <c r="Y289" s="9"/>
      <c r="Z289" s="9"/>
      <c r="AA289" s="9"/>
      <c r="AB289" s="9"/>
      <c r="AC289" s="9"/>
      <c r="AD289" s="10"/>
      <c r="AE289" s="9"/>
      <c r="AF289" s="9"/>
      <c r="AG289" s="9"/>
      <c r="AH289" s="18">
        <f>COUNTIF(الجدول233[[#This Row],[21]:[20]],"س")</f>
        <v>0</v>
      </c>
      <c r="AI289" s="13">
        <f>COUNTIF(الجدول233[[#This Row],[21]:[20]],"ب")</f>
        <v>0</v>
      </c>
      <c r="AJ289" s="13">
        <f>COUNTIF(الجدول233[[#This Row],[21]:[20]],"غياب")</f>
        <v>0</v>
      </c>
      <c r="AK289" s="13">
        <f>COUNTIF(الجدول233[[#This Row],[21]:[20]],"غ")</f>
        <v>0</v>
      </c>
      <c r="AL289" s="13">
        <f>SUM(الجدول233[[#This Row],[21]:[20]])</f>
        <v>0</v>
      </c>
      <c r="AM289" s="19">
        <f>الجدول233[[#This Row],[أيام العمل الفعي ]]-الجدول233[[#This Row],[الغياب*2]]</f>
        <v>0</v>
      </c>
      <c r="AN289" s="13"/>
      <c r="AO289" s="13">
        <f>COUNTIF(الجدول233[[#This Row],[21]:[20]],"&lt;480")</f>
        <v>0</v>
      </c>
      <c r="AP289" s="13">
        <f>الجدول233[[#This Row],[الغياب ]]*2</f>
        <v>0</v>
      </c>
      <c r="AQ289" s="13">
        <f>VLOOKUP(الجدول233[[#This Row],[الرقم الوظيفي ]],'[2]علاوة 10 د.ل'!$C:$G,5,0)</f>
        <v>130</v>
      </c>
    </row>
    <row r="290" spans="1:43">
      <c r="A290" s="7">
        <v>3562</v>
      </c>
      <c r="B290" s="8"/>
      <c r="C290" s="8"/>
      <c r="D290" s="9"/>
      <c r="E290" s="9"/>
      <c r="F290" s="9"/>
      <c r="G290" s="9"/>
      <c r="H290" s="9"/>
      <c r="I290" s="10"/>
      <c r="J290" s="9"/>
      <c r="K290" s="9"/>
      <c r="L290" s="9"/>
      <c r="M290" s="9"/>
      <c r="N290" s="9"/>
      <c r="O290" s="9"/>
      <c r="P290" s="10"/>
      <c r="Q290" s="9"/>
      <c r="R290" s="9"/>
      <c r="S290" s="9"/>
      <c r="T290" s="9"/>
      <c r="U290" s="9"/>
      <c r="V290" s="9"/>
      <c r="W290" s="10"/>
      <c r="X290" s="9"/>
      <c r="Y290" s="9"/>
      <c r="Z290" s="9"/>
      <c r="AA290" s="9"/>
      <c r="AB290" s="9"/>
      <c r="AC290" s="9"/>
      <c r="AD290" s="10"/>
      <c r="AE290" s="9"/>
      <c r="AF290" s="9"/>
      <c r="AG290" s="9"/>
      <c r="AH290" s="11">
        <f>COUNTIF(الجدول233[[#This Row],[21]:[20]],"س")</f>
        <v>0</v>
      </c>
      <c r="AI290" s="9">
        <f>COUNTIF(الجدول233[[#This Row],[21]:[20]],"ب")</f>
        <v>0</v>
      </c>
      <c r="AJ290" s="9">
        <f>COUNTIF(الجدول233[[#This Row],[21]:[20]],"غياب")</f>
        <v>0</v>
      </c>
      <c r="AK290" s="9">
        <f>COUNTIF(الجدول233[[#This Row],[21]:[20]],"غ")</f>
        <v>0</v>
      </c>
      <c r="AL290" s="9">
        <f>SUM(الجدول233[[#This Row],[21]:[20]])</f>
        <v>0</v>
      </c>
      <c r="AM290" s="12">
        <f>الجدول233[[#This Row],[أيام العمل الفعي ]]-الجدول233[[#This Row],[الغياب*2]]</f>
        <v>0</v>
      </c>
      <c r="AN290" s="13"/>
      <c r="AO290" s="13">
        <f>COUNTIF(الجدول233[[#This Row],[21]:[20]],"&lt;480")</f>
        <v>0</v>
      </c>
      <c r="AP290" s="13">
        <f>الجدول233[[#This Row],[الغياب ]]*2</f>
        <v>0</v>
      </c>
      <c r="AQ290" s="13" t="e">
        <f>VLOOKUP(الجدول233[[#This Row],[الرقم الوظيفي ]],'[2]علاوة 10 د.ل'!$C:$G,5,0)</f>
        <v>#N/A</v>
      </c>
    </row>
    <row r="291" spans="1:43">
      <c r="A291" s="7">
        <v>3563</v>
      </c>
      <c r="B291" s="8"/>
      <c r="C291" s="8"/>
      <c r="D291" s="9"/>
      <c r="E291" s="9"/>
      <c r="F291" s="9"/>
      <c r="G291" s="9"/>
      <c r="H291" s="9"/>
      <c r="I291" s="10"/>
      <c r="J291" s="9"/>
      <c r="K291" s="9"/>
      <c r="L291" s="9"/>
      <c r="M291" s="9"/>
      <c r="N291" s="9"/>
      <c r="O291" s="9"/>
      <c r="P291" s="10"/>
      <c r="Q291" s="9"/>
      <c r="R291" s="9"/>
      <c r="S291" s="9"/>
      <c r="T291" s="9"/>
      <c r="U291" s="9"/>
      <c r="V291" s="9"/>
      <c r="W291" s="10"/>
      <c r="X291" s="9"/>
      <c r="Y291" s="9"/>
      <c r="Z291" s="9"/>
      <c r="AA291" s="9"/>
      <c r="AB291" s="9"/>
      <c r="AC291" s="9"/>
      <c r="AD291" s="10"/>
      <c r="AE291" s="9"/>
      <c r="AF291" s="9"/>
      <c r="AG291" s="9"/>
      <c r="AH291" s="11">
        <f>COUNTIF(الجدول233[[#This Row],[21]:[20]],"س")</f>
        <v>0</v>
      </c>
      <c r="AI291" s="9">
        <f>COUNTIF(الجدول233[[#This Row],[21]:[20]],"ب")</f>
        <v>0</v>
      </c>
      <c r="AJ291" s="9">
        <f>COUNTIF(الجدول233[[#This Row],[21]:[20]],"غياب")</f>
        <v>0</v>
      </c>
      <c r="AK291" s="9">
        <f>COUNTIF(الجدول233[[#This Row],[21]:[20]],"غ")</f>
        <v>0</v>
      </c>
      <c r="AL291" s="9">
        <f>SUM(الجدول233[[#This Row],[21]:[20]])</f>
        <v>0</v>
      </c>
      <c r="AM291" s="12">
        <f>الجدول233[[#This Row],[أيام العمل الفعي ]]-الجدول233[[#This Row],[الغياب*2]]</f>
        <v>0</v>
      </c>
      <c r="AN291" s="13"/>
      <c r="AO291" s="13">
        <f>COUNTIF(الجدول233[[#This Row],[21]:[20]],"&lt;480")</f>
        <v>0</v>
      </c>
      <c r="AP291" s="13">
        <f>الجدول233[[#This Row],[الغياب ]]*2</f>
        <v>0</v>
      </c>
      <c r="AQ291" s="13" t="e">
        <f>VLOOKUP(الجدول233[[#This Row],[الرقم الوظيفي ]],'[2]علاوة 10 د.ل'!$C:$G,5,0)</f>
        <v>#N/A</v>
      </c>
    </row>
    <row r="292" spans="1:43">
      <c r="A292" s="7">
        <v>3564</v>
      </c>
      <c r="B292" s="8"/>
      <c r="C292" s="8"/>
      <c r="D292" s="9"/>
      <c r="E292" s="9"/>
      <c r="F292" s="9"/>
      <c r="G292" s="9"/>
      <c r="H292" s="9"/>
      <c r="I292" s="10"/>
      <c r="J292" s="9"/>
      <c r="K292" s="9"/>
      <c r="L292" s="9"/>
      <c r="M292" s="9"/>
      <c r="N292" s="9"/>
      <c r="O292" s="9"/>
      <c r="P292" s="10"/>
      <c r="Q292" s="9"/>
      <c r="R292" s="9"/>
      <c r="S292" s="9"/>
      <c r="T292" s="9"/>
      <c r="U292" s="9"/>
      <c r="V292" s="9"/>
      <c r="W292" s="10"/>
      <c r="X292" s="9"/>
      <c r="Y292" s="9"/>
      <c r="Z292" s="9"/>
      <c r="AA292" s="9"/>
      <c r="AB292" s="9"/>
      <c r="AC292" s="9"/>
      <c r="AD292" s="10"/>
      <c r="AE292" s="9"/>
      <c r="AF292" s="9"/>
      <c r="AG292" s="9"/>
      <c r="AH292" s="11">
        <f>COUNTIF(الجدول233[[#This Row],[21]:[20]],"س")</f>
        <v>0</v>
      </c>
      <c r="AI292" s="9">
        <f>COUNTIF(الجدول233[[#This Row],[21]:[20]],"ب")</f>
        <v>0</v>
      </c>
      <c r="AJ292" s="9">
        <f>COUNTIF(الجدول233[[#This Row],[21]:[20]],"غياب")</f>
        <v>0</v>
      </c>
      <c r="AK292" s="9">
        <f>COUNTIF(الجدول233[[#This Row],[21]:[20]],"غ")</f>
        <v>0</v>
      </c>
      <c r="AL292" s="9">
        <f>SUM(الجدول233[[#This Row],[21]:[20]])</f>
        <v>0</v>
      </c>
      <c r="AM292" s="12">
        <f>الجدول233[[#This Row],[أيام العمل الفعي ]]-الجدول233[[#This Row],[الغياب*2]]</f>
        <v>0</v>
      </c>
      <c r="AN292" s="13"/>
      <c r="AO292" s="13">
        <f>COUNTIF(الجدول233[[#This Row],[21]:[20]],"&lt;480")</f>
        <v>0</v>
      </c>
      <c r="AP292" s="13">
        <f>الجدول233[[#This Row],[الغياب ]]*2</f>
        <v>0</v>
      </c>
      <c r="AQ292" s="13" t="e">
        <f>VLOOKUP(الجدول233[[#This Row],[الرقم الوظيفي ]],'[2]علاوة 10 د.ل'!$C:$G,5,0)</f>
        <v>#N/A</v>
      </c>
    </row>
    <row r="293" spans="1:43">
      <c r="A293" s="7">
        <v>3565</v>
      </c>
      <c r="B293" s="8"/>
      <c r="C293" s="8"/>
      <c r="D293" s="9"/>
      <c r="E293" s="9"/>
      <c r="F293" s="9"/>
      <c r="G293" s="9"/>
      <c r="H293" s="9"/>
      <c r="I293" s="10"/>
      <c r="J293" s="9"/>
      <c r="K293" s="9"/>
      <c r="L293" s="9"/>
      <c r="M293" s="9"/>
      <c r="N293" s="9"/>
      <c r="O293" s="9"/>
      <c r="P293" s="10"/>
      <c r="Q293" s="9"/>
      <c r="R293" s="9"/>
      <c r="S293" s="9"/>
      <c r="T293" s="9"/>
      <c r="U293" s="9"/>
      <c r="V293" s="9"/>
      <c r="W293" s="10"/>
      <c r="X293" s="9"/>
      <c r="Y293" s="9"/>
      <c r="Z293" s="9"/>
      <c r="AA293" s="9"/>
      <c r="AB293" s="9"/>
      <c r="AC293" s="9"/>
      <c r="AD293" s="10"/>
      <c r="AE293" s="9"/>
      <c r="AF293" s="9"/>
      <c r="AG293" s="9"/>
      <c r="AH293" s="11">
        <f>COUNTIF(الجدول233[[#This Row],[21]:[20]],"س")</f>
        <v>0</v>
      </c>
      <c r="AI293" s="9">
        <f>COUNTIF(الجدول233[[#This Row],[21]:[20]],"ب")</f>
        <v>0</v>
      </c>
      <c r="AJ293" s="9">
        <f>COUNTIF(الجدول233[[#This Row],[21]:[20]],"غياب")</f>
        <v>0</v>
      </c>
      <c r="AK293" s="9">
        <f>COUNTIF(الجدول233[[#This Row],[21]:[20]],"غ")</f>
        <v>0</v>
      </c>
      <c r="AL293" s="9">
        <f>SUM(الجدول233[[#This Row],[21]:[20]])</f>
        <v>0</v>
      </c>
      <c r="AM293" s="12">
        <f>الجدول233[[#This Row],[أيام العمل الفعي ]]-الجدول233[[#This Row],[الغياب*2]]</f>
        <v>0</v>
      </c>
      <c r="AN293" s="13"/>
      <c r="AO293" s="13">
        <f>COUNTIF(الجدول233[[#This Row],[21]:[20]],"&lt;480")</f>
        <v>0</v>
      </c>
      <c r="AP293" s="13">
        <f>الجدول233[[#This Row],[الغياب ]]*2</f>
        <v>0</v>
      </c>
      <c r="AQ293" s="13" t="e">
        <f>VLOOKUP(الجدول233[[#This Row],[الرقم الوظيفي ]],'[2]علاوة 10 د.ل'!$C:$G,5,0)</f>
        <v>#N/A</v>
      </c>
    </row>
    <row r="294" spans="1:43">
      <c r="A294" s="20">
        <v>3567</v>
      </c>
      <c r="B294" s="8"/>
      <c r="C294" s="8"/>
      <c r="D294" s="9"/>
      <c r="E294" s="9"/>
      <c r="F294" s="9"/>
      <c r="G294" s="9"/>
      <c r="H294" s="9"/>
      <c r="I294" s="10"/>
      <c r="J294" s="9"/>
      <c r="K294" s="9"/>
      <c r="L294" s="9"/>
      <c r="M294" s="9"/>
      <c r="N294" s="9"/>
      <c r="O294" s="9"/>
      <c r="P294" s="10"/>
      <c r="Q294" s="9"/>
      <c r="R294" s="9"/>
      <c r="S294" s="9"/>
      <c r="T294" s="9"/>
      <c r="U294" s="9"/>
      <c r="V294" s="9"/>
      <c r="W294" s="10"/>
      <c r="X294" s="9"/>
      <c r="Y294" s="9"/>
      <c r="Z294" s="9"/>
      <c r="AA294" s="9"/>
      <c r="AB294" s="9"/>
      <c r="AC294" s="9"/>
      <c r="AD294" s="10"/>
      <c r="AE294" s="9"/>
      <c r="AF294" s="9"/>
      <c r="AG294" s="9"/>
      <c r="AH294" s="11">
        <f>COUNTIF(الجدول233[[#This Row],[21]:[20]],"س")</f>
        <v>0</v>
      </c>
      <c r="AI294" s="9">
        <f>COUNTIF(الجدول233[[#This Row],[21]:[20]],"ب")</f>
        <v>0</v>
      </c>
      <c r="AJ294" s="9">
        <f>COUNTIF(الجدول233[[#This Row],[21]:[20]],"غياب")</f>
        <v>0</v>
      </c>
      <c r="AK294" s="9">
        <f>COUNTIF(الجدول233[[#This Row],[21]:[20]],"غ")</f>
        <v>0</v>
      </c>
      <c r="AL294" s="9">
        <f>SUM(الجدول233[[#This Row],[21]:[20]])</f>
        <v>0</v>
      </c>
      <c r="AM294" s="12">
        <f>الجدول233[[#This Row],[أيام العمل الفعي ]]-الجدول233[[#This Row],[الغياب*2]]</f>
        <v>0</v>
      </c>
      <c r="AN294" s="13"/>
      <c r="AO294" s="13">
        <f>COUNTIF(الجدول233[[#This Row],[21]:[20]],"&lt;480")</f>
        <v>0</v>
      </c>
      <c r="AP294" s="13">
        <f>الجدول233[[#This Row],[الغياب ]]*2</f>
        <v>0</v>
      </c>
      <c r="AQ294" s="13">
        <f>VLOOKUP(الجدول233[[#This Row],[الرقم الوظيفي ]],'[2]علاوة 10 د.ل'!$C:$G,5,0)</f>
        <v>170</v>
      </c>
    </row>
    <row r="295" spans="1:43">
      <c r="A295" s="7">
        <v>3572</v>
      </c>
      <c r="B295" s="8"/>
      <c r="C295" s="8"/>
      <c r="D295" s="9"/>
      <c r="E295" s="9"/>
      <c r="F295" s="9"/>
      <c r="G295" s="9"/>
      <c r="H295" s="9"/>
      <c r="I295" s="10"/>
      <c r="J295" s="9"/>
      <c r="K295" s="9"/>
      <c r="L295" s="9"/>
      <c r="M295" s="9"/>
      <c r="N295" s="9"/>
      <c r="O295" s="9"/>
      <c r="P295" s="10"/>
      <c r="Q295" s="9"/>
      <c r="R295" s="9"/>
      <c r="S295" s="9"/>
      <c r="T295" s="9"/>
      <c r="U295" s="9"/>
      <c r="V295" s="9"/>
      <c r="W295" s="10"/>
      <c r="X295" s="9"/>
      <c r="Y295" s="9"/>
      <c r="Z295" s="9"/>
      <c r="AA295" s="9"/>
      <c r="AB295" s="9"/>
      <c r="AC295" s="9"/>
      <c r="AD295" s="10"/>
      <c r="AE295" s="9"/>
      <c r="AF295" s="9"/>
      <c r="AG295" s="9"/>
      <c r="AH295" s="11">
        <f>COUNTIF(الجدول233[[#This Row],[21]:[20]],"س")</f>
        <v>0</v>
      </c>
      <c r="AI295" s="9">
        <f>COUNTIF(الجدول233[[#This Row],[21]:[20]],"ب")</f>
        <v>0</v>
      </c>
      <c r="AJ295" s="9">
        <f>COUNTIF(الجدول233[[#This Row],[21]:[20]],"غياب")</f>
        <v>0</v>
      </c>
      <c r="AK295" s="9">
        <f>COUNTIF(الجدول233[[#This Row],[21]:[20]],"غ")</f>
        <v>0</v>
      </c>
      <c r="AL295" s="9">
        <f>SUM(الجدول233[[#This Row],[21]:[20]])</f>
        <v>0</v>
      </c>
      <c r="AM295" s="12">
        <f>الجدول233[[#This Row],[أيام العمل الفعي ]]-الجدول233[[#This Row],[الغياب*2]]</f>
        <v>0</v>
      </c>
      <c r="AN295" s="13"/>
      <c r="AO295" s="13">
        <f>COUNTIF(الجدول233[[#This Row],[21]:[20]],"&lt;480")</f>
        <v>0</v>
      </c>
      <c r="AP295" s="13">
        <f>الجدول233[[#This Row],[الغياب ]]*2</f>
        <v>0</v>
      </c>
      <c r="AQ295" s="13" t="e">
        <f>VLOOKUP(الجدول233[[#This Row],[الرقم الوظيفي ]],'[2]علاوة 10 د.ل'!$C:$G,5,0)</f>
        <v>#N/A</v>
      </c>
    </row>
    <row r="296" spans="1:43">
      <c r="A296" s="7">
        <v>3577</v>
      </c>
      <c r="B296" s="8"/>
      <c r="C296" s="8"/>
      <c r="D296" s="9"/>
      <c r="E296" s="9"/>
      <c r="F296" s="9"/>
      <c r="G296" s="9"/>
      <c r="H296" s="9"/>
      <c r="I296" s="10"/>
      <c r="J296" s="9"/>
      <c r="K296" s="9"/>
      <c r="L296" s="9"/>
      <c r="M296" s="9"/>
      <c r="N296" s="9"/>
      <c r="O296" s="9"/>
      <c r="P296" s="10"/>
      <c r="Q296" s="9"/>
      <c r="R296" s="9"/>
      <c r="S296" s="9"/>
      <c r="T296" s="9"/>
      <c r="U296" s="9"/>
      <c r="V296" s="9"/>
      <c r="W296" s="10"/>
      <c r="X296" s="9"/>
      <c r="Y296" s="9"/>
      <c r="Z296" s="9"/>
      <c r="AA296" s="9"/>
      <c r="AB296" s="9"/>
      <c r="AC296" s="9"/>
      <c r="AD296" s="10"/>
      <c r="AE296" s="9"/>
      <c r="AF296" s="9"/>
      <c r="AG296" s="9"/>
      <c r="AH296" s="11">
        <f>COUNTIF(الجدول233[[#This Row],[21]:[20]],"س")</f>
        <v>0</v>
      </c>
      <c r="AI296" s="9">
        <f>COUNTIF(الجدول233[[#This Row],[21]:[20]],"ب")</f>
        <v>0</v>
      </c>
      <c r="AJ296" s="9">
        <f>COUNTIF(الجدول233[[#This Row],[21]:[20]],"غياب")</f>
        <v>0</v>
      </c>
      <c r="AK296" s="9">
        <f>COUNTIF(الجدول233[[#This Row],[21]:[20]],"غ")</f>
        <v>0</v>
      </c>
      <c r="AL296" s="9">
        <f>SUM(الجدول233[[#This Row],[21]:[20]])</f>
        <v>0</v>
      </c>
      <c r="AM296" s="12">
        <f>الجدول233[[#This Row],[أيام العمل الفعي ]]-الجدول233[[#This Row],[الغياب*2]]</f>
        <v>0</v>
      </c>
      <c r="AN296" s="13"/>
      <c r="AO296" s="13">
        <f>COUNTIF(الجدول233[[#This Row],[21]:[20]],"&lt;480")</f>
        <v>0</v>
      </c>
      <c r="AP296" s="13">
        <f>الجدول233[[#This Row],[الغياب ]]*2</f>
        <v>0</v>
      </c>
      <c r="AQ296" s="13" t="e">
        <f>VLOOKUP(الجدول233[[#This Row],[الرقم الوظيفي ]],'[2]علاوة 10 د.ل'!$C:$G,5,0)</f>
        <v>#N/A</v>
      </c>
    </row>
    <row r="297" spans="1:43">
      <c r="A297" s="7">
        <v>3589</v>
      </c>
      <c r="B297" s="8"/>
      <c r="C297" s="8"/>
      <c r="D297" s="9"/>
      <c r="E297" s="9"/>
      <c r="F297" s="9"/>
      <c r="G297" s="9"/>
      <c r="H297" s="9"/>
      <c r="I297" s="10"/>
      <c r="J297" s="9"/>
      <c r="K297" s="9"/>
      <c r="L297" s="9"/>
      <c r="M297" s="9"/>
      <c r="N297" s="9"/>
      <c r="O297" s="9"/>
      <c r="P297" s="10"/>
      <c r="Q297" s="9"/>
      <c r="R297" s="9"/>
      <c r="S297" s="9"/>
      <c r="T297" s="9"/>
      <c r="U297" s="9"/>
      <c r="V297" s="9"/>
      <c r="W297" s="10"/>
      <c r="X297" s="9"/>
      <c r="Y297" s="9"/>
      <c r="Z297" s="9"/>
      <c r="AA297" s="9"/>
      <c r="AB297" s="9"/>
      <c r="AC297" s="9"/>
      <c r="AD297" s="10"/>
      <c r="AE297" s="9"/>
      <c r="AF297" s="9"/>
      <c r="AG297" s="9"/>
      <c r="AH297" s="11">
        <f>COUNTIF(الجدول233[[#This Row],[21]:[20]],"س")</f>
        <v>0</v>
      </c>
      <c r="AI297" s="9">
        <f>COUNTIF(الجدول233[[#This Row],[21]:[20]],"ب")</f>
        <v>0</v>
      </c>
      <c r="AJ297" s="9">
        <f>COUNTIF(الجدول233[[#This Row],[21]:[20]],"غياب")</f>
        <v>0</v>
      </c>
      <c r="AK297" s="9">
        <f>COUNTIF(الجدول233[[#This Row],[21]:[20]],"غ")</f>
        <v>0</v>
      </c>
      <c r="AL297" s="9">
        <f>SUM(الجدول233[[#This Row],[21]:[20]])</f>
        <v>0</v>
      </c>
      <c r="AM297" s="12">
        <f>الجدول233[[#This Row],[أيام العمل الفعي ]]-الجدول233[[#This Row],[الغياب*2]]</f>
        <v>0</v>
      </c>
      <c r="AN297" s="13"/>
      <c r="AO297" s="13">
        <f>COUNTIF(الجدول233[[#This Row],[21]:[20]],"&lt;480")</f>
        <v>0</v>
      </c>
      <c r="AP297" s="13">
        <f>الجدول233[[#This Row],[الغياب ]]*2</f>
        <v>0</v>
      </c>
      <c r="AQ297" s="13">
        <f>VLOOKUP(الجدول233[[#This Row],[الرقم الوظيفي ]],'[2]علاوة 10 د.ل'!$C:$G,5,0)</f>
        <v>260</v>
      </c>
    </row>
    <row r="298" spans="1:43">
      <c r="A298" s="7">
        <v>3592</v>
      </c>
      <c r="B298" s="8"/>
      <c r="C298" s="8"/>
      <c r="D298" s="9"/>
      <c r="E298" s="9"/>
      <c r="F298" s="9"/>
      <c r="G298" s="9"/>
      <c r="H298" s="9"/>
      <c r="I298" s="10"/>
      <c r="J298" s="9"/>
      <c r="K298" s="9"/>
      <c r="L298" s="9"/>
      <c r="M298" s="9"/>
      <c r="N298" s="9"/>
      <c r="O298" s="9"/>
      <c r="P298" s="10"/>
      <c r="Q298" s="9"/>
      <c r="R298" s="9"/>
      <c r="S298" s="9"/>
      <c r="T298" s="9"/>
      <c r="U298" s="9"/>
      <c r="V298" s="9"/>
      <c r="W298" s="10"/>
      <c r="X298" s="9"/>
      <c r="Y298" s="9"/>
      <c r="Z298" s="9"/>
      <c r="AA298" s="9"/>
      <c r="AB298" s="9"/>
      <c r="AC298" s="9"/>
      <c r="AD298" s="10"/>
      <c r="AE298" s="9"/>
      <c r="AF298" s="9"/>
      <c r="AG298" s="9"/>
      <c r="AH298" s="11">
        <f>COUNTIF(الجدول233[[#This Row],[21]:[20]],"س")</f>
        <v>0</v>
      </c>
      <c r="AI298" s="9">
        <f>COUNTIF(الجدول233[[#This Row],[21]:[20]],"ب")</f>
        <v>0</v>
      </c>
      <c r="AJ298" s="9">
        <f>COUNTIF(الجدول233[[#This Row],[21]:[20]],"غياب")</f>
        <v>0</v>
      </c>
      <c r="AK298" s="9">
        <f>COUNTIF(الجدول233[[#This Row],[21]:[20]],"غ")</f>
        <v>0</v>
      </c>
      <c r="AL298" s="9">
        <f>SUM(الجدول233[[#This Row],[21]:[20]])</f>
        <v>0</v>
      </c>
      <c r="AM298" s="12">
        <f>الجدول233[[#This Row],[أيام العمل الفعي ]]-الجدول233[[#This Row],[الغياب*2]]</f>
        <v>0</v>
      </c>
      <c r="AN298" s="13"/>
      <c r="AO298" s="13">
        <f>COUNTIF(الجدول233[[#This Row],[21]:[20]],"&lt;480")</f>
        <v>0</v>
      </c>
      <c r="AP298" s="13">
        <f>الجدول233[[#This Row],[الغياب ]]*2</f>
        <v>0</v>
      </c>
      <c r="AQ298" s="13" t="e">
        <f>VLOOKUP(الجدول233[[#This Row],[الرقم الوظيفي ]],'[2]علاوة 10 د.ل'!$C:$G,5,0)</f>
        <v>#N/A</v>
      </c>
    </row>
    <row r="299" spans="1:43">
      <c r="A299" s="7">
        <v>3596</v>
      </c>
      <c r="B299" s="8"/>
      <c r="C299" s="8"/>
      <c r="D299" s="9"/>
      <c r="E299" s="9"/>
      <c r="F299" s="9"/>
      <c r="G299" s="9"/>
      <c r="H299" s="9"/>
      <c r="I299" s="10"/>
      <c r="J299" s="9"/>
      <c r="K299" s="9"/>
      <c r="L299" s="9"/>
      <c r="M299" s="9"/>
      <c r="N299" s="9"/>
      <c r="O299" s="9"/>
      <c r="P299" s="10"/>
      <c r="Q299" s="9"/>
      <c r="R299" s="9"/>
      <c r="S299" s="9"/>
      <c r="T299" s="9"/>
      <c r="U299" s="9"/>
      <c r="V299" s="9"/>
      <c r="W299" s="10"/>
      <c r="X299" s="9"/>
      <c r="Y299" s="9"/>
      <c r="Z299" s="9"/>
      <c r="AA299" s="9"/>
      <c r="AB299" s="9"/>
      <c r="AC299" s="9"/>
      <c r="AD299" s="10"/>
      <c r="AE299" s="9"/>
      <c r="AF299" s="9"/>
      <c r="AG299" s="9"/>
      <c r="AH299" s="11">
        <f>COUNTIF(الجدول233[[#This Row],[21]:[20]],"س")</f>
        <v>0</v>
      </c>
      <c r="AI299" s="9">
        <f>COUNTIF(الجدول233[[#This Row],[21]:[20]],"ب")</f>
        <v>0</v>
      </c>
      <c r="AJ299" s="9">
        <f>COUNTIF(الجدول233[[#This Row],[21]:[20]],"غياب")</f>
        <v>0</v>
      </c>
      <c r="AK299" s="9">
        <f>COUNTIF(الجدول233[[#This Row],[21]:[20]],"غ")</f>
        <v>0</v>
      </c>
      <c r="AL299" s="9">
        <f>SUM(الجدول233[[#This Row],[21]:[20]])</f>
        <v>0</v>
      </c>
      <c r="AM299" s="12">
        <f>الجدول233[[#This Row],[أيام العمل الفعي ]]-الجدول233[[#This Row],[الغياب*2]]</f>
        <v>0</v>
      </c>
      <c r="AN299" s="13"/>
      <c r="AO299" s="13">
        <f>COUNTIF(الجدول233[[#This Row],[21]:[20]],"&lt;480")</f>
        <v>0</v>
      </c>
      <c r="AP299" s="13">
        <f>الجدول233[[#This Row],[الغياب ]]*2</f>
        <v>0</v>
      </c>
      <c r="AQ299" s="13" t="e">
        <f>VLOOKUP(الجدول233[[#This Row],[الرقم الوظيفي ]],'[2]علاوة 10 د.ل'!$C:$G,5,0)</f>
        <v>#N/A</v>
      </c>
    </row>
    <row r="300" spans="1:43">
      <c r="A300" s="16">
        <v>3598</v>
      </c>
      <c r="B300" s="17"/>
      <c r="C300" s="8"/>
      <c r="D300" s="9"/>
      <c r="E300" s="9"/>
      <c r="F300" s="9"/>
      <c r="G300" s="9"/>
      <c r="H300" s="9"/>
      <c r="I300" s="10"/>
      <c r="J300" s="9"/>
      <c r="K300" s="9"/>
      <c r="L300" s="9"/>
      <c r="M300" s="9"/>
      <c r="N300" s="9"/>
      <c r="O300" s="9"/>
      <c r="P300" s="10"/>
      <c r="Q300" s="9"/>
      <c r="R300" s="9"/>
      <c r="S300" s="9"/>
      <c r="T300" s="9"/>
      <c r="U300" s="9"/>
      <c r="V300" s="9"/>
      <c r="W300" s="10"/>
      <c r="X300" s="9"/>
      <c r="Y300" s="9"/>
      <c r="Z300" s="9"/>
      <c r="AA300" s="9"/>
      <c r="AB300" s="9"/>
      <c r="AC300" s="9"/>
      <c r="AD300" s="10"/>
      <c r="AE300" s="9"/>
      <c r="AF300" s="9"/>
      <c r="AG300" s="9"/>
      <c r="AH300" s="18">
        <f>COUNTIF(الجدول233[[#This Row],[21]:[20]],"س")</f>
        <v>0</v>
      </c>
      <c r="AI300" s="13">
        <f>COUNTIF(الجدول233[[#This Row],[21]:[20]],"ب")</f>
        <v>0</v>
      </c>
      <c r="AJ300" s="13">
        <f>COUNTIF(الجدول233[[#This Row],[21]:[20]],"غياب")</f>
        <v>0</v>
      </c>
      <c r="AK300" s="13">
        <f>COUNTIF(الجدول233[[#This Row],[21]:[20]],"غ")</f>
        <v>0</v>
      </c>
      <c r="AL300" s="13">
        <f>SUM(الجدول233[[#This Row],[21]:[20]])</f>
        <v>0</v>
      </c>
      <c r="AM300" s="19">
        <f>الجدول233[[#This Row],[أيام العمل الفعي ]]-الجدول233[[#This Row],[الغياب*2]]</f>
        <v>0</v>
      </c>
      <c r="AN300" s="13"/>
      <c r="AO300" s="13">
        <f>COUNTIF(الجدول233[[#This Row],[21]:[20]],"&lt;480")</f>
        <v>0</v>
      </c>
      <c r="AP300" s="13">
        <f>الجدول233[[#This Row],[الغياب ]]*2</f>
        <v>0</v>
      </c>
      <c r="AQ300" s="13" t="e">
        <f>VLOOKUP(الجدول233[[#This Row],[الرقم الوظيفي ]],'[2]علاوة 10 د.ل'!$C:$G,5,0)</f>
        <v>#N/A</v>
      </c>
    </row>
    <row r="301" spans="1:43">
      <c r="A301" s="7">
        <v>3607</v>
      </c>
      <c r="B301" s="8"/>
      <c r="C301" s="8"/>
      <c r="D301" s="9"/>
      <c r="E301" s="9"/>
      <c r="F301" s="9"/>
      <c r="G301" s="9"/>
      <c r="H301" s="9"/>
      <c r="I301" s="10"/>
      <c r="J301" s="9"/>
      <c r="K301" s="9"/>
      <c r="L301" s="9"/>
      <c r="M301" s="9"/>
      <c r="N301" s="9"/>
      <c r="O301" s="9"/>
      <c r="P301" s="10"/>
      <c r="Q301" s="9"/>
      <c r="R301" s="9"/>
      <c r="S301" s="9"/>
      <c r="T301" s="9"/>
      <c r="U301" s="9"/>
      <c r="V301" s="9"/>
      <c r="W301" s="10"/>
      <c r="X301" s="9"/>
      <c r="Y301" s="9"/>
      <c r="Z301" s="9"/>
      <c r="AA301" s="9"/>
      <c r="AB301" s="9"/>
      <c r="AC301" s="9"/>
      <c r="AD301" s="10"/>
      <c r="AE301" s="9"/>
      <c r="AF301" s="9"/>
      <c r="AG301" s="9"/>
      <c r="AH301" s="11">
        <f>COUNTIF(الجدول233[[#This Row],[21]:[20]],"س")</f>
        <v>0</v>
      </c>
      <c r="AI301" s="9">
        <f>COUNTIF(الجدول233[[#This Row],[21]:[20]],"ب")</f>
        <v>0</v>
      </c>
      <c r="AJ301" s="9">
        <f>COUNTIF(الجدول233[[#This Row],[21]:[20]],"غياب")</f>
        <v>0</v>
      </c>
      <c r="AK301" s="9">
        <f>COUNTIF(الجدول233[[#This Row],[21]:[20]],"غ")</f>
        <v>0</v>
      </c>
      <c r="AL301" s="9">
        <f>SUM(الجدول233[[#This Row],[21]:[20]])</f>
        <v>0</v>
      </c>
      <c r="AM301" s="12">
        <f>الجدول233[[#This Row],[أيام العمل الفعي ]]-الجدول233[[#This Row],[الغياب*2]]</f>
        <v>0</v>
      </c>
      <c r="AN301" s="13"/>
      <c r="AO301" s="13">
        <f>COUNTIF(الجدول233[[#This Row],[21]:[20]],"&lt;480")</f>
        <v>0</v>
      </c>
      <c r="AP301" s="13">
        <f>الجدول233[[#This Row],[الغياب ]]*2</f>
        <v>0</v>
      </c>
      <c r="AQ301" s="13" t="e">
        <f>VLOOKUP(الجدول233[[#This Row],[الرقم الوظيفي ]],'[2]علاوة 10 د.ل'!$C:$G,5,0)</f>
        <v>#N/A</v>
      </c>
    </row>
    <row r="302" spans="1:43">
      <c r="A302" s="7">
        <v>3609</v>
      </c>
      <c r="B302" s="8"/>
      <c r="C302" s="8"/>
      <c r="D302" s="9"/>
      <c r="E302" s="9"/>
      <c r="F302" s="9"/>
      <c r="G302" s="9"/>
      <c r="H302" s="9"/>
      <c r="I302" s="10"/>
      <c r="J302" s="9"/>
      <c r="K302" s="9"/>
      <c r="L302" s="9"/>
      <c r="M302" s="9"/>
      <c r="N302" s="9"/>
      <c r="O302" s="9"/>
      <c r="P302" s="10"/>
      <c r="Q302" s="9"/>
      <c r="R302" s="9"/>
      <c r="S302" s="9"/>
      <c r="T302" s="9"/>
      <c r="U302" s="9"/>
      <c r="V302" s="9"/>
      <c r="W302" s="10"/>
      <c r="X302" s="9"/>
      <c r="Y302" s="9"/>
      <c r="Z302" s="9"/>
      <c r="AA302" s="9"/>
      <c r="AB302" s="9"/>
      <c r="AC302" s="9"/>
      <c r="AD302" s="10"/>
      <c r="AE302" s="9"/>
      <c r="AF302" s="9"/>
      <c r="AG302" s="9"/>
      <c r="AH302" s="11">
        <f>COUNTIF(الجدول233[[#This Row],[21]:[20]],"س")</f>
        <v>0</v>
      </c>
      <c r="AI302" s="9">
        <f>COUNTIF(الجدول233[[#This Row],[21]:[20]],"ب")</f>
        <v>0</v>
      </c>
      <c r="AJ302" s="9">
        <f>COUNTIF(الجدول233[[#This Row],[21]:[20]],"غياب")</f>
        <v>0</v>
      </c>
      <c r="AK302" s="9">
        <f>COUNTIF(الجدول233[[#This Row],[21]:[20]],"غ")</f>
        <v>0</v>
      </c>
      <c r="AL302" s="9">
        <f>SUM(الجدول233[[#This Row],[21]:[20]])</f>
        <v>0</v>
      </c>
      <c r="AM302" s="12">
        <f>الجدول233[[#This Row],[أيام العمل الفعي ]]-الجدول233[[#This Row],[الغياب*2]]</f>
        <v>0</v>
      </c>
      <c r="AN302" s="13"/>
      <c r="AO302" s="13">
        <f>COUNTIF(الجدول233[[#This Row],[21]:[20]],"&lt;480")</f>
        <v>0</v>
      </c>
      <c r="AP302" s="13">
        <f>الجدول233[[#This Row],[الغياب ]]*2</f>
        <v>0</v>
      </c>
      <c r="AQ302" s="13">
        <f>VLOOKUP(الجدول233[[#This Row],[الرقم الوظيفي ]],'[2]علاوة 10 د.ل'!$C:$G,5,0)</f>
        <v>220</v>
      </c>
    </row>
    <row r="303" spans="1:43">
      <c r="A303" s="7">
        <v>3611</v>
      </c>
      <c r="B303" s="8"/>
      <c r="C303" s="8"/>
      <c r="D303" s="9"/>
      <c r="E303" s="9"/>
      <c r="F303" s="9"/>
      <c r="G303" s="9"/>
      <c r="H303" s="9"/>
      <c r="I303" s="10"/>
      <c r="J303" s="9"/>
      <c r="K303" s="9"/>
      <c r="L303" s="9"/>
      <c r="M303" s="9"/>
      <c r="N303" s="9"/>
      <c r="O303" s="9"/>
      <c r="P303" s="10"/>
      <c r="Q303" s="9"/>
      <c r="R303" s="9"/>
      <c r="S303" s="9"/>
      <c r="T303" s="9"/>
      <c r="U303" s="9"/>
      <c r="V303" s="9"/>
      <c r="W303" s="10"/>
      <c r="X303" s="9"/>
      <c r="Y303" s="9"/>
      <c r="Z303" s="9"/>
      <c r="AA303" s="9"/>
      <c r="AB303" s="9"/>
      <c r="AC303" s="9"/>
      <c r="AD303" s="10"/>
      <c r="AE303" s="9"/>
      <c r="AF303" s="9"/>
      <c r="AG303" s="9"/>
      <c r="AH303" s="11">
        <f>COUNTIF(الجدول233[[#This Row],[21]:[20]],"س")</f>
        <v>0</v>
      </c>
      <c r="AI303" s="9">
        <f>COUNTIF(الجدول233[[#This Row],[21]:[20]],"ب")</f>
        <v>0</v>
      </c>
      <c r="AJ303" s="9">
        <f>COUNTIF(الجدول233[[#This Row],[21]:[20]],"غياب")</f>
        <v>0</v>
      </c>
      <c r="AK303" s="9">
        <f>COUNTIF(الجدول233[[#This Row],[21]:[20]],"غ")</f>
        <v>0</v>
      </c>
      <c r="AL303" s="9">
        <f>SUM(الجدول233[[#This Row],[21]:[20]])</f>
        <v>0</v>
      </c>
      <c r="AM303" s="12">
        <f>الجدول233[[#This Row],[أيام العمل الفعي ]]-الجدول233[[#This Row],[الغياب*2]]</f>
        <v>0</v>
      </c>
      <c r="AN303" s="13"/>
      <c r="AO303" s="13">
        <f>COUNTIF(الجدول233[[#This Row],[21]:[20]],"&lt;480")</f>
        <v>0</v>
      </c>
      <c r="AP303" s="13">
        <f>الجدول233[[#This Row],[الغياب ]]*2</f>
        <v>0</v>
      </c>
      <c r="AQ303" s="13">
        <f>VLOOKUP(الجدول233[[#This Row],[الرقم الوظيفي ]],'[2]علاوة 10 د.ل'!$C:$G,5,0)</f>
        <v>240</v>
      </c>
    </row>
    <row r="304" spans="1:43">
      <c r="A304" s="7">
        <v>3616</v>
      </c>
      <c r="B304" s="8"/>
      <c r="C304" s="8"/>
      <c r="D304" s="9"/>
      <c r="E304" s="9"/>
      <c r="F304" s="9"/>
      <c r="G304" s="9"/>
      <c r="H304" s="9"/>
      <c r="I304" s="10"/>
      <c r="J304" s="9"/>
      <c r="K304" s="9"/>
      <c r="L304" s="9"/>
      <c r="M304" s="9"/>
      <c r="N304" s="9"/>
      <c r="O304" s="9"/>
      <c r="P304" s="10"/>
      <c r="Q304" s="9"/>
      <c r="R304" s="9"/>
      <c r="S304" s="9"/>
      <c r="T304" s="9"/>
      <c r="U304" s="9"/>
      <c r="V304" s="9"/>
      <c r="W304" s="10"/>
      <c r="X304" s="9"/>
      <c r="Y304" s="9"/>
      <c r="Z304" s="9"/>
      <c r="AA304" s="9"/>
      <c r="AB304" s="9"/>
      <c r="AC304" s="9"/>
      <c r="AD304" s="10"/>
      <c r="AE304" s="9"/>
      <c r="AF304" s="9"/>
      <c r="AG304" s="9"/>
      <c r="AH304" s="11">
        <f>COUNTIF(الجدول233[[#This Row],[21]:[20]],"س")</f>
        <v>0</v>
      </c>
      <c r="AI304" s="9">
        <f>COUNTIF(الجدول233[[#This Row],[21]:[20]],"ب")</f>
        <v>0</v>
      </c>
      <c r="AJ304" s="9">
        <f>COUNTIF(الجدول233[[#This Row],[21]:[20]],"غياب")</f>
        <v>0</v>
      </c>
      <c r="AK304" s="9">
        <f>COUNTIF(الجدول233[[#This Row],[21]:[20]],"غ")</f>
        <v>0</v>
      </c>
      <c r="AL304" s="9">
        <f>SUM(الجدول233[[#This Row],[21]:[20]])</f>
        <v>0</v>
      </c>
      <c r="AM304" s="12">
        <f>الجدول233[[#This Row],[أيام العمل الفعي ]]-الجدول233[[#This Row],[الغياب*2]]</f>
        <v>0</v>
      </c>
      <c r="AN304" s="13"/>
      <c r="AO304" s="13">
        <f>COUNTIF(الجدول233[[#This Row],[21]:[20]],"&lt;480")</f>
        <v>0</v>
      </c>
      <c r="AP304" s="13">
        <f>الجدول233[[#This Row],[الغياب ]]*2</f>
        <v>0</v>
      </c>
      <c r="AQ304" s="13" t="e">
        <f>VLOOKUP(الجدول233[[#This Row],[الرقم الوظيفي ]],'[2]علاوة 10 د.ل'!$C:$G,5,0)</f>
        <v>#N/A</v>
      </c>
    </row>
    <row r="305" spans="1:43">
      <c r="A305" s="7">
        <v>3633</v>
      </c>
      <c r="B305" s="8"/>
      <c r="C305" s="8"/>
      <c r="D305" s="9"/>
      <c r="E305" s="9"/>
      <c r="F305" s="9"/>
      <c r="G305" s="9"/>
      <c r="H305" s="9"/>
      <c r="I305" s="10"/>
      <c r="J305" s="9"/>
      <c r="K305" s="9"/>
      <c r="L305" s="9"/>
      <c r="M305" s="9"/>
      <c r="N305" s="9"/>
      <c r="O305" s="9"/>
      <c r="P305" s="10"/>
      <c r="Q305" s="9"/>
      <c r="R305" s="9"/>
      <c r="S305" s="9"/>
      <c r="T305" s="9"/>
      <c r="U305" s="9"/>
      <c r="V305" s="9"/>
      <c r="W305" s="10"/>
      <c r="X305" s="9"/>
      <c r="Y305" s="9"/>
      <c r="Z305" s="9"/>
      <c r="AA305" s="9"/>
      <c r="AB305" s="9"/>
      <c r="AC305" s="9"/>
      <c r="AD305" s="10"/>
      <c r="AE305" s="9"/>
      <c r="AF305" s="9"/>
      <c r="AG305" s="9"/>
      <c r="AH305" s="11">
        <f>COUNTIF(الجدول233[[#This Row],[21]:[20]],"س")</f>
        <v>0</v>
      </c>
      <c r="AI305" s="9">
        <f>COUNTIF(الجدول233[[#This Row],[21]:[20]],"ب")</f>
        <v>0</v>
      </c>
      <c r="AJ305" s="9">
        <f>COUNTIF(الجدول233[[#This Row],[21]:[20]],"غياب")</f>
        <v>0</v>
      </c>
      <c r="AK305" s="9">
        <f>COUNTIF(الجدول233[[#This Row],[21]:[20]],"غ")</f>
        <v>0</v>
      </c>
      <c r="AL305" s="9">
        <f>SUM(الجدول233[[#This Row],[21]:[20]])</f>
        <v>0</v>
      </c>
      <c r="AM305" s="12">
        <f>الجدول233[[#This Row],[أيام العمل الفعي ]]-الجدول233[[#This Row],[الغياب*2]]</f>
        <v>0</v>
      </c>
      <c r="AN305" s="13"/>
      <c r="AO305" s="13">
        <f>COUNTIF(الجدول233[[#This Row],[21]:[20]],"&lt;480")</f>
        <v>0</v>
      </c>
      <c r="AP305" s="13">
        <f>الجدول233[[#This Row],[الغياب ]]*2</f>
        <v>0</v>
      </c>
      <c r="AQ305" s="13">
        <f>VLOOKUP(الجدول233[[#This Row],[الرقم الوظيفي ]],'[2]علاوة 10 د.ل'!$C:$G,5,0)</f>
        <v>180</v>
      </c>
    </row>
    <row r="306" spans="1:43">
      <c r="A306" s="7">
        <v>3634</v>
      </c>
      <c r="B306" s="8"/>
      <c r="C306" s="8"/>
      <c r="D306" s="9"/>
      <c r="E306" s="9"/>
      <c r="F306" s="9"/>
      <c r="G306" s="9"/>
      <c r="H306" s="9"/>
      <c r="I306" s="10"/>
      <c r="J306" s="9"/>
      <c r="K306" s="9"/>
      <c r="L306" s="9"/>
      <c r="M306" s="9"/>
      <c r="N306" s="9"/>
      <c r="O306" s="9"/>
      <c r="P306" s="10"/>
      <c r="Q306" s="9"/>
      <c r="R306" s="9"/>
      <c r="S306" s="9"/>
      <c r="T306" s="9"/>
      <c r="U306" s="9"/>
      <c r="V306" s="9"/>
      <c r="W306" s="10"/>
      <c r="X306" s="9"/>
      <c r="Y306" s="9"/>
      <c r="Z306" s="9"/>
      <c r="AA306" s="9"/>
      <c r="AB306" s="9"/>
      <c r="AC306" s="9"/>
      <c r="AD306" s="10"/>
      <c r="AE306" s="9"/>
      <c r="AF306" s="9"/>
      <c r="AG306" s="9"/>
      <c r="AH306" s="11">
        <f>COUNTIF(الجدول233[[#This Row],[21]:[20]],"س")</f>
        <v>0</v>
      </c>
      <c r="AI306" s="9">
        <f>COUNTIF(الجدول233[[#This Row],[21]:[20]],"ب")</f>
        <v>0</v>
      </c>
      <c r="AJ306" s="9">
        <f>COUNTIF(الجدول233[[#This Row],[21]:[20]],"غياب")</f>
        <v>0</v>
      </c>
      <c r="AK306" s="9">
        <f>COUNTIF(الجدول233[[#This Row],[21]:[20]],"غ")</f>
        <v>0</v>
      </c>
      <c r="AL306" s="9">
        <f>SUM(الجدول233[[#This Row],[21]:[20]])</f>
        <v>0</v>
      </c>
      <c r="AM306" s="12">
        <f>الجدول233[[#This Row],[أيام العمل الفعي ]]-الجدول233[[#This Row],[الغياب*2]]</f>
        <v>0</v>
      </c>
      <c r="AN306" s="13"/>
      <c r="AO306" s="13">
        <f>COUNTIF(الجدول233[[#This Row],[21]:[20]],"&lt;480")</f>
        <v>0</v>
      </c>
      <c r="AP306" s="13">
        <f>الجدول233[[#This Row],[الغياب ]]*2</f>
        <v>0</v>
      </c>
      <c r="AQ306" s="13" t="e">
        <f>VLOOKUP(الجدول233[[#This Row],[الرقم الوظيفي ]],'[2]علاوة 10 د.ل'!$C:$G,5,0)</f>
        <v>#N/A</v>
      </c>
    </row>
    <row r="307" spans="1:43">
      <c r="A307" s="7">
        <v>3641</v>
      </c>
      <c r="B307" s="8"/>
      <c r="C307" s="8"/>
      <c r="D307" s="9"/>
      <c r="E307" s="9"/>
      <c r="F307" s="9"/>
      <c r="G307" s="9"/>
      <c r="H307" s="9"/>
      <c r="I307" s="10"/>
      <c r="J307" s="9"/>
      <c r="K307" s="9"/>
      <c r="L307" s="9"/>
      <c r="M307" s="9"/>
      <c r="N307" s="9"/>
      <c r="O307" s="9"/>
      <c r="P307" s="10"/>
      <c r="Q307" s="9"/>
      <c r="R307" s="9"/>
      <c r="S307" s="9"/>
      <c r="T307" s="9"/>
      <c r="U307" s="9"/>
      <c r="V307" s="9"/>
      <c r="W307" s="10"/>
      <c r="X307" s="9"/>
      <c r="Y307" s="9"/>
      <c r="Z307" s="9"/>
      <c r="AA307" s="9"/>
      <c r="AB307" s="9"/>
      <c r="AC307" s="9"/>
      <c r="AD307" s="10"/>
      <c r="AE307" s="9"/>
      <c r="AF307" s="9"/>
      <c r="AG307" s="9"/>
      <c r="AH307" s="11">
        <f>COUNTIF(الجدول233[[#This Row],[21]:[20]],"س")</f>
        <v>0</v>
      </c>
      <c r="AI307" s="9">
        <f>COUNTIF(الجدول233[[#This Row],[21]:[20]],"ب")</f>
        <v>0</v>
      </c>
      <c r="AJ307" s="9">
        <f>COUNTIF(الجدول233[[#This Row],[21]:[20]],"غياب")</f>
        <v>0</v>
      </c>
      <c r="AK307" s="9">
        <f>COUNTIF(الجدول233[[#This Row],[21]:[20]],"غ")</f>
        <v>0</v>
      </c>
      <c r="AL307" s="9">
        <f>SUM(الجدول233[[#This Row],[21]:[20]])</f>
        <v>0</v>
      </c>
      <c r="AM307" s="12">
        <f>الجدول233[[#This Row],[أيام العمل الفعي ]]-الجدول233[[#This Row],[الغياب*2]]</f>
        <v>0</v>
      </c>
      <c r="AN307" s="13"/>
      <c r="AO307" s="13">
        <f>COUNTIF(الجدول233[[#This Row],[21]:[20]],"&lt;480")</f>
        <v>0</v>
      </c>
      <c r="AP307" s="13">
        <f>الجدول233[[#This Row],[الغياب ]]*2</f>
        <v>0</v>
      </c>
      <c r="AQ307" s="13">
        <f>VLOOKUP(الجدول233[[#This Row],[الرقم الوظيفي ]],'[2]علاوة 10 د.ل'!$C:$G,5,0)</f>
        <v>260</v>
      </c>
    </row>
    <row r="308" spans="1:43">
      <c r="A308" s="7">
        <v>3661</v>
      </c>
      <c r="B308" s="8"/>
      <c r="C308" s="8"/>
      <c r="D308" s="9"/>
      <c r="E308" s="9"/>
      <c r="F308" s="9"/>
      <c r="G308" s="9"/>
      <c r="H308" s="9"/>
      <c r="I308" s="10"/>
      <c r="J308" s="9"/>
      <c r="K308" s="9"/>
      <c r="L308" s="9"/>
      <c r="M308" s="9"/>
      <c r="N308" s="9"/>
      <c r="O308" s="9"/>
      <c r="P308" s="10"/>
      <c r="Q308" s="9"/>
      <c r="R308" s="9"/>
      <c r="S308" s="9"/>
      <c r="T308" s="9"/>
      <c r="U308" s="9"/>
      <c r="V308" s="9"/>
      <c r="W308" s="10"/>
      <c r="X308" s="9"/>
      <c r="Y308" s="9"/>
      <c r="Z308" s="9"/>
      <c r="AA308" s="9"/>
      <c r="AB308" s="9"/>
      <c r="AC308" s="9"/>
      <c r="AD308" s="10"/>
      <c r="AE308" s="9"/>
      <c r="AF308" s="9"/>
      <c r="AG308" s="9"/>
      <c r="AH308" s="11">
        <f>COUNTIF(الجدول233[[#This Row],[21]:[20]],"س")</f>
        <v>0</v>
      </c>
      <c r="AI308" s="9">
        <f>COUNTIF(الجدول233[[#This Row],[21]:[20]],"ب")</f>
        <v>0</v>
      </c>
      <c r="AJ308" s="9">
        <f>COUNTIF(الجدول233[[#This Row],[21]:[20]],"غياب")</f>
        <v>0</v>
      </c>
      <c r="AK308" s="9">
        <f>COUNTIF(الجدول233[[#This Row],[21]:[20]],"غ")</f>
        <v>0</v>
      </c>
      <c r="AL308" s="9">
        <f>SUM(الجدول233[[#This Row],[21]:[20]])</f>
        <v>0</v>
      </c>
      <c r="AM308" s="12">
        <f>الجدول233[[#This Row],[أيام العمل الفعي ]]-الجدول233[[#This Row],[الغياب*2]]</f>
        <v>0</v>
      </c>
      <c r="AN308" s="13"/>
      <c r="AO308" s="13">
        <f>COUNTIF(الجدول233[[#This Row],[21]:[20]],"&lt;480")</f>
        <v>0</v>
      </c>
      <c r="AP308" s="13">
        <f>الجدول233[[#This Row],[الغياب ]]*2</f>
        <v>0</v>
      </c>
      <c r="AQ308" s="13" t="e">
        <f>VLOOKUP(الجدول233[[#This Row],[الرقم الوظيفي ]],'[2]علاوة 10 د.ل'!$C:$G,5,0)</f>
        <v>#N/A</v>
      </c>
    </row>
    <row r="309" spans="1:43">
      <c r="A309" s="7">
        <v>3664</v>
      </c>
      <c r="B309" s="8"/>
      <c r="C309" s="8"/>
      <c r="D309" s="9"/>
      <c r="E309" s="9"/>
      <c r="F309" s="9"/>
      <c r="G309" s="9"/>
      <c r="H309" s="9"/>
      <c r="I309" s="10"/>
      <c r="J309" s="9"/>
      <c r="K309" s="9"/>
      <c r="L309" s="9"/>
      <c r="M309" s="9"/>
      <c r="N309" s="9"/>
      <c r="O309" s="9"/>
      <c r="P309" s="10"/>
      <c r="Q309" s="9"/>
      <c r="R309" s="9"/>
      <c r="S309" s="9"/>
      <c r="T309" s="9"/>
      <c r="U309" s="9"/>
      <c r="V309" s="9"/>
      <c r="W309" s="10"/>
      <c r="X309" s="9"/>
      <c r="Y309" s="9"/>
      <c r="Z309" s="9"/>
      <c r="AA309" s="9"/>
      <c r="AB309" s="9"/>
      <c r="AC309" s="9"/>
      <c r="AD309" s="10"/>
      <c r="AE309" s="9"/>
      <c r="AF309" s="9"/>
      <c r="AG309" s="9"/>
      <c r="AH309" s="11">
        <f>COUNTIF(الجدول233[[#This Row],[21]:[20]],"س")</f>
        <v>0</v>
      </c>
      <c r="AI309" s="9">
        <f>COUNTIF(الجدول233[[#This Row],[21]:[20]],"ب")</f>
        <v>0</v>
      </c>
      <c r="AJ309" s="9">
        <f>COUNTIF(الجدول233[[#This Row],[21]:[20]],"غياب")</f>
        <v>0</v>
      </c>
      <c r="AK309" s="9">
        <f>COUNTIF(الجدول233[[#This Row],[21]:[20]],"غ")</f>
        <v>0</v>
      </c>
      <c r="AL309" s="9">
        <f>SUM(الجدول233[[#This Row],[21]:[20]])</f>
        <v>0</v>
      </c>
      <c r="AM309" s="12">
        <f>الجدول233[[#This Row],[أيام العمل الفعي ]]-الجدول233[[#This Row],[الغياب*2]]</f>
        <v>0</v>
      </c>
      <c r="AN309" s="13"/>
      <c r="AO309" s="13">
        <f>COUNTIF(الجدول233[[#This Row],[21]:[20]],"&lt;480")</f>
        <v>0</v>
      </c>
      <c r="AP309" s="13">
        <f>الجدول233[[#This Row],[الغياب ]]*2</f>
        <v>0</v>
      </c>
      <c r="AQ309" s="13" t="e">
        <f>VLOOKUP(الجدول233[[#This Row],[الرقم الوظيفي ]],'[2]علاوة 10 د.ل'!$C:$G,5,0)</f>
        <v>#N/A</v>
      </c>
    </row>
    <row r="310" spans="1:43">
      <c r="A310" s="7">
        <v>3665</v>
      </c>
      <c r="B310" s="8"/>
      <c r="C310" s="8"/>
      <c r="D310" s="9"/>
      <c r="E310" s="9"/>
      <c r="F310" s="9"/>
      <c r="G310" s="9"/>
      <c r="H310" s="9"/>
      <c r="I310" s="10"/>
      <c r="J310" s="9"/>
      <c r="K310" s="9"/>
      <c r="L310" s="9"/>
      <c r="M310" s="9"/>
      <c r="N310" s="9"/>
      <c r="O310" s="9"/>
      <c r="P310" s="10"/>
      <c r="Q310" s="9"/>
      <c r="R310" s="9"/>
      <c r="S310" s="9"/>
      <c r="T310" s="9"/>
      <c r="U310" s="9"/>
      <c r="V310" s="9"/>
      <c r="W310" s="10"/>
      <c r="X310" s="9"/>
      <c r="Y310" s="9"/>
      <c r="Z310" s="9"/>
      <c r="AA310" s="9"/>
      <c r="AB310" s="9"/>
      <c r="AC310" s="9"/>
      <c r="AD310" s="10"/>
      <c r="AE310" s="9"/>
      <c r="AF310" s="9"/>
      <c r="AG310" s="9"/>
      <c r="AH310" s="11">
        <f>COUNTIF(الجدول233[[#This Row],[21]:[20]],"س")</f>
        <v>0</v>
      </c>
      <c r="AI310" s="9">
        <f>COUNTIF(الجدول233[[#This Row],[21]:[20]],"ب")</f>
        <v>0</v>
      </c>
      <c r="AJ310" s="9">
        <f>COUNTIF(الجدول233[[#This Row],[21]:[20]],"غياب")</f>
        <v>0</v>
      </c>
      <c r="AK310" s="9">
        <f>COUNTIF(الجدول233[[#This Row],[21]:[20]],"غ")</f>
        <v>0</v>
      </c>
      <c r="AL310" s="9">
        <f>SUM(الجدول233[[#This Row],[21]:[20]])</f>
        <v>0</v>
      </c>
      <c r="AM310" s="12">
        <f>الجدول233[[#This Row],[أيام العمل الفعي ]]-الجدول233[[#This Row],[الغياب*2]]</f>
        <v>0</v>
      </c>
      <c r="AN310" s="13"/>
      <c r="AO310" s="13">
        <f>COUNTIF(الجدول233[[#This Row],[21]:[20]],"&lt;480")</f>
        <v>0</v>
      </c>
      <c r="AP310" s="13">
        <f>الجدول233[[#This Row],[الغياب ]]*2</f>
        <v>0</v>
      </c>
      <c r="AQ310" s="13" t="e">
        <f>VLOOKUP(الجدول233[[#This Row],[الرقم الوظيفي ]],'[2]علاوة 10 د.ل'!$C:$G,5,0)</f>
        <v>#N/A</v>
      </c>
    </row>
    <row r="311" spans="1:43">
      <c r="A311" s="7">
        <v>3666</v>
      </c>
      <c r="B311" s="8"/>
      <c r="C311" s="8"/>
      <c r="D311" s="9"/>
      <c r="E311" s="9"/>
      <c r="F311" s="9"/>
      <c r="G311" s="9"/>
      <c r="H311" s="9"/>
      <c r="I311" s="10"/>
      <c r="J311" s="9"/>
      <c r="K311" s="9"/>
      <c r="L311" s="9"/>
      <c r="M311" s="9"/>
      <c r="N311" s="9"/>
      <c r="O311" s="9"/>
      <c r="P311" s="10"/>
      <c r="Q311" s="9"/>
      <c r="R311" s="9"/>
      <c r="S311" s="9"/>
      <c r="T311" s="9"/>
      <c r="U311" s="9"/>
      <c r="V311" s="9"/>
      <c r="W311" s="10"/>
      <c r="X311" s="9"/>
      <c r="Y311" s="9"/>
      <c r="Z311" s="9"/>
      <c r="AA311" s="9"/>
      <c r="AB311" s="9"/>
      <c r="AC311" s="9"/>
      <c r="AD311" s="10"/>
      <c r="AE311" s="9"/>
      <c r="AF311" s="9"/>
      <c r="AG311" s="9"/>
      <c r="AH311" s="11">
        <f>COUNTIF(الجدول233[[#This Row],[21]:[20]],"س")</f>
        <v>0</v>
      </c>
      <c r="AI311" s="9">
        <f>COUNTIF(الجدول233[[#This Row],[21]:[20]],"ب")</f>
        <v>0</v>
      </c>
      <c r="AJ311" s="9">
        <f>COUNTIF(الجدول233[[#This Row],[21]:[20]],"غياب")</f>
        <v>0</v>
      </c>
      <c r="AK311" s="9">
        <f>COUNTIF(الجدول233[[#This Row],[21]:[20]],"غ")</f>
        <v>0</v>
      </c>
      <c r="AL311" s="9">
        <f>SUM(الجدول233[[#This Row],[21]:[20]])</f>
        <v>0</v>
      </c>
      <c r="AM311" s="12">
        <f>الجدول233[[#This Row],[أيام العمل الفعي ]]-الجدول233[[#This Row],[الغياب*2]]</f>
        <v>0</v>
      </c>
      <c r="AN311" s="13"/>
      <c r="AO311" s="13">
        <f>COUNTIF(الجدول233[[#This Row],[21]:[20]],"&lt;480")</f>
        <v>0</v>
      </c>
      <c r="AP311" s="13">
        <f>الجدول233[[#This Row],[الغياب ]]*2</f>
        <v>0</v>
      </c>
      <c r="AQ311" s="13" t="e">
        <f>VLOOKUP(الجدول233[[#This Row],[الرقم الوظيفي ]],'[2]علاوة 10 د.ل'!$C:$G,5,0)</f>
        <v>#N/A</v>
      </c>
    </row>
    <row r="312" spans="1:43">
      <c r="A312" s="7">
        <v>3667</v>
      </c>
      <c r="B312" s="8"/>
      <c r="C312" s="8"/>
      <c r="D312" s="9"/>
      <c r="E312" s="9"/>
      <c r="F312" s="9"/>
      <c r="G312" s="9"/>
      <c r="H312" s="9"/>
      <c r="I312" s="10"/>
      <c r="J312" s="9"/>
      <c r="K312" s="9"/>
      <c r="L312" s="9"/>
      <c r="M312" s="9"/>
      <c r="N312" s="9"/>
      <c r="O312" s="9"/>
      <c r="P312" s="10"/>
      <c r="Q312" s="9"/>
      <c r="R312" s="9"/>
      <c r="S312" s="9"/>
      <c r="T312" s="9"/>
      <c r="U312" s="9"/>
      <c r="V312" s="9"/>
      <c r="W312" s="10"/>
      <c r="X312" s="9"/>
      <c r="Y312" s="9"/>
      <c r="Z312" s="9"/>
      <c r="AA312" s="9"/>
      <c r="AB312" s="9"/>
      <c r="AC312" s="9"/>
      <c r="AD312" s="10"/>
      <c r="AE312" s="9"/>
      <c r="AF312" s="9"/>
      <c r="AG312" s="9"/>
      <c r="AH312" s="11">
        <f>COUNTIF(الجدول233[[#This Row],[21]:[20]],"س")</f>
        <v>0</v>
      </c>
      <c r="AI312" s="9">
        <f>COUNTIF(الجدول233[[#This Row],[21]:[20]],"ب")</f>
        <v>0</v>
      </c>
      <c r="AJ312" s="9">
        <f>COUNTIF(الجدول233[[#This Row],[21]:[20]],"غياب")</f>
        <v>0</v>
      </c>
      <c r="AK312" s="9">
        <f>COUNTIF(الجدول233[[#This Row],[21]:[20]],"غ")</f>
        <v>0</v>
      </c>
      <c r="AL312" s="9">
        <f>SUM(الجدول233[[#This Row],[21]:[20]])</f>
        <v>0</v>
      </c>
      <c r="AM312" s="12">
        <f>الجدول233[[#This Row],[أيام العمل الفعي ]]-الجدول233[[#This Row],[الغياب*2]]</f>
        <v>0</v>
      </c>
      <c r="AN312" s="13"/>
      <c r="AO312" s="13">
        <f>COUNTIF(الجدول233[[#This Row],[21]:[20]],"&lt;480")</f>
        <v>0</v>
      </c>
      <c r="AP312" s="13">
        <f>الجدول233[[#This Row],[الغياب ]]*2</f>
        <v>0</v>
      </c>
      <c r="AQ312" s="13" t="e">
        <f>VLOOKUP(الجدول233[[#This Row],[الرقم الوظيفي ]],'[2]علاوة 10 د.ل'!$C:$G,5,0)</f>
        <v>#N/A</v>
      </c>
    </row>
    <row r="313" spans="1:43">
      <c r="A313" s="7">
        <v>3668</v>
      </c>
      <c r="B313" s="8"/>
      <c r="C313" s="8"/>
      <c r="D313" s="9"/>
      <c r="E313" s="9"/>
      <c r="F313" s="9"/>
      <c r="G313" s="9"/>
      <c r="H313" s="9"/>
      <c r="I313" s="10"/>
      <c r="J313" s="9"/>
      <c r="K313" s="9"/>
      <c r="L313" s="9"/>
      <c r="M313" s="9"/>
      <c r="N313" s="9"/>
      <c r="O313" s="9"/>
      <c r="P313" s="10"/>
      <c r="Q313" s="9"/>
      <c r="R313" s="9"/>
      <c r="S313" s="9"/>
      <c r="T313" s="9"/>
      <c r="U313" s="9"/>
      <c r="V313" s="9"/>
      <c r="W313" s="10"/>
      <c r="X313" s="9"/>
      <c r="Y313" s="9"/>
      <c r="Z313" s="9"/>
      <c r="AA313" s="9"/>
      <c r="AB313" s="9"/>
      <c r="AC313" s="9"/>
      <c r="AD313" s="10"/>
      <c r="AE313" s="9"/>
      <c r="AF313" s="9"/>
      <c r="AG313" s="9"/>
      <c r="AH313" s="11">
        <f>COUNTIF(الجدول233[[#This Row],[21]:[20]],"س")</f>
        <v>0</v>
      </c>
      <c r="AI313" s="9">
        <f>COUNTIF(الجدول233[[#This Row],[21]:[20]],"ب")</f>
        <v>0</v>
      </c>
      <c r="AJ313" s="9">
        <f>COUNTIF(الجدول233[[#This Row],[21]:[20]],"غياب")</f>
        <v>0</v>
      </c>
      <c r="AK313" s="9">
        <f>COUNTIF(الجدول233[[#This Row],[21]:[20]],"غ")</f>
        <v>0</v>
      </c>
      <c r="AL313" s="9">
        <f>SUM(الجدول233[[#This Row],[21]:[20]])</f>
        <v>0</v>
      </c>
      <c r="AM313" s="12">
        <f>الجدول233[[#This Row],[أيام العمل الفعي ]]-الجدول233[[#This Row],[الغياب*2]]</f>
        <v>0</v>
      </c>
      <c r="AN313" s="13"/>
      <c r="AO313" s="13">
        <f>COUNTIF(الجدول233[[#This Row],[21]:[20]],"&lt;480")</f>
        <v>0</v>
      </c>
      <c r="AP313" s="13">
        <f>الجدول233[[#This Row],[الغياب ]]*2</f>
        <v>0</v>
      </c>
      <c r="AQ313" s="13" t="e">
        <f>VLOOKUP(الجدول233[[#This Row],[الرقم الوظيفي ]],'[2]علاوة 10 د.ل'!$C:$G,5,0)</f>
        <v>#N/A</v>
      </c>
    </row>
    <row r="314" spans="1:43">
      <c r="A314" s="20">
        <v>3670</v>
      </c>
      <c r="B314" s="8"/>
      <c r="C314" s="8"/>
      <c r="D314" s="9"/>
      <c r="E314" s="9"/>
      <c r="F314" s="9"/>
      <c r="G314" s="9"/>
      <c r="H314" s="9"/>
      <c r="I314" s="10"/>
      <c r="J314" s="9"/>
      <c r="K314" s="9"/>
      <c r="L314" s="9"/>
      <c r="M314" s="9"/>
      <c r="N314" s="9"/>
      <c r="O314" s="9"/>
      <c r="P314" s="10"/>
      <c r="Q314" s="9"/>
      <c r="R314" s="9"/>
      <c r="S314" s="9"/>
      <c r="T314" s="9"/>
      <c r="U314" s="9"/>
      <c r="V314" s="9"/>
      <c r="W314" s="10"/>
      <c r="X314" s="9"/>
      <c r="Y314" s="9"/>
      <c r="Z314" s="9"/>
      <c r="AA314" s="9"/>
      <c r="AB314" s="9"/>
      <c r="AC314" s="9"/>
      <c r="AD314" s="10"/>
      <c r="AE314" s="9"/>
      <c r="AF314" s="9"/>
      <c r="AG314" s="9"/>
      <c r="AH314" s="11">
        <f>COUNTIF(الجدول233[[#This Row],[21]:[20]],"س")</f>
        <v>0</v>
      </c>
      <c r="AI314" s="9">
        <f>COUNTIF(الجدول233[[#This Row],[21]:[20]],"ب")</f>
        <v>0</v>
      </c>
      <c r="AJ314" s="9">
        <f>COUNTIF(الجدول233[[#This Row],[21]:[20]],"غياب")</f>
        <v>0</v>
      </c>
      <c r="AK314" s="9">
        <f>COUNTIF(الجدول233[[#This Row],[21]:[20]],"غ")</f>
        <v>0</v>
      </c>
      <c r="AL314" s="9">
        <f>SUM(الجدول233[[#This Row],[21]:[20]])</f>
        <v>0</v>
      </c>
      <c r="AM314" s="12">
        <f>الجدول233[[#This Row],[أيام العمل الفعي ]]-الجدول233[[#This Row],[الغياب*2]]</f>
        <v>0</v>
      </c>
      <c r="AN314" s="13"/>
      <c r="AO314" s="13">
        <f>COUNTIF(الجدول233[[#This Row],[21]:[20]],"&lt;480")</f>
        <v>0</v>
      </c>
      <c r="AP314" s="13">
        <f>الجدول233[[#This Row],[الغياب ]]*2</f>
        <v>0</v>
      </c>
      <c r="AQ314" s="13">
        <f>VLOOKUP(الجدول233[[#This Row],[الرقم الوظيفي ]],'[2]علاوة 10 د.ل'!$C:$G,5,0)</f>
        <v>220</v>
      </c>
    </row>
    <row r="315" spans="1:43">
      <c r="A315" s="7">
        <v>3680</v>
      </c>
      <c r="B315" s="8"/>
      <c r="C315" s="8"/>
      <c r="D315" s="9"/>
      <c r="E315" s="9"/>
      <c r="F315" s="9"/>
      <c r="G315" s="9"/>
      <c r="H315" s="9"/>
      <c r="I315" s="10"/>
      <c r="J315" s="9"/>
      <c r="K315" s="9"/>
      <c r="L315" s="9"/>
      <c r="M315" s="9"/>
      <c r="N315" s="9"/>
      <c r="O315" s="9"/>
      <c r="P315" s="10"/>
      <c r="Q315" s="9"/>
      <c r="R315" s="9"/>
      <c r="S315" s="9"/>
      <c r="T315" s="9"/>
      <c r="U315" s="9"/>
      <c r="V315" s="9"/>
      <c r="W315" s="10"/>
      <c r="X315" s="9"/>
      <c r="Y315" s="9"/>
      <c r="Z315" s="9"/>
      <c r="AA315" s="9"/>
      <c r="AB315" s="9"/>
      <c r="AC315" s="9"/>
      <c r="AD315" s="10"/>
      <c r="AE315" s="9"/>
      <c r="AF315" s="9"/>
      <c r="AG315" s="9"/>
      <c r="AH315" s="11">
        <f>COUNTIF(الجدول233[[#This Row],[21]:[20]],"س")</f>
        <v>0</v>
      </c>
      <c r="AI315" s="9">
        <f>COUNTIF(الجدول233[[#This Row],[21]:[20]],"ب")</f>
        <v>0</v>
      </c>
      <c r="AJ315" s="9">
        <f>COUNTIF(الجدول233[[#This Row],[21]:[20]],"غياب")</f>
        <v>0</v>
      </c>
      <c r="AK315" s="9">
        <f>COUNTIF(الجدول233[[#This Row],[21]:[20]],"غ")</f>
        <v>0</v>
      </c>
      <c r="AL315" s="9">
        <f>SUM(الجدول233[[#This Row],[21]:[20]])</f>
        <v>0</v>
      </c>
      <c r="AM315" s="12">
        <f>الجدول233[[#This Row],[أيام العمل الفعي ]]-الجدول233[[#This Row],[الغياب*2]]</f>
        <v>0</v>
      </c>
      <c r="AN315" s="13"/>
      <c r="AO315" s="13">
        <f>COUNTIF(الجدول233[[#This Row],[21]:[20]],"&lt;480")</f>
        <v>0</v>
      </c>
      <c r="AP315" s="13">
        <f>الجدول233[[#This Row],[الغياب ]]*2</f>
        <v>0</v>
      </c>
      <c r="AQ315" s="13">
        <f>VLOOKUP(الجدول233[[#This Row],[الرقم الوظيفي ]],'[2]علاوة 10 د.ل'!$C:$G,5,0)</f>
        <v>260</v>
      </c>
    </row>
    <row r="316" spans="1:43">
      <c r="A316" s="7">
        <v>3699</v>
      </c>
      <c r="B316" s="8"/>
      <c r="C316" s="8"/>
      <c r="D316" s="9"/>
      <c r="E316" s="9"/>
      <c r="F316" s="9"/>
      <c r="G316" s="9"/>
      <c r="H316" s="9"/>
      <c r="I316" s="10"/>
      <c r="J316" s="9"/>
      <c r="K316" s="9"/>
      <c r="L316" s="9"/>
      <c r="M316" s="9"/>
      <c r="N316" s="9"/>
      <c r="O316" s="9"/>
      <c r="P316" s="10"/>
      <c r="Q316" s="9"/>
      <c r="R316" s="9"/>
      <c r="S316" s="9"/>
      <c r="T316" s="9"/>
      <c r="U316" s="9"/>
      <c r="V316" s="9"/>
      <c r="W316" s="10"/>
      <c r="X316" s="9"/>
      <c r="Y316" s="9"/>
      <c r="Z316" s="9"/>
      <c r="AA316" s="9"/>
      <c r="AB316" s="9"/>
      <c r="AC316" s="9"/>
      <c r="AD316" s="10"/>
      <c r="AE316" s="9"/>
      <c r="AF316" s="9"/>
      <c r="AG316" s="9"/>
      <c r="AH316" s="11">
        <f>COUNTIF(الجدول233[[#This Row],[21]:[20]],"س")</f>
        <v>0</v>
      </c>
      <c r="AI316" s="9">
        <f>COUNTIF(الجدول233[[#This Row],[21]:[20]],"ب")</f>
        <v>0</v>
      </c>
      <c r="AJ316" s="9">
        <f>COUNTIF(الجدول233[[#This Row],[21]:[20]],"غياب")</f>
        <v>0</v>
      </c>
      <c r="AK316" s="9">
        <f>COUNTIF(الجدول233[[#This Row],[21]:[20]],"غ")</f>
        <v>0</v>
      </c>
      <c r="AL316" s="9">
        <f>SUM(الجدول233[[#This Row],[21]:[20]])</f>
        <v>0</v>
      </c>
      <c r="AM316" s="12">
        <f>الجدول233[[#This Row],[أيام العمل الفعي ]]-الجدول233[[#This Row],[الغياب*2]]</f>
        <v>0</v>
      </c>
      <c r="AN316" s="13"/>
      <c r="AO316" s="13">
        <f>COUNTIF(الجدول233[[#This Row],[21]:[20]],"&lt;480")</f>
        <v>0</v>
      </c>
      <c r="AP316" s="13">
        <f>الجدول233[[#This Row],[الغياب ]]*2</f>
        <v>0</v>
      </c>
      <c r="AQ316" s="13" t="e">
        <f>VLOOKUP(الجدول233[[#This Row],[الرقم الوظيفي ]],'[2]علاوة 10 د.ل'!$C:$G,5,0)</f>
        <v>#N/A</v>
      </c>
    </row>
    <row r="317" spans="1:43">
      <c r="A317" s="7">
        <v>3705</v>
      </c>
      <c r="B317" s="8"/>
      <c r="C317" s="8"/>
      <c r="D317" s="9"/>
      <c r="E317" s="9"/>
      <c r="F317" s="9"/>
      <c r="G317" s="9"/>
      <c r="H317" s="9"/>
      <c r="I317" s="10"/>
      <c r="J317" s="9"/>
      <c r="K317" s="9"/>
      <c r="L317" s="9"/>
      <c r="M317" s="9"/>
      <c r="N317" s="9"/>
      <c r="O317" s="9"/>
      <c r="P317" s="10"/>
      <c r="Q317" s="9"/>
      <c r="R317" s="9"/>
      <c r="S317" s="9"/>
      <c r="T317" s="9"/>
      <c r="U317" s="9"/>
      <c r="V317" s="9"/>
      <c r="W317" s="10"/>
      <c r="X317" s="9"/>
      <c r="Y317" s="9"/>
      <c r="Z317" s="9"/>
      <c r="AA317" s="9"/>
      <c r="AB317" s="9"/>
      <c r="AC317" s="9"/>
      <c r="AD317" s="10"/>
      <c r="AE317" s="9"/>
      <c r="AF317" s="9"/>
      <c r="AG317" s="9"/>
      <c r="AH317" s="11">
        <f>COUNTIF(الجدول233[[#This Row],[21]:[20]],"س")</f>
        <v>0</v>
      </c>
      <c r="AI317" s="9">
        <f>COUNTIF(الجدول233[[#This Row],[21]:[20]],"ب")</f>
        <v>0</v>
      </c>
      <c r="AJ317" s="9">
        <f>COUNTIF(الجدول233[[#This Row],[21]:[20]],"غياب")</f>
        <v>0</v>
      </c>
      <c r="AK317" s="9">
        <f>COUNTIF(الجدول233[[#This Row],[21]:[20]],"غ")</f>
        <v>0</v>
      </c>
      <c r="AL317" s="9">
        <f>SUM(الجدول233[[#This Row],[21]:[20]])</f>
        <v>0</v>
      </c>
      <c r="AM317" s="12">
        <f>الجدول233[[#This Row],[أيام العمل الفعي ]]-الجدول233[[#This Row],[الغياب*2]]</f>
        <v>0</v>
      </c>
      <c r="AN317" s="13"/>
      <c r="AO317" s="13">
        <f>COUNTIF(الجدول233[[#This Row],[21]:[20]],"&lt;480")</f>
        <v>0</v>
      </c>
      <c r="AP317" s="13">
        <f>الجدول233[[#This Row],[الغياب ]]*2</f>
        <v>0</v>
      </c>
      <c r="AQ317" s="13">
        <f>VLOOKUP(الجدول233[[#This Row],[الرقم الوظيفي ]],'[2]علاوة 10 د.ل'!$C:$G,5,0)</f>
        <v>250</v>
      </c>
    </row>
    <row r="318" spans="1:43">
      <c r="A318" s="7">
        <v>3706</v>
      </c>
      <c r="B318" s="8"/>
      <c r="C318" s="8"/>
      <c r="D318" s="9"/>
      <c r="E318" s="9"/>
      <c r="F318" s="9"/>
      <c r="G318" s="9"/>
      <c r="H318" s="9"/>
      <c r="I318" s="10"/>
      <c r="J318" s="9"/>
      <c r="K318" s="9"/>
      <c r="L318" s="9"/>
      <c r="M318" s="9"/>
      <c r="N318" s="9"/>
      <c r="O318" s="9"/>
      <c r="P318" s="10"/>
      <c r="Q318" s="9"/>
      <c r="R318" s="9"/>
      <c r="S318" s="9"/>
      <c r="T318" s="9"/>
      <c r="U318" s="9"/>
      <c r="V318" s="9"/>
      <c r="W318" s="10"/>
      <c r="X318" s="9"/>
      <c r="Y318" s="9"/>
      <c r="Z318" s="9"/>
      <c r="AA318" s="9"/>
      <c r="AB318" s="9"/>
      <c r="AC318" s="9"/>
      <c r="AD318" s="10"/>
      <c r="AE318" s="9"/>
      <c r="AF318" s="9"/>
      <c r="AG318" s="9"/>
      <c r="AH318" s="11">
        <f>COUNTIF(الجدول233[[#This Row],[21]:[20]],"س")</f>
        <v>0</v>
      </c>
      <c r="AI318" s="9">
        <f>COUNTIF(الجدول233[[#This Row],[21]:[20]],"ب")</f>
        <v>0</v>
      </c>
      <c r="AJ318" s="9">
        <f>COUNTIF(الجدول233[[#This Row],[21]:[20]],"غياب")</f>
        <v>0</v>
      </c>
      <c r="AK318" s="9">
        <f>COUNTIF(الجدول233[[#This Row],[21]:[20]],"غ")</f>
        <v>0</v>
      </c>
      <c r="AL318" s="9">
        <f>SUM(الجدول233[[#This Row],[21]:[20]])</f>
        <v>0</v>
      </c>
      <c r="AM318" s="12">
        <f>الجدول233[[#This Row],[أيام العمل الفعي ]]-الجدول233[[#This Row],[الغياب*2]]</f>
        <v>0</v>
      </c>
      <c r="AN318" s="13"/>
      <c r="AO318" s="13">
        <f>COUNTIF(الجدول233[[#This Row],[21]:[20]],"&lt;480")</f>
        <v>0</v>
      </c>
      <c r="AP318" s="13">
        <f>الجدول233[[#This Row],[الغياب ]]*2</f>
        <v>0</v>
      </c>
      <c r="AQ318" s="13">
        <f>VLOOKUP(الجدول233[[#This Row],[الرقم الوظيفي ]],'[2]علاوة 10 د.ل'!$C:$G,5,0)</f>
        <v>180</v>
      </c>
    </row>
    <row r="319" spans="1:43">
      <c r="A319" s="7">
        <v>3711</v>
      </c>
      <c r="B319" s="8"/>
      <c r="C319" s="8"/>
      <c r="D319" s="9"/>
      <c r="E319" s="9"/>
      <c r="F319" s="9"/>
      <c r="G319" s="9"/>
      <c r="H319" s="9"/>
      <c r="I319" s="10"/>
      <c r="J319" s="9"/>
      <c r="K319" s="9"/>
      <c r="L319" s="9"/>
      <c r="M319" s="9"/>
      <c r="N319" s="9"/>
      <c r="O319" s="9"/>
      <c r="P319" s="10"/>
      <c r="Q319" s="9"/>
      <c r="R319" s="9"/>
      <c r="S319" s="9"/>
      <c r="T319" s="9"/>
      <c r="U319" s="9"/>
      <c r="V319" s="9"/>
      <c r="W319" s="10"/>
      <c r="X319" s="9"/>
      <c r="Y319" s="9"/>
      <c r="Z319" s="9"/>
      <c r="AA319" s="9"/>
      <c r="AB319" s="9"/>
      <c r="AC319" s="9"/>
      <c r="AD319" s="10"/>
      <c r="AE319" s="9"/>
      <c r="AF319" s="9"/>
      <c r="AG319" s="9"/>
      <c r="AH319" s="11">
        <f>COUNTIF(الجدول233[[#This Row],[21]:[20]],"س")</f>
        <v>0</v>
      </c>
      <c r="AI319" s="9">
        <f>COUNTIF(الجدول233[[#This Row],[21]:[20]],"ب")</f>
        <v>0</v>
      </c>
      <c r="AJ319" s="9">
        <f>COUNTIF(الجدول233[[#This Row],[21]:[20]],"غياب")</f>
        <v>0</v>
      </c>
      <c r="AK319" s="9">
        <f>COUNTIF(الجدول233[[#This Row],[21]:[20]],"غ")</f>
        <v>0</v>
      </c>
      <c r="AL319" s="9">
        <f>SUM(الجدول233[[#This Row],[21]:[20]])</f>
        <v>0</v>
      </c>
      <c r="AM319" s="12">
        <f>الجدول233[[#This Row],[أيام العمل الفعي ]]-الجدول233[[#This Row],[الغياب*2]]</f>
        <v>0</v>
      </c>
      <c r="AN319" s="13"/>
      <c r="AO319" s="13">
        <f>COUNTIF(الجدول233[[#This Row],[21]:[20]],"&lt;480")</f>
        <v>0</v>
      </c>
      <c r="AP319" s="13">
        <f>الجدول233[[#This Row],[الغياب ]]*2</f>
        <v>0</v>
      </c>
      <c r="AQ319" s="13" t="e">
        <f>VLOOKUP(الجدول233[[#This Row],[الرقم الوظيفي ]],'[2]علاوة 10 د.ل'!$C:$G,5,0)</f>
        <v>#N/A</v>
      </c>
    </row>
    <row r="320" spans="1:43">
      <c r="A320" s="7">
        <v>3712</v>
      </c>
      <c r="B320" s="8"/>
      <c r="C320" s="8"/>
      <c r="D320" s="9"/>
      <c r="E320" s="9"/>
      <c r="F320" s="9"/>
      <c r="G320" s="9"/>
      <c r="H320" s="9"/>
      <c r="I320" s="10"/>
      <c r="J320" s="9"/>
      <c r="K320" s="9"/>
      <c r="L320" s="9"/>
      <c r="M320" s="9"/>
      <c r="N320" s="9"/>
      <c r="O320" s="9"/>
      <c r="P320" s="10"/>
      <c r="Q320" s="9"/>
      <c r="R320" s="9"/>
      <c r="S320" s="9"/>
      <c r="T320" s="9"/>
      <c r="U320" s="9"/>
      <c r="V320" s="9"/>
      <c r="W320" s="10"/>
      <c r="X320" s="9"/>
      <c r="Y320" s="9"/>
      <c r="Z320" s="9"/>
      <c r="AA320" s="9"/>
      <c r="AB320" s="9"/>
      <c r="AC320" s="9"/>
      <c r="AD320" s="10"/>
      <c r="AE320" s="9"/>
      <c r="AF320" s="9"/>
      <c r="AG320" s="9"/>
      <c r="AH320" s="11">
        <f>COUNTIF(الجدول233[[#This Row],[21]:[20]],"س")</f>
        <v>0</v>
      </c>
      <c r="AI320" s="9">
        <f>COUNTIF(الجدول233[[#This Row],[21]:[20]],"ب")</f>
        <v>0</v>
      </c>
      <c r="AJ320" s="9">
        <f>COUNTIF(الجدول233[[#This Row],[21]:[20]],"غياب")</f>
        <v>0</v>
      </c>
      <c r="AK320" s="9">
        <f>COUNTIF(الجدول233[[#This Row],[21]:[20]],"غ")</f>
        <v>0</v>
      </c>
      <c r="AL320" s="9">
        <f>SUM(الجدول233[[#This Row],[21]:[20]])</f>
        <v>0</v>
      </c>
      <c r="AM320" s="12">
        <f>الجدول233[[#This Row],[أيام العمل الفعي ]]-الجدول233[[#This Row],[الغياب*2]]</f>
        <v>0</v>
      </c>
      <c r="AN320" s="13"/>
      <c r="AO320" s="13">
        <f>COUNTIF(الجدول233[[#This Row],[21]:[20]],"&lt;480")</f>
        <v>0</v>
      </c>
      <c r="AP320" s="13">
        <f>الجدول233[[#This Row],[الغياب ]]*2</f>
        <v>0</v>
      </c>
      <c r="AQ320" s="13" t="e">
        <f>VLOOKUP(الجدول233[[#This Row],[الرقم الوظيفي ]],'[2]علاوة 10 د.ل'!$C:$G,5,0)</f>
        <v>#N/A</v>
      </c>
    </row>
    <row r="321" spans="1:43">
      <c r="A321" s="7">
        <v>3713</v>
      </c>
      <c r="B321" s="8"/>
      <c r="C321" s="8"/>
      <c r="D321" s="9"/>
      <c r="E321" s="9"/>
      <c r="F321" s="9"/>
      <c r="G321" s="9"/>
      <c r="H321" s="9"/>
      <c r="I321" s="10"/>
      <c r="J321" s="9"/>
      <c r="K321" s="9"/>
      <c r="L321" s="9"/>
      <c r="M321" s="9"/>
      <c r="N321" s="9"/>
      <c r="O321" s="9"/>
      <c r="P321" s="10"/>
      <c r="Q321" s="9"/>
      <c r="R321" s="9"/>
      <c r="S321" s="9"/>
      <c r="T321" s="9"/>
      <c r="U321" s="9"/>
      <c r="V321" s="9"/>
      <c r="W321" s="10"/>
      <c r="X321" s="9"/>
      <c r="Y321" s="9"/>
      <c r="Z321" s="9"/>
      <c r="AA321" s="9"/>
      <c r="AB321" s="9"/>
      <c r="AC321" s="9"/>
      <c r="AD321" s="10"/>
      <c r="AE321" s="9"/>
      <c r="AF321" s="9"/>
      <c r="AG321" s="9"/>
      <c r="AH321" s="11">
        <f>COUNTIF(الجدول233[[#This Row],[21]:[20]],"س")</f>
        <v>0</v>
      </c>
      <c r="AI321" s="9">
        <f>COUNTIF(الجدول233[[#This Row],[21]:[20]],"ب")</f>
        <v>0</v>
      </c>
      <c r="AJ321" s="9">
        <f>COUNTIF(الجدول233[[#This Row],[21]:[20]],"غياب")</f>
        <v>0</v>
      </c>
      <c r="AK321" s="9">
        <f>COUNTIF(الجدول233[[#This Row],[21]:[20]],"غ")</f>
        <v>0</v>
      </c>
      <c r="AL321" s="9">
        <f>SUM(الجدول233[[#This Row],[21]:[20]])</f>
        <v>0</v>
      </c>
      <c r="AM321" s="12">
        <f>الجدول233[[#This Row],[أيام العمل الفعي ]]-الجدول233[[#This Row],[الغياب*2]]</f>
        <v>0</v>
      </c>
      <c r="AN321" s="13"/>
      <c r="AO321" s="13">
        <f>COUNTIF(الجدول233[[#This Row],[21]:[20]],"&lt;480")</f>
        <v>0</v>
      </c>
      <c r="AP321" s="13">
        <f>الجدول233[[#This Row],[الغياب ]]*2</f>
        <v>0</v>
      </c>
      <c r="AQ321" s="13" t="e">
        <f>VLOOKUP(الجدول233[[#This Row],[الرقم الوظيفي ]],'[2]علاوة 10 د.ل'!$C:$G,5,0)</f>
        <v>#N/A</v>
      </c>
    </row>
    <row r="322" spans="1:43">
      <c r="A322" s="7">
        <v>3714</v>
      </c>
      <c r="B322" s="8"/>
      <c r="C322" s="8"/>
      <c r="D322" s="9"/>
      <c r="E322" s="9"/>
      <c r="F322" s="9"/>
      <c r="G322" s="9"/>
      <c r="H322" s="9"/>
      <c r="I322" s="10"/>
      <c r="J322" s="9"/>
      <c r="K322" s="9"/>
      <c r="L322" s="9"/>
      <c r="M322" s="9"/>
      <c r="N322" s="9"/>
      <c r="O322" s="9"/>
      <c r="P322" s="10"/>
      <c r="Q322" s="9"/>
      <c r="R322" s="9"/>
      <c r="S322" s="9"/>
      <c r="T322" s="9"/>
      <c r="U322" s="9"/>
      <c r="V322" s="9"/>
      <c r="W322" s="10"/>
      <c r="X322" s="9"/>
      <c r="Y322" s="9"/>
      <c r="Z322" s="9"/>
      <c r="AA322" s="9"/>
      <c r="AB322" s="9"/>
      <c r="AC322" s="9"/>
      <c r="AD322" s="10"/>
      <c r="AE322" s="9"/>
      <c r="AF322" s="9"/>
      <c r="AG322" s="9"/>
      <c r="AH322" s="11">
        <f>COUNTIF(الجدول233[[#This Row],[21]:[20]],"س")</f>
        <v>0</v>
      </c>
      <c r="AI322" s="9">
        <f>COUNTIF(الجدول233[[#This Row],[21]:[20]],"ب")</f>
        <v>0</v>
      </c>
      <c r="AJ322" s="9">
        <f>COUNTIF(الجدول233[[#This Row],[21]:[20]],"غياب")</f>
        <v>0</v>
      </c>
      <c r="AK322" s="9">
        <f>COUNTIF(الجدول233[[#This Row],[21]:[20]],"غ")</f>
        <v>0</v>
      </c>
      <c r="AL322" s="9">
        <f>SUM(الجدول233[[#This Row],[21]:[20]])</f>
        <v>0</v>
      </c>
      <c r="AM322" s="12">
        <f>الجدول233[[#This Row],[أيام العمل الفعي ]]-الجدول233[[#This Row],[الغياب*2]]</f>
        <v>0</v>
      </c>
      <c r="AN322" s="13"/>
      <c r="AO322" s="13">
        <f>COUNTIF(الجدول233[[#This Row],[21]:[20]],"&lt;480")</f>
        <v>0</v>
      </c>
      <c r="AP322" s="13">
        <f>الجدول233[[#This Row],[الغياب ]]*2</f>
        <v>0</v>
      </c>
      <c r="AQ322" s="13" t="e">
        <f>VLOOKUP(الجدول233[[#This Row],[الرقم الوظيفي ]],'[2]علاوة 10 د.ل'!$C:$G,5,0)</f>
        <v>#N/A</v>
      </c>
    </row>
    <row r="323" spans="1:43">
      <c r="A323" s="7">
        <v>3716</v>
      </c>
      <c r="B323" s="8"/>
      <c r="C323" s="8"/>
      <c r="D323" s="9"/>
      <c r="E323" s="9"/>
      <c r="F323" s="9"/>
      <c r="G323" s="9"/>
      <c r="H323" s="9"/>
      <c r="I323" s="10"/>
      <c r="J323" s="9"/>
      <c r="K323" s="9"/>
      <c r="L323" s="9"/>
      <c r="M323" s="9"/>
      <c r="N323" s="9"/>
      <c r="O323" s="9"/>
      <c r="P323" s="10"/>
      <c r="Q323" s="9"/>
      <c r="R323" s="9"/>
      <c r="S323" s="9"/>
      <c r="T323" s="9"/>
      <c r="U323" s="9"/>
      <c r="V323" s="9"/>
      <c r="W323" s="10"/>
      <c r="X323" s="9"/>
      <c r="Y323" s="9"/>
      <c r="Z323" s="9"/>
      <c r="AA323" s="9"/>
      <c r="AB323" s="9"/>
      <c r="AC323" s="9"/>
      <c r="AD323" s="10"/>
      <c r="AE323" s="9"/>
      <c r="AF323" s="9"/>
      <c r="AG323" s="9"/>
      <c r="AH323" s="11">
        <f>COUNTIF(الجدول233[[#This Row],[21]:[20]],"س")</f>
        <v>0</v>
      </c>
      <c r="AI323" s="9">
        <f>COUNTIF(الجدول233[[#This Row],[21]:[20]],"ب")</f>
        <v>0</v>
      </c>
      <c r="AJ323" s="9">
        <f>COUNTIF(الجدول233[[#This Row],[21]:[20]],"غياب")</f>
        <v>0</v>
      </c>
      <c r="AK323" s="9">
        <f>COUNTIF(الجدول233[[#This Row],[21]:[20]],"غ")</f>
        <v>0</v>
      </c>
      <c r="AL323" s="9">
        <f>SUM(الجدول233[[#This Row],[21]:[20]])</f>
        <v>0</v>
      </c>
      <c r="AM323" s="12">
        <f>الجدول233[[#This Row],[أيام العمل الفعي ]]-الجدول233[[#This Row],[الغياب*2]]</f>
        <v>0</v>
      </c>
      <c r="AN323" s="13"/>
      <c r="AO323" s="13">
        <f>COUNTIF(الجدول233[[#This Row],[21]:[20]],"&lt;480")</f>
        <v>0</v>
      </c>
      <c r="AP323" s="13">
        <f>الجدول233[[#This Row],[الغياب ]]*2</f>
        <v>0</v>
      </c>
      <c r="AQ323" s="13" t="e">
        <f>VLOOKUP(الجدول233[[#This Row],[الرقم الوظيفي ]],'[2]علاوة 10 د.ل'!$C:$G,5,0)</f>
        <v>#N/A</v>
      </c>
    </row>
    <row r="324" spans="1:43">
      <c r="A324" s="7">
        <v>3717</v>
      </c>
      <c r="B324" s="8"/>
      <c r="C324" s="8"/>
      <c r="D324" s="9"/>
      <c r="E324" s="9"/>
      <c r="F324" s="9"/>
      <c r="G324" s="9"/>
      <c r="H324" s="9"/>
      <c r="I324" s="10"/>
      <c r="J324" s="9"/>
      <c r="K324" s="9"/>
      <c r="L324" s="9"/>
      <c r="M324" s="9"/>
      <c r="N324" s="9"/>
      <c r="O324" s="9"/>
      <c r="P324" s="10"/>
      <c r="Q324" s="9"/>
      <c r="R324" s="9"/>
      <c r="S324" s="9"/>
      <c r="T324" s="9"/>
      <c r="U324" s="9"/>
      <c r="V324" s="9"/>
      <c r="W324" s="10"/>
      <c r="X324" s="9"/>
      <c r="Y324" s="9"/>
      <c r="Z324" s="9"/>
      <c r="AA324" s="9"/>
      <c r="AB324" s="9"/>
      <c r="AC324" s="9"/>
      <c r="AD324" s="10"/>
      <c r="AE324" s="9"/>
      <c r="AF324" s="9"/>
      <c r="AG324" s="9"/>
      <c r="AH324" s="11">
        <f>COUNTIF(الجدول233[[#This Row],[21]:[20]],"س")</f>
        <v>0</v>
      </c>
      <c r="AI324" s="9">
        <f>COUNTIF(الجدول233[[#This Row],[21]:[20]],"ب")</f>
        <v>0</v>
      </c>
      <c r="AJ324" s="9">
        <f>COUNTIF(الجدول233[[#This Row],[21]:[20]],"غياب")</f>
        <v>0</v>
      </c>
      <c r="AK324" s="9">
        <f>COUNTIF(الجدول233[[#This Row],[21]:[20]],"غ")</f>
        <v>0</v>
      </c>
      <c r="AL324" s="9">
        <f>SUM(الجدول233[[#This Row],[21]:[20]])</f>
        <v>0</v>
      </c>
      <c r="AM324" s="12">
        <f>الجدول233[[#This Row],[أيام العمل الفعي ]]-الجدول233[[#This Row],[الغياب*2]]</f>
        <v>0</v>
      </c>
      <c r="AN324" s="13"/>
      <c r="AO324" s="13">
        <f>COUNTIF(الجدول233[[#This Row],[21]:[20]],"&lt;480")</f>
        <v>0</v>
      </c>
      <c r="AP324" s="13">
        <f>الجدول233[[#This Row],[الغياب ]]*2</f>
        <v>0</v>
      </c>
      <c r="AQ324" s="13" t="e">
        <f>VLOOKUP(الجدول233[[#This Row],[الرقم الوظيفي ]],'[2]علاوة 10 د.ل'!$C:$G,5,0)</f>
        <v>#N/A</v>
      </c>
    </row>
    <row r="325" spans="1:43">
      <c r="A325" s="7">
        <v>3719</v>
      </c>
      <c r="B325" s="8"/>
      <c r="C325" s="8"/>
      <c r="D325" s="9"/>
      <c r="E325" s="9"/>
      <c r="F325" s="9"/>
      <c r="G325" s="9"/>
      <c r="H325" s="9"/>
      <c r="I325" s="10"/>
      <c r="J325" s="9"/>
      <c r="K325" s="9"/>
      <c r="L325" s="9"/>
      <c r="M325" s="9"/>
      <c r="N325" s="9"/>
      <c r="O325" s="9"/>
      <c r="P325" s="10"/>
      <c r="Q325" s="9"/>
      <c r="R325" s="9"/>
      <c r="S325" s="9"/>
      <c r="T325" s="9"/>
      <c r="U325" s="9"/>
      <c r="V325" s="9"/>
      <c r="W325" s="10"/>
      <c r="X325" s="9"/>
      <c r="Y325" s="9"/>
      <c r="Z325" s="9"/>
      <c r="AA325" s="9"/>
      <c r="AB325" s="9"/>
      <c r="AC325" s="9"/>
      <c r="AD325" s="10"/>
      <c r="AE325" s="9"/>
      <c r="AF325" s="9"/>
      <c r="AG325" s="9"/>
      <c r="AH325" s="11">
        <f>COUNTIF(الجدول233[[#This Row],[21]:[20]],"س")</f>
        <v>0</v>
      </c>
      <c r="AI325" s="9">
        <f>COUNTIF(الجدول233[[#This Row],[21]:[20]],"ب")</f>
        <v>0</v>
      </c>
      <c r="AJ325" s="9">
        <f>COUNTIF(الجدول233[[#This Row],[21]:[20]],"غياب")</f>
        <v>0</v>
      </c>
      <c r="AK325" s="9">
        <f>COUNTIF(الجدول233[[#This Row],[21]:[20]],"غ")</f>
        <v>0</v>
      </c>
      <c r="AL325" s="9">
        <f>SUM(الجدول233[[#This Row],[21]:[20]])</f>
        <v>0</v>
      </c>
      <c r="AM325" s="12">
        <f>الجدول233[[#This Row],[أيام العمل الفعي ]]-الجدول233[[#This Row],[الغياب*2]]</f>
        <v>0</v>
      </c>
      <c r="AN325" s="13"/>
      <c r="AO325" s="13">
        <f>COUNTIF(الجدول233[[#This Row],[21]:[20]],"&lt;480")</f>
        <v>0</v>
      </c>
      <c r="AP325" s="13">
        <f>الجدول233[[#This Row],[الغياب ]]*2</f>
        <v>0</v>
      </c>
      <c r="AQ325" s="13" t="e">
        <f>VLOOKUP(الجدول233[[#This Row],[الرقم الوظيفي ]],'[2]علاوة 10 د.ل'!$C:$G,5,0)</f>
        <v>#N/A</v>
      </c>
    </row>
    <row r="326" spans="1:43">
      <c r="A326" s="7">
        <v>3720</v>
      </c>
      <c r="B326" s="8"/>
      <c r="C326" s="8"/>
      <c r="D326" s="9"/>
      <c r="E326" s="9"/>
      <c r="F326" s="9"/>
      <c r="G326" s="9"/>
      <c r="H326" s="9"/>
      <c r="I326" s="10"/>
      <c r="J326" s="9"/>
      <c r="K326" s="9"/>
      <c r="L326" s="9"/>
      <c r="M326" s="9"/>
      <c r="N326" s="9"/>
      <c r="O326" s="9"/>
      <c r="P326" s="10"/>
      <c r="Q326" s="9"/>
      <c r="R326" s="9"/>
      <c r="S326" s="9"/>
      <c r="T326" s="9"/>
      <c r="U326" s="9"/>
      <c r="V326" s="9"/>
      <c r="W326" s="10"/>
      <c r="X326" s="9"/>
      <c r="Y326" s="9"/>
      <c r="Z326" s="9"/>
      <c r="AA326" s="9"/>
      <c r="AB326" s="9"/>
      <c r="AC326" s="9"/>
      <c r="AD326" s="10"/>
      <c r="AE326" s="9"/>
      <c r="AF326" s="9"/>
      <c r="AG326" s="9"/>
      <c r="AH326" s="11">
        <f>COUNTIF(الجدول233[[#This Row],[21]:[20]],"س")</f>
        <v>0</v>
      </c>
      <c r="AI326" s="9">
        <f>COUNTIF(الجدول233[[#This Row],[21]:[20]],"ب")</f>
        <v>0</v>
      </c>
      <c r="AJ326" s="9">
        <f>COUNTIF(الجدول233[[#This Row],[21]:[20]],"غياب")</f>
        <v>0</v>
      </c>
      <c r="AK326" s="9">
        <f>COUNTIF(الجدول233[[#This Row],[21]:[20]],"غ")</f>
        <v>0</v>
      </c>
      <c r="AL326" s="9">
        <f>SUM(الجدول233[[#This Row],[21]:[20]])</f>
        <v>0</v>
      </c>
      <c r="AM326" s="12">
        <f>الجدول233[[#This Row],[أيام العمل الفعي ]]-الجدول233[[#This Row],[الغياب*2]]</f>
        <v>0</v>
      </c>
      <c r="AN326" s="13"/>
      <c r="AO326" s="13">
        <f>COUNTIF(الجدول233[[#This Row],[21]:[20]],"&lt;480")</f>
        <v>0</v>
      </c>
      <c r="AP326" s="13">
        <f>الجدول233[[#This Row],[الغياب ]]*2</f>
        <v>0</v>
      </c>
      <c r="AQ326" s="13" t="e">
        <f>VLOOKUP(الجدول233[[#This Row],[الرقم الوظيفي ]],'[2]علاوة 10 د.ل'!$C:$G,5,0)</f>
        <v>#N/A</v>
      </c>
    </row>
    <row r="327" spans="1:43">
      <c r="A327" s="7">
        <v>3724</v>
      </c>
      <c r="B327" s="8"/>
      <c r="C327" s="8"/>
      <c r="D327" s="9"/>
      <c r="E327" s="9"/>
      <c r="F327" s="9"/>
      <c r="G327" s="9"/>
      <c r="H327" s="9"/>
      <c r="I327" s="10"/>
      <c r="J327" s="9"/>
      <c r="K327" s="9"/>
      <c r="L327" s="9"/>
      <c r="M327" s="9"/>
      <c r="N327" s="9"/>
      <c r="O327" s="9"/>
      <c r="P327" s="10"/>
      <c r="Q327" s="9"/>
      <c r="R327" s="9"/>
      <c r="S327" s="9"/>
      <c r="T327" s="9"/>
      <c r="U327" s="9"/>
      <c r="V327" s="9"/>
      <c r="W327" s="10"/>
      <c r="X327" s="9"/>
      <c r="Y327" s="9"/>
      <c r="Z327" s="9"/>
      <c r="AA327" s="9"/>
      <c r="AB327" s="9"/>
      <c r="AC327" s="9"/>
      <c r="AD327" s="10"/>
      <c r="AE327" s="9"/>
      <c r="AF327" s="9"/>
      <c r="AG327" s="9"/>
      <c r="AH327" s="11">
        <f>COUNTIF(الجدول233[[#This Row],[21]:[20]],"س")</f>
        <v>0</v>
      </c>
      <c r="AI327" s="9">
        <f>COUNTIF(الجدول233[[#This Row],[21]:[20]],"ب")</f>
        <v>0</v>
      </c>
      <c r="AJ327" s="9">
        <f>COUNTIF(الجدول233[[#This Row],[21]:[20]],"غياب")</f>
        <v>0</v>
      </c>
      <c r="AK327" s="9">
        <f>COUNTIF(الجدول233[[#This Row],[21]:[20]],"غ")</f>
        <v>0</v>
      </c>
      <c r="AL327" s="9">
        <f>SUM(الجدول233[[#This Row],[21]:[20]])</f>
        <v>0</v>
      </c>
      <c r="AM327" s="12">
        <f>الجدول233[[#This Row],[أيام العمل الفعي ]]-الجدول233[[#This Row],[الغياب*2]]</f>
        <v>0</v>
      </c>
      <c r="AN327" s="13"/>
      <c r="AO327" s="13">
        <f>COUNTIF(الجدول233[[#This Row],[21]:[20]],"&lt;480")</f>
        <v>0</v>
      </c>
      <c r="AP327" s="13">
        <f>الجدول233[[#This Row],[الغياب ]]*2</f>
        <v>0</v>
      </c>
      <c r="AQ327" s="13" t="e">
        <f>VLOOKUP(الجدول233[[#This Row],[الرقم الوظيفي ]],'[2]علاوة 10 د.ل'!$C:$G,5,0)</f>
        <v>#N/A</v>
      </c>
    </row>
    <row r="328" spans="1:43">
      <c r="A328" s="20">
        <v>3732</v>
      </c>
      <c r="B328" s="8"/>
      <c r="C328" s="8"/>
      <c r="D328" s="9"/>
      <c r="E328" s="9"/>
      <c r="F328" s="9"/>
      <c r="G328" s="9"/>
      <c r="H328" s="9"/>
      <c r="I328" s="10"/>
      <c r="J328" s="9"/>
      <c r="K328" s="9"/>
      <c r="L328" s="9"/>
      <c r="M328" s="9"/>
      <c r="N328" s="9"/>
      <c r="O328" s="9"/>
      <c r="P328" s="10"/>
      <c r="Q328" s="9"/>
      <c r="R328" s="9"/>
      <c r="S328" s="9"/>
      <c r="T328" s="9"/>
      <c r="U328" s="9"/>
      <c r="V328" s="9"/>
      <c r="W328" s="10"/>
      <c r="X328" s="9"/>
      <c r="Y328" s="9"/>
      <c r="Z328" s="9"/>
      <c r="AA328" s="9"/>
      <c r="AB328" s="9"/>
      <c r="AC328" s="9"/>
      <c r="AD328" s="10"/>
      <c r="AE328" s="9"/>
      <c r="AF328" s="9"/>
      <c r="AG328" s="9"/>
      <c r="AH328" s="11">
        <f>COUNTIF(الجدول233[[#This Row],[21]:[20]],"س")</f>
        <v>0</v>
      </c>
      <c r="AI328" s="9">
        <f>COUNTIF(الجدول233[[#This Row],[21]:[20]],"ب")</f>
        <v>0</v>
      </c>
      <c r="AJ328" s="9">
        <f>COUNTIF(الجدول233[[#This Row],[21]:[20]],"غياب")</f>
        <v>0</v>
      </c>
      <c r="AK328" s="9">
        <f>COUNTIF(الجدول233[[#This Row],[21]:[20]],"غ")</f>
        <v>0</v>
      </c>
      <c r="AL328" s="9">
        <f>SUM(الجدول233[[#This Row],[21]:[20]])</f>
        <v>0</v>
      </c>
      <c r="AM328" s="12">
        <f>الجدول233[[#This Row],[أيام العمل الفعي ]]-الجدول233[[#This Row],[الغياب*2]]</f>
        <v>0</v>
      </c>
      <c r="AN328" s="13"/>
      <c r="AO328" s="13">
        <f>COUNTIF(الجدول233[[#This Row],[21]:[20]],"&lt;480")</f>
        <v>0</v>
      </c>
      <c r="AP328" s="13">
        <f>الجدول233[[#This Row],[الغياب ]]*2</f>
        <v>0</v>
      </c>
      <c r="AQ328" s="13">
        <f>VLOOKUP(الجدول233[[#This Row],[الرقم الوظيفي ]],'[2]علاوة 10 د.ل'!$C:$G,5,0)</f>
        <v>250</v>
      </c>
    </row>
    <row r="329" spans="1:43">
      <c r="A329" s="16">
        <v>3733</v>
      </c>
      <c r="B329" s="17"/>
      <c r="C329" s="8"/>
      <c r="D329" s="9"/>
      <c r="E329" s="9"/>
      <c r="F329" s="9"/>
      <c r="G329" s="9"/>
      <c r="H329" s="9"/>
      <c r="I329" s="10"/>
      <c r="J329" s="9"/>
      <c r="K329" s="9"/>
      <c r="L329" s="9"/>
      <c r="M329" s="9"/>
      <c r="N329" s="9"/>
      <c r="O329" s="9"/>
      <c r="P329" s="10"/>
      <c r="Q329" s="9"/>
      <c r="R329" s="9"/>
      <c r="S329" s="9"/>
      <c r="T329" s="9"/>
      <c r="U329" s="9"/>
      <c r="V329" s="9"/>
      <c r="W329" s="10"/>
      <c r="X329" s="9"/>
      <c r="Y329" s="9"/>
      <c r="Z329" s="9"/>
      <c r="AA329" s="9"/>
      <c r="AB329" s="9"/>
      <c r="AC329" s="9"/>
      <c r="AD329" s="10"/>
      <c r="AE329" s="9"/>
      <c r="AF329" s="9"/>
      <c r="AG329" s="9"/>
      <c r="AH329" s="18">
        <f>COUNTIF(الجدول233[[#This Row],[21]:[20]],"س")</f>
        <v>0</v>
      </c>
      <c r="AI329" s="13">
        <f>COUNTIF(الجدول233[[#This Row],[21]:[20]],"ب")</f>
        <v>0</v>
      </c>
      <c r="AJ329" s="13">
        <f>COUNTIF(الجدول233[[#This Row],[21]:[20]],"غياب")</f>
        <v>0</v>
      </c>
      <c r="AK329" s="13">
        <f>COUNTIF(الجدول233[[#This Row],[21]:[20]],"غ")</f>
        <v>0</v>
      </c>
      <c r="AL329" s="13">
        <f>SUM(الجدول233[[#This Row],[21]:[20]])</f>
        <v>0</v>
      </c>
      <c r="AM329" s="19">
        <f>الجدول233[[#This Row],[أيام العمل الفعي ]]-الجدول233[[#This Row],[الغياب*2]]</f>
        <v>0</v>
      </c>
      <c r="AN329" s="13"/>
      <c r="AO329" s="13">
        <f>COUNTIF(الجدول233[[#This Row],[21]:[20]],"&lt;480")</f>
        <v>0</v>
      </c>
      <c r="AP329" s="13">
        <f>الجدول233[[#This Row],[الغياب ]]*2</f>
        <v>0</v>
      </c>
      <c r="AQ329" s="13" t="e">
        <f>VLOOKUP(الجدول233[[#This Row],[الرقم الوظيفي ]],'[2]علاوة 10 د.ل'!$C:$G,5,0)</f>
        <v>#N/A</v>
      </c>
    </row>
    <row r="330" spans="1:43">
      <c r="A330" s="16">
        <v>3734</v>
      </c>
      <c r="B330" s="17"/>
      <c r="C330" s="8"/>
      <c r="D330" s="9"/>
      <c r="E330" s="9"/>
      <c r="F330" s="9"/>
      <c r="G330" s="9"/>
      <c r="H330" s="9"/>
      <c r="I330" s="10"/>
      <c r="J330" s="9"/>
      <c r="K330" s="9"/>
      <c r="L330" s="9"/>
      <c r="M330" s="9"/>
      <c r="N330" s="9"/>
      <c r="O330" s="9"/>
      <c r="P330" s="10"/>
      <c r="Q330" s="9"/>
      <c r="R330" s="9"/>
      <c r="S330" s="9"/>
      <c r="T330" s="9"/>
      <c r="U330" s="9"/>
      <c r="V330" s="9"/>
      <c r="W330" s="10"/>
      <c r="X330" s="9"/>
      <c r="Y330" s="9"/>
      <c r="Z330" s="9"/>
      <c r="AA330" s="9"/>
      <c r="AB330" s="9"/>
      <c r="AC330" s="9"/>
      <c r="AD330" s="10"/>
      <c r="AE330" s="9"/>
      <c r="AF330" s="9"/>
      <c r="AG330" s="9"/>
      <c r="AH330" s="18">
        <f>COUNTIF(الجدول233[[#This Row],[21]:[20]],"س")</f>
        <v>0</v>
      </c>
      <c r="AI330" s="13">
        <f>COUNTIF(الجدول233[[#This Row],[21]:[20]],"ب")</f>
        <v>0</v>
      </c>
      <c r="AJ330" s="13">
        <f>COUNTIF(الجدول233[[#This Row],[21]:[20]],"غياب")</f>
        <v>0</v>
      </c>
      <c r="AK330" s="13">
        <f>COUNTIF(الجدول233[[#This Row],[21]:[20]],"غ")</f>
        <v>0</v>
      </c>
      <c r="AL330" s="13">
        <f>SUM(الجدول233[[#This Row],[21]:[20]])</f>
        <v>0</v>
      </c>
      <c r="AM330" s="19">
        <f>الجدول233[[#This Row],[أيام العمل الفعي ]]-الجدول233[[#This Row],[الغياب*2]]</f>
        <v>0</v>
      </c>
      <c r="AN330" s="13"/>
      <c r="AO330" s="13">
        <f>COUNTIF(الجدول233[[#This Row],[21]:[20]],"&lt;480")</f>
        <v>0</v>
      </c>
      <c r="AP330" s="13">
        <f>الجدول233[[#This Row],[الغياب ]]*2</f>
        <v>0</v>
      </c>
      <c r="AQ330" s="13" t="e">
        <f>VLOOKUP(الجدول233[[#This Row],[الرقم الوظيفي ]],'[2]علاوة 10 د.ل'!$C:$G,5,0)</f>
        <v>#N/A</v>
      </c>
    </row>
    <row r="331" spans="1:43">
      <c r="A331" s="20">
        <v>3735</v>
      </c>
      <c r="B331" s="8"/>
      <c r="C331" s="8"/>
      <c r="D331" s="9"/>
      <c r="E331" s="9"/>
      <c r="F331" s="9"/>
      <c r="G331" s="9"/>
      <c r="H331" s="9"/>
      <c r="I331" s="10"/>
      <c r="J331" s="9"/>
      <c r="K331" s="9"/>
      <c r="L331" s="9"/>
      <c r="M331" s="9"/>
      <c r="N331" s="9"/>
      <c r="O331" s="9"/>
      <c r="P331" s="10"/>
      <c r="Q331" s="9"/>
      <c r="R331" s="9"/>
      <c r="S331" s="9"/>
      <c r="T331" s="9"/>
      <c r="U331" s="9"/>
      <c r="V331" s="9"/>
      <c r="W331" s="10"/>
      <c r="X331" s="9"/>
      <c r="Y331" s="9"/>
      <c r="Z331" s="9"/>
      <c r="AA331" s="9"/>
      <c r="AB331" s="9"/>
      <c r="AC331" s="9"/>
      <c r="AD331" s="10"/>
      <c r="AE331" s="9"/>
      <c r="AF331" s="9"/>
      <c r="AG331" s="9"/>
      <c r="AH331" s="11">
        <f>COUNTIF(الجدول233[[#This Row],[21]:[20]],"س")</f>
        <v>0</v>
      </c>
      <c r="AI331" s="9">
        <f>COUNTIF(الجدول233[[#This Row],[21]:[20]],"ب")</f>
        <v>0</v>
      </c>
      <c r="AJ331" s="9">
        <f>COUNTIF(الجدول233[[#This Row],[21]:[20]],"غياب")</f>
        <v>0</v>
      </c>
      <c r="AK331" s="9">
        <f>COUNTIF(الجدول233[[#This Row],[21]:[20]],"غ")</f>
        <v>0</v>
      </c>
      <c r="AL331" s="9">
        <f>SUM(الجدول233[[#This Row],[21]:[20]])</f>
        <v>0</v>
      </c>
      <c r="AM331" s="12">
        <f>الجدول233[[#This Row],[أيام العمل الفعي ]]-الجدول233[[#This Row],[الغياب*2]]</f>
        <v>0</v>
      </c>
      <c r="AN331" s="13"/>
      <c r="AO331" s="13">
        <f>COUNTIF(الجدول233[[#This Row],[21]:[20]],"&lt;480")</f>
        <v>0</v>
      </c>
      <c r="AP331" s="13">
        <f>الجدول233[[#This Row],[الغياب ]]*2</f>
        <v>0</v>
      </c>
      <c r="AQ331" s="13" t="e">
        <f>VLOOKUP(الجدول233[[#This Row],[الرقم الوظيفي ]],'[2]علاوة 10 د.ل'!$C:$G,5,0)</f>
        <v>#N/A</v>
      </c>
    </row>
    <row r="332" spans="1:43">
      <c r="A332" s="7">
        <v>3747</v>
      </c>
      <c r="B332" s="8"/>
      <c r="C332" s="8"/>
      <c r="D332" s="9"/>
      <c r="E332" s="9"/>
      <c r="F332" s="9"/>
      <c r="G332" s="9"/>
      <c r="H332" s="9"/>
      <c r="I332" s="10"/>
      <c r="J332" s="9"/>
      <c r="K332" s="9"/>
      <c r="L332" s="9"/>
      <c r="M332" s="9"/>
      <c r="N332" s="9"/>
      <c r="O332" s="9"/>
      <c r="P332" s="10"/>
      <c r="Q332" s="9"/>
      <c r="R332" s="9"/>
      <c r="S332" s="9"/>
      <c r="T332" s="9"/>
      <c r="U332" s="9"/>
      <c r="V332" s="9"/>
      <c r="W332" s="10"/>
      <c r="X332" s="9"/>
      <c r="Y332" s="9"/>
      <c r="Z332" s="9"/>
      <c r="AA332" s="9"/>
      <c r="AB332" s="9"/>
      <c r="AC332" s="9"/>
      <c r="AD332" s="10"/>
      <c r="AE332" s="9"/>
      <c r="AF332" s="9"/>
      <c r="AG332" s="9"/>
      <c r="AH332" s="11">
        <f>COUNTIF(الجدول233[[#This Row],[21]:[20]],"س")</f>
        <v>0</v>
      </c>
      <c r="AI332" s="9">
        <f>COUNTIF(الجدول233[[#This Row],[21]:[20]],"ب")</f>
        <v>0</v>
      </c>
      <c r="AJ332" s="9">
        <f>COUNTIF(الجدول233[[#This Row],[21]:[20]],"غياب")</f>
        <v>0</v>
      </c>
      <c r="AK332" s="9">
        <f>COUNTIF(الجدول233[[#This Row],[21]:[20]],"غ")</f>
        <v>0</v>
      </c>
      <c r="AL332" s="9">
        <f>SUM(الجدول233[[#This Row],[21]:[20]])</f>
        <v>0</v>
      </c>
      <c r="AM332" s="12">
        <f>الجدول233[[#This Row],[أيام العمل الفعي ]]-الجدول233[[#This Row],[الغياب*2]]</f>
        <v>0</v>
      </c>
      <c r="AN332" s="13"/>
      <c r="AO332" s="13">
        <f>COUNTIF(الجدول233[[#This Row],[21]:[20]],"&lt;480")</f>
        <v>0</v>
      </c>
      <c r="AP332" s="13">
        <f>الجدول233[[#This Row],[الغياب ]]*2</f>
        <v>0</v>
      </c>
      <c r="AQ332" s="13" t="e">
        <f>VLOOKUP(الجدول233[[#This Row],[الرقم الوظيفي ]],'[2]علاوة 10 د.ل'!$C:$G,5,0)</f>
        <v>#N/A</v>
      </c>
    </row>
    <row r="333" spans="1:43">
      <c r="A333" s="7">
        <v>3755</v>
      </c>
      <c r="B333" s="8"/>
      <c r="C333" s="8"/>
      <c r="D333" s="9"/>
      <c r="E333" s="9"/>
      <c r="F333" s="9"/>
      <c r="G333" s="9"/>
      <c r="H333" s="9"/>
      <c r="I333" s="10"/>
      <c r="J333" s="9"/>
      <c r="K333" s="9"/>
      <c r="L333" s="9"/>
      <c r="M333" s="9"/>
      <c r="N333" s="9"/>
      <c r="O333" s="9"/>
      <c r="P333" s="10"/>
      <c r="Q333" s="9"/>
      <c r="R333" s="9"/>
      <c r="S333" s="9"/>
      <c r="T333" s="9"/>
      <c r="U333" s="9"/>
      <c r="V333" s="9"/>
      <c r="W333" s="10"/>
      <c r="X333" s="9"/>
      <c r="Y333" s="9"/>
      <c r="Z333" s="9"/>
      <c r="AA333" s="9"/>
      <c r="AB333" s="9"/>
      <c r="AC333" s="9"/>
      <c r="AD333" s="10"/>
      <c r="AE333" s="9"/>
      <c r="AF333" s="9"/>
      <c r="AG333" s="9"/>
      <c r="AH333" s="11">
        <f>COUNTIF(الجدول233[[#This Row],[21]:[20]],"س")</f>
        <v>0</v>
      </c>
      <c r="AI333" s="9">
        <f>COUNTIF(الجدول233[[#This Row],[21]:[20]],"ب")</f>
        <v>0</v>
      </c>
      <c r="AJ333" s="9">
        <f>COUNTIF(الجدول233[[#This Row],[21]:[20]],"غياب")</f>
        <v>0</v>
      </c>
      <c r="AK333" s="9">
        <f>COUNTIF(الجدول233[[#This Row],[21]:[20]],"غ")</f>
        <v>0</v>
      </c>
      <c r="AL333" s="9">
        <f>SUM(الجدول233[[#This Row],[21]:[20]])</f>
        <v>0</v>
      </c>
      <c r="AM333" s="12">
        <f>الجدول233[[#This Row],[أيام العمل الفعي ]]-الجدول233[[#This Row],[الغياب*2]]</f>
        <v>0</v>
      </c>
      <c r="AN333" s="13"/>
      <c r="AO333" s="13">
        <f>COUNTIF(الجدول233[[#This Row],[21]:[20]],"&lt;480")</f>
        <v>0</v>
      </c>
      <c r="AP333" s="13">
        <f>الجدول233[[#This Row],[الغياب ]]*2</f>
        <v>0</v>
      </c>
      <c r="AQ333" s="13">
        <f>VLOOKUP(الجدول233[[#This Row],[الرقم الوظيفي ]],'[2]علاوة 10 د.ل'!$C:$G,5,0)</f>
        <v>240</v>
      </c>
    </row>
    <row r="334" spans="1:43">
      <c r="A334" s="7">
        <v>3757</v>
      </c>
      <c r="B334" s="8"/>
      <c r="C334" s="8"/>
      <c r="D334" s="9"/>
      <c r="E334" s="9"/>
      <c r="F334" s="9"/>
      <c r="G334" s="9"/>
      <c r="H334" s="9"/>
      <c r="I334" s="10"/>
      <c r="J334" s="9"/>
      <c r="K334" s="9"/>
      <c r="L334" s="9"/>
      <c r="M334" s="9"/>
      <c r="N334" s="9"/>
      <c r="O334" s="9"/>
      <c r="P334" s="10"/>
      <c r="Q334" s="9"/>
      <c r="R334" s="9"/>
      <c r="S334" s="9"/>
      <c r="T334" s="9"/>
      <c r="U334" s="9"/>
      <c r="V334" s="9"/>
      <c r="W334" s="10"/>
      <c r="X334" s="9"/>
      <c r="Y334" s="9"/>
      <c r="Z334" s="9"/>
      <c r="AA334" s="9"/>
      <c r="AB334" s="9"/>
      <c r="AC334" s="9"/>
      <c r="AD334" s="10"/>
      <c r="AE334" s="9"/>
      <c r="AF334" s="9"/>
      <c r="AG334" s="9"/>
      <c r="AH334" s="11">
        <f>COUNTIF(الجدول233[[#This Row],[21]:[20]],"س")</f>
        <v>0</v>
      </c>
      <c r="AI334" s="9">
        <f>COUNTIF(الجدول233[[#This Row],[21]:[20]],"ب")</f>
        <v>0</v>
      </c>
      <c r="AJ334" s="9">
        <f>COUNTIF(الجدول233[[#This Row],[21]:[20]],"غياب")</f>
        <v>0</v>
      </c>
      <c r="AK334" s="9">
        <f>COUNTIF(الجدول233[[#This Row],[21]:[20]],"غ")</f>
        <v>0</v>
      </c>
      <c r="AL334" s="9">
        <f>SUM(الجدول233[[#This Row],[21]:[20]])</f>
        <v>0</v>
      </c>
      <c r="AM334" s="12">
        <f>الجدول233[[#This Row],[أيام العمل الفعي ]]-الجدول233[[#This Row],[الغياب*2]]</f>
        <v>0</v>
      </c>
      <c r="AN334" s="13"/>
      <c r="AO334" s="13">
        <f>COUNTIF(الجدول233[[#This Row],[21]:[20]],"&lt;480")</f>
        <v>0</v>
      </c>
      <c r="AP334" s="13">
        <f>الجدول233[[#This Row],[الغياب ]]*2</f>
        <v>0</v>
      </c>
      <c r="AQ334" s="13" t="e">
        <f>VLOOKUP(الجدول233[[#This Row],[الرقم الوظيفي ]],'[2]علاوة 10 د.ل'!$C:$G,5,0)</f>
        <v>#N/A</v>
      </c>
    </row>
    <row r="335" spans="1:43">
      <c r="A335" s="7">
        <v>3761</v>
      </c>
      <c r="B335" s="8"/>
      <c r="C335" s="8"/>
      <c r="D335" s="9"/>
      <c r="E335" s="9"/>
      <c r="F335" s="9"/>
      <c r="G335" s="9"/>
      <c r="H335" s="9"/>
      <c r="I335" s="10"/>
      <c r="J335" s="9"/>
      <c r="K335" s="9"/>
      <c r="L335" s="9"/>
      <c r="M335" s="9"/>
      <c r="N335" s="9"/>
      <c r="O335" s="9"/>
      <c r="P335" s="10"/>
      <c r="Q335" s="9"/>
      <c r="R335" s="9"/>
      <c r="S335" s="9"/>
      <c r="T335" s="9"/>
      <c r="U335" s="9"/>
      <c r="V335" s="9"/>
      <c r="W335" s="10"/>
      <c r="X335" s="9"/>
      <c r="Y335" s="9"/>
      <c r="Z335" s="9"/>
      <c r="AA335" s="9"/>
      <c r="AB335" s="9"/>
      <c r="AC335" s="9"/>
      <c r="AD335" s="10"/>
      <c r="AE335" s="9"/>
      <c r="AF335" s="9"/>
      <c r="AG335" s="9"/>
      <c r="AH335" s="11">
        <f>COUNTIF(الجدول233[[#This Row],[21]:[20]],"س")</f>
        <v>0</v>
      </c>
      <c r="AI335" s="9">
        <f>COUNTIF(الجدول233[[#This Row],[21]:[20]],"ب")</f>
        <v>0</v>
      </c>
      <c r="AJ335" s="9">
        <f>COUNTIF(الجدول233[[#This Row],[21]:[20]],"غياب")</f>
        <v>0</v>
      </c>
      <c r="AK335" s="9">
        <f>COUNTIF(الجدول233[[#This Row],[21]:[20]],"غ")</f>
        <v>0</v>
      </c>
      <c r="AL335" s="9">
        <f>SUM(الجدول233[[#This Row],[21]:[20]])</f>
        <v>0</v>
      </c>
      <c r="AM335" s="12">
        <f>الجدول233[[#This Row],[أيام العمل الفعي ]]-الجدول233[[#This Row],[الغياب*2]]</f>
        <v>0</v>
      </c>
      <c r="AN335" s="13"/>
      <c r="AO335" s="13">
        <f>COUNTIF(الجدول233[[#This Row],[21]:[20]],"&lt;480")</f>
        <v>0</v>
      </c>
      <c r="AP335" s="13">
        <f>الجدول233[[#This Row],[الغياب ]]*2</f>
        <v>0</v>
      </c>
      <c r="AQ335" s="13" t="e">
        <f>VLOOKUP(الجدول233[[#This Row],[الرقم الوظيفي ]],'[2]علاوة 10 د.ل'!$C:$G,5,0)</f>
        <v>#N/A</v>
      </c>
    </row>
    <row r="336" spans="1:43">
      <c r="A336" s="16">
        <v>3765</v>
      </c>
      <c r="B336" s="17"/>
      <c r="C336" s="8"/>
      <c r="D336" s="9"/>
      <c r="E336" s="9"/>
      <c r="F336" s="9"/>
      <c r="G336" s="9"/>
      <c r="H336" s="9"/>
      <c r="I336" s="10"/>
      <c r="J336" s="9"/>
      <c r="K336" s="9"/>
      <c r="L336" s="9"/>
      <c r="M336" s="9"/>
      <c r="N336" s="9"/>
      <c r="O336" s="9"/>
      <c r="P336" s="10"/>
      <c r="Q336" s="9"/>
      <c r="R336" s="9"/>
      <c r="S336" s="9"/>
      <c r="T336" s="9"/>
      <c r="U336" s="9"/>
      <c r="V336" s="9"/>
      <c r="W336" s="10"/>
      <c r="X336" s="9"/>
      <c r="Y336" s="9"/>
      <c r="Z336" s="9"/>
      <c r="AA336" s="9"/>
      <c r="AB336" s="9"/>
      <c r="AC336" s="9"/>
      <c r="AD336" s="10"/>
      <c r="AE336" s="9"/>
      <c r="AF336" s="9"/>
      <c r="AG336" s="9"/>
      <c r="AH336" s="18">
        <f>COUNTIF(الجدول233[[#This Row],[21]:[20]],"س")</f>
        <v>0</v>
      </c>
      <c r="AI336" s="13">
        <f>COUNTIF(الجدول233[[#This Row],[21]:[20]],"ب")</f>
        <v>0</v>
      </c>
      <c r="AJ336" s="13">
        <f>COUNTIF(الجدول233[[#This Row],[21]:[20]],"غياب")</f>
        <v>0</v>
      </c>
      <c r="AK336" s="13">
        <f>COUNTIF(الجدول233[[#This Row],[21]:[20]],"غ")</f>
        <v>0</v>
      </c>
      <c r="AL336" s="13">
        <f>SUM(الجدول233[[#This Row],[21]:[20]])</f>
        <v>0</v>
      </c>
      <c r="AM336" s="19">
        <f>الجدول233[[#This Row],[أيام العمل الفعي ]]-الجدول233[[#This Row],[الغياب*2]]</f>
        <v>0</v>
      </c>
      <c r="AN336" s="13"/>
      <c r="AO336" s="13">
        <f>COUNTIF(الجدول233[[#This Row],[21]:[20]],"&lt;480")</f>
        <v>0</v>
      </c>
      <c r="AP336" s="13">
        <f>الجدول233[[#This Row],[الغياب ]]*2</f>
        <v>0</v>
      </c>
      <c r="AQ336" s="13">
        <f>VLOOKUP(الجدول233[[#This Row],[الرقم الوظيفي ]],'[2]علاوة 10 د.ل'!$C:$G,5,0)</f>
        <v>260</v>
      </c>
    </row>
    <row r="337" spans="1:43">
      <c r="A337" s="16">
        <v>3767</v>
      </c>
      <c r="B337" s="17"/>
      <c r="C337" s="8"/>
      <c r="D337" s="9"/>
      <c r="E337" s="9"/>
      <c r="F337" s="9"/>
      <c r="G337" s="9"/>
      <c r="H337" s="9"/>
      <c r="I337" s="10"/>
      <c r="J337" s="9"/>
      <c r="K337" s="9"/>
      <c r="L337" s="9"/>
      <c r="M337" s="9"/>
      <c r="N337" s="9"/>
      <c r="O337" s="9"/>
      <c r="P337" s="10"/>
      <c r="Q337" s="9"/>
      <c r="R337" s="9"/>
      <c r="S337" s="9"/>
      <c r="T337" s="9"/>
      <c r="U337" s="9"/>
      <c r="V337" s="9"/>
      <c r="W337" s="10"/>
      <c r="X337" s="9"/>
      <c r="Y337" s="9"/>
      <c r="Z337" s="9"/>
      <c r="AA337" s="9"/>
      <c r="AB337" s="9"/>
      <c r="AC337" s="9"/>
      <c r="AD337" s="10"/>
      <c r="AE337" s="9"/>
      <c r="AF337" s="9"/>
      <c r="AG337" s="9"/>
      <c r="AH337" s="18">
        <f>COUNTIF(الجدول233[[#This Row],[21]:[20]],"س")</f>
        <v>0</v>
      </c>
      <c r="AI337" s="13">
        <f>COUNTIF(الجدول233[[#This Row],[21]:[20]],"ب")</f>
        <v>0</v>
      </c>
      <c r="AJ337" s="13">
        <f>COUNTIF(الجدول233[[#This Row],[21]:[20]],"غياب")</f>
        <v>0</v>
      </c>
      <c r="AK337" s="13">
        <f>COUNTIF(الجدول233[[#This Row],[21]:[20]],"غ")</f>
        <v>0</v>
      </c>
      <c r="AL337" s="13">
        <f>SUM(الجدول233[[#This Row],[21]:[20]])</f>
        <v>0</v>
      </c>
      <c r="AM337" s="19">
        <f>الجدول233[[#This Row],[أيام العمل الفعي ]]-الجدول233[[#This Row],[الغياب*2]]</f>
        <v>0</v>
      </c>
      <c r="AN337" s="13"/>
      <c r="AO337" s="13">
        <f>COUNTIF(الجدول233[[#This Row],[21]:[20]],"&lt;480")</f>
        <v>0</v>
      </c>
      <c r="AP337" s="13">
        <f>الجدول233[[#This Row],[الغياب ]]*2</f>
        <v>0</v>
      </c>
      <c r="AQ337" s="13" t="e">
        <f>VLOOKUP(الجدول233[[#This Row],[الرقم الوظيفي ]],'[2]علاوة 10 د.ل'!$C:$G,5,0)</f>
        <v>#N/A</v>
      </c>
    </row>
    <row r="338" spans="1:43">
      <c r="A338" s="7">
        <v>3768</v>
      </c>
      <c r="B338" s="8"/>
      <c r="C338" s="8"/>
      <c r="D338" s="9"/>
      <c r="E338" s="9"/>
      <c r="F338" s="9"/>
      <c r="G338" s="9"/>
      <c r="H338" s="9"/>
      <c r="I338" s="10"/>
      <c r="J338" s="9"/>
      <c r="K338" s="9"/>
      <c r="L338" s="9"/>
      <c r="M338" s="9"/>
      <c r="N338" s="9"/>
      <c r="O338" s="9"/>
      <c r="P338" s="10"/>
      <c r="Q338" s="9"/>
      <c r="R338" s="9"/>
      <c r="S338" s="9"/>
      <c r="T338" s="9"/>
      <c r="U338" s="9"/>
      <c r="V338" s="9"/>
      <c r="W338" s="10"/>
      <c r="X338" s="9"/>
      <c r="Y338" s="9"/>
      <c r="Z338" s="9"/>
      <c r="AA338" s="9"/>
      <c r="AB338" s="9"/>
      <c r="AC338" s="9"/>
      <c r="AD338" s="10"/>
      <c r="AE338" s="9"/>
      <c r="AF338" s="9"/>
      <c r="AG338" s="9"/>
      <c r="AH338" s="11">
        <f>COUNTIF(الجدول233[[#This Row],[21]:[20]],"س")</f>
        <v>0</v>
      </c>
      <c r="AI338" s="9">
        <f>COUNTIF(الجدول233[[#This Row],[21]:[20]],"ب")</f>
        <v>0</v>
      </c>
      <c r="AJ338" s="9">
        <f>COUNTIF(الجدول233[[#This Row],[21]:[20]],"غياب")</f>
        <v>0</v>
      </c>
      <c r="AK338" s="9">
        <f>COUNTIF(الجدول233[[#This Row],[21]:[20]],"غ")</f>
        <v>0</v>
      </c>
      <c r="AL338" s="9">
        <f>SUM(الجدول233[[#This Row],[21]:[20]])</f>
        <v>0</v>
      </c>
      <c r="AM338" s="12">
        <f>الجدول233[[#This Row],[أيام العمل الفعي ]]-الجدول233[[#This Row],[الغياب*2]]</f>
        <v>0</v>
      </c>
      <c r="AN338" s="13"/>
      <c r="AO338" s="13">
        <f>COUNTIF(الجدول233[[#This Row],[21]:[20]],"&lt;480")</f>
        <v>0</v>
      </c>
      <c r="AP338" s="13">
        <f>الجدول233[[#This Row],[الغياب ]]*2</f>
        <v>0</v>
      </c>
      <c r="AQ338" s="13" t="e">
        <f>VLOOKUP(الجدول233[[#This Row],[الرقم الوظيفي ]],'[2]علاوة 10 د.ل'!$C:$G,5,0)</f>
        <v>#N/A</v>
      </c>
    </row>
    <row r="339" spans="1:43">
      <c r="A339" s="7">
        <v>3769</v>
      </c>
      <c r="B339" s="8"/>
      <c r="C339" s="8"/>
      <c r="D339" s="9"/>
      <c r="E339" s="9"/>
      <c r="F339" s="9"/>
      <c r="G339" s="9"/>
      <c r="H339" s="9"/>
      <c r="I339" s="10"/>
      <c r="J339" s="9"/>
      <c r="K339" s="9"/>
      <c r="L339" s="9"/>
      <c r="M339" s="9"/>
      <c r="N339" s="9"/>
      <c r="O339" s="9"/>
      <c r="P339" s="10"/>
      <c r="Q339" s="9"/>
      <c r="R339" s="9"/>
      <c r="S339" s="9"/>
      <c r="T339" s="9"/>
      <c r="U339" s="9"/>
      <c r="V339" s="9"/>
      <c r="W339" s="10"/>
      <c r="X339" s="9"/>
      <c r="Y339" s="9"/>
      <c r="Z339" s="9"/>
      <c r="AA339" s="9"/>
      <c r="AB339" s="9"/>
      <c r="AC339" s="9"/>
      <c r="AD339" s="10"/>
      <c r="AE339" s="9"/>
      <c r="AF339" s="9"/>
      <c r="AG339" s="9"/>
      <c r="AH339" s="11">
        <f>COUNTIF(الجدول233[[#This Row],[21]:[20]],"س")</f>
        <v>0</v>
      </c>
      <c r="AI339" s="9">
        <f>COUNTIF(الجدول233[[#This Row],[21]:[20]],"ب")</f>
        <v>0</v>
      </c>
      <c r="AJ339" s="9">
        <f>COUNTIF(الجدول233[[#This Row],[21]:[20]],"غياب")</f>
        <v>0</v>
      </c>
      <c r="AK339" s="9">
        <f>COUNTIF(الجدول233[[#This Row],[21]:[20]],"غ")</f>
        <v>0</v>
      </c>
      <c r="AL339" s="9">
        <f>SUM(الجدول233[[#This Row],[21]:[20]])</f>
        <v>0</v>
      </c>
      <c r="AM339" s="12">
        <f>الجدول233[[#This Row],[أيام العمل الفعي ]]-الجدول233[[#This Row],[الغياب*2]]</f>
        <v>0</v>
      </c>
      <c r="AN339" s="13"/>
      <c r="AO339" s="13">
        <f>COUNTIF(الجدول233[[#This Row],[21]:[20]],"&lt;480")</f>
        <v>0</v>
      </c>
      <c r="AP339" s="13">
        <f>الجدول233[[#This Row],[الغياب ]]*2</f>
        <v>0</v>
      </c>
      <c r="AQ339" s="13" t="e">
        <f>VLOOKUP(الجدول233[[#This Row],[الرقم الوظيفي ]],'[2]علاوة 10 د.ل'!$C:$G,5,0)</f>
        <v>#N/A</v>
      </c>
    </row>
    <row r="340" spans="1:43">
      <c r="A340" s="20">
        <v>3770</v>
      </c>
      <c r="B340" s="21"/>
      <c r="C340" s="8"/>
      <c r="D340" s="9"/>
      <c r="E340" s="9"/>
      <c r="F340" s="9"/>
      <c r="G340" s="9"/>
      <c r="H340" s="9"/>
      <c r="I340" s="10"/>
      <c r="J340" s="9"/>
      <c r="K340" s="9"/>
      <c r="L340" s="9"/>
      <c r="M340" s="9"/>
      <c r="N340" s="9"/>
      <c r="O340" s="9"/>
      <c r="P340" s="10"/>
      <c r="Q340" s="9"/>
      <c r="R340" s="9"/>
      <c r="S340" s="9"/>
      <c r="T340" s="9"/>
      <c r="U340" s="9"/>
      <c r="V340" s="9"/>
      <c r="W340" s="10"/>
      <c r="X340" s="9"/>
      <c r="Y340" s="9"/>
      <c r="Z340" s="9"/>
      <c r="AA340" s="9"/>
      <c r="AB340" s="9"/>
      <c r="AC340" s="9"/>
      <c r="AD340" s="10"/>
      <c r="AE340" s="9"/>
      <c r="AF340" s="9"/>
      <c r="AG340" s="9"/>
      <c r="AH340" s="18">
        <f>COUNTIF(الجدول233[[#This Row],[21]:[20]],"س")</f>
        <v>0</v>
      </c>
      <c r="AI340" s="13">
        <f>COUNTIF(الجدول233[[#This Row],[21]:[20]],"ب")</f>
        <v>0</v>
      </c>
      <c r="AJ340" s="13">
        <f>COUNTIF(الجدول233[[#This Row],[21]:[20]],"غياب")</f>
        <v>0</v>
      </c>
      <c r="AK340" s="13">
        <f>COUNTIF(الجدول233[[#This Row],[21]:[20]],"غ")</f>
        <v>0</v>
      </c>
      <c r="AL340" s="13">
        <f>SUM(الجدول233[[#This Row],[21]:[20]])</f>
        <v>0</v>
      </c>
      <c r="AM340" s="19">
        <f>الجدول233[[#This Row],[أيام العمل الفعي ]]-الجدول233[[#This Row],[الغياب*2]]</f>
        <v>0</v>
      </c>
      <c r="AN340" s="13"/>
      <c r="AO340" s="13">
        <f>COUNTIF(الجدول233[[#This Row],[21]:[20]],"&lt;480")</f>
        <v>0</v>
      </c>
      <c r="AP340" s="13">
        <f>الجدول233[[#This Row],[الغياب ]]*2</f>
        <v>0</v>
      </c>
      <c r="AQ340" s="13" t="e">
        <f>VLOOKUP(الجدول233[[#This Row],[الرقم الوظيفي ]],'[2]علاوة 10 د.ل'!$C:$G,5,0)</f>
        <v>#N/A</v>
      </c>
    </row>
    <row r="341" spans="1:43">
      <c r="A341" s="20">
        <v>3772</v>
      </c>
      <c r="B341" s="8"/>
      <c r="C341" s="8"/>
      <c r="D341" s="9"/>
      <c r="E341" s="9"/>
      <c r="F341" s="9"/>
      <c r="G341" s="9"/>
      <c r="H341" s="9"/>
      <c r="I341" s="10"/>
      <c r="J341" s="9"/>
      <c r="K341" s="9"/>
      <c r="L341" s="9"/>
      <c r="M341" s="9"/>
      <c r="N341" s="9"/>
      <c r="O341" s="9"/>
      <c r="P341" s="10"/>
      <c r="Q341" s="9"/>
      <c r="R341" s="9"/>
      <c r="S341" s="9"/>
      <c r="T341" s="9"/>
      <c r="U341" s="9"/>
      <c r="V341" s="9"/>
      <c r="W341" s="10"/>
      <c r="X341" s="9"/>
      <c r="Y341" s="9"/>
      <c r="Z341" s="9"/>
      <c r="AA341" s="9"/>
      <c r="AB341" s="9"/>
      <c r="AC341" s="9"/>
      <c r="AD341" s="10"/>
      <c r="AE341" s="9"/>
      <c r="AF341" s="9"/>
      <c r="AG341" s="9"/>
      <c r="AH341" s="11">
        <f>COUNTIF(الجدول233[[#This Row],[21]:[20]],"س")</f>
        <v>0</v>
      </c>
      <c r="AI341" s="9">
        <f>COUNTIF(الجدول233[[#This Row],[21]:[20]],"ب")</f>
        <v>0</v>
      </c>
      <c r="AJ341" s="9">
        <f>COUNTIF(الجدول233[[#This Row],[21]:[20]],"غياب")</f>
        <v>0</v>
      </c>
      <c r="AK341" s="9">
        <f>COUNTIF(الجدول233[[#This Row],[21]:[20]],"غ")</f>
        <v>0</v>
      </c>
      <c r="AL341" s="9">
        <f>SUM(الجدول233[[#This Row],[21]:[20]])</f>
        <v>0</v>
      </c>
      <c r="AM341" s="12">
        <f>الجدول233[[#This Row],[أيام العمل الفعي ]]-الجدول233[[#This Row],[الغياب*2]]</f>
        <v>0</v>
      </c>
      <c r="AN341" s="13"/>
      <c r="AO341" s="13">
        <f>COUNTIF(الجدول233[[#This Row],[21]:[20]],"&lt;480")</f>
        <v>0</v>
      </c>
      <c r="AP341" s="13">
        <f>الجدول233[[#This Row],[الغياب ]]*2</f>
        <v>0</v>
      </c>
      <c r="AQ341" s="13">
        <f>VLOOKUP(الجدول233[[#This Row],[الرقم الوظيفي ]],'[2]علاوة 10 د.ل'!$C:$G,5,0)</f>
        <v>150</v>
      </c>
    </row>
    <row r="342" spans="1:43">
      <c r="A342" s="20">
        <v>3775</v>
      </c>
      <c r="B342" s="8"/>
      <c r="C342" s="8"/>
      <c r="D342" s="9"/>
      <c r="E342" s="9"/>
      <c r="F342" s="9"/>
      <c r="G342" s="9"/>
      <c r="H342" s="9"/>
      <c r="I342" s="10"/>
      <c r="J342" s="9"/>
      <c r="K342" s="9"/>
      <c r="L342" s="9"/>
      <c r="M342" s="9"/>
      <c r="N342" s="9"/>
      <c r="O342" s="9"/>
      <c r="P342" s="10"/>
      <c r="Q342" s="9"/>
      <c r="R342" s="9"/>
      <c r="S342" s="9"/>
      <c r="T342" s="9"/>
      <c r="U342" s="9"/>
      <c r="V342" s="9"/>
      <c r="W342" s="10"/>
      <c r="X342" s="9"/>
      <c r="Y342" s="9"/>
      <c r="Z342" s="9"/>
      <c r="AA342" s="9"/>
      <c r="AB342" s="9"/>
      <c r="AC342" s="9"/>
      <c r="AD342" s="10"/>
      <c r="AE342" s="9"/>
      <c r="AF342" s="9"/>
      <c r="AG342" s="9"/>
      <c r="AH342" s="11">
        <f>COUNTIF(الجدول233[[#This Row],[21]:[20]],"س")</f>
        <v>0</v>
      </c>
      <c r="AI342" s="9">
        <f>COUNTIF(الجدول233[[#This Row],[21]:[20]],"ب")</f>
        <v>0</v>
      </c>
      <c r="AJ342" s="9">
        <f>COUNTIF(الجدول233[[#This Row],[21]:[20]],"غياب")</f>
        <v>0</v>
      </c>
      <c r="AK342" s="9">
        <f>COUNTIF(الجدول233[[#This Row],[21]:[20]],"غ")</f>
        <v>0</v>
      </c>
      <c r="AL342" s="9">
        <f>SUM(الجدول233[[#This Row],[21]:[20]])</f>
        <v>0</v>
      </c>
      <c r="AM342" s="12">
        <f>الجدول233[[#This Row],[أيام العمل الفعي ]]-الجدول233[[#This Row],[الغياب*2]]</f>
        <v>0</v>
      </c>
      <c r="AN342" s="13"/>
      <c r="AO342" s="13">
        <f>COUNTIF(الجدول233[[#This Row],[21]:[20]],"&lt;480")</f>
        <v>0</v>
      </c>
      <c r="AP342" s="13">
        <f>الجدول233[[#This Row],[الغياب ]]*2</f>
        <v>0</v>
      </c>
      <c r="AQ342" s="13">
        <f>VLOOKUP(الجدول233[[#This Row],[الرقم الوظيفي ]],'[2]علاوة 10 د.ل'!$C:$G,5,0)</f>
        <v>260</v>
      </c>
    </row>
    <row r="343" spans="1:43">
      <c r="A343" s="20">
        <v>3776</v>
      </c>
      <c r="B343" s="8"/>
      <c r="C343" s="8"/>
      <c r="D343" s="9"/>
      <c r="E343" s="9"/>
      <c r="F343" s="9"/>
      <c r="G343" s="9"/>
      <c r="H343" s="9"/>
      <c r="I343" s="10"/>
      <c r="J343" s="9"/>
      <c r="K343" s="9"/>
      <c r="L343" s="9"/>
      <c r="M343" s="9"/>
      <c r="N343" s="9"/>
      <c r="O343" s="9"/>
      <c r="P343" s="10"/>
      <c r="Q343" s="9"/>
      <c r="R343" s="9"/>
      <c r="S343" s="9"/>
      <c r="T343" s="9"/>
      <c r="U343" s="9"/>
      <c r="V343" s="9"/>
      <c r="W343" s="10"/>
      <c r="X343" s="9"/>
      <c r="Y343" s="9"/>
      <c r="Z343" s="9"/>
      <c r="AA343" s="9"/>
      <c r="AB343" s="9"/>
      <c r="AC343" s="9"/>
      <c r="AD343" s="10"/>
      <c r="AE343" s="9"/>
      <c r="AF343" s="9"/>
      <c r="AG343" s="9"/>
      <c r="AH343" s="11">
        <f>COUNTIF(الجدول233[[#This Row],[21]:[20]],"س")</f>
        <v>0</v>
      </c>
      <c r="AI343" s="9">
        <f>COUNTIF(الجدول233[[#This Row],[21]:[20]],"ب")</f>
        <v>0</v>
      </c>
      <c r="AJ343" s="9">
        <f>COUNTIF(الجدول233[[#This Row],[21]:[20]],"غياب")</f>
        <v>0</v>
      </c>
      <c r="AK343" s="9">
        <f>COUNTIF(الجدول233[[#This Row],[21]:[20]],"غ")</f>
        <v>0</v>
      </c>
      <c r="AL343" s="9">
        <f>SUM(الجدول233[[#This Row],[21]:[20]])</f>
        <v>0</v>
      </c>
      <c r="AM343" s="12">
        <f>الجدول233[[#This Row],[أيام العمل الفعي ]]-الجدول233[[#This Row],[الغياب*2]]</f>
        <v>0</v>
      </c>
      <c r="AN343" s="13"/>
      <c r="AO343" s="13">
        <f>COUNTIF(الجدول233[[#This Row],[21]:[20]],"&lt;480")</f>
        <v>0</v>
      </c>
      <c r="AP343" s="13">
        <f>الجدول233[[#This Row],[الغياب ]]*2</f>
        <v>0</v>
      </c>
      <c r="AQ343" s="13">
        <f>VLOOKUP(الجدول233[[#This Row],[الرقم الوظيفي ]],'[2]علاوة 10 د.ل'!$C:$G,5,0)</f>
        <v>240</v>
      </c>
    </row>
    <row r="344" spans="1:43">
      <c r="A344" s="20">
        <v>3779</v>
      </c>
      <c r="B344" s="8"/>
      <c r="C344" s="8"/>
      <c r="D344" s="9"/>
      <c r="E344" s="9"/>
      <c r="F344" s="9"/>
      <c r="G344" s="9"/>
      <c r="H344" s="9"/>
      <c r="I344" s="10"/>
      <c r="J344" s="9"/>
      <c r="K344" s="9"/>
      <c r="L344" s="9"/>
      <c r="M344" s="9"/>
      <c r="N344" s="9"/>
      <c r="O344" s="9"/>
      <c r="P344" s="10"/>
      <c r="Q344" s="9"/>
      <c r="R344" s="9"/>
      <c r="S344" s="9"/>
      <c r="T344" s="9"/>
      <c r="U344" s="9"/>
      <c r="V344" s="9"/>
      <c r="W344" s="10"/>
      <c r="X344" s="9"/>
      <c r="Y344" s="9"/>
      <c r="Z344" s="9"/>
      <c r="AA344" s="9"/>
      <c r="AB344" s="9"/>
      <c r="AC344" s="9"/>
      <c r="AD344" s="10"/>
      <c r="AE344" s="9"/>
      <c r="AF344" s="9"/>
      <c r="AG344" s="9"/>
      <c r="AH344" s="11">
        <f>COUNTIF(الجدول233[[#This Row],[21]:[20]],"س")</f>
        <v>0</v>
      </c>
      <c r="AI344" s="9">
        <f>COUNTIF(الجدول233[[#This Row],[21]:[20]],"ب")</f>
        <v>0</v>
      </c>
      <c r="AJ344" s="9">
        <f>COUNTIF(الجدول233[[#This Row],[21]:[20]],"غياب")</f>
        <v>0</v>
      </c>
      <c r="AK344" s="9">
        <f>COUNTIF(الجدول233[[#This Row],[21]:[20]],"غ")</f>
        <v>0</v>
      </c>
      <c r="AL344" s="9">
        <f>SUM(الجدول233[[#This Row],[21]:[20]])</f>
        <v>0</v>
      </c>
      <c r="AM344" s="12">
        <f>الجدول233[[#This Row],[أيام العمل الفعي ]]-الجدول233[[#This Row],[الغياب*2]]</f>
        <v>0</v>
      </c>
      <c r="AN344" s="13"/>
      <c r="AO344" s="13">
        <f>COUNTIF(الجدول233[[#This Row],[21]:[20]],"&lt;480")</f>
        <v>0</v>
      </c>
      <c r="AP344" s="13">
        <f>الجدول233[[#This Row],[الغياب ]]*2</f>
        <v>0</v>
      </c>
      <c r="AQ344" s="13" t="e">
        <f>VLOOKUP(الجدول233[[#This Row],[الرقم الوظيفي ]],'[2]علاوة 10 د.ل'!$C:$G,5,0)</f>
        <v>#N/A</v>
      </c>
    </row>
    <row r="345" spans="1:43">
      <c r="A345" s="20">
        <v>3780</v>
      </c>
      <c r="B345" s="8"/>
      <c r="C345" s="8"/>
      <c r="D345" s="9"/>
      <c r="E345" s="9"/>
      <c r="F345" s="9"/>
      <c r="G345" s="9"/>
      <c r="H345" s="9"/>
      <c r="I345" s="10"/>
      <c r="J345" s="9"/>
      <c r="K345" s="9"/>
      <c r="L345" s="9"/>
      <c r="M345" s="9"/>
      <c r="N345" s="9"/>
      <c r="O345" s="9"/>
      <c r="P345" s="10"/>
      <c r="Q345" s="9"/>
      <c r="R345" s="9"/>
      <c r="S345" s="9"/>
      <c r="T345" s="9"/>
      <c r="U345" s="9"/>
      <c r="V345" s="9"/>
      <c r="W345" s="10"/>
      <c r="X345" s="9"/>
      <c r="Y345" s="9"/>
      <c r="Z345" s="9"/>
      <c r="AA345" s="9"/>
      <c r="AB345" s="9"/>
      <c r="AC345" s="9"/>
      <c r="AD345" s="10"/>
      <c r="AE345" s="9"/>
      <c r="AF345" s="9"/>
      <c r="AG345" s="9"/>
      <c r="AH345" s="11">
        <f>COUNTIF(الجدول233[[#This Row],[21]:[20]],"س")</f>
        <v>0</v>
      </c>
      <c r="AI345" s="9">
        <f>COUNTIF(الجدول233[[#This Row],[21]:[20]],"ب")</f>
        <v>0</v>
      </c>
      <c r="AJ345" s="9">
        <f>COUNTIF(الجدول233[[#This Row],[21]:[20]],"غياب")</f>
        <v>0</v>
      </c>
      <c r="AK345" s="9">
        <f>COUNTIF(الجدول233[[#This Row],[21]:[20]],"غ")</f>
        <v>0</v>
      </c>
      <c r="AL345" s="9">
        <f>SUM(الجدول233[[#This Row],[21]:[20]])</f>
        <v>0</v>
      </c>
      <c r="AM345" s="12">
        <f>الجدول233[[#This Row],[أيام العمل الفعي ]]-الجدول233[[#This Row],[الغياب*2]]</f>
        <v>0</v>
      </c>
      <c r="AN345" s="13"/>
      <c r="AO345" s="13">
        <f>COUNTIF(الجدول233[[#This Row],[21]:[20]],"&lt;480")</f>
        <v>0</v>
      </c>
      <c r="AP345" s="13">
        <f>الجدول233[[#This Row],[الغياب ]]*2</f>
        <v>0</v>
      </c>
      <c r="AQ345" s="13">
        <f>VLOOKUP(الجدول233[[#This Row],[الرقم الوظيفي ]],'[2]علاوة 10 د.ل'!$C:$G,5,0)</f>
        <v>230</v>
      </c>
    </row>
    <row r="346" spans="1:43">
      <c r="A346" s="20">
        <v>3781</v>
      </c>
      <c r="B346" s="8"/>
      <c r="C346" s="8"/>
      <c r="D346" s="9"/>
      <c r="E346" s="9"/>
      <c r="F346" s="9"/>
      <c r="G346" s="9"/>
      <c r="H346" s="9"/>
      <c r="I346" s="10"/>
      <c r="J346" s="9"/>
      <c r="K346" s="9"/>
      <c r="L346" s="9"/>
      <c r="M346" s="9"/>
      <c r="N346" s="9"/>
      <c r="O346" s="9"/>
      <c r="P346" s="10"/>
      <c r="Q346" s="9"/>
      <c r="R346" s="9"/>
      <c r="S346" s="9"/>
      <c r="T346" s="9"/>
      <c r="U346" s="9"/>
      <c r="V346" s="9"/>
      <c r="W346" s="10"/>
      <c r="X346" s="9"/>
      <c r="Y346" s="9"/>
      <c r="Z346" s="9"/>
      <c r="AA346" s="9"/>
      <c r="AB346" s="9"/>
      <c r="AC346" s="9"/>
      <c r="AD346" s="10"/>
      <c r="AE346" s="9"/>
      <c r="AF346" s="9"/>
      <c r="AG346" s="9"/>
      <c r="AH346" s="11">
        <f>COUNTIF(الجدول233[[#This Row],[21]:[20]],"س")</f>
        <v>0</v>
      </c>
      <c r="AI346" s="9">
        <f>COUNTIF(الجدول233[[#This Row],[21]:[20]],"ب")</f>
        <v>0</v>
      </c>
      <c r="AJ346" s="9">
        <f>COUNTIF(الجدول233[[#This Row],[21]:[20]],"غياب")</f>
        <v>0</v>
      </c>
      <c r="AK346" s="9">
        <f>COUNTIF(الجدول233[[#This Row],[21]:[20]],"غ")</f>
        <v>0</v>
      </c>
      <c r="AL346" s="9">
        <f>SUM(الجدول233[[#This Row],[21]:[20]])</f>
        <v>0</v>
      </c>
      <c r="AM346" s="12">
        <f>الجدول233[[#This Row],[أيام العمل الفعي ]]-الجدول233[[#This Row],[الغياب*2]]</f>
        <v>0</v>
      </c>
      <c r="AN346" s="13"/>
      <c r="AO346" s="13">
        <f>COUNTIF(الجدول233[[#This Row],[21]:[20]],"&lt;480")</f>
        <v>0</v>
      </c>
      <c r="AP346" s="13">
        <f>الجدول233[[#This Row],[الغياب ]]*2</f>
        <v>0</v>
      </c>
      <c r="AQ346" s="13">
        <f>VLOOKUP(الجدول233[[#This Row],[الرقم الوظيفي ]],'[2]علاوة 10 د.ل'!$C:$G,5,0)</f>
        <v>240</v>
      </c>
    </row>
    <row r="347" spans="1:43">
      <c r="A347" s="20">
        <v>3782</v>
      </c>
      <c r="B347" s="8"/>
      <c r="C347" s="8"/>
      <c r="D347" s="9"/>
      <c r="E347" s="9"/>
      <c r="F347" s="9"/>
      <c r="G347" s="9"/>
      <c r="H347" s="9"/>
      <c r="I347" s="10"/>
      <c r="J347" s="9"/>
      <c r="K347" s="9"/>
      <c r="L347" s="9"/>
      <c r="M347" s="9"/>
      <c r="N347" s="9"/>
      <c r="O347" s="9"/>
      <c r="P347" s="10"/>
      <c r="Q347" s="9"/>
      <c r="R347" s="9"/>
      <c r="S347" s="9"/>
      <c r="T347" s="9"/>
      <c r="U347" s="9"/>
      <c r="V347" s="9"/>
      <c r="W347" s="10"/>
      <c r="X347" s="9"/>
      <c r="Y347" s="9"/>
      <c r="Z347" s="9"/>
      <c r="AA347" s="9"/>
      <c r="AB347" s="9"/>
      <c r="AC347" s="9"/>
      <c r="AD347" s="10"/>
      <c r="AE347" s="9"/>
      <c r="AF347" s="9"/>
      <c r="AG347" s="9"/>
      <c r="AH347" s="11">
        <f>COUNTIF(الجدول233[[#This Row],[21]:[20]],"س")</f>
        <v>0</v>
      </c>
      <c r="AI347" s="9">
        <f>COUNTIF(الجدول233[[#This Row],[21]:[20]],"ب")</f>
        <v>0</v>
      </c>
      <c r="AJ347" s="9">
        <f>COUNTIF(الجدول233[[#This Row],[21]:[20]],"غياب")</f>
        <v>0</v>
      </c>
      <c r="AK347" s="9">
        <f>COUNTIF(الجدول233[[#This Row],[21]:[20]],"غ")</f>
        <v>0</v>
      </c>
      <c r="AL347" s="9">
        <f>SUM(الجدول233[[#This Row],[21]:[20]])</f>
        <v>0</v>
      </c>
      <c r="AM347" s="12">
        <f>الجدول233[[#This Row],[أيام العمل الفعي ]]-الجدول233[[#This Row],[الغياب*2]]</f>
        <v>0</v>
      </c>
      <c r="AN347" s="13"/>
      <c r="AO347" s="13">
        <f>COUNTIF(الجدول233[[#This Row],[21]:[20]],"&lt;480")</f>
        <v>0</v>
      </c>
      <c r="AP347" s="13">
        <f>الجدول233[[#This Row],[الغياب ]]*2</f>
        <v>0</v>
      </c>
      <c r="AQ347" s="13">
        <f>VLOOKUP(الجدول233[[#This Row],[الرقم الوظيفي ]],'[2]علاوة 10 د.ل'!$C:$G,5,0)</f>
        <v>240</v>
      </c>
    </row>
    <row r="348" spans="1:43">
      <c r="A348" s="20">
        <v>3784</v>
      </c>
      <c r="B348" s="8"/>
      <c r="C348" s="8"/>
      <c r="D348" s="9"/>
      <c r="E348" s="9"/>
      <c r="F348" s="9"/>
      <c r="G348" s="9"/>
      <c r="H348" s="9"/>
      <c r="I348" s="10"/>
      <c r="J348" s="9"/>
      <c r="K348" s="9"/>
      <c r="L348" s="9"/>
      <c r="M348" s="9"/>
      <c r="N348" s="9"/>
      <c r="O348" s="9"/>
      <c r="P348" s="10"/>
      <c r="Q348" s="9"/>
      <c r="R348" s="9"/>
      <c r="S348" s="9"/>
      <c r="T348" s="9"/>
      <c r="U348" s="9"/>
      <c r="V348" s="9"/>
      <c r="W348" s="10"/>
      <c r="X348" s="9"/>
      <c r="Y348" s="9"/>
      <c r="Z348" s="9"/>
      <c r="AA348" s="9"/>
      <c r="AB348" s="9"/>
      <c r="AC348" s="9"/>
      <c r="AD348" s="10"/>
      <c r="AE348" s="9"/>
      <c r="AF348" s="9"/>
      <c r="AG348" s="9"/>
      <c r="AH348" s="11">
        <f>COUNTIF(الجدول233[[#This Row],[21]:[20]],"س")</f>
        <v>0</v>
      </c>
      <c r="AI348" s="9">
        <f>COUNTIF(الجدول233[[#This Row],[21]:[20]],"ب")</f>
        <v>0</v>
      </c>
      <c r="AJ348" s="9">
        <f>COUNTIF(الجدول233[[#This Row],[21]:[20]],"غياب")</f>
        <v>0</v>
      </c>
      <c r="AK348" s="9">
        <f>COUNTIF(الجدول233[[#This Row],[21]:[20]],"غ")</f>
        <v>0</v>
      </c>
      <c r="AL348" s="9">
        <f>SUM(الجدول233[[#This Row],[21]:[20]])</f>
        <v>0</v>
      </c>
      <c r="AM348" s="12">
        <f>الجدول233[[#This Row],[أيام العمل الفعي ]]-الجدول233[[#This Row],[الغياب*2]]</f>
        <v>0</v>
      </c>
      <c r="AN348" s="13"/>
      <c r="AO348" s="13">
        <f>COUNTIF(الجدول233[[#This Row],[21]:[20]],"&lt;480")</f>
        <v>0</v>
      </c>
      <c r="AP348" s="13">
        <f>الجدول233[[#This Row],[الغياب ]]*2</f>
        <v>0</v>
      </c>
      <c r="AQ348" s="13" t="e">
        <f>VLOOKUP(الجدول233[[#This Row],[الرقم الوظيفي ]],'[2]علاوة 10 د.ل'!$C:$G,5,0)</f>
        <v>#N/A</v>
      </c>
    </row>
    <row r="349" spans="1:43">
      <c r="A349" s="20">
        <v>3786</v>
      </c>
      <c r="B349" s="8"/>
      <c r="C349" s="8"/>
      <c r="D349" s="9"/>
      <c r="E349" s="9"/>
      <c r="F349" s="9"/>
      <c r="G349" s="9"/>
      <c r="H349" s="9"/>
      <c r="I349" s="10"/>
      <c r="J349" s="9"/>
      <c r="K349" s="9"/>
      <c r="L349" s="9"/>
      <c r="M349" s="9"/>
      <c r="N349" s="9"/>
      <c r="O349" s="9"/>
      <c r="P349" s="10"/>
      <c r="Q349" s="9"/>
      <c r="R349" s="9"/>
      <c r="S349" s="9"/>
      <c r="T349" s="9"/>
      <c r="U349" s="9"/>
      <c r="V349" s="9"/>
      <c r="W349" s="10"/>
      <c r="X349" s="9"/>
      <c r="Y349" s="9"/>
      <c r="Z349" s="9"/>
      <c r="AA349" s="9"/>
      <c r="AB349" s="9"/>
      <c r="AC349" s="9"/>
      <c r="AD349" s="10"/>
      <c r="AE349" s="9"/>
      <c r="AF349" s="9"/>
      <c r="AG349" s="9"/>
      <c r="AH349" s="11">
        <f>COUNTIF(الجدول233[[#This Row],[21]:[20]],"س")</f>
        <v>0</v>
      </c>
      <c r="AI349" s="9">
        <f>COUNTIF(الجدول233[[#This Row],[21]:[20]],"ب")</f>
        <v>0</v>
      </c>
      <c r="AJ349" s="9">
        <f>COUNTIF(الجدول233[[#This Row],[21]:[20]],"غياب")</f>
        <v>0</v>
      </c>
      <c r="AK349" s="9">
        <f>COUNTIF(الجدول233[[#This Row],[21]:[20]],"غ")</f>
        <v>0</v>
      </c>
      <c r="AL349" s="9">
        <f>SUM(الجدول233[[#This Row],[21]:[20]])</f>
        <v>0</v>
      </c>
      <c r="AM349" s="12">
        <f>الجدول233[[#This Row],[أيام العمل الفعي ]]-الجدول233[[#This Row],[الغياب*2]]</f>
        <v>0</v>
      </c>
      <c r="AN349" s="13"/>
      <c r="AO349" s="13">
        <f>COUNTIF(الجدول233[[#This Row],[21]:[20]],"&lt;480")</f>
        <v>0</v>
      </c>
      <c r="AP349" s="13">
        <f>الجدول233[[#This Row],[الغياب ]]*2</f>
        <v>0</v>
      </c>
      <c r="AQ349" s="13" t="e">
        <f>VLOOKUP(الجدول233[[#This Row],[الرقم الوظيفي ]],'[2]علاوة 10 د.ل'!$C:$G,5,0)</f>
        <v>#N/A</v>
      </c>
    </row>
    <row r="350" spans="1:43">
      <c r="A350" s="20">
        <v>3787</v>
      </c>
      <c r="B350" s="8"/>
      <c r="C350" s="8"/>
      <c r="D350" s="9"/>
      <c r="E350" s="9"/>
      <c r="F350" s="9"/>
      <c r="G350" s="9"/>
      <c r="H350" s="9"/>
      <c r="I350" s="10"/>
      <c r="J350" s="9"/>
      <c r="K350" s="9"/>
      <c r="L350" s="9"/>
      <c r="M350" s="9"/>
      <c r="N350" s="9"/>
      <c r="O350" s="9"/>
      <c r="P350" s="10"/>
      <c r="Q350" s="9"/>
      <c r="R350" s="9"/>
      <c r="S350" s="9"/>
      <c r="T350" s="9"/>
      <c r="U350" s="9"/>
      <c r="V350" s="9"/>
      <c r="W350" s="10"/>
      <c r="X350" s="9"/>
      <c r="Y350" s="9"/>
      <c r="Z350" s="9"/>
      <c r="AA350" s="9"/>
      <c r="AB350" s="9"/>
      <c r="AC350" s="9"/>
      <c r="AD350" s="10"/>
      <c r="AE350" s="9"/>
      <c r="AF350" s="9"/>
      <c r="AG350" s="9"/>
      <c r="AH350" s="11">
        <f>COUNTIF(الجدول233[[#This Row],[21]:[20]],"س")</f>
        <v>0</v>
      </c>
      <c r="AI350" s="9">
        <f>COUNTIF(الجدول233[[#This Row],[21]:[20]],"ب")</f>
        <v>0</v>
      </c>
      <c r="AJ350" s="9">
        <f>COUNTIF(الجدول233[[#This Row],[21]:[20]],"غياب")</f>
        <v>0</v>
      </c>
      <c r="AK350" s="9">
        <f>COUNTIF(الجدول233[[#This Row],[21]:[20]],"غ")</f>
        <v>0</v>
      </c>
      <c r="AL350" s="9">
        <f>SUM(الجدول233[[#This Row],[21]:[20]])</f>
        <v>0</v>
      </c>
      <c r="AM350" s="12">
        <f>الجدول233[[#This Row],[أيام العمل الفعي ]]-الجدول233[[#This Row],[الغياب*2]]</f>
        <v>0</v>
      </c>
      <c r="AN350" s="13"/>
      <c r="AO350" s="13">
        <f>COUNTIF(الجدول233[[#This Row],[21]:[20]],"&lt;480")</f>
        <v>0</v>
      </c>
      <c r="AP350" s="13">
        <f>الجدول233[[#This Row],[الغياب ]]*2</f>
        <v>0</v>
      </c>
      <c r="AQ350" s="13" t="e">
        <f>VLOOKUP(الجدول233[[#This Row],[الرقم الوظيفي ]],'[2]علاوة 10 د.ل'!$C:$G,5,0)</f>
        <v>#N/A</v>
      </c>
    </row>
    <row r="351" spans="1:43">
      <c r="A351" s="20">
        <v>3801</v>
      </c>
      <c r="B351" s="8"/>
      <c r="C351" s="8"/>
      <c r="D351" s="9"/>
      <c r="E351" s="9"/>
      <c r="F351" s="9"/>
      <c r="G351" s="9"/>
      <c r="H351" s="9"/>
      <c r="I351" s="10"/>
      <c r="J351" s="9"/>
      <c r="K351" s="9"/>
      <c r="L351" s="9"/>
      <c r="M351" s="9"/>
      <c r="N351" s="9"/>
      <c r="O351" s="9"/>
      <c r="P351" s="10"/>
      <c r="Q351" s="9"/>
      <c r="R351" s="9"/>
      <c r="S351" s="9"/>
      <c r="T351" s="9"/>
      <c r="U351" s="9"/>
      <c r="V351" s="9"/>
      <c r="W351" s="10"/>
      <c r="X351" s="9"/>
      <c r="Y351" s="9"/>
      <c r="Z351" s="9"/>
      <c r="AA351" s="9"/>
      <c r="AB351" s="9"/>
      <c r="AC351" s="9"/>
      <c r="AD351" s="10"/>
      <c r="AE351" s="9"/>
      <c r="AF351" s="9"/>
      <c r="AG351" s="9"/>
      <c r="AH351" s="11">
        <f>COUNTIF(الجدول233[[#This Row],[21]:[20]],"س")</f>
        <v>0</v>
      </c>
      <c r="AI351" s="9">
        <f>COUNTIF(الجدول233[[#This Row],[21]:[20]],"ب")</f>
        <v>0</v>
      </c>
      <c r="AJ351" s="9">
        <f>COUNTIF(الجدول233[[#This Row],[21]:[20]],"غياب")</f>
        <v>0</v>
      </c>
      <c r="AK351" s="9">
        <f>COUNTIF(الجدول233[[#This Row],[21]:[20]],"غ")</f>
        <v>0</v>
      </c>
      <c r="AL351" s="9">
        <f>SUM(الجدول233[[#This Row],[21]:[20]])</f>
        <v>0</v>
      </c>
      <c r="AM351" s="12">
        <f>الجدول233[[#This Row],[أيام العمل الفعي ]]-الجدول233[[#This Row],[الغياب*2]]</f>
        <v>0</v>
      </c>
      <c r="AN351" s="13"/>
      <c r="AO351" s="13">
        <f>COUNTIF(الجدول233[[#This Row],[21]:[20]],"&lt;480")</f>
        <v>0</v>
      </c>
      <c r="AP351" s="13">
        <f>الجدول233[[#This Row],[الغياب ]]*2</f>
        <v>0</v>
      </c>
      <c r="AQ351" s="13" t="e">
        <f>VLOOKUP(الجدول233[[#This Row],[الرقم الوظيفي ]],'[2]علاوة 10 د.ل'!$C:$G,5,0)</f>
        <v>#N/A</v>
      </c>
    </row>
    <row r="352" spans="1:43">
      <c r="A352" s="20">
        <v>3804</v>
      </c>
      <c r="B352" s="8"/>
      <c r="C352" s="8"/>
      <c r="D352" s="9"/>
      <c r="E352" s="9"/>
      <c r="F352" s="9"/>
      <c r="G352" s="9"/>
      <c r="H352" s="9"/>
      <c r="I352" s="10"/>
      <c r="J352" s="9"/>
      <c r="K352" s="9"/>
      <c r="L352" s="9"/>
      <c r="M352" s="9"/>
      <c r="N352" s="9"/>
      <c r="O352" s="9"/>
      <c r="P352" s="10"/>
      <c r="Q352" s="9"/>
      <c r="R352" s="9"/>
      <c r="S352" s="9"/>
      <c r="T352" s="9"/>
      <c r="U352" s="9"/>
      <c r="V352" s="9"/>
      <c r="W352" s="10"/>
      <c r="X352" s="9"/>
      <c r="Y352" s="9"/>
      <c r="Z352" s="9"/>
      <c r="AA352" s="9"/>
      <c r="AB352" s="9"/>
      <c r="AC352" s="9"/>
      <c r="AD352" s="10"/>
      <c r="AE352" s="9"/>
      <c r="AF352" s="9"/>
      <c r="AG352" s="9"/>
      <c r="AH352" s="11">
        <f>COUNTIF(الجدول233[[#This Row],[21]:[20]],"س")</f>
        <v>0</v>
      </c>
      <c r="AI352" s="9">
        <f>COUNTIF(الجدول233[[#This Row],[21]:[20]],"ب")</f>
        <v>0</v>
      </c>
      <c r="AJ352" s="9">
        <f>COUNTIF(الجدول233[[#This Row],[21]:[20]],"غياب")</f>
        <v>0</v>
      </c>
      <c r="AK352" s="9">
        <f>COUNTIF(الجدول233[[#This Row],[21]:[20]],"غ")</f>
        <v>0</v>
      </c>
      <c r="AL352" s="9">
        <f>SUM(الجدول233[[#This Row],[21]:[20]])</f>
        <v>0</v>
      </c>
      <c r="AM352" s="12">
        <f>الجدول233[[#This Row],[أيام العمل الفعي ]]-الجدول233[[#This Row],[الغياب*2]]</f>
        <v>0</v>
      </c>
      <c r="AN352" s="13"/>
      <c r="AO352" s="13">
        <f>COUNTIF(الجدول233[[#This Row],[21]:[20]],"&lt;480")</f>
        <v>0</v>
      </c>
      <c r="AP352" s="13">
        <f>الجدول233[[#This Row],[الغياب ]]*2</f>
        <v>0</v>
      </c>
      <c r="AQ352" s="13">
        <f>VLOOKUP(الجدول233[[#This Row],[الرقم الوظيفي ]],'[2]علاوة 10 د.ل'!$C:$G,5,0)</f>
        <v>260</v>
      </c>
    </row>
    <row r="353" spans="1:43">
      <c r="A353" s="20">
        <v>3806</v>
      </c>
      <c r="B353" s="8"/>
      <c r="C353" s="8"/>
      <c r="D353" s="9"/>
      <c r="E353" s="9"/>
      <c r="F353" s="9"/>
      <c r="G353" s="9"/>
      <c r="H353" s="9"/>
      <c r="I353" s="10"/>
      <c r="J353" s="9"/>
      <c r="K353" s="9"/>
      <c r="L353" s="9"/>
      <c r="M353" s="9"/>
      <c r="N353" s="9"/>
      <c r="O353" s="9"/>
      <c r="P353" s="10"/>
      <c r="Q353" s="9"/>
      <c r="R353" s="9"/>
      <c r="S353" s="9"/>
      <c r="T353" s="9"/>
      <c r="U353" s="9"/>
      <c r="V353" s="9"/>
      <c r="W353" s="10"/>
      <c r="X353" s="9"/>
      <c r="Y353" s="9"/>
      <c r="Z353" s="9"/>
      <c r="AA353" s="9"/>
      <c r="AB353" s="9"/>
      <c r="AC353" s="9"/>
      <c r="AD353" s="10"/>
      <c r="AE353" s="9"/>
      <c r="AF353" s="9"/>
      <c r="AG353" s="9"/>
      <c r="AH353" s="11">
        <f>COUNTIF(الجدول233[[#This Row],[21]:[20]],"س")</f>
        <v>0</v>
      </c>
      <c r="AI353" s="9">
        <f>COUNTIF(الجدول233[[#This Row],[21]:[20]],"ب")</f>
        <v>0</v>
      </c>
      <c r="AJ353" s="9">
        <f>COUNTIF(الجدول233[[#This Row],[21]:[20]],"غياب")</f>
        <v>0</v>
      </c>
      <c r="AK353" s="9">
        <f>COUNTIF(الجدول233[[#This Row],[21]:[20]],"غ")</f>
        <v>0</v>
      </c>
      <c r="AL353" s="9">
        <f>SUM(الجدول233[[#This Row],[21]:[20]])</f>
        <v>0</v>
      </c>
      <c r="AM353" s="12">
        <f>الجدول233[[#This Row],[أيام العمل الفعي ]]-الجدول233[[#This Row],[الغياب*2]]</f>
        <v>0</v>
      </c>
      <c r="AN353" s="13"/>
      <c r="AO353" s="13">
        <f>COUNTIF(الجدول233[[#This Row],[21]:[20]],"&lt;480")</f>
        <v>0</v>
      </c>
      <c r="AP353" s="13">
        <f>الجدول233[[#This Row],[الغياب ]]*2</f>
        <v>0</v>
      </c>
      <c r="AQ353" s="13" t="e">
        <f>VLOOKUP(الجدول233[[#This Row],[الرقم الوظيفي ]],'[2]علاوة 10 د.ل'!$C:$G,5,0)</f>
        <v>#N/A</v>
      </c>
    </row>
    <row r="354" spans="1:43">
      <c r="A354" s="20">
        <v>3807</v>
      </c>
      <c r="B354" s="8"/>
      <c r="C354" s="8"/>
      <c r="D354" s="9"/>
      <c r="E354" s="9"/>
      <c r="F354" s="9"/>
      <c r="G354" s="9"/>
      <c r="H354" s="9"/>
      <c r="I354" s="10"/>
      <c r="J354" s="9"/>
      <c r="K354" s="9"/>
      <c r="L354" s="9"/>
      <c r="M354" s="9"/>
      <c r="N354" s="9"/>
      <c r="O354" s="9"/>
      <c r="P354" s="10"/>
      <c r="Q354" s="9"/>
      <c r="R354" s="9"/>
      <c r="S354" s="9"/>
      <c r="T354" s="9"/>
      <c r="U354" s="9"/>
      <c r="V354" s="9"/>
      <c r="W354" s="10"/>
      <c r="X354" s="9"/>
      <c r="Y354" s="9"/>
      <c r="Z354" s="9"/>
      <c r="AA354" s="9"/>
      <c r="AB354" s="9"/>
      <c r="AC354" s="9"/>
      <c r="AD354" s="10"/>
      <c r="AE354" s="9"/>
      <c r="AF354" s="9"/>
      <c r="AG354" s="9"/>
      <c r="AH354" s="11">
        <f>COUNTIF(الجدول233[[#This Row],[21]:[20]],"س")</f>
        <v>0</v>
      </c>
      <c r="AI354" s="9">
        <f>COUNTIF(الجدول233[[#This Row],[21]:[20]],"ب")</f>
        <v>0</v>
      </c>
      <c r="AJ354" s="9">
        <f>COUNTIF(الجدول233[[#This Row],[21]:[20]],"غياب")</f>
        <v>0</v>
      </c>
      <c r="AK354" s="9">
        <f>COUNTIF(الجدول233[[#This Row],[21]:[20]],"غ")</f>
        <v>0</v>
      </c>
      <c r="AL354" s="9">
        <f>SUM(الجدول233[[#This Row],[21]:[20]])</f>
        <v>0</v>
      </c>
      <c r="AM354" s="12">
        <f>الجدول233[[#This Row],[أيام العمل الفعي ]]-الجدول233[[#This Row],[الغياب*2]]</f>
        <v>0</v>
      </c>
      <c r="AN354" s="13"/>
      <c r="AO354" s="13">
        <f>COUNTIF(الجدول233[[#This Row],[21]:[20]],"&lt;480")</f>
        <v>0</v>
      </c>
      <c r="AP354" s="13">
        <f>الجدول233[[#This Row],[الغياب ]]*2</f>
        <v>0</v>
      </c>
      <c r="AQ354" s="13">
        <f>VLOOKUP(الجدول233[[#This Row],[الرقم الوظيفي ]],'[2]علاوة 10 د.ل'!$C:$G,5,0)</f>
        <v>240</v>
      </c>
    </row>
    <row r="355" spans="1:43">
      <c r="A355" s="20">
        <v>3810</v>
      </c>
      <c r="B355" s="8"/>
      <c r="C355" s="8"/>
      <c r="D355" s="9"/>
      <c r="E355" s="9"/>
      <c r="F355" s="9"/>
      <c r="G355" s="9"/>
      <c r="H355" s="9"/>
      <c r="I355" s="10"/>
      <c r="J355" s="9"/>
      <c r="K355" s="9"/>
      <c r="L355" s="9"/>
      <c r="M355" s="9"/>
      <c r="N355" s="9"/>
      <c r="O355" s="9"/>
      <c r="P355" s="10"/>
      <c r="Q355" s="9"/>
      <c r="R355" s="9"/>
      <c r="S355" s="9"/>
      <c r="T355" s="9"/>
      <c r="U355" s="9"/>
      <c r="V355" s="9"/>
      <c r="W355" s="10"/>
      <c r="X355" s="9"/>
      <c r="Y355" s="9"/>
      <c r="Z355" s="9"/>
      <c r="AA355" s="9"/>
      <c r="AB355" s="9"/>
      <c r="AC355" s="9"/>
      <c r="AD355" s="10"/>
      <c r="AE355" s="9"/>
      <c r="AF355" s="9"/>
      <c r="AG355" s="9"/>
      <c r="AH355" s="11">
        <f>COUNTIF(الجدول233[[#This Row],[21]:[20]],"س")</f>
        <v>0</v>
      </c>
      <c r="AI355" s="9">
        <f>COUNTIF(الجدول233[[#This Row],[21]:[20]],"ب")</f>
        <v>0</v>
      </c>
      <c r="AJ355" s="9">
        <f>COUNTIF(الجدول233[[#This Row],[21]:[20]],"غياب")</f>
        <v>0</v>
      </c>
      <c r="AK355" s="9">
        <f>COUNTIF(الجدول233[[#This Row],[21]:[20]],"غ")</f>
        <v>0</v>
      </c>
      <c r="AL355" s="9">
        <f>SUM(الجدول233[[#This Row],[21]:[20]])</f>
        <v>0</v>
      </c>
      <c r="AM355" s="12">
        <f>الجدول233[[#This Row],[أيام العمل الفعي ]]-الجدول233[[#This Row],[الغياب*2]]</f>
        <v>0</v>
      </c>
      <c r="AN355" s="13"/>
      <c r="AO355" s="13">
        <f>COUNTIF(الجدول233[[#This Row],[21]:[20]],"&lt;480")</f>
        <v>0</v>
      </c>
      <c r="AP355" s="13">
        <f>الجدول233[[#This Row],[الغياب ]]*2</f>
        <v>0</v>
      </c>
      <c r="AQ355" s="13">
        <f>VLOOKUP(الجدول233[[#This Row],[الرقم الوظيفي ]],'[2]علاوة 10 د.ل'!$C:$G,5,0)</f>
        <v>240</v>
      </c>
    </row>
    <row r="356" spans="1:43">
      <c r="A356" s="20">
        <v>3812</v>
      </c>
      <c r="B356" s="8"/>
      <c r="C356" s="8"/>
      <c r="D356" s="9"/>
      <c r="E356" s="9"/>
      <c r="F356" s="9"/>
      <c r="G356" s="9"/>
      <c r="H356" s="9"/>
      <c r="I356" s="10"/>
      <c r="J356" s="9"/>
      <c r="K356" s="9"/>
      <c r="L356" s="9"/>
      <c r="M356" s="9"/>
      <c r="N356" s="9"/>
      <c r="O356" s="9"/>
      <c r="P356" s="10"/>
      <c r="Q356" s="9"/>
      <c r="R356" s="9"/>
      <c r="S356" s="9"/>
      <c r="T356" s="9"/>
      <c r="U356" s="9"/>
      <c r="V356" s="9"/>
      <c r="W356" s="10"/>
      <c r="X356" s="9"/>
      <c r="Y356" s="9"/>
      <c r="Z356" s="9"/>
      <c r="AA356" s="9"/>
      <c r="AB356" s="9"/>
      <c r="AC356" s="9"/>
      <c r="AD356" s="10"/>
      <c r="AE356" s="9"/>
      <c r="AF356" s="9"/>
      <c r="AG356" s="9"/>
      <c r="AH356" s="11">
        <f>COUNTIF(الجدول233[[#This Row],[21]:[20]],"س")</f>
        <v>0</v>
      </c>
      <c r="AI356" s="9">
        <f>COUNTIF(الجدول233[[#This Row],[21]:[20]],"ب")</f>
        <v>0</v>
      </c>
      <c r="AJ356" s="9">
        <f>COUNTIF(الجدول233[[#This Row],[21]:[20]],"غياب")</f>
        <v>0</v>
      </c>
      <c r="AK356" s="9">
        <f>COUNTIF(الجدول233[[#This Row],[21]:[20]],"غ")</f>
        <v>0</v>
      </c>
      <c r="AL356" s="9">
        <f>SUM(الجدول233[[#This Row],[21]:[20]])</f>
        <v>0</v>
      </c>
      <c r="AM356" s="12">
        <f>الجدول233[[#This Row],[أيام العمل الفعي ]]-الجدول233[[#This Row],[الغياب*2]]</f>
        <v>0</v>
      </c>
      <c r="AN356" s="13"/>
      <c r="AO356" s="13">
        <f>COUNTIF(الجدول233[[#This Row],[21]:[20]],"&lt;480")</f>
        <v>0</v>
      </c>
      <c r="AP356" s="13">
        <f>الجدول233[[#This Row],[الغياب ]]*2</f>
        <v>0</v>
      </c>
      <c r="AQ356" s="13">
        <f>VLOOKUP(الجدول233[[#This Row],[الرقم الوظيفي ]],'[2]علاوة 10 د.ل'!$C:$G,5,0)</f>
        <v>260</v>
      </c>
    </row>
    <row r="357" spans="1:43">
      <c r="A357" s="20">
        <v>3813</v>
      </c>
      <c r="B357" s="8"/>
      <c r="C357" s="8"/>
      <c r="D357" s="9"/>
      <c r="E357" s="9"/>
      <c r="F357" s="9"/>
      <c r="G357" s="9"/>
      <c r="H357" s="9"/>
      <c r="I357" s="10"/>
      <c r="J357" s="9"/>
      <c r="K357" s="9"/>
      <c r="L357" s="9"/>
      <c r="M357" s="9"/>
      <c r="N357" s="9"/>
      <c r="O357" s="9"/>
      <c r="P357" s="10"/>
      <c r="Q357" s="9"/>
      <c r="R357" s="9"/>
      <c r="S357" s="9"/>
      <c r="T357" s="9"/>
      <c r="U357" s="9"/>
      <c r="V357" s="9"/>
      <c r="W357" s="10"/>
      <c r="X357" s="9"/>
      <c r="Y357" s="9"/>
      <c r="Z357" s="9"/>
      <c r="AA357" s="9"/>
      <c r="AB357" s="9"/>
      <c r="AC357" s="9"/>
      <c r="AD357" s="10"/>
      <c r="AE357" s="9"/>
      <c r="AF357" s="9"/>
      <c r="AG357" s="9"/>
      <c r="AH357" s="11">
        <f>COUNTIF(الجدول233[[#This Row],[21]:[20]],"س")</f>
        <v>0</v>
      </c>
      <c r="AI357" s="9">
        <f>COUNTIF(الجدول233[[#This Row],[21]:[20]],"ب")</f>
        <v>0</v>
      </c>
      <c r="AJ357" s="9">
        <f>COUNTIF(الجدول233[[#This Row],[21]:[20]],"غياب")</f>
        <v>0</v>
      </c>
      <c r="AK357" s="9">
        <f>COUNTIF(الجدول233[[#This Row],[21]:[20]],"غ")</f>
        <v>0</v>
      </c>
      <c r="AL357" s="9">
        <f>SUM(الجدول233[[#This Row],[21]:[20]])</f>
        <v>0</v>
      </c>
      <c r="AM357" s="12">
        <f>الجدول233[[#This Row],[أيام العمل الفعي ]]-الجدول233[[#This Row],[الغياب*2]]</f>
        <v>0</v>
      </c>
      <c r="AN357" s="13"/>
      <c r="AO357" s="13">
        <f>COUNTIF(الجدول233[[#This Row],[21]:[20]],"&lt;480")</f>
        <v>0</v>
      </c>
      <c r="AP357" s="13">
        <f>الجدول233[[#This Row],[الغياب ]]*2</f>
        <v>0</v>
      </c>
      <c r="AQ357" s="13" t="e">
        <f>VLOOKUP(الجدول233[[#This Row],[الرقم الوظيفي ]],'[2]علاوة 10 د.ل'!$C:$G,5,0)</f>
        <v>#N/A</v>
      </c>
    </row>
    <row r="358" spans="1:43">
      <c r="A358" s="20">
        <v>3814</v>
      </c>
      <c r="B358" s="8"/>
      <c r="C358" s="8"/>
      <c r="D358" s="9"/>
      <c r="E358" s="9"/>
      <c r="F358" s="9"/>
      <c r="G358" s="9"/>
      <c r="H358" s="9"/>
      <c r="I358" s="10"/>
      <c r="J358" s="9"/>
      <c r="K358" s="9"/>
      <c r="L358" s="9"/>
      <c r="M358" s="9"/>
      <c r="N358" s="9"/>
      <c r="O358" s="9"/>
      <c r="P358" s="10"/>
      <c r="Q358" s="9"/>
      <c r="R358" s="9"/>
      <c r="S358" s="9"/>
      <c r="T358" s="9"/>
      <c r="U358" s="9"/>
      <c r="V358" s="9"/>
      <c r="W358" s="10"/>
      <c r="X358" s="9"/>
      <c r="Y358" s="9"/>
      <c r="Z358" s="9"/>
      <c r="AA358" s="9"/>
      <c r="AB358" s="9"/>
      <c r="AC358" s="9"/>
      <c r="AD358" s="10"/>
      <c r="AE358" s="9"/>
      <c r="AF358" s="9"/>
      <c r="AG358" s="9"/>
      <c r="AH358" s="11">
        <f>COUNTIF(الجدول233[[#This Row],[21]:[20]],"س")</f>
        <v>0</v>
      </c>
      <c r="AI358" s="9">
        <f>COUNTIF(الجدول233[[#This Row],[21]:[20]],"ب")</f>
        <v>0</v>
      </c>
      <c r="AJ358" s="9">
        <f>COUNTIF(الجدول233[[#This Row],[21]:[20]],"غياب")</f>
        <v>0</v>
      </c>
      <c r="AK358" s="9">
        <f>COUNTIF(الجدول233[[#This Row],[21]:[20]],"غ")</f>
        <v>0</v>
      </c>
      <c r="AL358" s="9">
        <f>SUM(الجدول233[[#This Row],[21]:[20]])</f>
        <v>0</v>
      </c>
      <c r="AM358" s="12">
        <f>الجدول233[[#This Row],[أيام العمل الفعي ]]-الجدول233[[#This Row],[الغياب*2]]</f>
        <v>0</v>
      </c>
      <c r="AN358" s="13"/>
      <c r="AO358" s="13">
        <f>COUNTIF(الجدول233[[#This Row],[21]:[20]],"&lt;480")</f>
        <v>0</v>
      </c>
      <c r="AP358" s="13">
        <f>الجدول233[[#This Row],[الغياب ]]*2</f>
        <v>0</v>
      </c>
      <c r="AQ358" s="13" t="e">
        <f>VLOOKUP(الجدول233[[#This Row],[الرقم الوظيفي ]],'[2]علاوة 10 د.ل'!$C:$G,5,0)</f>
        <v>#N/A</v>
      </c>
    </row>
    <row r="359" spans="1:43">
      <c r="A359" s="20">
        <v>3815</v>
      </c>
      <c r="B359" s="8"/>
      <c r="C359" s="8"/>
      <c r="D359" s="9"/>
      <c r="E359" s="9"/>
      <c r="F359" s="9"/>
      <c r="G359" s="9"/>
      <c r="H359" s="9"/>
      <c r="I359" s="10"/>
      <c r="J359" s="9"/>
      <c r="K359" s="9"/>
      <c r="L359" s="9"/>
      <c r="M359" s="9"/>
      <c r="N359" s="9"/>
      <c r="O359" s="9"/>
      <c r="P359" s="10"/>
      <c r="Q359" s="9"/>
      <c r="R359" s="9"/>
      <c r="S359" s="9"/>
      <c r="T359" s="9"/>
      <c r="U359" s="9"/>
      <c r="V359" s="9"/>
      <c r="W359" s="10"/>
      <c r="X359" s="9"/>
      <c r="Y359" s="9"/>
      <c r="Z359" s="9"/>
      <c r="AA359" s="9"/>
      <c r="AB359" s="9"/>
      <c r="AC359" s="9"/>
      <c r="AD359" s="10"/>
      <c r="AE359" s="9"/>
      <c r="AF359" s="9"/>
      <c r="AG359" s="9"/>
      <c r="AH359" s="11">
        <f>COUNTIF(الجدول233[[#This Row],[21]:[20]],"س")</f>
        <v>0</v>
      </c>
      <c r="AI359" s="9">
        <f>COUNTIF(الجدول233[[#This Row],[21]:[20]],"ب")</f>
        <v>0</v>
      </c>
      <c r="AJ359" s="9">
        <f>COUNTIF(الجدول233[[#This Row],[21]:[20]],"غياب")</f>
        <v>0</v>
      </c>
      <c r="AK359" s="9">
        <f>COUNTIF(الجدول233[[#This Row],[21]:[20]],"غ")</f>
        <v>0</v>
      </c>
      <c r="AL359" s="9">
        <f>SUM(الجدول233[[#This Row],[21]:[20]])</f>
        <v>0</v>
      </c>
      <c r="AM359" s="12">
        <f>الجدول233[[#This Row],[أيام العمل الفعي ]]-الجدول233[[#This Row],[الغياب*2]]</f>
        <v>0</v>
      </c>
      <c r="AN359" s="13"/>
      <c r="AO359" s="13">
        <f>COUNTIF(الجدول233[[#This Row],[21]:[20]],"&lt;480")</f>
        <v>0</v>
      </c>
      <c r="AP359" s="13">
        <f>الجدول233[[#This Row],[الغياب ]]*2</f>
        <v>0</v>
      </c>
      <c r="AQ359" s="13">
        <f>VLOOKUP(الجدول233[[#This Row],[الرقم الوظيفي ]],'[2]علاوة 10 د.ل'!$C:$G,5,0)</f>
        <v>170</v>
      </c>
    </row>
    <row r="360" spans="1:43">
      <c r="A360" s="20">
        <v>3816</v>
      </c>
      <c r="B360" s="8"/>
      <c r="C360" s="8"/>
      <c r="D360" s="9"/>
      <c r="E360" s="9"/>
      <c r="F360" s="9"/>
      <c r="G360" s="9"/>
      <c r="H360" s="9"/>
      <c r="I360" s="10"/>
      <c r="J360" s="9"/>
      <c r="K360" s="9"/>
      <c r="L360" s="9"/>
      <c r="M360" s="9"/>
      <c r="N360" s="9"/>
      <c r="O360" s="9"/>
      <c r="P360" s="10"/>
      <c r="Q360" s="9"/>
      <c r="R360" s="9"/>
      <c r="S360" s="9"/>
      <c r="T360" s="9"/>
      <c r="U360" s="9"/>
      <c r="V360" s="9"/>
      <c r="W360" s="10"/>
      <c r="X360" s="9"/>
      <c r="Y360" s="9"/>
      <c r="Z360" s="9"/>
      <c r="AA360" s="9"/>
      <c r="AB360" s="9"/>
      <c r="AC360" s="9"/>
      <c r="AD360" s="10"/>
      <c r="AE360" s="9"/>
      <c r="AF360" s="9"/>
      <c r="AG360" s="9"/>
      <c r="AH360" s="11">
        <f>COUNTIF(الجدول233[[#This Row],[21]:[20]],"س")</f>
        <v>0</v>
      </c>
      <c r="AI360" s="9">
        <f>COUNTIF(الجدول233[[#This Row],[21]:[20]],"ب")</f>
        <v>0</v>
      </c>
      <c r="AJ360" s="9">
        <f>COUNTIF(الجدول233[[#This Row],[21]:[20]],"غياب")</f>
        <v>0</v>
      </c>
      <c r="AK360" s="9">
        <f>COUNTIF(الجدول233[[#This Row],[21]:[20]],"غ")</f>
        <v>0</v>
      </c>
      <c r="AL360" s="9">
        <f>SUM(الجدول233[[#This Row],[21]:[20]])</f>
        <v>0</v>
      </c>
      <c r="AM360" s="12">
        <f>الجدول233[[#This Row],[أيام العمل الفعي ]]-الجدول233[[#This Row],[الغياب*2]]</f>
        <v>0</v>
      </c>
      <c r="AN360" s="13"/>
      <c r="AO360" s="13">
        <f>COUNTIF(الجدول233[[#This Row],[21]:[20]],"&lt;480")</f>
        <v>0</v>
      </c>
      <c r="AP360" s="13">
        <f>الجدول233[[#This Row],[الغياب ]]*2</f>
        <v>0</v>
      </c>
      <c r="AQ360" s="13">
        <f>VLOOKUP(الجدول233[[#This Row],[الرقم الوظيفي ]],'[2]علاوة 10 د.ل'!$C:$G,5,0)</f>
        <v>260</v>
      </c>
    </row>
    <row r="361" spans="1:43">
      <c r="A361" s="23">
        <v>3819</v>
      </c>
      <c r="B361" s="21"/>
      <c r="C361" s="8"/>
      <c r="D361" s="9"/>
      <c r="E361" s="9"/>
      <c r="F361" s="9"/>
      <c r="G361" s="9"/>
      <c r="H361" s="9"/>
      <c r="I361" s="10"/>
      <c r="J361" s="9"/>
      <c r="K361" s="9"/>
      <c r="L361" s="9"/>
      <c r="M361" s="9"/>
      <c r="N361" s="9"/>
      <c r="O361" s="9"/>
      <c r="P361" s="10"/>
      <c r="Q361" s="9"/>
      <c r="R361" s="9"/>
      <c r="S361" s="9"/>
      <c r="T361" s="9"/>
      <c r="U361" s="9"/>
      <c r="V361" s="9"/>
      <c r="W361" s="10"/>
      <c r="X361" s="9"/>
      <c r="Y361" s="9"/>
      <c r="Z361" s="9"/>
      <c r="AA361" s="9"/>
      <c r="AB361" s="9"/>
      <c r="AC361" s="9"/>
      <c r="AD361" s="10"/>
      <c r="AE361" s="9"/>
      <c r="AF361" s="9"/>
      <c r="AG361" s="9"/>
      <c r="AH361" s="18">
        <f>COUNTIF(الجدول233[[#This Row],[21]:[20]],"س")</f>
        <v>0</v>
      </c>
      <c r="AI361" s="13">
        <f>COUNTIF(الجدول233[[#This Row],[21]:[20]],"ب")</f>
        <v>0</v>
      </c>
      <c r="AJ361" s="13">
        <f>COUNTIF(الجدول233[[#This Row],[21]:[20]],"غياب")</f>
        <v>0</v>
      </c>
      <c r="AK361" s="13">
        <f>COUNTIF(الجدول233[[#This Row],[21]:[20]],"غ")</f>
        <v>0</v>
      </c>
      <c r="AL361" s="13">
        <f>SUM(الجدول233[[#This Row],[21]:[20]])</f>
        <v>0</v>
      </c>
      <c r="AM361" s="19">
        <f>الجدول233[[#This Row],[أيام العمل الفعي ]]-الجدول233[[#This Row],[الغياب*2]]</f>
        <v>0</v>
      </c>
      <c r="AN361" s="13"/>
      <c r="AO361" s="13">
        <f>COUNTIF(الجدول233[[#This Row],[21]:[20]],"&lt;480")</f>
        <v>0</v>
      </c>
      <c r="AP361" s="13">
        <f>الجدول233[[#This Row],[الغياب ]]*2</f>
        <v>0</v>
      </c>
      <c r="AQ361" s="13">
        <f>VLOOKUP(الجدول233[[#This Row],[الرقم الوظيفي ]],'[2]علاوة 10 د.ل'!$C:$G,5,0)</f>
        <v>130</v>
      </c>
    </row>
    <row r="362" spans="1:43">
      <c r="A362" s="20">
        <v>3820</v>
      </c>
      <c r="B362" s="8"/>
      <c r="C362" s="8"/>
      <c r="D362" s="9"/>
      <c r="E362" s="9"/>
      <c r="F362" s="9"/>
      <c r="G362" s="9"/>
      <c r="H362" s="9"/>
      <c r="I362" s="10"/>
      <c r="J362" s="9"/>
      <c r="K362" s="9"/>
      <c r="L362" s="9"/>
      <c r="M362" s="9"/>
      <c r="N362" s="9"/>
      <c r="O362" s="9"/>
      <c r="P362" s="10"/>
      <c r="Q362" s="9"/>
      <c r="R362" s="9"/>
      <c r="S362" s="9"/>
      <c r="T362" s="9"/>
      <c r="U362" s="9"/>
      <c r="V362" s="9"/>
      <c r="W362" s="10"/>
      <c r="X362" s="9"/>
      <c r="Y362" s="9"/>
      <c r="Z362" s="9"/>
      <c r="AA362" s="9"/>
      <c r="AB362" s="9"/>
      <c r="AC362" s="9"/>
      <c r="AD362" s="10"/>
      <c r="AE362" s="9"/>
      <c r="AF362" s="9"/>
      <c r="AG362" s="9"/>
      <c r="AH362" s="11">
        <f>COUNTIF(الجدول233[[#This Row],[21]:[20]],"س")</f>
        <v>0</v>
      </c>
      <c r="AI362" s="9">
        <f>COUNTIF(الجدول233[[#This Row],[21]:[20]],"ب")</f>
        <v>0</v>
      </c>
      <c r="AJ362" s="9">
        <f>COUNTIF(الجدول233[[#This Row],[21]:[20]],"غياب")</f>
        <v>0</v>
      </c>
      <c r="AK362" s="9">
        <f>COUNTIF(الجدول233[[#This Row],[21]:[20]],"غ")</f>
        <v>0</v>
      </c>
      <c r="AL362" s="9">
        <f>SUM(الجدول233[[#This Row],[21]:[20]])</f>
        <v>0</v>
      </c>
      <c r="AM362" s="12">
        <f>الجدول233[[#This Row],[أيام العمل الفعي ]]-الجدول233[[#This Row],[الغياب*2]]</f>
        <v>0</v>
      </c>
      <c r="AN362" s="13"/>
      <c r="AO362" s="13">
        <f>COUNTIF(الجدول233[[#This Row],[21]:[20]],"&lt;480")</f>
        <v>0</v>
      </c>
      <c r="AP362" s="13">
        <f>الجدول233[[#This Row],[الغياب ]]*2</f>
        <v>0</v>
      </c>
      <c r="AQ362" s="13">
        <f>VLOOKUP(الجدول233[[#This Row],[الرقم الوظيفي ]],'[2]علاوة 10 د.ل'!$C:$G,5,0)</f>
        <v>220</v>
      </c>
    </row>
    <row r="363" spans="1:43">
      <c r="A363" s="20">
        <v>3822</v>
      </c>
      <c r="B363" s="8"/>
      <c r="C363" s="8"/>
      <c r="D363" s="9"/>
      <c r="E363" s="9"/>
      <c r="F363" s="9"/>
      <c r="G363" s="9"/>
      <c r="H363" s="9"/>
      <c r="I363" s="10"/>
      <c r="J363" s="9"/>
      <c r="K363" s="9"/>
      <c r="L363" s="9"/>
      <c r="M363" s="9"/>
      <c r="N363" s="9"/>
      <c r="O363" s="9"/>
      <c r="P363" s="10"/>
      <c r="Q363" s="9"/>
      <c r="R363" s="9"/>
      <c r="S363" s="9"/>
      <c r="T363" s="9"/>
      <c r="U363" s="9"/>
      <c r="V363" s="9"/>
      <c r="W363" s="10"/>
      <c r="X363" s="9"/>
      <c r="Y363" s="9"/>
      <c r="Z363" s="9"/>
      <c r="AA363" s="9"/>
      <c r="AB363" s="9"/>
      <c r="AC363" s="9"/>
      <c r="AD363" s="10"/>
      <c r="AE363" s="9"/>
      <c r="AF363" s="9"/>
      <c r="AG363" s="9"/>
      <c r="AH363" s="11">
        <f>COUNTIF(الجدول233[[#This Row],[21]:[20]],"س")</f>
        <v>0</v>
      </c>
      <c r="AI363" s="9">
        <f>COUNTIF(الجدول233[[#This Row],[21]:[20]],"ب")</f>
        <v>0</v>
      </c>
      <c r="AJ363" s="9">
        <f>COUNTIF(الجدول233[[#This Row],[21]:[20]],"غياب")</f>
        <v>0</v>
      </c>
      <c r="AK363" s="9">
        <f>COUNTIF(الجدول233[[#This Row],[21]:[20]],"غ")</f>
        <v>0</v>
      </c>
      <c r="AL363" s="9">
        <f>SUM(الجدول233[[#This Row],[21]:[20]])</f>
        <v>0</v>
      </c>
      <c r="AM363" s="12">
        <f>الجدول233[[#This Row],[أيام العمل الفعي ]]-الجدول233[[#This Row],[الغياب*2]]</f>
        <v>0</v>
      </c>
      <c r="AN363" s="13"/>
      <c r="AO363" s="13">
        <f>COUNTIF(الجدول233[[#This Row],[21]:[20]],"&lt;480")</f>
        <v>0</v>
      </c>
      <c r="AP363" s="13">
        <f>الجدول233[[#This Row],[الغياب ]]*2</f>
        <v>0</v>
      </c>
      <c r="AQ363" s="13" t="e">
        <f>VLOOKUP(الجدول233[[#This Row],[الرقم الوظيفي ]],'[2]علاوة 10 د.ل'!$C:$G,5,0)</f>
        <v>#N/A</v>
      </c>
    </row>
    <row r="364" spans="1:43">
      <c r="A364" s="20">
        <v>3825</v>
      </c>
      <c r="B364" s="8"/>
      <c r="C364" s="8"/>
      <c r="D364" s="9"/>
      <c r="E364" s="9"/>
      <c r="F364" s="9"/>
      <c r="G364" s="9"/>
      <c r="H364" s="9"/>
      <c r="I364" s="10"/>
      <c r="J364" s="9"/>
      <c r="K364" s="9"/>
      <c r="L364" s="9"/>
      <c r="M364" s="9"/>
      <c r="N364" s="9"/>
      <c r="O364" s="9"/>
      <c r="P364" s="10"/>
      <c r="Q364" s="9"/>
      <c r="R364" s="9"/>
      <c r="S364" s="9"/>
      <c r="T364" s="9"/>
      <c r="U364" s="9"/>
      <c r="V364" s="9"/>
      <c r="W364" s="10"/>
      <c r="X364" s="9"/>
      <c r="Y364" s="9"/>
      <c r="Z364" s="9"/>
      <c r="AA364" s="9"/>
      <c r="AB364" s="9"/>
      <c r="AC364" s="9"/>
      <c r="AD364" s="10"/>
      <c r="AE364" s="9"/>
      <c r="AF364" s="9"/>
      <c r="AG364" s="9"/>
      <c r="AH364" s="11">
        <f>COUNTIF(الجدول233[[#This Row],[21]:[20]],"س")</f>
        <v>0</v>
      </c>
      <c r="AI364" s="9">
        <f>COUNTIF(الجدول233[[#This Row],[21]:[20]],"ب")</f>
        <v>0</v>
      </c>
      <c r="AJ364" s="9">
        <f>COUNTIF(الجدول233[[#This Row],[21]:[20]],"غياب")</f>
        <v>0</v>
      </c>
      <c r="AK364" s="9">
        <f>COUNTIF(الجدول233[[#This Row],[21]:[20]],"غ")</f>
        <v>0</v>
      </c>
      <c r="AL364" s="9">
        <f>SUM(الجدول233[[#This Row],[21]:[20]])</f>
        <v>0</v>
      </c>
      <c r="AM364" s="12">
        <f>الجدول233[[#This Row],[أيام العمل الفعي ]]-الجدول233[[#This Row],[الغياب*2]]</f>
        <v>0</v>
      </c>
      <c r="AN364" s="13"/>
      <c r="AO364" s="13">
        <f>COUNTIF(الجدول233[[#This Row],[21]:[20]],"&lt;480")</f>
        <v>0</v>
      </c>
      <c r="AP364" s="13">
        <f>الجدول233[[#This Row],[الغياب ]]*2</f>
        <v>0</v>
      </c>
      <c r="AQ364" s="13">
        <f>VLOOKUP(الجدول233[[#This Row],[الرقم الوظيفي ]],'[2]علاوة 10 د.ل'!$C:$G,5,0)</f>
        <v>240</v>
      </c>
    </row>
    <row r="365" spans="1:43">
      <c r="A365" s="20">
        <v>3826</v>
      </c>
      <c r="B365" s="8"/>
      <c r="C365" s="8"/>
      <c r="D365" s="9"/>
      <c r="E365" s="9"/>
      <c r="F365" s="9"/>
      <c r="G365" s="9"/>
      <c r="H365" s="9"/>
      <c r="I365" s="10"/>
      <c r="J365" s="9"/>
      <c r="K365" s="9"/>
      <c r="L365" s="9"/>
      <c r="M365" s="9"/>
      <c r="N365" s="9"/>
      <c r="O365" s="9"/>
      <c r="P365" s="10"/>
      <c r="Q365" s="9"/>
      <c r="R365" s="9"/>
      <c r="S365" s="9"/>
      <c r="T365" s="9"/>
      <c r="U365" s="9"/>
      <c r="V365" s="9"/>
      <c r="W365" s="10"/>
      <c r="X365" s="9"/>
      <c r="Y365" s="9"/>
      <c r="Z365" s="9"/>
      <c r="AA365" s="9"/>
      <c r="AB365" s="9"/>
      <c r="AC365" s="9"/>
      <c r="AD365" s="10"/>
      <c r="AE365" s="9"/>
      <c r="AF365" s="9"/>
      <c r="AG365" s="9"/>
      <c r="AH365" s="11">
        <f>COUNTIF(الجدول233[[#This Row],[21]:[20]],"س")</f>
        <v>0</v>
      </c>
      <c r="AI365" s="9">
        <f>COUNTIF(الجدول233[[#This Row],[21]:[20]],"ب")</f>
        <v>0</v>
      </c>
      <c r="AJ365" s="9">
        <f>COUNTIF(الجدول233[[#This Row],[21]:[20]],"غياب")</f>
        <v>0</v>
      </c>
      <c r="AK365" s="9">
        <f>COUNTIF(الجدول233[[#This Row],[21]:[20]],"غ")</f>
        <v>0</v>
      </c>
      <c r="AL365" s="9">
        <f>SUM(الجدول233[[#This Row],[21]:[20]])</f>
        <v>0</v>
      </c>
      <c r="AM365" s="12">
        <f>الجدول233[[#This Row],[أيام العمل الفعي ]]-الجدول233[[#This Row],[الغياب*2]]</f>
        <v>0</v>
      </c>
      <c r="AN365" s="13"/>
      <c r="AO365" s="13">
        <f>COUNTIF(الجدول233[[#This Row],[21]:[20]],"&lt;480")</f>
        <v>0</v>
      </c>
      <c r="AP365" s="13">
        <f>الجدول233[[#This Row],[الغياب ]]*2</f>
        <v>0</v>
      </c>
      <c r="AQ365" s="13" t="e">
        <f>VLOOKUP(الجدول233[[#This Row],[الرقم الوظيفي ]],'[2]علاوة 10 د.ل'!$C:$G,5,0)</f>
        <v>#N/A</v>
      </c>
    </row>
    <row r="366" spans="1:43">
      <c r="A366" s="20">
        <v>3827</v>
      </c>
      <c r="B366" s="24"/>
      <c r="C366" s="8"/>
      <c r="D366" s="9"/>
      <c r="E366" s="9"/>
      <c r="F366" s="9"/>
      <c r="G366" s="9"/>
      <c r="H366" s="9"/>
      <c r="I366" s="10"/>
      <c r="J366" s="9"/>
      <c r="K366" s="9"/>
      <c r="L366" s="9"/>
      <c r="M366" s="9"/>
      <c r="N366" s="9"/>
      <c r="O366" s="9"/>
      <c r="P366" s="10"/>
      <c r="Q366" s="9"/>
      <c r="R366" s="9"/>
      <c r="S366" s="9"/>
      <c r="T366" s="9"/>
      <c r="U366" s="9"/>
      <c r="V366" s="9"/>
      <c r="W366" s="10"/>
      <c r="X366" s="9"/>
      <c r="Y366" s="9"/>
      <c r="Z366" s="9"/>
      <c r="AA366" s="9"/>
      <c r="AB366" s="9"/>
      <c r="AC366" s="9"/>
      <c r="AD366" s="10"/>
      <c r="AE366" s="9"/>
      <c r="AF366" s="9"/>
      <c r="AG366" s="9"/>
      <c r="AH366" s="11">
        <f>COUNTIF(الجدول233[[#This Row],[21]:[20]],"س")</f>
        <v>0</v>
      </c>
      <c r="AI366" s="9">
        <f>COUNTIF(الجدول233[[#This Row],[21]:[20]],"ب")</f>
        <v>0</v>
      </c>
      <c r="AJ366" s="9">
        <f>COUNTIF(الجدول233[[#This Row],[21]:[20]],"غياب")</f>
        <v>0</v>
      </c>
      <c r="AK366" s="9">
        <f>COUNTIF(الجدول233[[#This Row],[21]:[20]],"غ")</f>
        <v>0</v>
      </c>
      <c r="AL366" s="9">
        <f>SUM(الجدول233[[#This Row],[21]:[20]])</f>
        <v>0</v>
      </c>
      <c r="AM366" s="12">
        <f>الجدول233[[#This Row],[أيام العمل الفعي ]]-الجدول233[[#This Row],[الغياب*2]]</f>
        <v>0</v>
      </c>
      <c r="AN366" s="13"/>
      <c r="AO366" s="13">
        <f>COUNTIF(الجدول233[[#This Row],[21]:[20]],"&lt;480")</f>
        <v>0</v>
      </c>
      <c r="AP366" s="13">
        <f>الجدول233[[#This Row],[الغياب ]]*2</f>
        <v>0</v>
      </c>
      <c r="AQ366" s="13" t="e">
        <f>VLOOKUP(الجدول233[[#This Row],[الرقم الوظيفي ]],'[2]علاوة 10 د.ل'!$C:$G,5,0)</f>
        <v>#N/A</v>
      </c>
    </row>
    <row r="367" spans="1:43">
      <c r="A367" s="20">
        <v>3828</v>
      </c>
      <c r="B367" s="24"/>
      <c r="C367" s="8"/>
      <c r="D367" s="9"/>
      <c r="E367" s="9"/>
      <c r="F367" s="9"/>
      <c r="G367" s="9"/>
      <c r="H367" s="9"/>
      <c r="I367" s="10"/>
      <c r="J367" s="9"/>
      <c r="K367" s="9"/>
      <c r="L367" s="9"/>
      <c r="M367" s="9"/>
      <c r="N367" s="9"/>
      <c r="O367" s="9"/>
      <c r="P367" s="10"/>
      <c r="Q367" s="9"/>
      <c r="R367" s="9"/>
      <c r="S367" s="9"/>
      <c r="T367" s="9"/>
      <c r="U367" s="9"/>
      <c r="V367" s="9"/>
      <c r="W367" s="10"/>
      <c r="X367" s="9"/>
      <c r="Y367" s="9"/>
      <c r="Z367" s="9"/>
      <c r="AA367" s="9"/>
      <c r="AB367" s="9"/>
      <c r="AC367" s="9"/>
      <c r="AD367" s="10"/>
      <c r="AE367" s="9"/>
      <c r="AF367" s="9"/>
      <c r="AG367" s="9"/>
      <c r="AH367" s="11">
        <f>COUNTIF(الجدول233[[#This Row],[21]:[20]],"س")</f>
        <v>0</v>
      </c>
      <c r="AI367" s="9">
        <f>COUNTIF(الجدول233[[#This Row],[21]:[20]],"ب")</f>
        <v>0</v>
      </c>
      <c r="AJ367" s="9">
        <f>COUNTIF(الجدول233[[#This Row],[21]:[20]],"غياب")</f>
        <v>0</v>
      </c>
      <c r="AK367" s="9">
        <f>COUNTIF(الجدول233[[#This Row],[21]:[20]],"غ")</f>
        <v>0</v>
      </c>
      <c r="AL367" s="9">
        <f>SUM(الجدول233[[#This Row],[21]:[20]])</f>
        <v>0</v>
      </c>
      <c r="AM367" s="12">
        <f>الجدول233[[#This Row],[أيام العمل الفعي ]]-الجدول233[[#This Row],[الغياب*2]]</f>
        <v>0</v>
      </c>
      <c r="AN367" s="13"/>
      <c r="AO367" s="13">
        <f>COUNTIF(الجدول233[[#This Row],[21]:[20]],"&lt;480")</f>
        <v>0</v>
      </c>
      <c r="AP367" s="13">
        <f>الجدول233[[#This Row],[الغياب ]]*2</f>
        <v>0</v>
      </c>
      <c r="AQ367" s="13" t="e">
        <f>VLOOKUP(الجدول233[[#This Row],[الرقم الوظيفي ]],'[2]علاوة 10 د.ل'!$C:$G,5,0)</f>
        <v>#N/A</v>
      </c>
    </row>
    <row r="368" spans="1:43">
      <c r="A368" s="20">
        <v>3829</v>
      </c>
      <c r="B368" s="24"/>
      <c r="C368" s="8"/>
      <c r="D368" s="9"/>
      <c r="E368" s="9"/>
      <c r="F368" s="9"/>
      <c r="G368" s="9"/>
      <c r="H368" s="9"/>
      <c r="I368" s="10"/>
      <c r="J368" s="9"/>
      <c r="K368" s="9"/>
      <c r="L368" s="9"/>
      <c r="M368" s="9"/>
      <c r="N368" s="9"/>
      <c r="O368" s="9"/>
      <c r="P368" s="10"/>
      <c r="Q368" s="9"/>
      <c r="R368" s="9"/>
      <c r="S368" s="9"/>
      <c r="T368" s="9"/>
      <c r="U368" s="9"/>
      <c r="V368" s="9"/>
      <c r="W368" s="10"/>
      <c r="X368" s="9"/>
      <c r="Y368" s="9"/>
      <c r="Z368" s="9"/>
      <c r="AA368" s="9"/>
      <c r="AB368" s="9"/>
      <c r="AC368" s="9"/>
      <c r="AD368" s="10"/>
      <c r="AE368" s="9"/>
      <c r="AF368" s="9"/>
      <c r="AG368" s="9"/>
      <c r="AH368" s="11">
        <f>COUNTIF(الجدول233[[#This Row],[21]:[20]],"س")</f>
        <v>0</v>
      </c>
      <c r="AI368" s="9">
        <f>COUNTIF(الجدول233[[#This Row],[21]:[20]],"ب")</f>
        <v>0</v>
      </c>
      <c r="AJ368" s="9">
        <f>COUNTIF(الجدول233[[#This Row],[21]:[20]],"غياب")</f>
        <v>0</v>
      </c>
      <c r="AK368" s="9">
        <f>COUNTIF(الجدول233[[#This Row],[21]:[20]],"غ")</f>
        <v>0</v>
      </c>
      <c r="AL368" s="9">
        <f>SUM(الجدول233[[#This Row],[21]:[20]])</f>
        <v>0</v>
      </c>
      <c r="AM368" s="12">
        <f>الجدول233[[#This Row],[أيام العمل الفعي ]]-الجدول233[[#This Row],[الغياب*2]]</f>
        <v>0</v>
      </c>
      <c r="AN368" s="13"/>
      <c r="AO368" s="13">
        <f>COUNTIF(الجدول233[[#This Row],[21]:[20]],"&lt;480")</f>
        <v>0</v>
      </c>
      <c r="AP368" s="13">
        <f>الجدول233[[#This Row],[الغياب ]]*2</f>
        <v>0</v>
      </c>
      <c r="AQ368" s="13" t="e">
        <f>VLOOKUP(الجدول233[[#This Row],[الرقم الوظيفي ]],'[2]علاوة 10 د.ل'!$C:$G,5,0)</f>
        <v>#N/A</v>
      </c>
    </row>
    <row r="369" spans="1:43">
      <c r="A369" s="20">
        <v>3831</v>
      </c>
      <c r="B369" s="24"/>
      <c r="C369" s="8"/>
      <c r="D369" s="9"/>
      <c r="E369" s="9"/>
      <c r="F369" s="9"/>
      <c r="G369" s="9"/>
      <c r="H369" s="9"/>
      <c r="I369" s="10"/>
      <c r="J369" s="9"/>
      <c r="K369" s="9"/>
      <c r="L369" s="9"/>
      <c r="M369" s="9"/>
      <c r="N369" s="9"/>
      <c r="O369" s="9"/>
      <c r="P369" s="10"/>
      <c r="Q369" s="9"/>
      <c r="R369" s="9"/>
      <c r="S369" s="9"/>
      <c r="T369" s="9"/>
      <c r="U369" s="9"/>
      <c r="V369" s="9"/>
      <c r="W369" s="10"/>
      <c r="X369" s="9"/>
      <c r="Y369" s="9"/>
      <c r="Z369" s="9"/>
      <c r="AA369" s="9"/>
      <c r="AB369" s="9"/>
      <c r="AC369" s="9"/>
      <c r="AD369" s="10"/>
      <c r="AE369" s="9"/>
      <c r="AF369" s="9"/>
      <c r="AG369" s="9"/>
      <c r="AH369" s="11">
        <f>COUNTIF(الجدول233[[#This Row],[21]:[20]],"س")</f>
        <v>0</v>
      </c>
      <c r="AI369" s="9">
        <f>COUNTIF(الجدول233[[#This Row],[21]:[20]],"ب")</f>
        <v>0</v>
      </c>
      <c r="AJ369" s="9">
        <f>COUNTIF(الجدول233[[#This Row],[21]:[20]],"غياب")</f>
        <v>0</v>
      </c>
      <c r="AK369" s="9">
        <f>COUNTIF(الجدول233[[#This Row],[21]:[20]],"غ")</f>
        <v>0</v>
      </c>
      <c r="AL369" s="9">
        <f>SUM(الجدول233[[#This Row],[21]:[20]])</f>
        <v>0</v>
      </c>
      <c r="AM369" s="12">
        <f>الجدول233[[#This Row],[أيام العمل الفعي ]]-الجدول233[[#This Row],[الغياب*2]]</f>
        <v>0</v>
      </c>
      <c r="AN369" s="13"/>
      <c r="AO369" s="13">
        <f>COUNTIF(الجدول233[[#This Row],[21]:[20]],"&lt;480")</f>
        <v>0</v>
      </c>
      <c r="AP369" s="13">
        <f>الجدول233[[#This Row],[الغياب ]]*2</f>
        <v>0</v>
      </c>
      <c r="AQ369" s="13">
        <f>VLOOKUP(الجدول233[[#This Row],[الرقم الوظيفي ]],'[2]علاوة 10 د.ل'!$C:$G,5,0)</f>
        <v>250</v>
      </c>
    </row>
    <row r="370" spans="1:43">
      <c r="A370" s="20">
        <v>3833</v>
      </c>
      <c r="B370" s="24"/>
      <c r="C370" s="8"/>
      <c r="D370" s="9"/>
      <c r="E370" s="9"/>
      <c r="F370" s="9"/>
      <c r="G370" s="9"/>
      <c r="H370" s="9"/>
      <c r="I370" s="10"/>
      <c r="J370" s="9"/>
      <c r="K370" s="9"/>
      <c r="L370" s="9"/>
      <c r="M370" s="9"/>
      <c r="N370" s="9"/>
      <c r="O370" s="9"/>
      <c r="P370" s="10"/>
      <c r="Q370" s="9"/>
      <c r="R370" s="9"/>
      <c r="S370" s="9"/>
      <c r="T370" s="9"/>
      <c r="U370" s="9"/>
      <c r="V370" s="9"/>
      <c r="W370" s="10"/>
      <c r="X370" s="9"/>
      <c r="Y370" s="9"/>
      <c r="Z370" s="9"/>
      <c r="AA370" s="9"/>
      <c r="AB370" s="9"/>
      <c r="AC370" s="9"/>
      <c r="AD370" s="10"/>
      <c r="AE370" s="9"/>
      <c r="AF370" s="9"/>
      <c r="AG370" s="9"/>
      <c r="AH370" s="11">
        <f>COUNTIF(الجدول233[[#This Row],[21]:[20]],"س")</f>
        <v>0</v>
      </c>
      <c r="AI370" s="9">
        <f>COUNTIF(الجدول233[[#This Row],[21]:[20]],"ب")</f>
        <v>0</v>
      </c>
      <c r="AJ370" s="9">
        <f>COUNTIF(الجدول233[[#This Row],[21]:[20]],"غياب")</f>
        <v>0</v>
      </c>
      <c r="AK370" s="9">
        <f>COUNTIF(الجدول233[[#This Row],[21]:[20]],"غ")</f>
        <v>0</v>
      </c>
      <c r="AL370" s="9">
        <f>SUM(الجدول233[[#This Row],[21]:[20]])</f>
        <v>0</v>
      </c>
      <c r="AM370" s="12">
        <f>الجدول233[[#This Row],[أيام العمل الفعي ]]-الجدول233[[#This Row],[الغياب*2]]</f>
        <v>0</v>
      </c>
      <c r="AN370" s="13"/>
      <c r="AO370" s="13">
        <f>COUNTIF(الجدول233[[#This Row],[21]:[20]],"&lt;480")</f>
        <v>0</v>
      </c>
      <c r="AP370" s="13">
        <f>الجدول233[[#This Row],[الغياب ]]*2</f>
        <v>0</v>
      </c>
      <c r="AQ370" s="13" t="e">
        <f>VLOOKUP(الجدول233[[#This Row],[الرقم الوظيفي ]],'[2]علاوة 10 د.ل'!$C:$G,5,0)</f>
        <v>#N/A</v>
      </c>
    </row>
    <row r="371" spans="1:43">
      <c r="A371" s="20">
        <v>3834</v>
      </c>
      <c r="B371" s="24"/>
      <c r="C371" s="8"/>
      <c r="D371" s="9"/>
      <c r="E371" s="9"/>
      <c r="F371" s="9"/>
      <c r="G371" s="9"/>
      <c r="H371" s="9"/>
      <c r="I371" s="10"/>
      <c r="J371" s="9"/>
      <c r="K371" s="9"/>
      <c r="L371" s="9"/>
      <c r="M371" s="9"/>
      <c r="N371" s="9"/>
      <c r="O371" s="9"/>
      <c r="P371" s="10"/>
      <c r="Q371" s="9"/>
      <c r="R371" s="9"/>
      <c r="S371" s="9"/>
      <c r="T371" s="9"/>
      <c r="U371" s="9"/>
      <c r="V371" s="9"/>
      <c r="W371" s="10"/>
      <c r="X371" s="9"/>
      <c r="Y371" s="9"/>
      <c r="Z371" s="9"/>
      <c r="AA371" s="9"/>
      <c r="AB371" s="9"/>
      <c r="AC371" s="9"/>
      <c r="AD371" s="10"/>
      <c r="AE371" s="9"/>
      <c r="AF371" s="9"/>
      <c r="AG371" s="9"/>
      <c r="AH371" s="11">
        <f>COUNTIF(الجدول233[[#This Row],[21]:[20]],"س")</f>
        <v>0</v>
      </c>
      <c r="AI371" s="9">
        <f>COUNTIF(الجدول233[[#This Row],[21]:[20]],"ب")</f>
        <v>0</v>
      </c>
      <c r="AJ371" s="9">
        <f>COUNTIF(الجدول233[[#This Row],[21]:[20]],"غياب")</f>
        <v>0</v>
      </c>
      <c r="AK371" s="9">
        <f>COUNTIF(الجدول233[[#This Row],[21]:[20]],"غ")</f>
        <v>0</v>
      </c>
      <c r="AL371" s="9">
        <f>SUM(الجدول233[[#This Row],[21]:[20]])</f>
        <v>0</v>
      </c>
      <c r="AM371" s="12">
        <f>الجدول233[[#This Row],[أيام العمل الفعي ]]-الجدول233[[#This Row],[الغياب*2]]</f>
        <v>0</v>
      </c>
      <c r="AN371" s="13"/>
      <c r="AO371" s="13">
        <f>COUNTIF(الجدول233[[#This Row],[21]:[20]],"&lt;480")</f>
        <v>0</v>
      </c>
      <c r="AP371" s="13">
        <f>الجدول233[[#This Row],[الغياب ]]*2</f>
        <v>0</v>
      </c>
      <c r="AQ371" s="13">
        <f>VLOOKUP(الجدول233[[#This Row],[الرقم الوظيفي ]],'[2]علاوة 10 د.ل'!$C:$G,5,0)</f>
        <v>260</v>
      </c>
    </row>
    <row r="372" spans="1:43">
      <c r="A372" s="20">
        <v>3836</v>
      </c>
      <c r="B372" s="24"/>
      <c r="C372" s="8"/>
      <c r="D372" s="9"/>
      <c r="E372" s="9"/>
      <c r="F372" s="9"/>
      <c r="G372" s="9"/>
      <c r="H372" s="9"/>
      <c r="I372" s="10"/>
      <c r="J372" s="9"/>
      <c r="K372" s="9"/>
      <c r="L372" s="9"/>
      <c r="M372" s="9"/>
      <c r="N372" s="9"/>
      <c r="O372" s="9"/>
      <c r="P372" s="10"/>
      <c r="Q372" s="9"/>
      <c r="R372" s="9"/>
      <c r="S372" s="9"/>
      <c r="T372" s="9"/>
      <c r="U372" s="9"/>
      <c r="V372" s="9"/>
      <c r="W372" s="10"/>
      <c r="X372" s="9"/>
      <c r="Y372" s="9"/>
      <c r="Z372" s="9"/>
      <c r="AA372" s="9"/>
      <c r="AB372" s="9"/>
      <c r="AC372" s="9"/>
      <c r="AD372" s="10"/>
      <c r="AE372" s="9"/>
      <c r="AF372" s="9"/>
      <c r="AG372" s="9"/>
      <c r="AH372" s="11">
        <f>COUNTIF(الجدول233[[#This Row],[21]:[20]],"س")</f>
        <v>0</v>
      </c>
      <c r="AI372" s="9">
        <f>COUNTIF(الجدول233[[#This Row],[21]:[20]],"ب")</f>
        <v>0</v>
      </c>
      <c r="AJ372" s="9">
        <f>COUNTIF(الجدول233[[#This Row],[21]:[20]],"غياب")</f>
        <v>0</v>
      </c>
      <c r="AK372" s="9">
        <f>COUNTIF(الجدول233[[#This Row],[21]:[20]],"غ")</f>
        <v>0</v>
      </c>
      <c r="AL372" s="9">
        <f>SUM(الجدول233[[#This Row],[21]:[20]])</f>
        <v>0</v>
      </c>
      <c r="AM372" s="12">
        <f>الجدول233[[#This Row],[أيام العمل الفعي ]]-الجدول233[[#This Row],[الغياب*2]]</f>
        <v>0</v>
      </c>
      <c r="AN372" s="13"/>
      <c r="AO372" s="13">
        <f>COUNTIF(الجدول233[[#This Row],[21]:[20]],"&lt;480")</f>
        <v>0</v>
      </c>
      <c r="AP372" s="13">
        <f>الجدول233[[#This Row],[الغياب ]]*2</f>
        <v>0</v>
      </c>
      <c r="AQ372" s="13">
        <f>VLOOKUP(الجدول233[[#This Row],[الرقم الوظيفي ]],'[2]علاوة 10 د.ل'!$C:$G,5,0)</f>
        <v>190</v>
      </c>
    </row>
    <row r="373" spans="1:43">
      <c r="A373" s="20">
        <v>3837</v>
      </c>
      <c r="B373" s="24"/>
      <c r="C373" s="8"/>
      <c r="D373" s="9"/>
      <c r="E373" s="9"/>
      <c r="F373" s="9"/>
      <c r="G373" s="9"/>
      <c r="H373" s="9"/>
      <c r="I373" s="10"/>
      <c r="J373" s="9"/>
      <c r="K373" s="9"/>
      <c r="L373" s="9"/>
      <c r="M373" s="9"/>
      <c r="N373" s="9"/>
      <c r="O373" s="9"/>
      <c r="P373" s="10"/>
      <c r="Q373" s="9"/>
      <c r="R373" s="9"/>
      <c r="S373" s="9"/>
      <c r="T373" s="9"/>
      <c r="U373" s="9"/>
      <c r="V373" s="9"/>
      <c r="W373" s="10"/>
      <c r="X373" s="9"/>
      <c r="Y373" s="9"/>
      <c r="Z373" s="9"/>
      <c r="AA373" s="9"/>
      <c r="AB373" s="9"/>
      <c r="AC373" s="9"/>
      <c r="AD373" s="10"/>
      <c r="AE373" s="9"/>
      <c r="AF373" s="9"/>
      <c r="AG373" s="9"/>
      <c r="AH373" s="11">
        <f>COUNTIF(الجدول233[[#This Row],[21]:[20]],"س")</f>
        <v>0</v>
      </c>
      <c r="AI373" s="9">
        <f>COUNTIF(الجدول233[[#This Row],[21]:[20]],"ب")</f>
        <v>0</v>
      </c>
      <c r="AJ373" s="9">
        <f>COUNTIF(الجدول233[[#This Row],[21]:[20]],"غياب")</f>
        <v>0</v>
      </c>
      <c r="AK373" s="9">
        <f>COUNTIF(الجدول233[[#This Row],[21]:[20]],"غ")</f>
        <v>0</v>
      </c>
      <c r="AL373" s="9">
        <f>SUM(الجدول233[[#This Row],[21]:[20]])</f>
        <v>0</v>
      </c>
      <c r="AM373" s="12">
        <f>الجدول233[[#This Row],[أيام العمل الفعي ]]-الجدول233[[#This Row],[الغياب*2]]</f>
        <v>0</v>
      </c>
      <c r="AN373" s="13"/>
      <c r="AO373" s="13">
        <f>COUNTIF(الجدول233[[#This Row],[21]:[20]],"&lt;480")</f>
        <v>0</v>
      </c>
      <c r="AP373" s="13">
        <f>الجدول233[[#This Row],[الغياب ]]*2</f>
        <v>0</v>
      </c>
      <c r="AQ373" s="13">
        <f>VLOOKUP(الجدول233[[#This Row],[الرقم الوظيفي ]],'[2]علاوة 10 د.ل'!$C:$G,5,0)</f>
        <v>200</v>
      </c>
    </row>
    <row r="374" spans="1:43">
      <c r="A374" s="20">
        <v>3838</v>
      </c>
      <c r="B374" s="24"/>
      <c r="C374" s="8"/>
      <c r="D374" s="9"/>
      <c r="E374" s="9"/>
      <c r="F374" s="9"/>
      <c r="G374" s="9"/>
      <c r="H374" s="9"/>
      <c r="I374" s="10"/>
      <c r="J374" s="9"/>
      <c r="K374" s="9"/>
      <c r="L374" s="9"/>
      <c r="M374" s="9"/>
      <c r="N374" s="9"/>
      <c r="O374" s="9"/>
      <c r="P374" s="10"/>
      <c r="Q374" s="9"/>
      <c r="R374" s="9"/>
      <c r="S374" s="9"/>
      <c r="T374" s="9"/>
      <c r="U374" s="9"/>
      <c r="V374" s="9"/>
      <c r="W374" s="10"/>
      <c r="X374" s="9"/>
      <c r="Y374" s="9"/>
      <c r="Z374" s="9"/>
      <c r="AA374" s="9"/>
      <c r="AB374" s="9"/>
      <c r="AC374" s="9"/>
      <c r="AD374" s="10"/>
      <c r="AE374" s="9"/>
      <c r="AF374" s="9"/>
      <c r="AG374" s="9"/>
      <c r="AH374" s="11">
        <f>COUNTIF(الجدول233[[#This Row],[21]:[20]],"س")</f>
        <v>0</v>
      </c>
      <c r="AI374" s="9">
        <f>COUNTIF(الجدول233[[#This Row],[21]:[20]],"ب")</f>
        <v>0</v>
      </c>
      <c r="AJ374" s="9">
        <f>COUNTIF(الجدول233[[#This Row],[21]:[20]],"غياب")</f>
        <v>0</v>
      </c>
      <c r="AK374" s="9">
        <f>COUNTIF(الجدول233[[#This Row],[21]:[20]],"غ")</f>
        <v>0</v>
      </c>
      <c r="AL374" s="9">
        <f>SUM(الجدول233[[#This Row],[21]:[20]])</f>
        <v>0</v>
      </c>
      <c r="AM374" s="12">
        <f>الجدول233[[#This Row],[أيام العمل الفعي ]]-الجدول233[[#This Row],[الغياب*2]]</f>
        <v>0</v>
      </c>
      <c r="AN374" s="13"/>
      <c r="AO374" s="13">
        <f>COUNTIF(الجدول233[[#This Row],[21]:[20]],"&lt;480")</f>
        <v>0</v>
      </c>
      <c r="AP374" s="13">
        <f>الجدول233[[#This Row],[الغياب ]]*2</f>
        <v>0</v>
      </c>
      <c r="AQ374" s="13">
        <f>VLOOKUP(الجدول233[[#This Row],[الرقم الوظيفي ]],'[2]علاوة 10 د.ل'!$C:$G,5,0)</f>
        <v>190</v>
      </c>
    </row>
    <row r="375" spans="1:43">
      <c r="A375" s="20">
        <v>3840</v>
      </c>
      <c r="B375" s="24"/>
      <c r="C375" s="8"/>
      <c r="D375" s="9"/>
      <c r="E375" s="9"/>
      <c r="F375" s="9"/>
      <c r="G375" s="9"/>
      <c r="H375" s="9"/>
      <c r="I375" s="10"/>
      <c r="J375" s="9"/>
      <c r="K375" s="9"/>
      <c r="L375" s="9"/>
      <c r="M375" s="9"/>
      <c r="N375" s="9"/>
      <c r="O375" s="9"/>
      <c r="P375" s="10"/>
      <c r="Q375" s="9"/>
      <c r="R375" s="9"/>
      <c r="S375" s="9"/>
      <c r="T375" s="9"/>
      <c r="U375" s="9"/>
      <c r="V375" s="9"/>
      <c r="W375" s="10"/>
      <c r="X375" s="9"/>
      <c r="Y375" s="9"/>
      <c r="Z375" s="9"/>
      <c r="AA375" s="9"/>
      <c r="AB375" s="9"/>
      <c r="AC375" s="9"/>
      <c r="AD375" s="10"/>
      <c r="AE375" s="9"/>
      <c r="AF375" s="9"/>
      <c r="AG375" s="9"/>
      <c r="AH375" s="11">
        <f>COUNTIF(الجدول233[[#This Row],[21]:[20]],"س")</f>
        <v>0</v>
      </c>
      <c r="AI375" s="9">
        <f>COUNTIF(الجدول233[[#This Row],[21]:[20]],"ب")</f>
        <v>0</v>
      </c>
      <c r="AJ375" s="9">
        <f>COUNTIF(الجدول233[[#This Row],[21]:[20]],"غياب")</f>
        <v>0</v>
      </c>
      <c r="AK375" s="9">
        <f>COUNTIF(الجدول233[[#This Row],[21]:[20]],"غ")</f>
        <v>0</v>
      </c>
      <c r="AL375" s="9">
        <f>SUM(الجدول233[[#This Row],[21]:[20]])</f>
        <v>0</v>
      </c>
      <c r="AM375" s="12">
        <f>الجدول233[[#This Row],[أيام العمل الفعي ]]-الجدول233[[#This Row],[الغياب*2]]</f>
        <v>0</v>
      </c>
      <c r="AN375" s="13"/>
      <c r="AO375" s="13">
        <f>COUNTIF(الجدول233[[#This Row],[21]:[20]],"&lt;480")</f>
        <v>0</v>
      </c>
      <c r="AP375" s="13">
        <f>الجدول233[[#This Row],[الغياب ]]*2</f>
        <v>0</v>
      </c>
      <c r="AQ375" s="13">
        <f>VLOOKUP(الجدول233[[#This Row],[الرقم الوظيفي ]],'[2]علاوة 10 د.ل'!$C:$G,5,0)</f>
        <v>220</v>
      </c>
    </row>
    <row r="376" spans="1:43">
      <c r="A376" s="20">
        <v>3841</v>
      </c>
      <c r="B376" s="24"/>
      <c r="C376" s="8"/>
      <c r="D376" s="9"/>
      <c r="E376" s="9"/>
      <c r="F376" s="9"/>
      <c r="G376" s="9"/>
      <c r="H376" s="9"/>
      <c r="I376" s="10"/>
      <c r="J376" s="9"/>
      <c r="K376" s="9"/>
      <c r="L376" s="9"/>
      <c r="M376" s="9"/>
      <c r="N376" s="9"/>
      <c r="O376" s="9"/>
      <c r="P376" s="10"/>
      <c r="Q376" s="9"/>
      <c r="R376" s="9"/>
      <c r="S376" s="9"/>
      <c r="T376" s="9"/>
      <c r="U376" s="9"/>
      <c r="V376" s="9"/>
      <c r="W376" s="10"/>
      <c r="X376" s="9"/>
      <c r="Y376" s="9"/>
      <c r="Z376" s="9"/>
      <c r="AA376" s="9"/>
      <c r="AB376" s="9"/>
      <c r="AC376" s="9"/>
      <c r="AD376" s="10"/>
      <c r="AE376" s="9"/>
      <c r="AF376" s="9"/>
      <c r="AG376" s="9"/>
      <c r="AH376" s="11">
        <f>COUNTIF(الجدول233[[#This Row],[21]:[20]],"س")</f>
        <v>0</v>
      </c>
      <c r="AI376" s="9">
        <f>COUNTIF(الجدول233[[#This Row],[21]:[20]],"ب")</f>
        <v>0</v>
      </c>
      <c r="AJ376" s="9">
        <f>COUNTIF(الجدول233[[#This Row],[21]:[20]],"غياب")</f>
        <v>0</v>
      </c>
      <c r="AK376" s="9">
        <f>COUNTIF(الجدول233[[#This Row],[21]:[20]],"غ")</f>
        <v>0</v>
      </c>
      <c r="AL376" s="9">
        <f>SUM(الجدول233[[#This Row],[21]:[20]])</f>
        <v>0</v>
      </c>
      <c r="AM376" s="12">
        <f>الجدول233[[#This Row],[أيام العمل الفعي ]]-الجدول233[[#This Row],[الغياب*2]]</f>
        <v>0</v>
      </c>
      <c r="AN376" s="13"/>
      <c r="AO376" s="13">
        <f>COUNTIF(الجدول233[[#This Row],[21]:[20]],"&lt;480")</f>
        <v>0</v>
      </c>
      <c r="AP376" s="13">
        <f>الجدول233[[#This Row],[الغياب ]]*2</f>
        <v>0</v>
      </c>
      <c r="AQ376" s="13">
        <f>VLOOKUP(الجدول233[[#This Row],[الرقم الوظيفي ]],'[2]علاوة 10 د.ل'!$C:$G,5,0)</f>
        <v>220</v>
      </c>
    </row>
    <row r="377" spans="1:43">
      <c r="A377" s="20">
        <v>3842</v>
      </c>
      <c r="B377" s="24"/>
      <c r="C377" s="8"/>
      <c r="D377" s="9"/>
      <c r="E377" s="9"/>
      <c r="F377" s="9"/>
      <c r="G377" s="9"/>
      <c r="H377" s="9"/>
      <c r="I377" s="10"/>
      <c r="J377" s="9"/>
      <c r="K377" s="9"/>
      <c r="L377" s="9"/>
      <c r="M377" s="9"/>
      <c r="N377" s="9"/>
      <c r="O377" s="9"/>
      <c r="P377" s="10"/>
      <c r="Q377" s="9"/>
      <c r="R377" s="9"/>
      <c r="S377" s="9"/>
      <c r="T377" s="9"/>
      <c r="U377" s="9"/>
      <c r="V377" s="9"/>
      <c r="W377" s="10"/>
      <c r="X377" s="9"/>
      <c r="Y377" s="9"/>
      <c r="Z377" s="9"/>
      <c r="AA377" s="9"/>
      <c r="AB377" s="9"/>
      <c r="AC377" s="9"/>
      <c r="AD377" s="10"/>
      <c r="AE377" s="9"/>
      <c r="AF377" s="9"/>
      <c r="AG377" s="9"/>
      <c r="AH377" s="11">
        <f>COUNTIF(الجدول233[[#This Row],[21]:[20]],"س")</f>
        <v>0</v>
      </c>
      <c r="AI377" s="9">
        <f>COUNTIF(الجدول233[[#This Row],[21]:[20]],"ب")</f>
        <v>0</v>
      </c>
      <c r="AJ377" s="9">
        <f>COUNTIF(الجدول233[[#This Row],[21]:[20]],"غياب")</f>
        <v>0</v>
      </c>
      <c r="AK377" s="9">
        <f>COUNTIF(الجدول233[[#This Row],[21]:[20]],"غ")</f>
        <v>0</v>
      </c>
      <c r="AL377" s="9">
        <f>SUM(الجدول233[[#This Row],[21]:[20]])</f>
        <v>0</v>
      </c>
      <c r="AM377" s="12">
        <f>الجدول233[[#This Row],[أيام العمل الفعي ]]-الجدول233[[#This Row],[الغياب*2]]</f>
        <v>0</v>
      </c>
      <c r="AN377" s="13"/>
      <c r="AO377" s="13">
        <f>COUNTIF(الجدول233[[#This Row],[21]:[20]],"&lt;480")</f>
        <v>0</v>
      </c>
      <c r="AP377" s="13">
        <f>الجدول233[[#This Row],[الغياب ]]*2</f>
        <v>0</v>
      </c>
      <c r="AQ377" s="13">
        <f>VLOOKUP(الجدول233[[#This Row],[الرقم الوظيفي ]],'[2]علاوة 10 د.ل'!$C:$G,5,0)</f>
        <v>240</v>
      </c>
    </row>
    <row r="378" spans="1:43">
      <c r="A378" s="20">
        <v>3844</v>
      </c>
      <c r="B378" s="24"/>
      <c r="C378" s="8"/>
      <c r="D378" s="9"/>
      <c r="E378" s="9"/>
      <c r="F378" s="9"/>
      <c r="G378" s="9"/>
      <c r="H378" s="9"/>
      <c r="I378" s="10"/>
      <c r="J378" s="9"/>
      <c r="K378" s="9"/>
      <c r="L378" s="9"/>
      <c r="M378" s="9"/>
      <c r="N378" s="9"/>
      <c r="O378" s="9"/>
      <c r="P378" s="10"/>
      <c r="Q378" s="9"/>
      <c r="R378" s="9"/>
      <c r="S378" s="9"/>
      <c r="T378" s="9"/>
      <c r="U378" s="9"/>
      <c r="V378" s="9"/>
      <c r="W378" s="10"/>
      <c r="X378" s="9"/>
      <c r="Y378" s="9"/>
      <c r="Z378" s="9"/>
      <c r="AA378" s="9"/>
      <c r="AB378" s="9"/>
      <c r="AC378" s="9"/>
      <c r="AD378" s="10"/>
      <c r="AE378" s="9"/>
      <c r="AF378" s="9"/>
      <c r="AG378" s="9"/>
      <c r="AH378" s="11">
        <f>COUNTIF(الجدول233[[#This Row],[21]:[20]],"س")</f>
        <v>0</v>
      </c>
      <c r="AI378" s="9">
        <f>COUNTIF(الجدول233[[#This Row],[21]:[20]],"ب")</f>
        <v>0</v>
      </c>
      <c r="AJ378" s="9">
        <f>COUNTIF(الجدول233[[#This Row],[21]:[20]],"غياب")</f>
        <v>0</v>
      </c>
      <c r="AK378" s="9">
        <f>COUNTIF(الجدول233[[#This Row],[21]:[20]],"غ")</f>
        <v>0</v>
      </c>
      <c r="AL378" s="9">
        <f>SUM(الجدول233[[#This Row],[21]:[20]])</f>
        <v>0</v>
      </c>
      <c r="AM378" s="12">
        <f>الجدول233[[#This Row],[أيام العمل الفعي ]]-الجدول233[[#This Row],[الغياب*2]]</f>
        <v>0</v>
      </c>
      <c r="AN378" s="13"/>
      <c r="AO378" s="13">
        <f>COUNTIF(الجدول233[[#This Row],[21]:[20]],"&lt;480")</f>
        <v>0</v>
      </c>
      <c r="AP378" s="13">
        <f>الجدول233[[#This Row],[الغياب ]]*2</f>
        <v>0</v>
      </c>
      <c r="AQ378" s="13">
        <f>VLOOKUP(الجدول233[[#This Row],[الرقم الوظيفي ]],'[2]علاوة 10 د.ل'!$C:$G,5,0)</f>
        <v>250</v>
      </c>
    </row>
    <row r="379" spans="1:43">
      <c r="A379" s="20">
        <v>3845</v>
      </c>
      <c r="B379" s="24"/>
      <c r="C379" s="8"/>
      <c r="D379" s="9"/>
      <c r="E379" s="9"/>
      <c r="F379" s="9"/>
      <c r="G379" s="9"/>
      <c r="H379" s="9"/>
      <c r="I379" s="10"/>
      <c r="J379" s="9"/>
      <c r="K379" s="9"/>
      <c r="L379" s="9"/>
      <c r="M379" s="9"/>
      <c r="N379" s="9"/>
      <c r="O379" s="9"/>
      <c r="P379" s="10"/>
      <c r="Q379" s="9"/>
      <c r="R379" s="9"/>
      <c r="S379" s="9"/>
      <c r="T379" s="9"/>
      <c r="U379" s="9"/>
      <c r="V379" s="9"/>
      <c r="W379" s="10"/>
      <c r="X379" s="9"/>
      <c r="Y379" s="9"/>
      <c r="Z379" s="9"/>
      <c r="AA379" s="9"/>
      <c r="AB379" s="9"/>
      <c r="AC379" s="9"/>
      <c r="AD379" s="10"/>
      <c r="AE379" s="9"/>
      <c r="AF379" s="9"/>
      <c r="AG379" s="9"/>
      <c r="AH379" s="11">
        <f>COUNTIF(الجدول233[[#This Row],[21]:[20]],"س")</f>
        <v>0</v>
      </c>
      <c r="AI379" s="9">
        <f>COUNTIF(الجدول233[[#This Row],[21]:[20]],"ب")</f>
        <v>0</v>
      </c>
      <c r="AJ379" s="9">
        <f>COUNTIF(الجدول233[[#This Row],[21]:[20]],"غياب")</f>
        <v>0</v>
      </c>
      <c r="AK379" s="9">
        <f>COUNTIF(الجدول233[[#This Row],[21]:[20]],"غ")</f>
        <v>0</v>
      </c>
      <c r="AL379" s="9">
        <f>SUM(الجدول233[[#This Row],[21]:[20]])</f>
        <v>0</v>
      </c>
      <c r="AM379" s="12">
        <f>الجدول233[[#This Row],[أيام العمل الفعي ]]-الجدول233[[#This Row],[الغياب*2]]</f>
        <v>0</v>
      </c>
      <c r="AN379" s="13"/>
      <c r="AO379" s="13">
        <f>COUNTIF(الجدول233[[#This Row],[21]:[20]],"&lt;480")</f>
        <v>0</v>
      </c>
      <c r="AP379" s="13">
        <f>الجدول233[[#This Row],[الغياب ]]*2</f>
        <v>0</v>
      </c>
      <c r="AQ379" s="13">
        <f>VLOOKUP(الجدول233[[#This Row],[الرقم الوظيفي ]],'[2]علاوة 10 د.ل'!$C:$G,5,0)</f>
        <v>250</v>
      </c>
    </row>
    <row r="380" spans="1:43">
      <c r="A380" s="20">
        <v>3847</v>
      </c>
      <c r="B380" s="24"/>
      <c r="C380" s="8"/>
      <c r="D380" s="9"/>
      <c r="E380" s="9"/>
      <c r="F380" s="9"/>
      <c r="G380" s="9"/>
      <c r="H380" s="9"/>
      <c r="I380" s="10"/>
      <c r="J380" s="9"/>
      <c r="K380" s="9"/>
      <c r="L380" s="9"/>
      <c r="M380" s="9"/>
      <c r="N380" s="9"/>
      <c r="O380" s="9"/>
      <c r="P380" s="10"/>
      <c r="Q380" s="9"/>
      <c r="R380" s="9"/>
      <c r="S380" s="9"/>
      <c r="T380" s="9"/>
      <c r="U380" s="9"/>
      <c r="V380" s="9"/>
      <c r="W380" s="10"/>
      <c r="X380" s="9"/>
      <c r="Y380" s="9"/>
      <c r="Z380" s="9"/>
      <c r="AA380" s="9"/>
      <c r="AB380" s="9"/>
      <c r="AC380" s="9"/>
      <c r="AD380" s="10"/>
      <c r="AE380" s="9"/>
      <c r="AF380" s="9"/>
      <c r="AG380" s="9"/>
      <c r="AH380" s="11">
        <f>COUNTIF(الجدول233[[#This Row],[21]:[20]],"س")</f>
        <v>0</v>
      </c>
      <c r="AI380" s="9">
        <f>COUNTIF(الجدول233[[#This Row],[21]:[20]],"ب")</f>
        <v>0</v>
      </c>
      <c r="AJ380" s="9">
        <f>COUNTIF(الجدول233[[#This Row],[21]:[20]],"غياب")</f>
        <v>0</v>
      </c>
      <c r="AK380" s="9">
        <f>COUNTIF(الجدول233[[#This Row],[21]:[20]],"غ")</f>
        <v>0</v>
      </c>
      <c r="AL380" s="9">
        <f>SUM(الجدول233[[#This Row],[21]:[20]])</f>
        <v>0</v>
      </c>
      <c r="AM380" s="12">
        <f>الجدول233[[#This Row],[أيام العمل الفعي ]]-الجدول233[[#This Row],[الغياب*2]]</f>
        <v>0</v>
      </c>
      <c r="AN380" s="13"/>
      <c r="AO380" s="13">
        <f>COUNTIF(الجدول233[[#This Row],[21]:[20]],"&lt;480")</f>
        <v>0</v>
      </c>
      <c r="AP380" s="13">
        <f>الجدول233[[#This Row],[الغياب ]]*2</f>
        <v>0</v>
      </c>
      <c r="AQ380" s="13">
        <f>VLOOKUP(الجدول233[[#This Row],[الرقم الوظيفي ]],'[2]علاوة 10 د.ل'!$C:$G,5,0)</f>
        <v>240</v>
      </c>
    </row>
    <row r="381" spans="1:43">
      <c r="A381" s="20">
        <v>3851</v>
      </c>
      <c r="B381" s="24"/>
      <c r="C381" s="8"/>
      <c r="D381" s="9"/>
      <c r="E381" s="9"/>
      <c r="F381" s="9"/>
      <c r="G381" s="9"/>
      <c r="H381" s="9"/>
      <c r="I381" s="10"/>
      <c r="J381" s="9"/>
      <c r="K381" s="9"/>
      <c r="L381" s="9"/>
      <c r="M381" s="9"/>
      <c r="N381" s="9"/>
      <c r="O381" s="9"/>
      <c r="P381" s="10"/>
      <c r="Q381" s="9"/>
      <c r="R381" s="9"/>
      <c r="S381" s="9"/>
      <c r="T381" s="9"/>
      <c r="U381" s="9"/>
      <c r="V381" s="9"/>
      <c r="W381" s="10"/>
      <c r="X381" s="9"/>
      <c r="Y381" s="9"/>
      <c r="Z381" s="9"/>
      <c r="AA381" s="9"/>
      <c r="AB381" s="9"/>
      <c r="AC381" s="9"/>
      <c r="AD381" s="10"/>
      <c r="AE381" s="9"/>
      <c r="AF381" s="9"/>
      <c r="AG381" s="9"/>
      <c r="AH381" s="11">
        <f>COUNTIF(الجدول233[[#This Row],[21]:[20]],"س")</f>
        <v>0</v>
      </c>
      <c r="AI381" s="9">
        <f>COUNTIF(الجدول233[[#This Row],[21]:[20]],"ب")</f>
        <v>0</v>
      </c>
      <c r="AJ381" s="9">
        <f>COUNTIF(الجدول233[[#This Row],[21]:[20]],"غياب")</f>
        <v>0</v>
      </c>
      <c r="AK381" s="9">
        <f>COUNTIF(الجدول233[[#This Row],[21]:[20]],"غ")</f>
        <v>0</v>
      </c>
      <c r="AL381" s="9">
        <f>SUM(الجدول233[[#This Row],[21]:[20]])</f>
        <v>0</v>
      </c>
      <c r="AM381" s="12">
        <f>الجدول233[[#This Row],[أيام العمل الفعي ]]-الجدول233[[#This Row],[الغياب*2]]</f>
        <v>0</v>
      </c>
      <c r="AN381" s="13"/>
      <c r="AO381" s="13">
        <f>COUNTIF(الجدول233[[#This Row],[21]:[20]],"&lt;480")</f>
        <v>0</v>
      </c>
      <c r="AP381" s="13">
        <f>الجدول233[[#This Row],[الغياب ]]*2</f>
        <v>0</v>
      </c>
      <c r="AQ381" s="13" t="e">
        <f>VLOOKUP(الجدول233[[#This Row],[الرقم الوظيفي ]],'[2]علاوة 10 د.ل'!$C:$G,5,0)</f>
        <v>#N/A</v>
      </c>
    </row>
    <row r="382" spans="1:43">
      <c r="A382" s="20">
        <v>3852</v>
      </c>
      <c r="B382" s="24"/>
      <c r="C382" s="8"/>
      <c r="D382" s="9"/>
      <c r="E382" s="9"/>
      <c r="F382" s="9"/>
      <c r="G382" s="9"/>
      <c r="H382" s="9"/>
      <c r="I382" s="10"/>
      <c r="J382" s="9"/>
      <c r="K382" s="9"/>
      <c r="L382" s="9"/>
      <c r="M382" s="9"/>
      <c r="N382" s="9"/>
      <c r="O382" s="9"/>
      <c r="P382" s="10"/>
      <c r="Q382" s="9"/>
      <c r="R382" s="9"/>
      <c r="S382" s="9"/>
      <c r="T382" s="9"/>
      <c r="U382" s="9"/>
      <c r="V382" s="9"/>
      <c r="W382" s="10"/>
      <c r="X382" s="9"/>
      <c r="Y382" s="9"/>
      <c r="Z382" s="9"/>
      <c r="AA382" s="9"/>
      <c r="AB382" s="9"/>
      <c r="AC382" s="9"/>
      <c r="AD382" s="10"/>
      <c r="AE382" s="9"/>
      <c r="AF382" s="9"/>
      <c r="AG382" s="9"/>
      <c r="AH382" s="11">
        <f>COUNTIF(الجدول233[[#This Row],[21]:[20]],"س")</f>
        <v>0</v>
      </c>
      <c r="AI382" s="9">
        <f>COUNTIF(الجدول233[[#This Row],[21]:[20]],"ب")</f>
        <v>0</v>
      </c>
      <c r="AJ382" s="9">
        <f>COUNTIF(الجدول233[[#This Row],[21]:[20]],"غياب")</f>
        <v>0</v>
      </c>
      <c r="AK382" s="9">
        <f>COUNTIF(الجدول233[[#This Row],[21]:[20]],"غ")</f>
        <v>0</v>
      </c>
      <c r="AL382" s="9">
        <f>SUM(الجدول233[[#This Row],[21]:[20]])</f>
        <v>0</v>
      </c>
      <c r="AM382" s="12">
        <f>الجدول233[[#This Row],[أيام العمل الفعي ]]-الجدول233[[#This Row],[الغياب*2]]</f>
        <v>0</v>
      </c>
      <c r="AN382" s="13"/>
      <c r="AO382" s="13">
        <f>COUNTIF(الجدول233[[#This Row],[21]:[20]],"&lt;480")</f>
        <v>0</v>
      </c>
      <c r="AP382" s="13">
        <f>الجدول233[[#This Row],[الغياب ]]*2</f>
        <v>0</v>
      </c>
      <c r="AQ382" s="13">
        <f>VLOOKUP(الجدول233[[#This Row],[الرقم الوظيفي ]],'[2]علاوة 10 د.ل'!$C:$G,5,0)</f>
        <v>250</v>
      </c>
    </row>
    <row r="383" spans="1:43">
      <c r="A383" s="20">
        <v>3853</v>
      </c>
      <c r="B383" s="24"/>
      <c r="C383" s="8"/>
      <c r="D383" s="9"/>
      <c r="E383" s="9"/>
      <c r="F383" s="9"/>
      <c r="G383" s="9"/>
      <c r="H383" s="9"/>
      <c r="I383" s="10"/>
      <c r="J383" s="9"/>
      <c r="K383" s="9"/>
      <c r="L383" s="9"/>
      <c r="M383" s="9"/>
      <c r="N383" s="9"/>
      <c r="O383" s="9"/>
      <c r="P383" s="10"/>
      <c r="Q383" s="9"/>
      <c r="R383" s="9"/>
      <c r="S383" s="9"/>
      <c r="T383" s="9"/>
      <c r="U383" s="9"/>
      <c r="V383" s="9"/>
      <c r="W383" s="10"/>
      <c r="X383" s="9"/>
      <c r="Y383" s="9"/>
      <c r="Z383" s="9"/>
      <c r="AA383" s="9"/>
      <c r="AB383" s="9"/>
      <c r="AC383" s="9"/>
      <c r="AD383" s="10"/>
      <c r="AE383" s="9"/>
      <c r="AF383" s="9"/>
      <c r="AG383" s="9"/>
      <c r="AH383" s="11">
        <f>COUNTIF(الجدول233[[#This Row],[21]:[20]],"س")</f>
        <v>0</v>
      </c>
      <c r="AI383" s="9">
        <f>COUNTIF(الجدول233[[#This Row],[21]:[20]],"ب")</f>
        <v>0</v>
      </c>
      <c r="AJ383" s="9">
        <f>COUNTIF(الجدول233[[#This Row],[21]:[20]],"غياب")</f>
        <v>0</v>
      </c>
      <c r="AK383" s="9">
        <f>COUNTIF(الجدول233[[#This Row],[21]:[20]],"غ")</f>
        <v>0</v>
      </c>
      <c r="AL383" s="9">
        <f>SUM(الجدول233[[#This Row],[21]:[20]])</f>
        <v>0</v>
      </c>
      <c r="AM383" s="12">
        <f>الجدول233[[#This Row],[أيام العمل الفعي ]]-الجدول233[[#This Row],[الغياب*2]]</f>
        <v>0</v>
      </c>
      <c r="AN383" s="13"/>
      <c r="AO383" s="13">
        <f>COUNTIF(الجدول233[[#This Row],[21]:[20]],"&lt;480")</f>
        <v>0</v>
      </c>
      <c r="AP383" s="13">
        <f>الجدول233[[#This Row],[الغياب ]]*2</f>
        <v>0</v>
      </c>
      <c r="AQ383" s="13" t="e">
        <f>VLOOKUP(الجدول233[[#This Row],[الرقم الوظيفي ]],'[2]علاوة 10 د.ل'!$C:$G,5,0)</f>
        <v>#N/A</v>
      </c>
    </row>
    <row r="384" spans="1:43">
      <c r="A384" s="20">
        <v>3854</v>
      </c>
      <c r="B384" s="24"/>
      <c r="C384" s="8"/>
      <c r="D384" s="9"/>
      <c r="E384" s="9"/>
      <c r="F384" s="9"/>
      <c r="G384" s="9"/>
      <c r="H384" s="9"/>
      <c r="I384" s="10"/>
      <c r="J384" s="9"/>
      <c r="K384" s="9"/>
      <c r="L384" s="9"/>
      <c r="M384" s="9"/>
      <c r="N384" s="9"/>
      <c r="O384" s="9"/>
      <c r="P384" s="10"/>
      <c r="Q384" s="9"/>
      <c r="R384" s="9"/>
      <c r="S384" s="9"/>
      <c r="T384" s="9"/>
      <c r="U384" s="9"/>
      <c r="V384" s="9"/>
      <c r="W384" s="10"/>
      <c r="X384" s="9"/>
      <c r="Y384" s="9"/>
      <c r="Z384" s="9"/>
      <c r="AA384" s="9"/>
      <c r="AB384" s="9"/>
      <c r="AC384" s="9"/>
      <c r="AD384" s="10"/>
      <c r="AE384" s="9"/>
      <c r="AF384" s="9"/>
      <c r="AG384" s="9"/>
      <c r="AH384" s="11">
        <f>COUNTIF(الجدول233[[#This Row],[21]:[20]],"س")</f>
        <v>0</v>
      </c>
      <c r="AI384" s="9">
        <f>COUNTIF(الجدول233[[#This Row],[21]:[20]],"ب")</f>
        <v>0</v>
      </c>
      <c r="AJ384" s="9">
        <f>COUNTIF(الجدول233[[#This Row],[21]:[20]],"غياب")</f>
        <v>0</v>
      </c>
      <c r="AK384" s="9">
        <f>COUNTIF(الجدول233[[#This Row],[21]:[20]],"غ")</f>
        <v>0</v>
      </c>
      <c r="AL384" s="9">
        <f>SUM(الجدول233[[#This Row],[21]:[20]])</f>
        <v>0</v>
      </c>
      <c r="AM384" s="12">
        <f>الجدول233[[#This Row],[أيام العمل الفعي ]]-الجدول233[[#This Row],[الغياب*2]]</f>
        <v>0</v>
      </c>
      <c r="AN384" s="13"/>
      <c r="AO384" s="13">
        <f>COUNTIF(الجدول233[[#This Row],[21]:[20]],"&lt;480")</f>
        <v>0</v>
      </c>
      <c r="AP384" s="13">
        <f>الجدول233[[#This Row],[الغياب ]]*2</f>
        <v>0</v>
      </c>
      <c r="AQ384" s="13" t="e">
        <f>VLOOKUP(الجدول233[[#This Row],[الرقم الوظيفي ]],'[2]علاوة 10 د.ل'!$C:$G,5,0)</f>
        <v>#N/A</v>
      </c>
    </row>
    <row r="385" spans="1:43">
      <c r="A385" s="20">
        <v>3856</v>
      </c>
      <c r="B385" s="24"/>
      <c r="C385" s="8"/>
      <c r="D385" s="9"/>
      <c r="E385" s="9"/>
      <c r="F385" s="9"/>
      <c r="G385" s="9"/>
      <c r="H385" s="9"/>
      <c r="I385" s="10"/>
      <c r="J385" s="9"/>
      <c r="K385" s="9"/>
      <c r="L385" s="9"/>
      <c r="M385" s="9"/>
      <c r="N385" s="9"/>
      <c r="O385" s="9"/>
      <c r="P385" s="10"/>
      <c r="Q385" s="9"/>
      <c r="R385" s="9"/>
      <c r="S385" s="9"/>
      <c r="T385" s="9"/>
      <c r="U385" s="9"/>
      <c r="V385" s="9"/>
      <c r="W385" s="10"/>
      <c r="X385" s="9"/>
      <c r="Y385" s="9"/>
      <c r="Z385" s="9"/>
      <c r="AA385" s="9"/>
      <c r="AB385" s="9"/>
      <c r="AC385" s="9"/>
      <c r="AD385" s="10"/>
      <c r="AE385" s="9"/>
      <c r="AF385" s="9"/>
      <c r="AG385" s="9"/>
      <c r="AH385" s="11">
        <f>COUNTIF(الجدول233[[#This Row],[21]:[20]],"س")</f>
        <v>0</v>
      </c>
      <c r="AI385" s="9">
        <f>COUNTIF(الجدول233[[#This Row],[21]:[20]],"ب")</f>
        <v>0</v>
      </c>
      <c r="AJ385" s="9">
        <f>COUNTIF(الجدول233[[#This Row],[21]:[20]],"غياب")</f>
        <v>0</v>
      </c>
      <c r="AK385" s="9">
        <f>COUNTIF(الجدول233[[#This Row],[21]:[20]],"غ")</f>
        <v>0</v>
      </c>
      <c r="AL385" s="9">
        <f>SUM(الجدول233[[#This Row],[21]:[20]])</f>
        <v>0</v>
      </c>
      <c r="AM385" s="12">
        <f>الجدول233[[#This Row],[أيام العمل الفعي ]]-الجدول233[[#This Row],[الغياب*2]]</f>
        <v>0</v>
      </c>
      <c r="AN385" s="13"/>
      <c r="AO385" s="13">
        <f>COUNTIF(الجدول233[[#This Row],[21]:[20]],"&lt;480")</f>
        <v>0</v>
      </c>
      <c r="AP385" s="13">
        <f>الجدول233[[#This Row],[الغياب ]]*2</f>
        <v>0</v>
      </c>
      <c r="AQ385" s="13" t="e">
        <f>VLOOKUP(الجدول233[[#This Row],[الرقم الوظيفي ]],'[2]علاوة 10 د.ل'!$C:$G,5,0)</f>
        <v>#N/A</v>
      </c>
    </row>
    <row r="386" spans="1:43">
      <c r="A386" s="20">
        <v>3857</v>
      </c>
      <c r="B386" s="24"/>
      <c r="C386" s="8"/>
      <c r="D386" s="9"/>
      <c r="E386" s="9"/>
      <c r="F386" s="9"/>
      <c r="G386" s="9"/>
      <c r="H386" s="9"/>
      <c r="I386" s="10"/>
      <c r="J386" s="9"/>
      <c r="K386" s="9"/>
      <c r="L386" s="9"/>
      <c r="M386" s="9"/>
      <c r="N386" s="9"/>
      <c r="O386" s="9"/>
      <c r="P386" s="10"/>
      <c r="Q386" s="9"/>
      <c r="R386" s="9"/>
      <c r="S386" s="9"/>
      <c r="T386" s="9"/>
      <c r="U386" s="9"/>
      <c r="V386" s="9"/>
      <c r="W386" s="10"/>
      <c r="X386" s="9"/>
      <c r="Y386" s="9"/>
      <c r="Z386" s="9"/>
      <c r="AA386" s="9"/>
      <c r="AB386" s="9"/>
      <c r="AC386" s="9"/>
      <c r="AD386" s="10"/>
      <c r="AE386" s="9"/>
      <c r="AF386" s="9"/>
      <c r="AG386" s="9"/>
      <c r="AH386" s="11">
        <f>COUNTIF(الجدول233[[#This Row],[21]:[20]],"س")</f>
        <v>0</v>
      </c>
      <c r="AI386" s="9">
        <f>COUNTIF(الجدول233[[#This Row],[21]:[20]],"ب")</f>
        <v>0</v>
      </c>
      <c r="AJ386" s="9">
        <f>COUNTIF(الجدول233[[#This Row],[21]:[20]],"غياب")</f>
        <v>0</v>
      </c>
      <c r="AK386" s="9">
        <f>COUNTIF(الجدول233[[#This Row],[21]:[20]],"غ")</f>
        <v>0</v>
      </c>
      <c r="AL386" s="9">
        <f>SUM(الجدول233[[#This Row],[21]:[20]])</f>
        <v>0</v>
      </c>
      <c r="AM386" s="12">
        <f>الجدول233[[#This Row],[أيام العمل الفعي ]]-الجدول233[[#This Row],[الغياب*2]]</f>
        <v>0</v>
      </c>
      <c r="AN386" s="13"/>
      <c r="AO386" s="13">
        <f>COUNTIF(الجدول233[[#This Row],[21]:[20]],"&lt;480")</f>
        <v>0</v>
      </c>
      <c r="AP386" s="13">
        <f>الجدول233[[#This Row],[الغياب ]]*2</f>
        <v>0</v>
      </c>
      <c r="AQ386" s="13">
        <f>VLOOKUP(الجدول233[[#This Row],[الرقم الوظيفي ]],'[2]علاوة 10 د.ل'!$C:$G,5,0)</f>
        <v>240</v>
      </c>
    </row>
    <row r="387" spans="1:43">
      <c r="A387" s="20">
        <v>3859</v>
      </c>
      <c r="B387" s="24"/>
      <c r="C387" s="8"/>
      <c r="D387" s="9"/>
      <c r="E387" s="9"/>
      <c r="F387" s="9"/>
      <c r="G387" s="9"/>
      <c r="H387" s="9"/>
      <c r="I387" s="10"/>
      <c r="J387" s="9"/>
      <c r="K387" s="9"/>
      <c r="L387" s="9"/>
      <c r="M387" s="9"/>
      <c r="N387" s="9"/>
      <c r="O387" s="9"/>
      <c r="P387" s="10"/>
      <c r="Q387" s="9"/>
      <c r="R387" s="9"/>
      <c r="S387" s="9"/>
      <c r="T387" s="9"/>
      <c r="U387" s="9"/>
      <c r="V387" s="9"/>
      <c r="W387" s="10"/>
      <c r="X387" s="9"/>
      <c r="Y387" s="9"/>
      <c r="Z387" s="9"/>
      <c r="AA387" s="9"/>
      <c r="AB387" s="9"/>
      <c r="AC387" s="9"/>
      <c r="AD387" s="10"/>
      <c r="AE387" s="9"/>
      <c r="AF387" s="9"/>
      <c r="AG387" s="9"/>
      <c r="AH387" s="11">
        <f>COUNTIF(الجدول233[[#This Row],[21]:[20]],"س")</f>
        <v>0</v>
      </c>
      <c r="AI387" s="9">
        <f>COUNTIF(الجدول233[[#This Row],[21]:[20]],"ب")</f>
        <v>0</v>
      </c>
      <c r="AJ387" s="9">
        <f>COUNTIF(الجدول233[[#This Row],[21]:[20]],"غياب")</f>
        <v>0</v>
      </c>
      <c r="AK387" s="9">
        <f>COUNTIF(الجدول233[[#This Row],[21]:[20]],"غ")</f>
        <v>0</v>
      </c>
      <c r="AL387" s="9">
        <f>SUM(الجدول233[[#This Row],[21]:[20]])</f>
        <v>0</v>
      </c>
      <c r="AM387" s="12">
        <f>الجدول233[[#This Row],[أيام العمل الفعي ]]-الجدول233[[#This Row],[الغياب*2]]</f>
        <v>0</v>
      </c>
      <c r="AN387" s="13"/>
      <c r="AO387" s="13">
        <f>COUNTIF(الجدول233[[#This Row],[21]:[20]],"&lt;480")</f>
        <v>0</v>
      </c>
      <c r="AP387" s="13">
        <f>الجدول233[[#This Row],[الغياب ]]*2</f>
        <v>0</v>
      </c>
      <c r="AQ387" s="13">
        <f>VLOOKUP(الجدول233[[#This Row],[الرقم الوظيفي ]],'[2]علاوة 10 د.ل'!$C:$G,5,0)</f>
        <v>250</v>
      </c>
    </row>
    <row r="388" spans="1:43">
      <c r="A388" s="16">
        <v>3861</v>
      </c>
      <c r="B388" s="25"/>
      <c r="C388" s="8"/>
      <c r="D388" s="9"/>
      <c r="E388" s="9"/>
      <c r="F388" s="9"/>
      <c r="G388" s="9"/>
      <c r="H388" s="9"/>
      <c r="I388" s="10"/>
      <c r="J388" s="9"/>
      <c r="K388" s="9"/>
      <c r="L388" s="9"/>
      <c r="M388" s="9"/>
      <c r="N388" s="9"/>
      <c r="O388" s="9"/>
      <c r="P388" s="10"/>
      <c r="Q388" s="9"/>
      <c r="R388" s="9"/>
      <c r="S388" s="9"/>
      <c r="T388" s="9"/>
      <c r="U388" s="9"/>
      <c r="V388" s="9"/>
      <c r="W388" s="10"/>
      <c r="X388" s="9"/>
      <c r="Y388" s="9"/>
      <c r="Z388" s="9"/>
      <c r="AA388" s="9"/>
      <c r="AB388" s="9"/>
      <c r="AC388" s="9"/>
      <c r="AD388" s="10"/>
      <c r="AE388" s="9"/>
      <c r="AF388" s="9"/>
      <c r="AG388" s="9"/>
      <c r="AH388" s="18">
        <f>COUNTIF(الجدول233[[#This Row],[21]:[20]],"س")</f>
        <v>0</v>
      </c>
      <c r="AI388" s="13">
        <f>COUNTIF(الجدول233[[#This Row],[21]:[20]],"ب")</f>
        <v>0</v>
      </c>
      <c r="AJ388" s="13">
        <f>COUNTIF(الجدول233[[#This Row],[21]:[20]],"غياب")</f>
        <v>0</v>
      </c>
      <c r="AK388" s="13">
        <f>COUNTIF(الجدول233[[#This Row],[21]:[20]],"غ")</f>
        <v>0</v>
      </c>
      <c r="AL388" s="13">
        <f>SUM(الجدول233[[#This Row],[21]:[20]])</f>
        <v>0</v>
      </c>
      <c r="AM388" s="19">
        <f>الجدول233[[#This Row],[أيام العمل الفعي ]]-الجدول233[[#This Row],[الغياب*2]]</f>
        <v>0</v>
      </c>
      <c r="AN388" s="13"/>
      <c r="AO388" s="13">
        <f>COUNTIF(الجدول233[[#This Row],[21]:[20]],"&lt;480")</f>
        <v>0</v>
      </c>
      <c r="AP388" s="13">
        <f>الجدول233[[#This Row],[الغياب ]]*2</f>
        <v>0</v>
      </c>
      <c r="AQ388" s="13" t="e">
        <f>VLOOKUP(الجدول233[[#This Row],[الرقم الوظيفي ]],'[2]علاوة 10 د.ل'!$C:$G,5,0)</f>
        <v>#N/A</v>
      </c>
    </row>
    <row r="389" spans="1:43">
      <c r="A389" s="20">
        <v>3862</v>
      </c>
      <c r="B389" s="26"/>
      <c r="C389" s="8"/>
      <c r="D389" s="9"/>
      <c r="E389" s="9"/>
      <c r="F389" s="9"/>
      <c r="G389" s="9"/>
      <c r="H389" s="9"/>
      <c r="I389" s="10"/>
      <c r="J389" s="9"/>
      <c r="K389" s="9"/>
      <c r="L389" s="9"/>
      <c r="M389" s="9"/>
      <c r="N389" s="9"/>
      <c r="O389" s="9"/>
      <c r="P389" s="10"/>
      <c r="Q389" s="9"/>
      <c r="R389" s="9"/>
      <c r="S389" s="9"/>
      <c r="T389" s="9"/>
      <c r="U389" s="9"/>
      <c r="V389" s="9"/>
      <c r="W389" s="10"/>
      <c r="X389" s="9"/>
      <c r="Y389" s="9"/>
      <c r="Z389" s="9"/>
      <c r="AA389" s="9"/>
      <c r="AB389" s="9"/>
      <c r="AC389" s="9"/>
      <c r="AD389" s="10"/>
      <c r="AE389" s="9"/>
      <c r="AF389" s="9"/>
      <c r="AG389" s="9"/>
      <c r="AH389" s="18">
        <f>COUNTIF(الجدول233[[#This Row],[21]:[20]],"س")</f>
        <v>0</v>
      </c>
      <c r="AI389" s="13">
        <f>COUNTIF(الجدول233[[#This Row],[21]:[20]],"ب")</f>
        <v>0</v>
      </c>
      <c r="AJ389" s="13">
        <f>COUNTIF(الجدول233[[#This Row],[21]:[20]],"غياب")</f>
        <v>0</v>
      </c>
      <c r="AK389" s="13">
        <f>COUNTIF(الجدول233[[#This Row],[21]:[20]],"غ")</f>
        <v>0</v>
      </c>
      <c r="AL389" s="13">
        <f>SUM(الجدول233[[#This Row],[21]:[20]])</f>
        <v>0</v>
      </c>
      <c r="AM389" s="19">
        <f>الجدول233[[#This Row],[أيام العمل الفعي ]]-الجدول233[[#This Row],[الغياب*2]]</f>
        <v>0</v>
      </c>
      <c r="AN389" s="13"/>
      <c r="AO389" s="13">
        <f>COUNTIF(الجدول233[[#This Row],[21]:[20]],"&lt;480")</f>
        <v>0</v>
      </c>
      <c r="AP389" s="13">
        <f>الجدول233[[#This Row],[الغياب ]]*2</f>
        <v>0</v>
      </c>
      <c r="AQ389" s="13">
        <f>VLOOKUP(الجدول233[[#This Row],[الرقم الوظيفي ]],'[2]علاوة 10 د.ل'!$C:$G,5,0)</f>
        <v>120</v>
      </c>
    </row>
    <row r="390" spans="1:43">
      <c r="A390" s="20">
        <v>3863</v>
      </c>
      <c r="B390" s="27"/>
      <c r="C390" s="8"/>
      <c r="D390" s="9"/>
      <c r="E390" s="9"/>
      <c r="F390" s="9"/>
      <c r="G390" s="9"/>
      <c r="H390" s="9"/>
      <c r="I390" s="10"/>
      <c r="J390" s="9"/>
      <c r="K390" s="9"/>
      <c r="L390" s="9"/>
      <c r="M390" s="9"/>
      <c r="N390" s="9"/>
      <c r="O390" s="9"/>
      <c r="P390" s="10"/>
      <c r="Q390" s="9"/>
      <c r="R390" s="9"/>
      <c r="S390" s="9"/>
      <c r="T390" s="9"/>
      <c r="U390" s="9"/>
      <c r="V390" s="9"/>
      <c r="W390" s="10"/>
      <c r="X390" s="9"/>
      <c r="Y390" s="9"/>
      <c r="Z390" s="9"/>
      <c r="AA390" s="9"/>
      <c r="AB390" s="9"/>
      <c r="AC390" s="9"/>
      <c r="AD390" s="10"/>
      <c r="AE390" s="9"/>
      <c r="AF390" s="9"/>
      <c r="AG390" s="9"/>
      <c r="AH390" s="18">
        <f>COUNTIF(الجدول233[[#This Row],[21]:[20]],"س")</f>
        <v>0</v>
      </c>
      <c r="AI390" s="13">
        <f>COUNTIF(الجدول233[[#This Row],[21]:[20]],"ب")</f>
        <v>0</v>
      </c>
      <c r="AJ390" s="13">
        <f>COUNTIF(الجدول233[[#This Row],[21]:[20]],"غياب")</f>
        <v>0</v>
      </c>
      <c r="AK390" s="13">
        <f>COUNTIF(الجدول233[[#This Row],[21]:[20]],"غ")</f>
        <v>0</v>
      </c>
      <c r="AL390" s="13">
        <f>SUM(الجدول233[[#This Row],[21]:[20]])</f>
        <v>0</v>
      </c>
      <c r="AM390" s="19">
        <f>الجدول233[[#This Row],[أيام العمل الفعي ]]-الجدول233[[#This Row],[الغياب*2]]</f>
        <v>0</v>
      </c>
      <c r="AN390" s="13"/>
      <c r="AO390" s="13">
        <f>COUNTIF(الجدول233[[#This Row],[21]:[20]],"&lt;480")</f>
        <v>0</v>
      </c>
      <c r="AP390" s="13">
        <f>الجدول233[[#This Row],[الغياب ]]*2</f>
        <v>0</v>
      </c>
      <c r="AQ390" s="13" t="e">
        <f>VLOOKUP(الجدول233[[#This Row],[الرقم الوظيفي ]],'[2]علاوة 10 د.ل'!$C:$G,5,0)</f>
        <v>#N/A</v>
      </c>
    </row>
    <row r="391" spans="1:43">
      <c r="A391" s="16">
        <v>3864</v>
      </c>
      <c r="B391" s="25"/>
      <c r="C391" s="8"/>
      <c r="D391" s="9"/>
      <c r="E391" s="9"/>
      <c r="F391" s="9"/>
      <c r="G391" s="9"/>
      <c r="H391" s="9"/>
      <c r="I391" s="10"/>
      <c r="J391" s="9"/>
      <c r="K391" s="9"/>
      <c r="L391" s="9"/>
      <c r="M391" s="9"/>
      <c r="N391" s="9"/>
      <c r="O391" s="9"/>
      <c r="P391" s="10"/>
      <c r="Q391" s="9"/>
      <c r="R391" s="9"/>
      <c r="S391" s="9"/>
      <c r="T391" s="9"/>
      <c r="U391" s="9"/>
      <c r="V391" s="9"/>
      <c r="W391" s="10"/>
      <c r="X391" s="9"/>
      <c r="Y391" s="9"/>
      <c r="Z391" s="9"/>
      <c r="AA391" s="9"/>
      <c r="AB391" s="9"/>
      <c r="AC391" s="9"/>
      <c r="AD391" s="10"/>
      <c r="AE391" s="9"/>
      <c r="AF391" s="9"/>
      <c r="AG391" s="9"/>
      <c r="AH391" s="18">
        <f>COUNTIF(الجدول233[[#This Row],[21]:[20]],"س")</f>
        <v>0</v>
      </c>
      <c r="AI391" s="13">
        <f>COUNTIF(الجدول233[[#This Row],[21]:[20]],"ب")</f>
        <v>0</v>
      </c>
      <c r="AJ391" s="13">
        <f>COUNTIF(الجدول233[[#This Row],[21]:[20]],"غياب")</f>
        <v>0</v>
      </c>
      <c r="AK391" s="13">
        <f>COUNTIF(الجدول233[[#This Row],[21]:[20]],"غ")</f>
        <v>0</v>
      </c>
      <c r="AL391" s="13">
        <f>SUM(الجدول233[[#This Row],[21]:[20]])</f>
        <v>0</v>
      </c>
      <c r="AM391" s="19">
        <f>الجدول233[[#This Row],[أيام العمل الفعي ]]-الجدول233[[#This Row],[الغياب*2]]</f>
        <v>0</v>
      </c>
      <c r="AN391" s="13"/>
      <c r="AO391" s="13">
        <f>COUNTIF(الجدول233[[#This Row],[21]:[20]],"&lt;480")</f>
        <v>0</v>
      </c>
      <c r="AP391" s="13">
        <f>الجدول233[[#This Row],[الغياب ]]*2</f>
        <v>0</v>
      </c>
      <c r="AQ391" s="13" t="e">
        <f>VLOOKUP(الجدول233[[#This Row],[الرقم الوظيفي ]],'[2]علاوة 10 د.ل'!$C:$G,5,0)</f>
        <v>#N/A</v>
      </c>
    </row>
    <row r="392" spans="1:43">
      <c r="A392" s="16">
        <v>3865</v>
      </c>
      <c r="B392" s="25"/>
      <c r="C392" s="8"/>
      <c r="D392" s="9"/>
      <c r="E392" s="9"/>
      <c r="F392" s="9"/>
      <c r="G392" s="9"/>
      <c r="H392" s="9"/>
      <c r="I392" s="10"/>
      <c r="J392" s="9"/>
      <c r="K392" s="9"/>
      <c r="L392" s="9"/>
      <c r="M392" s="9"/>
      <c r="N392" s="9"/>
      <c r="O392" s="9"/>
      <c r="P392" s="10"/>
      <c r="Q392" s="9"/>
      <c r="R392" s="9"/>
      <c r="S392" s="9"/>
      <c r="T392" s="9"/>
      <c r="U392" s="9"/>
      <c r="V392" s="9"/>
      <c r="W392" s="10"/>
      <c r="X392" s="9"/>
      <c r="Y392" s="9"/>
      <c r="Z392" s="9"/>
      <c r="AA392" s="9"/>
      <c r="AB392" s="9"/>
      <c r="AC392" s="9"/>
      <c r="AD392" s="10"/>
      <c r="AE392" s="9"/>
      <c r="AF392" s="9"/>
      <c r="AG392" s="9"/>
      <c r="AH392" s="18">
        <f>COUNTIF(الجدول233[[#This Row],[21]:[20]],"س")</f>
        <v>0</v>
      </c>
      <c r="AI392" s="13">
        <f>COUNTIF(الجدول233[[#This Row],[21]:[20]],"ب")</f>
        <v>0</v>
      </c>
      <c r="AJ392" s="13">
        <f>COUNTIF(الجدول233[[#This Row],[21]:[20]],"غياب")</f>
        <v>0</v>
      </c>
      <c r="AK392" s="13">
        <f>COUNTIF(الجدول233[[#This Row],[21]:[20]],"غ")</f>
        <v>0</v>
      </c>
      <c r="AL392" s="13">
        <f>SUM(الجدول233[[#This Row],[21]:[20]])</f>
        <v>0</v>
      </c>
      <c r="AM392" s="19">
        <f>الجدول233[[#This Row],[أيام العمل الفعي ]]-الجدول233[[#This Row],[الغياب*2]]</f>
        <v>0</v>
      </c>
      <c r="AN392" s="13"/>
      <c r="AO392" s="13">
        <f>COUNTIF(الجدول233[[#This Row],[21]:[20]],"&lt;480")</f>
        <v>0</v>
      </c>
      <c r="AP392" s="13">
        <f>الجدول233[[#This Row],[الغياب ]]*2</f>
        <v>0</v>
      </c>
      <c r="AQ392" s="13" t="e">
        <f>VLOOKUP(الجدول233[[#This Row],[الرقم الوظيفي ]],'[2]علاوة 10 د.ل'!$C:$G,5,0)</f>
        <v>#N/A</v>
      </c>
    </row>
    <row r="393" spans="1:43">
      <c r="A393" s="16">
        <v>3866</v>
      </c>
      <c r="B393" s="25"/>
      <c r="C393" s="8"/>
      <c r="D393" s="9"/>
      <c r="E393" s="9"/>
      <c r="F393" s="9"/>
      <c r="G393" s="9"/>
      <c r="H393" s="9"/>
      <c r="I393" s="10"/>
      <c r="J393" s="9"/>
      <c r="K393" s="9"/>
      <c r="L393" s="9"/>
      <c r="M393" s="9"/>
      <c r="N393" s="9"/>
      <c r="O393" s="9"/>
      <c r="P393" s="10"/>
      <c r="Q393" s="9"/>
      <c r="R393" s="9"/>
      <c r="S393" s="9"/>
      <c r="T393" s="9"/>
      <c r="U393" s="9"/>
      <c r="V393" s="9"/>
      <c r="W393" s="10"/>
      <c r="X393" s="9"/>
      <c r="Y393" s="9"/>
      <c r="Z393" s="9"/>
      <c r="AA393" s="9"/>
      <c r="AB393" s="9"/>
      <c r="AC393" s="9"/>
      <c r="AD393" s="10"/>
      <c r="AE393" s="9"/>
      <c r="AF393" s="9"/>
      <c r="AG393" s="9"/>
      <c r="AH393" s="18">
        <f>COUNTIF(الجدول233[[#This Row],[21]:[20]],"س")</f>
        <v>0</v>
      </c>
      <c r="AI393" s="13">
        <f>COUNTIF(الجدول233[[#This Row],[21]:[20]],"ب")</f>
        <v>0</v>
      </c>
      <c r="AJ393" s="13">
        <f>COUNTIF(الجدول233[[#This Row],[21]:[20]],"غياب")</f>
        <v>0</v>
      </c>
      <c r="AK393" s="13">
        <f>COUNTIF(الجدول233[[#This Row],[21]:[20]],"غ")</f>
        <v>0</v>
      </c>
      <c r="AL393" s="13">
        <f>SUM(الجدول233[[#This Row],[21]:[20]])</f>
        <v>0</v>
      </c>
      <c r="AM393" s="19">
        <f>الجدول233[[#This Row],[أيام العمل الفعي ]]-الجدول233[[#This Row],[الغياب*2]]</f>
        <v>0</v>
      </c>
      <c r="AN393" s="13"/>
      <c r="AO393" s="13">
        <f>COUNTIF(الجدول233[[#This Row],[21]:[20]],"&lt;480")</f>
        <v>0</v>
      </c>
      <c r="AP393" s="13">
        <f>الجدول233[[#This Row],[الغياب ]]*2</f>
        <v>0</v>
      </c>
      <c r="AQ393" s="13" t="e">
        <f>VLOOKUP(الجدول233[[#This Row],[الرقم الوظيفي ]],'[2]علاوة 10 د.ل'!$C:$G,5,0)</f>
        <v>#N/A</v>
      </c>
    </row>
    <row r="394" spans="1:43">
      <c r="A394" s="20">
        <v>3867</v>
      </c>
      <c r="B394" s="26"/>
      <c r="C394" s="8"/>
      <c r="D394" s="9"/>
      <c r="E394" s="9"/>
      <c r="F394" s="9"/>
      <c r="G394" s="9"/>
      <c r="H394" s="9"/>
      <c r="I394" s="10"/>
      <c r="J394" s="9"/>
      <c r="K394" s="9"/>
      <c r="L394" s="9"/>
      <c r="M394" s="9"/>
      <c r="N394" s="9"/>
      <c r="O394" s="9"/>
      <c r="P394" s="10"/>
      <c r="Q394" s="9"/>
      <c r="R394" s="9"/>
      <c r="S394" s="9"/>
      <c r="T394" s="9"/>
      <c r="U394" s="9"/>
      <c r="V394" s="9"/>
      <c r="W394" s="10"/>
      <c r="X394" s="9"/>
      <c r="Y394" s="9"/>
      <c r="Z394" s="9"/>
      <c r="AA394" s="9"/>
      <c r="AB394" s="9"/>
      <c r="AC394" s="9"/>
      <c r="AD394" s="10"/>
      <c r="AE394" s="9"/>
      <c r="AF394" s="9"/>
      <c r="AG394" s="9"/>
      <c r="AH394" s="18">
        <f>COUNTIF(الجدول233[[#This Row],[21]:[20]],"س")</f>
        <v>0</v>
      </c>
      <c r="AI394" s="13">
        <f>COUNTIF(الجدول233[[#This Row],[21]:[20]],"ب")</f>
        <v>0</v>
      </c>
      <c r="AJ394" s="13">
        <f>COUNTIF(الجدول233[[#This Row],[21]:[20]],"غياب")</f>
        <v>0</v>
      </c>
      <c r="AK394" s="13">
        <f>COUNTIF(الجدول233[[#This Row],[21]:[20]],"غ")</f>
        <v>0</v>
      </c>
      <c r="AL394" s="13">
        <f>SUM(الجدول233[[#This Row],[21]:[20]])</f>
        <v>0</v>
      </c>
      <c r="AM394" s="19">
        <f>الجدول233[[#This Row],[أيام العمل الفعي ]]-الجدول233[[#This Row],[الغياب*2]]</f>
        <v>0</v>
      </c>
      <c r="AN394" s="13"/>
      <c r="AO394" s="13">
        <f>COUNTIF(الجدول233[[#This Row],[21]:[20]],"&lt;480")</f>
        <v>0</v>
      </c>
      <c r="AP394" s="13">
        <f>الجدول233[[#This Row],[الغياب ]]*2</f>
        <v>0</v>
      </c>
      <c r="AQ394" s="13">
        <f>VLOOKUP(الجدول233[[#This Row],[الرقم الوظيفي ]],'[2]علاوة 10 د.ل'!$C:$G,5,0)</f>
        <v>160</v>
      </c>
    </row>
    <row r="395" spans="1:43">
      <c r="A395" s="16">
        <v>3868</v>
      </c>
      <c r="B395" s="25"/>
      <c r="C395" s="8"/>
      <c r="D395" s="9"/>
      <c r="E395" s="9"/>
      <c r="F395" s="9"/>
      <c r="G395" s="9"/>
      <c r="H395" s="9"/>
      <c r="I395" s="10"/>
      <c r="J395" s="9"/>
      <c r="K395" s="9"/>
      <c r="L395" s="9"/>
      <c r="M395" s="9"/>
      <c r="N395" s="9"/>
      <c r="O395" s="9"/>
      <c r="P395" s="10"/>
      <c r="Q395" s="9"/>
      <c r="R395" s="9"/>
      <c r="S395" s="9"/>
      <c r="T395" s="9"/>
      <c r="U395" s="9"/>
      <c r="V395" s="9"/>
      <c r="W395" s="10"/>
      <c r="X395" s="9"/>
      <c r="Y395" s="9"/>
      <c r="Z395" s="9"/>
      <c r="AA395" s="9"/>
      <c r="AB395" s="9"/>
      <c r="AC395" s="9"/>
      <c r="AD395" s="10"/>
      <c r="AE395" s="9"/>
      <c r="AF395" s="9"/>
      <c r="AG395" s="9"/>
      <c r="AH395" s="18">
        <f>COUNTIF(الجدول233[[#This Row],[21]:[20]],"س")</f>
        <v>0</v>
      </c>
      <c r="AI395" s="13">
        <f>COUNTIF(الجدول233[[#This Row],[21]:[20]],"ب")</f>
        <v>0</v>
      </c>
      <c r="AJ395" s="13">
        <f>COUNTIF(الجدول233[[#This Row],[21]:[20]],"غياب")</f>
        <v>0</v>
      </c>
      <c r="AK395" s="13">
        <f>COUNTIF(الجدول233[[#This Row],[21]:[20]],"غ")</f>
        <v>0</v>
      </c>
      <c r="AL395" s="13">
        <f>SUM(الجدول233[[#This Row],[21]:[20]])</f>
        <v>0</v>
      </c>
      <c r="AM395" s="19">
        <f>الجدول233[[#This Row],[أيام العمل الفعي ]]-الجدول233[[#This Row],[الغياب*2]]</f>
        <v>0</v>
      </c>
      <c r="AN395" s="13"/>
      <c r="AO395" s="13">
        <f>COUNTIF(الجدول233[[#This Row],[21]:[20]],"&lt;480")</f>
        <v>0</v>
      </c>
      <c r="AP395" s="13">
        <f>الجدول233[[#This Row],[الغياب ]]*2</f>
        <v>0</v>
      </c>
      <c r="AQ395" s="13">
        <f>VLOOKUP(الجدول233[[#This Row],[الرقم الوظيفي ]],'[2]علاوة 10 د.ل'!$C:$G,5,0)</f>
        <v>160</v>
      </c>
    </row>
    <row r="396" spans="1:43">
      <c r="A396" s="16">
        <v>3869</v>
      </c>
      <c r="B396" s="25"/>
      <c r="C396" s="8"/>
      <c r="D396" s="9"/>
      <c r="E396" s="9"/>
      <c r="F396" s="9"/>
      <c r="G396" s="9"/>
      <c r="H396" s="9"/>
      <c r="I396" s="10"/>
      <c r="J396" s="9"/>
      <c r="K396" s="9"/>
      <c r="L396" s="9"/>
      <c r="M396" s="9"/>
      <c r="N396" s="9"/>
      <c r="O396" s="9"/>
      <c r="P396" s="10"/>
      <c r="Q396" s="9"/>
      <c r="R396" s="9"/>
      <c r="S396" s="9"/>
      <c r="T396" s="9"/>
      <c r="U396" s="9"/>
      <c r="V396" s="9"/>
      <c r="W396" s="10"/>
      <c r="X396" s="9"/>
      <c r="Y396" s="9"/>
      <c r="Z396" s="9"/>
      <c r="AA396" s="9"/>
      <c r="AB396" s="9"/>
      <c r="AC396" s="9"/>
      <c r="AD396" s="10"/>
      <c r="AE396" s="9"/>
      <c r="AF396" s="9"/>
      <c r="AG396" s="9"/>
      <c r="AH396" s="18">
        <f>COUNTIF(الجدول233[[#This Row],[21]:[20]],"س")</f>
        <v>0</v>
      </c>
      <c r="AI396" s="13">
        <f>COUNTIF(الجدول233[[#This Row],[21]:[20]],"ب")</f>
        <v>0</v>
      </c>
      <c r="AJ396" s="13">
        <f>COUNTIF(الجدول233[[#This Row],[21]:[20]],"غياب")</f>
        <v>0</v>
      </c>
      <c r="AK396" s="13">
        <f>COUNTIF(الجدول233[[#This Row],[21]:[20]],"غ")</f>
        <v>0</v>
      </c>
      <c r="AL396" s="13">
        <f>SUM(الجدول233[[#This Row],[21]:[20]])</f>
        <v>0</v>
      </c>
      <c r="AM396" s="19">
        <f>الجدول233[[#This Row],[أيام العمل الفعي ]]-الجدول233[[#This Row],[الغياب*2]]</f>
        <v>0</v>
      </c>
      <c r="AN396" s="13"/>
      <c r="AO396" s="13">
        <f>COUNTIF(الجدول233[[#This Row],[21]:[20]],"&lt;480")</f>
        <v>0</v>
      </c>
      <c r="AP396" s="13">
        <f>الجدول233[[#This Row],[الغياب ]]*2</f>
        <v>0</v>
      </c>
      <c r="AQ396" s="13">
        <f>VLOOKUP(الجدول233[[#This Row],[الرقم الوظيفي ]],'[2]علاوة 10 د.ل'!$C:$G,5,0)</f>
        <v>160</v>
      </c>
    </row>
    <row r="397" spans="1:43">
      <c r="A397" s="16">
        <v>3870</v>
      </c>
      <c r="B397" s="25"/>
      <c r="C397" s="8"/>
      <c r="D397" s="9"/>
      <c r="E397" s="9"/>
      <c r="F397" s="9"/>
      <c r="G397" s="9"/>
      <c r="H397" s="9"/>
      <c r="I397" s="10"/>
      <c r="J397" s="9"/>
      <c r="K397" s="9"/>
      <c r="L397" s="9"/>
      <c r="M397" s="9"/>
      <c r="N397" s="9"/>
      <c r="O397" s="9"/>
      <c r="P397" s="10"/>
      <c r="Q397" s="9"/>
      <c r="R397" s="9"/>
      <c r="S397" s="9"/>
      <c r="T397" s="9"/>
      <c r="U397" s="9"/>
      <c r="V397" s="9"/>
      <c r="W397" s="10"/>
      <c r="X397" s="9"/>
      <c r="Y397" s="9"/>
      <c r="Z397" s="9"/>
      <c r="AA397" s="9"/>
      <c r="AB397" s="9"/>
      <c r="AC397" s="9"/>
      <c r="AD397" s="10"/>
      <c r="AE397" s="9"/>
      <c r="AF397" s="9"/>
      <c r="AG397" s="9"/>
      <c r="AH397" s="18">
        <f>COUNTIF(الجدول233[[#This Row],[21]:[20]],"س")</f>
        <v>0</v>
      </c>
      <c r="AI397" s="13">
        <f>COUNTIF(الجدول233[[#This Row],[21]:[20]],"ب")</f>
        <v>0</v>
      </c>
      <c r="AJ397" s="13">
        <f>COUNTIF(الجدول233[[#This Row],[21]:[20]],"غياب")</f>
        <v>0</v>
      </c>
      <c r="AK397" s="13">
        <f>COUNTIF(الجدول233[[#This Row],[21]:[20]],"غ")</f>
        <v>0</v>
      </c>
      <c r="AL397" s="13">
        <f>SUM(الجدول233[[#This Row],[21]:[20]])</f>
        <v>0</v>
      </c>
      <c r="AM397" s="19">
        <f>الجدول233[[#This Row],[أيام العمل الفعي ]]-الجدول233[[#This Row],[الغياب*2]]</f>
        <v>0</v>
      </c>
      <c r="AN397" s="13"/>
      <c r="AO397" s="13">
        <f>COUNTIF(الجدول233[[#This Row],[21]:[20]],"&lt;480")</f>
        <v>0</v>
      </c>
      <c r="AP397" s="13">
        <f>الجدول233[[#This Row],[الغياب ]]*2</f>
        <v>0</v>
      </c>
      <c r="AQ397" s="13">
        <f>VLOOKUP(الجدول233[[#This Row],[الرقم الوظيفي ]],'[2]علاوة 10 د.ل'!$C:$G,5,0)</f>
        <v>120</v>
      </c>
    </row>
    <row r="398" spans="1:43">
      <c r="A398" s="20">
        <v>3871</v>
      </c>
      <c r="B398" s="26"/>
      <c r="C398" s="8"/>
      <c r="D398" s="9"/>
      <c r="E398" s="9"/>
      <c r="F398" s="9"/>
      <c r="G398" s="9"/>
      <c r="H398" s="9"/>
      <c r="I398" s="10"/>
      <c r="J398" s="9"/>
      <c r="K398" s="9"/>
      <c r="L398" s="9"/>
      <c r="M398" s="9"/>
      <c r="N398" s="9"/>
      <c r="O398" s="9"/>
      <c r="P398" s="10"/>
      <c r="Q398" s="9"/>
      <c r="R398" s="9"/>
      <c r="S398" s="9"/>
      <c r="T398" s="9"/>
      <c r="U398" s="9"/>
      <c r="V398" s="9"/>
      <c r="W398" s="10"/>
      <c r="X398" s="9"/>
      <c r="Y398" s="9"/>
      <c r="Z398" s="9"/>
      <c r="AA398" s="9"/>
      <c r="AB398" s="9"/>
      <c r="AC398" s="9"/>
      <c r="AD398" s="10"/>
      <c r="AE398" s="9"/>
      <c r="AF398" s="9"/>
      <c r="AG398" s="9"/>
      <c r="AH398" s="18">
        <f>COUNTIF(الجدول233[[#This Row],[21]:[20]],"س")</f>
        <v>0</v>
      </c>
      <c r="AI398" s="13">
        <f>COUNTIF(الجدول233[[#This Row],[21]:[20]],"ب")</f>
        <v>0</v>
      </c>
      <c r="AJ398" s="13">
        <f>COUNTIF(الجدول233[[#This Row],[21]:[20]],"غياب")</f>
        <v>0</v>
      </c>
      <c r="AK398" s="13">
        <f>COUNTIF(الجدول233[[#This Row],[21]:[20]],"غ")</f>
        <v>0</v>
      </c>
      <c r="AL398" s="13">
        <f>SUM(الجدول233[[#This Row],[21]:[20]])</f>
        <v>0</v>
      </c>
      <c r="AM398" s="19">
        <f>الجدول233[[#This Row],[أيام العمل الفعي ]]-الجدول233[[#This Row],[الغياب*2]]</f>
        <v>0</v>
      </c>
      <c r="AN398" s="13"/>
      <c r="AO398" s="13">
        <f>COUNTIF(الجدول233[[#This Row],[21]:[20]],"&lt;480")</f>
        <v>0</v>
      </c>
      <c r="AP398" s="13">
        <f>الجدول233[[#This Row],[الغياب ]]*2</f>
        <v>0</v>
      </c>
      <c r="AQ398" s="13" t="e">
        <f>VLOOKUP(الجدول233[[#This Row],[الرقم الوظيفي ]],'[2]علاوة 10 د.ل'!$C:$G,5,0)</f>
        <v>#N/A</v>
      </c>
    </row>
    <row r="399" spans="1:43">
      <c r="A399" s="20">
        <v>3872</v>
      </c>
      <c r="B399" s="26"/>
      <c r="C399" s="8"/>
      <c r="D399" s="9"/>
      <c r="E399" s="9"/>
      <c r="F399" s="9"/>
      <c r="G399" s="9"/>
      <c r="H399" s="9"/>
      <c r="I399" s="10"/>
      <c r="J399" s="9"/>
      <c r="K399" s="9"/>
      <c r="L399" s="9"/>
      <c r="M399" s="9"/>
      <c r="N399" s="9"/>
      <c r="O399" s="9"/>
      <c r="P399" s="10"/>
      <c r="Q399" s="9"/>
      <c r="R399" s="9"/>
      <c r="S399" s="9"/>
      <c r="T399" s="9"/>
      <c r="U399" s="9"/>
      <c r="V399" s="9"/>
      <c r="W399" s="10"/>
      <c r="X399" s="9"/>
      <c r="Y399" s="9"/>
      <c r="Z399" s="9"/>
      <c r="AA399" s="9"/>
      <c r="AB399" s="9"/>
      <c r="AC399" s="9"/>
      <c r="AD399" s="10"/>
      <c r="AE399" s="9"/>
      <c r="AF399" s="9"/>
      <c r="AG399" s="9"/>
      <c r="AH399" s="18">
        <f>COUNTIF(الجدول233[[#This Row],[21]:[20]],"س")</f>
        <v>0</v>
      </c>
      <c r="AI399" s="13">
        <f>COUNTIF(الجدول233[[#This Row],[21]:[20]],"ب")</f>
        <v>0</v>
      </c>
      <c r="AJ399" s="13">
        <f>COUNTIF(الجدول233[[#This Row],[21]:[20]],"غياب")</f>
        <v>0</v>
      </c>
      <c r="AK399" s="13">
        <f>COUNTIF(الجدول233[[#This Row],[21]:[20]],"غ")</f>
        <v>0</v>
      </c>
      <c r="AL399" s="13">
        <f>SUM(الجدول233[[#This Row],[21]:[20]])</f>
        <v>0</v>
      </c>
      <c r="AM399" s="19">
        <f>الجدول233[[#This Row],[أيام العمل الفعي ]]-الجدول233[[#This Row],[الغياب*2]]</f>
        <v>0</v>
      </c>
      <c r="AN399" s="13"/>
      <c r="AO399" s="13">
        <f>COUNTIF(الجدول233[[#This Row],[21]:[20]],"&lt;480")</f>
        <v>0</v>
      </c>
      <c r="AP399" s="13">
        <f>الجدول233[[#This Row],[الغياب ]]*2</f>
        <v>0</v>
      </c>
      <c r="AQ399" s="13">
        <f>VLOOKUP(الجدول233[[#This Row],[الرقم الوظيفي ]],'[2]علاوة 10 د.ل'!$C:$G,5,0)</f>
        <v>110</v>
      </c>
    </row>
    <row r="400" spans="1:43">
      <c r="A400" s="20">
        <v>3873</v>
      </c>
      <c r="B400" s="26"/>
      <c r="C400" s="8"/>
      <c r="D400" s="9"/>
      <c r="E400" s="9"/>
      <c r="F400" s="9"/>
      <c r="G400" s="9"/>
      <c r="H400" s="9"/>
      <c r="I400" s="10"/>
      <c r="J400" s="9"/>
      <c r="K400" s="9"/>
      <c r="L400" s="9"/>
      <c r="M400" s="9"/>
      <c r="N400" s="9"/>
      <c r="O400" s="9"/>
      <c r="P400" s="10"/>
      <c r="Q400" s="9"/>
      <c r="R400" s="9"/>
      <c r="S400" s="9"/>
      <c r="T400" s="9"/>
      <c r="U400" s="9"/>
      <c r="V400" s="9"/>
      <c r="W400" s="10"/>
      <c r="X400" s="9"/>
      <c r="Y400" s="9"/>
      <c r="Z400" s="9"/>
      <c r="AA400" s="9"/>
      <c r="AB400" s="9"/>
      <c r="AC400" s="9"/>
      <c r="AD400" s="10"/>
      <c r="AE400" s="9"/>
      <c r="AF400" s="9"/>
      <c r="AG400" s="9"/>
      <c r="AH400" s="18">
        <f>COUNTIF(الجدول233[[#This Row],[21]:[20]],"س")</f>
        <v>0</v>
      </c>
      <c r="AI400" s="13">
        <f>COUNTIF(الجدول233[[#This Row],[21]:[20]],"ب")</f>
        <v>0</v>
      </c>
      <c r="AJ400" s="13">
        <f>COUNTIF(الجدول233[[#This Row],[21]:[20]],"غياب")</f>
        <v>0</v>
      </c>
      <c r="AK400" s="13">
        <f>COUNTIF(الجدول233[[#This Row],[21]:[20]],"غ")</f>
        <v>0</v>
      </c>
      <c r="AL400" s="13">
        <f>SUM(الجدول233[[#This Row],[21]:[20]])</f>
        <v>0</v>
      </c>
      <c r="AM400" s="19">
        <f>الجدول233[[#This Row],[أيام العمل الفعي ]]-الجدول233[[#This Row],[الغياب*2]]</f>
        <v>0</v>
      </c>
      <c r="AN400" s="13"/>
      <c r="AO400" s="13">
        <f>COUNTIF(الجدول233[[#This Row],[21]:[20]],"&lt;480")</f>
        <v>0</v>
      </c>
      <c r="AP400" s="13">
        <f>الجدول233[[#This Row],[الغياب ]]*2</f>
        <v>0</v>
      </c>
      <c r="AQ400" s="13">
        <f>VLOOKUP(الجدول233[[#This Row],[الرقم الوظيفي ]],'[2]علاوة 10 د.ل'!$C:$G,5,0)</f>
        <v>90</v>
      </c>
    </row>
    <row r="401" spans="1:43">
      <c r="A401" s="20">
        <v>3874</v>
      </c>
      <c r="B401" s="26"/>
      <c r="C401" s="8"/>
      <c r="D401" s="9"/>
      <c r="E401" s="9"/>
      <c r="F401" s="9"/>
      <c r="G401" s="9"/>
      <c r="H401" s="9"/>
      <c r="I401" s="10"/>
      <c r="J401" s="9"/>
      <c r="K401" s="9"/>
      <c r="L401" s="9"/>
      <c r="M401" s="9"/>
      <c r="N401" s="9"/>
      <c r="O401" s="9"/>
      <c r="P401" s="10"/>
      <c r="Q401" s="9"/>
      <c r="R401" s="9"/>
      <c r="S401" s="9"/>
      <c r="T401" s="9"/>
      <c r="U401" s="9"/>
      <c r="V401" s="9"/>
      <c r="W401" s="10"/>
      <c r="X401" s="9"/>
      <c r="Y401" s="9"/>
      <c r="Z401" s="9"/>
      <c r="AA401" s="9"/>
      <c r="AB401" s="9"/>
      <c r="AC401" s="9"/>
      <c r="AD401" s="10"/>
      <c r="AE401" s="9"/>
      <c r="AF401" s="9"/>
      <c r="AG401" s="9"/>
      <c r="AH401" s="18">
        <f>COUNTIF(الجدول233[[#This Row],[21]:[20]],"س")</f>
        <v>0</v>
      </c>
      <c r="AI401" s="13">
        <f>COUNTIF(الجدول233[[#This Row],[21]:[20]],"ب")</f>
        <v>0</v>
      </c>
      <c r="AJ401" s="13">
        <f>COUNTIF(الجدول233[[#This Row],[21]:[20]],"غياب")</f>
        <v>0</v>
      </c>
      <c r="AK401" s="13">
        <f>COUNTIF(الجدول233[[#This Row],[21]:[20]],"غ")</f>
        <v>0</v>
      </c>
      <c r="AL401" s="13">
        <f>SUM(الجدول233[[#This Row],[21]:[20]])</f>
        <v>0</v>
      </c>
      <c r="AM401" s="19">
        <f>الجدول233[[#This Row],[أيام العمل الفعي ]]-الجدول233[[#This Row],[الغياب*2]]</f>
        <v>0</v>
      </c>
      <c r="AN401" s="13"/>
      <c r="AO401" s="13">
        <f>COUNTIF(الجدول233[[#This Row],[21]:[20]],"&lt;480")</f>
        <v>0</v>
      </c>
      <c r="AP401" s="13">
        <f>الجدول233[[#This Row],[الغياب ]]*2</f>
        <v>0</v>
      </c>
      <c r="AQ401" s="13">
        <f>VLOOKUP(الجدول233[[#This Row],[الرقم الوظيفي ]],'[2]علاوة 10 د.ل'!$C:$G,5,0)</f>
        <v>70</v>
      </c>
    </row>
    <row r="402" spans="1:43">
      <c r="A402" s="20">
        <v>3875</v>
      </c>
      <c r="B402" s="26"/>
      <c r="C402" s="8"/>
      <c r="D402" s="9"/>
      <c r="E402" s="9"/>
      <c r="F402" s="9"/>
      <c r="G402" s="9"/>
      <c r="H402" s="9"/>
      <c r="I402" s="10"/>
      <c r="J402" s="9"/>
      <c r="K402" s="9"/>
      <c r="L402" s="9"/>
      <c r="M402" s="9"/>
      <c r="N402" s="9"/>
      <c r="O402" s="9"/>
      <c r="P402" s="10"/>
      <c r="Q402" s="9"/>
      <c r="R402" s="9"/>
      <c r="S402" s="9"/>
      <c r="T402" s="9"/>
      <c r="U402" s="9"/>
      <c r="V402" s="9"/>
      <c r="W402" s="10"/>
      <c r="X402" s="9"/>
      <c r="Y402" s="9"/>
      <c r="Z402" s="9"/>
      <c r="AA402" s="9"/>
      <c r="AB402" s="9"/>
      <c r="AC402" s="9"/>
      <c r="AD402" s="10"/>
      <c r="AE402" s="9"/>
      <c r="AF402" s="9"/>
      <c r="AG402" s="9"/>
      <c r="AH402" s="18">
        <f>COUNTIF(الجدول233[[#This Row],[21]:[20]],"س")</f>
        <v>0</v>
      </c>
      <c r="AI402" s="13">
        <f>COUNTIF(الجدول233[[#This Row],[21]:[20]],"ب")</f>
        <v>0</v>
      </c>
      <c r="AJ402" s="13">
        <f>COUNTIF(الجدول233[[#This Row],[21]:[20]],"غياب")</f>
        <v>0</v>
      </c>
      <c r="AK402" s="13">
        <f>COUNTIF(الجدول233[[#This Row],[21]:[20]],"غ")</f>
        <v>0</v>
      </c>
      <c r="AL402" s="13">
        <f>SUM(الجدول233[[#This Row],[21]:[20]])</f>
        <v>0</v>
      </c>
      <c r="AM402" s="19">
        <f>الجدول233[[#This Row],[أيام العمل الفعي ]]-الجدول233[[#This Row],[الغياب*2]]</f>
        <v>0</v>
      </c>
      <c r="AN402" s="13"/>
      <c r="AO402" s="13">
        <f>COUNTIF(الجدول233[[#This Row],[21]:[20]],"&lt;480")</f>
        <v>0</v>
      </c>
      <c r="AP402" s="13">
        <f>الجدول233[[#This Row],[الغياب ]]*2</f>
        <v>0</v>
      </c>
      <c r="AQ402" s="13" t="e">
        <f>VLOOKUP(الجدول233[[#This Row],[الرقم الوظيفي ]],'[2]علاوة 10 د.ل'!$C:$G,5,0)</f>
        <v>#N/A</v>
      </c>
    </row>
    <row r="403" spans="1:43">
      <c r="A403" s="16">
        <v>3876</v>
      </c>
      <c r="B403" s="25"/>
      <c r="C403" s="8"/>
      <c r="D403" s="9"/>
      <c r="E403" s="9"/>
      <c r="F403" s="9"/>
      <c r="G403" s="9"/>
      <c r="H403" s="9"/>
      <c r="I403" s="10"/>
      <c r="J403" s="9"/>
      <c r="K403" s="9"/>
      <c r="L403" s="9"/>
      <c r="M403" s="9"/>
      <c r="N403" s="9"/>
      <c r="O403" s="9"/>
      <c r="P403" s="10"/>
      <c r="Q403" s="9"/>
      <c r="R403" s="9"/>
      <c r="S403" s="9"/>
      <c r="T403" s="9"/>
      <c r="U403" s="9"/>
      <c r="V403" s="9"/>
      <c r="W403" s="10"/>
      <c r="X403" s="9"/>
      <c r="Y403" s="9"/>
      <c r="Z403" s="9"/>
      <c r="AA403" s="9"/>
      <c r="AB403" s="9"/>
      <c r="AC403" s="9"/>
      <c r="AD403" s="10"/>
      <c r="AE403" s="9"/>
      <c r="AF403" s="9"/>
      <c r="AG403" s="9"/>
      <c r="AH403" s="18">
        <f>COUNTIF(الجدول233[[#This Row],[21]:[20]],"س")</f>
        <v>0</v>
      </c>
      <c r="AI403" s="13">
        <f>COUNTIF(الجدول233[[#This Row],[21]:[20]],"ب")</f>
        <v>0</v>
      </c>
      <c r="AJ403" s="13">
        <f>COUNTIF(الجدول233[[#This Row],[21]:[20]],"غياب")</f>
        <v>0</v>
      </c>
      <c r="AK403" s="13">
        <f>COUNTIF(الجدول233[[#This Row],[21]:[20]],"غ")</f>
        <v>0</v>
      </c>
      <c r="AL403" s="13">
        <f>SUM(الجدول233[[#This Row],[21]:[20]])</f>
        <v>0</v>
      </c>
      <c r="AM403" s="19">
        <f>الجدول233[[#This Row],[أيام العمل الفعي ]]-الجدول233[[#This Row],[الغياب*2]]</f>
        <v>0</v>
      </c>
      <c r="AN403" s="13"/>
      <c r="AO403" s="13">
        <f>COUNTIF(الجدول233[[#This Row],[21]:[20]],"&lt;480")</f>
        <v>0</v>
      </c>
      <c r="AP403" s="13">
        <f>الجدول233[[#This Row],[الغياب ]]*2</f>
        <v>0</v>
      </c>
      <c r="AQ403" s="13" t="e">
        <f>VLOOKUP(الجدول233[[#This Row],[الرقم الوظيفي ]],'[2]علاوة 10 د.ل'!$C:$G,5,0)</f>
        <v>#N/A</v>
      </c>
    </row>
    <row r="404" spans="1:43">
      <c r="A404" s="20">
        <v>3877</v>
      </c>
      <c r="B404" s="26"/>
      <c r="C404" s="8"/>
      <c r="D404" s="9"/>
      <c r="E404" s="9"/>
      <c r="F404" s="9"/>
      <c r="G404" s="9"/>
      <c r="H404" s="9"/>
      <c r="I404" s="10"/>
      <c r="J404" s="9"/>
      <c r="K404" s="9"/>
      <c r="L404" s="9"/>
      <c r="M404" s="9"/>
      <c r="N404" s="9"/>
      <c r="O404" s="9"/>
      <c r="P404" s="10"/>
      <c r="Q404" s="9"/>
      <c r="R404" s="9"/>
      <c r="S404" s="9"/>
      <c r="T404" s="9"/>
      <c r="U404" s="9"/>
      <c r="V404" s="9"/>
      <c r="W404" s="10"/>
      <c r="X404" s="9"/>
      <c r="Y404" s="9"/>
      <c r="Z404" s="9"/>
      <c r="AA404" s="9"/>
      <c r="AB404" s="9"/>
      <c r="AC404" s="9"/>
      <c r="AD404" s="10"/>
      <c r="AE404" s="9"/>
      <c r="AF404" s="9"/>
      <c r="AG404" s="9"/>
      <c r="AH404" s="18">
        <f>COUNTIF(الجدول233[[#This Row],[21]:[20]],"س")</f>
        <v>0</v>
      </c>
      <c r="AI404" s="13">
        <f>COUNTIF(الجدول233[[#This Row],[21]:[20]],"ب")</f>
        <v>0</v>
      </c>
      <c r="AJ404" s="13">
        <f>COUNTIF(الجدول233[[#This Row],[21]:[20]],"غياب")</f>
        <v>0</v>
      </c>
      <c r="AK404" s="13">
        <f>COUNTIF(الجدول233[[#This Row],[21]:[20]],"غ")</f>
        <v>0</v>
      </c>
      <c r="AL404" s="13">
        <f>SUM(الجدول233[[#This Row],[21]:[20]])</f>
        <v>0</v>
      </c>
      <c r="AM404" s="19">
        <f>الجدول233[[#This Row],[أيام العمل الفعي ]]-الجدول233[[#This Row],[الغياب*2]]</f>
        <v>0</v>
      </c>
      <c r="AN404" s="13"/>
      <c r="AO404" s="13">
        <f>COUNTIF(الجدول233[[#This Row],[21]:[20]],"&lt;480")</f>
        <v>0</v>
      </c>
      <c r="AP404" s="13">
        <f>الجدول233[[#This Row],[الغياب ]]*2</f>
        <v>0</v>
      </c>
      <c r="AQ404" s="13" t="e">
        <f>VLOOKUP(الجدول233[[#This Row],[الرقم الوظيفي ]],'[2]علاوة 10 د.ل'!$C:$G,5,0)</f>
        <v>#N/A</v>
      </c>
    </row>
    <row r="405" spans="1:43">
      <c r="A405" s="16">
        <v>3878</v>
      </c>
      <c r="B405" s="25"/>
      <c r="C405" s="8"/>
      <c r="D405" s="9"/>
      <c r="E405" s="9"/>
      <c r="F405" s="9"/>
      <c r="G405" s="9"/>
      <c r="H405" s="9"/>
      <c r="I405" s="10"/>
      <c r="J405" s="9"/>
      <c r="K405" s="9"/>
      <c r="L405" s="9"/>
      <c r="M405" s="9"/>
      <c r="N405" s="9"/>
      <c r="O405" s="9"/>
      <c r="P405" s="10"/>
      <c r="Q405" s="9"/>
      <c r="R405" s="9"/>
      <c r="S405" s="9"/>
      <c r="T405" s="9"/>
      <c r="U405" s="9"/>
      <c r="V405" s="9"/>
      <c r="W405" s="10"/>
      <c r="X405" s="9"/>
      <c r="Y405" s="9"/>
      <c r="Z405" s="9"/>
      <c r="AA405" s="9"/>
      <c r="AB405" s="9"/>
      <c r="AC405" s="9"/>
      <c r="AD405" s="10"/>
      <c r="AE405" s="9"/>
      <c r="AF405" s="9"/>
      <c r="AG405" s="9"/>
      <c r="AH405" s="18">
        <f>COUNTIF(الجدول233[[#This Row],[21]:[20]],"س")</f>
        <v>0</v>
      </c>
      <c r="AI405" s="13">
        <f>COUNTIF(الجدول233[[#This Row],[21]:[20]],"ب")</f>
        <v>0</v>
      </c>
      <c r="AJ405" s="13">
        <f>COUNTIF(الجدول233[[#This Row],[21]:[20]],"غياب")</f>
        <v>0</v>
      </c>
      <c r="AK405" s="13">
        <f>COUNTIF(الجدول233[[#This Row],[21]:[20]],"غ")</f>
        <v>0</v>
      </c>
      <c r="AL405" s="13">
        <f>SUM(الجدول233[[#This Row],[21]:[20]])</f>
        <v>0</v>
      </c>
      <c r="AM405" s="19">
        <f>الجدول233[[#This Row],[أيام العمل الفعي ]]-الجدول233[[#This Row],[الغياب*2]]</f>
        <v>0</v>
      </c>
      <c r="AN405" s="13"/>
      <c r="AO405" s="13">
        <f>COUNTIF(الجدول233[[#This Row],[21]:[20]],"&lt;480")</f>
        <v>0</v>
      </c>
      <c r="AP405" s="13">
        <f>الجدول233[[#This Row],[الغياب ]]*2</f>
        <v>0</v>
      </c>
      <c r="AQ405" s="13" t="e">
        <f>VLOOKUP(الجدول233[[#This Row],[الرقم الوظيفي ]],'[2]علاوة 10 د.ل'!$C:$G,5,0)</f>
        <v>#N/A</v>
      </c>
    </row>
    <row r="406" spans="1:43">
      <c r="A406" s="16">
        <v>3879</v>
      </c>
      <c r="B406" s="25"/>
      <c r="C406" s="8"/>
      <c r="D406" s="9"/>
      <c r="E406" s="9"/>
      <c r="F406" s="9"/>
      <c r="G406" s="9"/>
      <c r="H406" s="9"/>
      <c r="I406" s="10"/>
      <c r="J406" s="9"/>
      <c r="K406" s="9"/>
      <c r="L406" s="9"/>
      <c r="M406" s="9"/>
      <c r="N406" s="9"/>
      <c r="O406" s="9"/>
      <c r="P406" s="10"/>
      <c r="Q406" s="9"/>
      <c r="R406" s="9"/>
      <c r="S406" s="9"/>
      <c r="T406" s="9"/>
      <c r="U406" s="9"/>
      <c r="V406" s="9"/>
      <c r="W406" s="10"/>
      <c r="X406" s="9"/>
      <c r="Y406" s="9"/>
      <c r="Z406" s="9"/>
      <c r="AA406" s="9"/>
      <c r="AB406" s="9"/>
      <c r="AC406" s="9"/>
      <c r="AD406" s="10"/>
      <c r="AE406" s="9"/>
      <c r="AF406" s="9"/>
      <c r="AG406" s="9"/>
      <c r="AH406" s="18">
        <f>COUNTIF(الجدول233[[#This Row],[21]:[20]],"س")</f>
        <v>0</v>
      </c>
      <c r="AI406" s="13">
        <f>COUNTIF(الجدول233[[#This Row],[21]:[20]],"ب")</f>
        <v>0</v>
      </c>
      <c r="AJ406" s="13">
        <f>COUNTIF(الجدول233[[#This Row],[21]:[20]],"غياب")</f>
        <v>0</v>
      </c>
      <c r="AK406" s="13">
        <f>COUNTIF(الجدول233[[#This Row],[21]:[20]],"غ")</f>
        <v>0</v>
      </c>
      <c r="AL406" s="13">
        <f>SUM(الجدول233[[#This Row],[21]:[20]])</f>
        <v>0</v>
      </c>
      <c r="AM406" s="19">
        <f>الجدول233[[#This Row],[أيام العمل الفعي ]]-الجدول233[[#This Row],[الغياب*2]]</f>
        <v>0</v>
      </c>
      <c r="AN406" s="13"/>
      <c r="AO406" s="13">
        <f>COUNTIF(الجدول233[[#This Row],[21]:[20]],"&lt;480")</f>
        <v>0</v>
      </c>
      <c r="AP406" s="13">
        <f>الجدول233[[#This Row],[الغياب ]]*2</f>
        <v>0</v>
      </c>
      <c r="AQ406" s="13" t="e">
        <f>VLOOKUP(الجدول233[[#This Row],[الرقم الوظيفي ]],'[2]علاوة 10 د.ل'!$C:$G,5,0)</f>
        <v>#N/A</v>
      </c>
    </row>
    <row r="407" spans="1:43">
      <c r="A407" s="16">
        <v>3880</v>
      </c>
      <c r="B407" s="25"/>
      <c r="C407" s="8"/>
      <c r="D407" s="9"/>
      <c r="E407" s="9"/>
      <c r="F407" s="9"/>
      <c r="G407" s="9"/>
      <c r="H407" s="9"/>
      <c r="I407" s="10"/>
      <c r="J407" s="9"/>
      <c r="K407" s="9"/>
      <c r="L407" s="9"/>
      <c r="M407" s="9"/>
      <c r="N407" s="9"/>
      <c r="O407" s="9"/>
      <c r="P407" s="10"/>
      <c r="Q407" s="9"/>
      <c r="R407" s="9"/>
      <c r="S407" s="9"/>
      <c r="T407" s="9"/>
      <c r="U407" s="9"/>
      <c r="V407" s="9"/>
      <c r="W407" s="10"/>
      <c r="X407" s="9"/>
      <c r="Y407" s="9"/>
      <c r="Z407" s="9"/>
      <c r="AA407" s="9"/>
      <c r="AB407" s="9"/>
      <c r="AC407" s="9"/>
      <c r="AD407" s="10"/>
      <c r="AE407" s="9"/>
      <c r="AF407" s="9"/>
      <c r="AG407" s="9"/>
      <c r="AH407" s="18">
        <f>COUNTIF(الجدول233[[#This Row],[21]:[20]],"س")</f>
        <v>0</v>
      </c>
      <c r="AI407" s="13">
        <f>COUNTIF(الجدول233[[#This Row],[21]:[20]],"ب")</f>
        <v>0</v>
      </c>
      <c r="AJ407" s="13">
        <f>COUNTIF(الجدول233[[#This Row],[21]:[20]],"غياب")</f>
        <v>0</v>
      </c>
      <c r="AK407" s="13">
        <f>COUNTIF(الجدول233[[#This Row],[21]:[20]],"غ")</f>
        <v>0</v>
      </c>
      <c r="AL407" s="13">
        <f>SUM(الجدول233[[#This Row],[21]:[20]])</f>
        <v>0</v>
      </c>
      <c r="AM407" s="19">
        <f>الجدول233[[#This Row],[أيام العمل الفعي ]]-الجدول233[[#This Row],[الغياب*2]]</f>
        <v>0</v>
      </c>
      <c r="AN407" s="13"/>
      <c r="AO407" s="13">
        <f>COUNTIF(الجدول233[[#This Row],[21]:[20]],"&lt;480")</f>
        <v>0</v>
      </c>
      <c r="AP407" s="13">
        <f>الجدول233[[#This Row],[الغياب ]]*2</f>
        <v>0</v>
      </c>
      <c r="AQ407" s="13">
        <f>VLOOKUP(الجدول233[[#This Row],[الرقم الوظيفي ]],'[2]علاوة 10 د.ل'!$C:$G,5,0)</f>
        <v>130</v>
      </c>
    </row>
    <row r="408" spans="1:43">
      <c r="A408" s="20">
        <v>3881</v>
      </c>
      <c r="B408" s="26"/>
      <c r="C408" s="8"/>
      <c r="D408" s="9"/>
      <c r="E408" s="9"/>
      <c r="F408" s="9"/>
      <c r="G408" s="9"/>
      <c r="H408" s="9"/>
      <c r="I408" s="10"/>
      <c r="J408" s="9"/>
      <c r="K408" s="9"/>
      <c r="L408" s="9"/>
      <c r="M408" s="9"/>
      <c r="N408" s="9"/>
      <c r="O408" s="9"/>
      <c r="P408" s="10"/>
      <c r="Q408" s="9"/>
      <c r="R408" s="9"/>
      <c r="S408" s="9"/>
      <c r="T408" s="9"/>
      <c r="U408" s="9"/>
      <c r="V408" s="9"/>
      <c r="W408" s="10"/>
      <c r="X408" s="9"/>
      <c r="Y408" s="9"/>
      <c r="Z408" s="9"/>
      <c r="AA408" s="9"/>
      <c r="AB408" s="9"/>
      <c r="AC408" s="9"/>
      <c r="AD408" s="10"/>
      <c r="AE408" s="9"/>
      <c r="AF408" s="9"/>
      <c r="AG408" s="9"/>
      <c r="AH408" s="18">
        <f>COUNTIF(الجدول233[[#This Row],[21]:[20]],"س")</f>
        <v>0</v>
      </c>
      <c r="AI408" s="13">
        <f>COUNTIF(الجدول233[[#This Row],[21]:[20]],"ب")</f>
        <v>0</v>
      </c>
      <c r="AJ408" s="13">
        <f>COUNTIF(الجدول233[[#This Row],[21]:[20]],"غياب")</f>
        <v>0</v>
      </c>
      <c r="AK408" s="13">
        <f>COUNTIF(الجدول233[[#This Row],[21]:[20]],"غ")</f>
        <v>0</v>
      </c>
      <c r="AL408" s="13">
        <f>SUM(الجدول233[[#This Row],[21]:[20]])</f>
        <v>0</v>
      </c>
      <c r="AM408" s="19">
        <f>الجدول233[[#This Row],[أيام العمل الفعي ]]-الجدول233[[#This Row],[الغياب*2]]</f>
        <v>0</v>
      </c>
      <c r="AN408" s="13"/>
      <c r="AO408" s="13">
        <f>COUNTIF(الجدول233[[#This Row],[21]:[20]],"&lt;480")</f>
        <v>0</v>
      </c>
      <c r="AP408" s="13">
        <f>الجدول233[[#This Row],[الغياب ]]*2</f>
        <v>0</v>
      </c>
      <c r="AQ408" s="13">
        <f>VLOOKUP(الجدول233[[#This Row],[الرقم الوظيفي ]],'[2]علاوة 10 د.ل'!$C:$G,5,0)</f>
        <v>130</v>
      </c>
    </row>
    <row r="409" spans="1:43">
      <c r="A409" s="20">
        <v>3882</v>
      </c>
      <c r="B409" s="26"/>
      <c r="C409" s="8"/>
      <c r="D409" s="9"/>
      <c r="E409" s="9"/>
      <c r="F409" s="9"/>
      <c r="G409" s="9"/>
      <c r="H409" s="9"/>
      <c r="I409" s="10"/>
      <c r="J409" s="9"/>
      <c r="K409" s="9"/>
      <c r="L409" s="9"/>
      <c r="M409" s="9"/>
      <c r="N409" s="9"/>
      <c r="O409" s="9"/>
      <c r="P409" s="10"/>
      <c r="Q409" s="9"/>
      <c r="R409" s="9"/>
      <c r="S409" s="9"/>
      <c r="T409" s="9"/>
      <c r="U409" s="9"/>
      <c r="V409" s="9"/>
      <c r="W409" s="10"/>
      <c r="X409" s="9"/>
      <c r="Y409" s="9"/>
      <c r="Z409" s="9"/>
      <c r="AA409" s="9"/>
      <c r="AB409" s="9"/>
      <c r="AC409" s="9"/>
      <c r="AD409" s="10"/>
      <c r="AE409" s="9"/>
      <c r="AF409" s="9"/>
      <c r="AG409" s="9"/>
      <c r="AH409" s="18">
        <f>COUNTIF(الجدول233[[#This Row],[21]:[20]],"س")</f>
        <v>0</v>
      </c>
      <c r="AI409" s="13">
        <f>COUNTIF(الجدول233[[#This Row],[21]:[20]],"ب")</f>
        <v>0</v>
      </c>
      <c r="AJ409" s="13">
        <f>COUNTIF(الجدول233[[#This Row],[21]:[20]],"غياب")</f>
        <v>0</v>
      </c>
      <c r="AK409" s="13">
        <f>COUNTIF(الجدول233[[#This Row],[21]:[20]],"غ")</f>
        <v>0</v>
      </c>
      <c r="AL409" s="13">
        <f>SUM(الجدول233[[#This Row],[21]:[20]])</f>
        <v>0</v>
      </c>
      <c r="AM409" s="19">
        <f>الجدول233[[#This Row],[أيام العمل الفعي ]]-الجدول233[[#This Row],[الغياب*2]]</f>
        <v>0</v>
      </c>
      <c r="AN409" s="13"/>
      <c r="AO409" s="13">
        <f>COUNTIF(الجدول233[[#This Row],[21]:[20]],"&lt;480")</f>
        <v>0</v>
      </c>
      <c r="AP409" s="13">
        <f>الجدول233[[#This Row],[الغياب ]]*2</f>
        <v>0</v>
      </c>
      <c r="AQ409" s="13" t="e">
        <f>VLOOKUP(الجدول233[[#This Row],[الرقم الوظيفي ]],'[2]علاوة 10 د.ل'!$C:$G,5,0)</f>
        <v>#N/A</v>
      </c>
    </row>
    <row r="410" spans="1:43">
      <c r="A410" s="20">
        <v>3883</v>
      </c>
      <c r="B410" s="26"/>
      <c r="C410" s="8"/>
      <c r="D410" s="9"/>
      <c r="E410" s="9"/>
      <c r="F410" s="9"/>
      <c r="G410" s="9"/>
      <c r="H410" s="9"/>
      <c r="I410" s="10"/>
      <c r="J410" s="9"/>
      <c r="K410" s="9"/>
      <c r="L410" s="9"/>
      <c r="M410" s="9"/>
      <c r="N410" s="9"/>
      <c r="O410" s="9"/>
      <c r="P410" s="10"/>
      <c r="Q410" s="9"/>
      <c r="R410" s="9"/>
      <c r="S410" s="9"/>
      <c r="T410" s="9"/>
      <c r="U410" s="9"/>
      <c r="V410" s="9"/>
      <c r="W410" s="10"/>
      <c r="X410" s="9"/>
      <c r="Y410" s="9"/>
      <c r="Z410" s="9"/>
      <c r="AA410" s="9"/>
      <c r="AB410" s="9"/>
      <c r="AC410" s="9"/>
      <c r="AD410" s="10"/>
      <c r="AE410" s="9"/>
      <c r="AF410" s="9"/>
      <c r="AG410" s="9"/>
      <c r="AH410" s="18">
        <f>COUNTIF(الجدول233[[#This Row],[21]:[20]],"س")</f>
        <v>0</v>
      </c>
      <c r="AI410" s="13">
        <f>COUNTIF(الجدول233[[#This Row],[21]:[20]],"ب")</f>
        <v>0</v>
      </c>
      <c r="AJ410" s="13">
        <f>COUNTIF(الجدول233[[#This Row],[21]:[20]],"غياب")</f>
        <v>0</v>
      </c>
      <c r="AK410" s="13">
        <f>COUNTIF(الجدول233[[#This Row],[21]:[20]],"غ")</f>
        <v>0</v>
      </c>
      <c r="AL410" s="13">
        <f>SUM(الجدول233[[#This Row],[21]:[20]])</f>
        <v>0</v>
      </c>
      <c r="AM410" s="19">
        <f>الجدول233[[#This Row],[أيام العمل الفعي ]]-الجدول233[[#This Row],[الغياب*2]]</f>
        <v>0</v>
      </c>
      <c r="AN410" s="13"/>
      <c r="AO410" s="13">
        <f>COUNTIF(الجدول233[[#This Row],[21]:[20]],"&lt;480")</f>
        <v>0</v>
      </c>
      <c r="AP410" s="13">
        <f>الجدول233[[#This Row],[الغياب ]]*2</f>
        <v>0</v>
      </c>
      <c r="AQ410" s="13" t="e">
        <f>VLOOKUP(الجدول233[[#This Row],[الرقم الوظيفي ]],'[2]علاوة 10 د.ل'!$C:$G,5,0)</f>
        <v>#N/A</v>
      </c>
    </row>
    <row r="411" spans="1:43">
      <c r="A411" s="20">
        <v>3884</v>
      </c>
      <c r="B411" s="26"/>
      <c r="C411" s="8"/>
      <c r="D411" s="9"/>
      <c r="E411" s="9"/>
      <c r="F411" s="9"/>
      <c r="G411" s="9"/>
      <c r="H411" s="9"/>
      <c r="I411" s="10"/>
      <c r="J411" s="9"/>
      <c r="K411" s="9"/>
      <c r="L411" s="9"/>
      <c r="M411" s="9"/>
      <c r="N411" s="9"/>
      <c r="O411" s="9"/>
      <c r="P411" s="10"/>
      <c r="Q411" s="9"/>
      <c r="R411" s="9"/>
      <c r="S411" s="9"/>
      <c r="T411" s="9"/>
      <c r="U411" s="9"/>
      <c r="V411" s="9"/>
      <c r="W411" s="10"/>
      <c r="X411" s="9"/>
      <c r="Y411" s="9"/>
      <c r="Z411" s="9"/>
      <c r="AA411" s="9"/>
      <c r="AB411" s="9"/>
      <c r="AC411" s="9"/>
      <c r="AD411" s="10"/>
      <c r="AE411" s="9"/>
      <c r="AF411" s="9"/>
      <c r="AG411" s="9"/>
      <c r="AH411" s="18">
        <f>COUNTIF(الجدول233[[#This Row],[21]:[20]],"س")</f>
        <v>0</v>
      </c>
      <c r="AI411" s="13">
        <f>COUNTIF(الجدول233[[#This Row],[21]:[20]],"ب")</f>
        <v>0</v>
      </c>
      <c r="AJ411" s="13">
        <f>COUNTIF(الجدول233[[#This Row],[21]:[20]],"غياب")</f>
        <v>0</v>
      </c>
      <c r="AK411" s="13">
        <f>COUNTIF(الجدول233[[#This Row],[21]:[20]],"غ")</f>
        <v>0</v>
      </c>
      <c r="AL411" s="13">
        <f>SUM(الجدول233[[#This Row],[21]:[20]])</f>
        <v>0</v>
      </c>
      <c r="AM411" s="19">
        <f>الجدول233[[#This Row],[أيام العمل الفعي ]]-الجدول233[[#This Row],[الغياب*2]]</f>
        <v>0</v>
      </c>
      <c r="AN411" s="13"/>
      <c r="AO411" s="13">
        <f>COUNTIF(الجدول233[[#This Row],[21]:[20]],"&lt;480")</f>
        <v>0</v>
      </c>
      <c r="AP411" s="13">
        <f>الجدول233[[#This Row],[الغياب ]]*2</f>
        <v>0</v>
      </c>
      <c r="AQ411" s="13" t="e">
        <f>VLOOKUP(الجدول233[[#This Row],[الرقم الوظيفي ]],'[2]علاوة 10 د.ل'!$C:$G,5,0)</f>
        <v>#N/A</v>
      </c>
    </row>
    <row r="412" spans="1:43">
      <c r="A412" s="16">
        <v>3885</v>
      </c>
      <c r="B412" s="25"/>
      <c r="C412" s="8"/>
      <c r="D412" s="9"/>
      <c r="E412" s="9"/>
      <c r="F412" s="9"/>
      <c r="G412" s="9"/>
      <c r="H412" s="9"/>
      <c r="I412" s="10"/>
      <c r="J412" s="9"/>
      <c r="K412" s="9"/>
      <c r="L412" s="9"/>
      <c r="M412" s="9"/>
      <c r="N412" s="9"/>
      <c r="O412" s="9"/>
      <c r="P412" s="10"/>
      <c r="Q412" s="9"/>
      <c r="R412" s="9"/>
      <c r="S412" s="9"/>
      <c r="T412" s="9"/>
      <c r="U412" s="9"/>
      <c r="V412" s="9"/>
      <c r="W412" s="10"/>
      <c r="X412" s="9"/>
      <c r="Y412" s="9"/>
      <c r="Z412" s="9"/>
      <c r="AA412" s="9"/>
      <c r="AB412" s="9"/>
      <c r="AC412" s="9"/>
      <c r="AD412" s="10"/>
      <c r="AE412" s="9"/>
      <c r="AF412" s="9"/>
      <c r="AG412" s="9"/>
      <c r="AH412" s="18">
        <f>COUNTIF(الجدول233[[#This Row],[21]:[20]],"س")</f>
        <v>0</v>
      </c>
      <c r="AI412" s="13">
        <f>COUNTIF(الجدول233[[#This Row],[21]:[20]],"ب")</f>
        <v>0</v>
      </c>
      <c r="AJ412" s="13">
        <f>COUNTIF(الجدول233[[#This Row],[21]:[20]],"غياب")</f>
        <v>0</v>
      </c>
      <c r="AK412" s="13">
        <f>COUNTIF(الجدول233[[#This Row],[21]:[20]],"غ")</f>
        <v>0</v>
      </c>
      <c r="AL412" s="13">
        <f>SUM(الجدول233[[#This Row],[21]:[20]])</f>
        <v>0</v>
      </c>
      <c r="AM412" s="19">
        <f>الجدول233[[#This Row],[أيام العمل الفعي ]]-الجدول233[[#This Row],[الغياب*2]]</f>
        <v>0</v>
      </c>
      <c r="AN412" s="13"/>
      <c r="AO412" s="13">
        <f>COUNTIF(الجدول233[[#This Row],[21]:[20]],"&lt;480")</f>
        <v>0</v>
      </c>
      <c r="AP412" s="13">
        <f>الجدول233[[#This Row],[الغياب ]]*2</f>
        <v>0</v>
      </c>
      <c r="AQ412" s="13" t="e">
        <f>VLOOKUP(الجدول233[[#This Row],[الرقم الوظيفي ]],'[2]علاوة 10 د.ل'!$C:$G,5,0)</f>
        <v>#N/A</v>
      </c>
    </row>
    <row r="413" spans="1:43">
      <c r="A413" s="16">
        <v>3886</v>
      </c>
      <c r="B413" s="25"/>
      <c r="C413" s="8"/>
      <c r="D413" s="9"/>
      <c r="E413" s="9"/>
      <c r="F413" s="9"/>
      <c r="G413" s="9"/>
      <c r="H413" s="9"/>
      <c r="I413" s="10"/>
      <c r="J413" s="9"/>
      <c r="K413" s="9"/>
      <c r="L413" s="9"/>
      <c r="M413" s="9"/>
      <c r="N413" s="9"/>
      <c r="O413" s="9"/>
      <c r="P413" s="10"/>
      <c r="Q413" s="9"/>
      <c r="R413" s="9"/>
      <c r="S413" s="9"/>
      <c r="T413" s="9"/>
      <c r="U413" s="9"/>
      <c r="V413" s="9"/>
      <c r="W413" s="10"/>
      <c r="X413" s="9"/>
      <c r="Y413" s="9"/>
      <c r="Z413" s="9"/>
      <c r="AA413" s="9"/>
      <c r="AB413" s="9"/>
      <c r="AC413" s="9"/>
      <c r="AD413" s="10"/>
      <c r="AE413" s="9"/>
      <c r="AF413" s="9"/>
      <c r="AG413" s="9"/>
      <c r="AH413" s="18">
        <f>COUNTIF(الجدول233[[#This Row],[21]:[20]],"س")</f>
        <v>0</v>
      </c>
      <c r="AI413" s="13">
        <f>COUNTIF(الجدول233[[#This Row],[21]:[20]],"ب")</f>
        <v>0</v>
      </c>
      <c r="AJ413" s="13">
        <f>COUNTIF(الجدول233[[#This Row],[21]:[20]],"غياب")</f>
        <v>0</v>
      </c>
      <c r="AK413" s="13">
        <f>COUNTIF(الجدول233[[#This Row],[21]:[20]],"غ")</f>
        <v>0</v>
      </c>
      <c r="AL413" s="13">
        <f>SUM(الجدول233[[#This Row],[21]:[20]])</f>
        <v>0</v>
      </c>
      <c r="AM413" s="19">
        <f>الجدول233[[#This Row],[أيام العمل الفعي ]]-الجدول233[[#This Row],[الغياب*2]]</f>
        <v>0</v>
      </c>
      <c r="AN413" s="13"/>
      <c r="AO413" s="13">
        <f>COUNTIF(الجدول233[[#This Row],[21]:[20]],"&lt;480")</f>
        <v>0</v>
      </c>
      <c r="AP413" s="13">
        <f>الجدول233[[#This Row],[الغياب ]]*2</f>
        <v>0</v>
      </c>
      <c r="AQ413" s="13" t="e">
        <f>VLOOKUP(الجدول233[[#This Row],[الرقم الوظيفي ]],'[2]علاوة 10 د.ل'!$C:$G,5,0)</f>
        <v>#N/A</v>
      </c>
    </row>
    <row r="414" spans="1:43">
      <c r="A414" s="20">
        <v>3887</v>
      </c>
      <c r="B414" s="26"/>
      <c r="C414" s="8"/>
      <c r="D414" s="9"/>
      <c r="E414" s="9"/>
      <c r="F414" s="9"/>
      <c r="G414" s="9"/>
      <c r="H414" s="9"/>
      <c r="I414" s="10"/>
      <c r="J414" s="9"/>
      <c r="K414" s="9"/>
      <c r="L414" s="9"/>
      <c r="M414" s="9"/>
      <c r="N414" s="9"/>
      <c r="O414" s="9"/>
      <c r="P414" s="10"/>
      <c r="Q414" s="9"/>
      <c r="R414" s="9"/>
      <c r="S414" s="9"/>
      <c r="T414" s="9"/>
      <c r="U414" s="9"/>
      <c r="V414" s="9"/>
      <c r="W414" s="10"/>
      <c r="X414" s="9"/>
      <c r="Y414" s="9"/>
      <c r="Z414" s="9"/>
      <c r="AA414" s="9"/>
      <c r="AB414" s="9"/>
      <c r="AC414" s="9"/>
      <c r="AD414" s="10"/>
      <c r="AE414" s="9"/>
      <c r="AF414" s="9"/>
      <c r="AG414" s="9"/>
      <c r="AH414" s="18">
        <f>COUNTIF(الجدول233[[#This Row],[21]:[20]],"س")</f>
        <v>0</v>
      </c>
      <c r="AI414" s="13">
        <f>COUNTIF(الجدول233[[#This Row],[21]:[20]],"ب")</f>
        <v>0</v>
      </c>
      <c r="AJ414" s="13">
        <f>COUNTIF(الجدول233[[#This Row],[21]:[20]],"غياب")</f>
        <v>0</v>
      </c>
      <c r="AK414" s="13">
        <f>COUNTIF(الجدول233[[#This Row],[21]:[20]],"غ")</f>
        <v>0</v>
      </c>
      <c r="AL414" s="13">
        <f>SUM(الجدول233[[#This Row],[21]:[20]])</f>
        <v>0</v>
      </c>
      <c r="AM414" s="19">
        <f>الجدول233[[#This Row],[أيام العمل الفعي ]]-الجدول233[[#This Row],[الغياب*2]]</f>
        <v>0</v>
      </c>
      <c r="AN414" s="13"/>
      <c r="AO414" s="13">
        <f>COUNTIF(الجدول233[[#This Row],[21]:[20]],"&lt;480")</f>
        <v>0</v>
      </c>
      <c r="AP414" s="13">
        <f>الجدول233[[#This Row],[الغياب ]]*2</f>
        <v>0</v>
      </c>
      <c r="AQ414" s="13" t="e">
        <f>VLOOKUP(الجدول233[[#This Row],[الرقم الوظيفي ]],'[2]علاوة 10 د.ل'!$C:$G,5,0)</f>
        <v>#N/A</v>
      </c>
    </row>
    <row r="415" spans="1:43">
      <c r="A415" s="136">
        <v>3888</v>
      </c>
      <c r="B415" s="21"/>
      <c r="C415" s="8"/>
      <c r="D415" s="9"/>
      <c r="E415" s="9"/>
      <c r="F415" s="9"/>
      <c r="G415" s="9"/>
      <c r="H415" s="9"/>
      <c r="I415" s="10"/>
      <c r="J415" s="9"/>
      <c r="K415" s="9"/>
      <c r="L415" s="9"/>
      <c r="M415" s="9"/>
      <c r="N415" s="9"/>
      <c r="O415" s="9"/>
      <c r="P415" s="10"/>
      <c r="Q415" s="9"/>
      <c r="R415" s="9"/>
      <c r="S415" s="9"/>
      <c r="T415" s="9"/>
      <c r="U415" s="9"/>
      <c r="V415" s="9"/>
      <c r="W415" s="10"/>
      <c r="X415" s="9"/>
      <c r="Y415" s="9"/>
      <c r="Z415" s="9"/>
      <c r="AA415" s="9"/>
      <c r="AB415" s="9"/>
      <c r="AC415" s="9"/>
      <c r="AD415" s="10"/>
      <c r="AE415" s="9"/>
      <c r="AF415" s="9"/>
      <c r="AG415" s="9"/>
      <c r="AH415" s="18">
        <f>COUNTIF(الجدول233[[#This Row],[21]:[20]],"س")</f>
        <v>0</v>
      </c>
      <c r="AI415" s="13">
        <f>COUNTIF(الجدول233[[#This Row],[21]:[20]],"ب")</f>
        <v>0</v>
      </c>
      <c r="AJ415" s="13">
        <f>COUNTIF(الجدول233[[#This Row],[21]:[20]],"غياب")</f>
        <v>0</v>
      </c>
      <c r="AK415" s="13">
        <f>COUNTIF(الجدول233[[#This Row],[21]:[20]],"غ")</f>
        <v>0</v>
      </c>
      <c r="AL415" s="13">
        <f>SUM(الجدول233[[#This Row],[21]:[20]])</f>
        <v>0</v>
      </c>
      <c r="AM415" s="19">
        <f>الجدول233[[#This Row],[أيام العمل الفعي ]]-الجدول233[[#This Row],[الغياب*2]]</f>
        <v>0</v>
      </c>
      <c r="AN415" s="13"/>
      <c r="AO415" s="13">
        <f>COUNTIF(الجدول233[[#This Row],[21]:[20]],"&lt;480")</f>
        <v>0</v>
      </c>
      <c r="AP415" s="13">
        <f>الجدول233[[#This Row],[الغياب ]]*2</f>
        <v>0</v>
      </c>
      <c r="AQ415" s="13" t="e">
        <f>VLOOKUP(الجدول233[[#This Row],[الرقم الوظيفي ]],'[2]علاوة 10 د.ل'!$C:$G,5,0)</f>
        <v>#N/A</v>
      </c>
    </row>
    <row r="416" spans="1:43">
      <c r="A416" s="137">
        <v>3889</v>
      </c>
      <c r="B416" s="21"/>
      <c r="C416" s="8"/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10"/>
      <c r="J416" s="9"/>
      <c r="K416" s="9"/>
      <c r="L416" s="9"/>
      <c r="M416" s="9"/>
      <c r="N416" s="9"/>
      <c r="O416" s="9"/>
      <c r="P416" s="10"/>
      <c r="Q416" s="9"/>
      <c r="R416" s="9"/>
      <c r="S416" s="9"/>
      <c r="T416" s="9"/>
      <c r="U416" s="9"/>
      <c r="V416" s="9"/>
      <c r="W416" s="10"/>
      <c r="X416" s="9"/>
      <c r="Y416" s="9"/>
      <c r="Z416" s="9"/>
      <c r="AA416" s="9"/>
      <c r="AB416" s="9"/>
      <c r="AC416" s="9"/>
      <c r="AD416" s="10"/>
      <c r="AE416" s="9"/>
      <c r="AF416" s="9"/>
      <c r="AG416" s="9"/>
      <c r="AH416" s="18">
        <f>COUNTIF(الجدول233[[#This Row],[21]:[20]],"س")</f>
        <v>0</v>
      </c>
      <c r="AI416" s="13">
        <f>COUNTIF(الجدول233[[#This Row],[21]:[20]],"ب")</f>
        <v>0</v>
      </c>
      <c r="AJ416" s="13">
        <f>COUNTIF(الجدول233[[#This Row],[21]:[20]],"غياب")</f>
        <v>0</v>
      </c>
      <c r="AK416" s="13">
        <f>COUNTIF(الجدول233[[#This Row],[21]:[20]],"غ")</f>
        <v>0</v>
      </c>
      <c r="AL416" s="13">
        <f>SUM(الجدول233[[#This Row],[21]:[20]])</f>
        <v>0</v>
      </c>
      <c r="AM416" s="19">
        <f>الجدول233[[#This Row],[أيام العمل الفعي ]]-الجدول233[[#This Row],[الغياب*2]]</f>
        <v>5</v>
      </c>
      <c r="AN416" s="13"/>
      <c r="AO416" s="13">
        <f>COUNTIF(الجدول233[[#This Row],[21]:[20]],"&lt;480")</f>
        <v>5</v>
      </c>
      <c r="AP416" s="13">
        <f>الجدول233[[#This Row],[الغياب ]]*2</f>
        <v>0</v>
      </c>
      <c r="AQ416" s="13" t="e">
        <f>VLOOKUP(الجدول233[[#This Row],[الرقم الوظيفي ]],'[2]علاوة 10 د.ل'!$C:$G,5,0)</f>
        <v>#N/A</v>
      </c>
    </row>
    <row r="417" spans="1:43">
      <c r="A417" s="137">
        <v>3890</v>
      </c>
      <c r="B417" s="21"/>
      <c r="C417" s="8"/>
      <c r="D417" s="9">
        <v>0</v>
      </c>
      <c r="E417" s="9">
        <v>0</v>
      </c>
      <c r="F417" s="9">
        <v>0</v>
      </c>
      <c r="G417" s="9">
        <v>0</v>
      </c>
      <c r="H417" s="9">
        <v>0</v>
      </c>
      <c r="I417" s="10"/>
      <c r="J417" s="9"/>
      <c r="K417" s="9"/>
      <c r="L417" s="9"/>
      <c r="M417" s="9"/>
      <c r="N417" s="9"/>
      <c r="O417" s="9"/>
      <c r="P417" s="10"/>
      <c r="Q417" s="9"/>
      <c r="R417" s="9"/>
      <c r="S417" s="9"/>
      <c r="T417" s="9"/>
      <c r="U417" s="9"/>
      <c r="V417" s="9"/>
      <c r="W417" s="10"/>
      <c r="X417" s="9"/>
      <c r="Y417" s="9"/>
      <c r="Z417" s="9"/>
      <c r="AA417" s="9"/>
      <c r="AB417" s="9"/>
      <c r="AC417" s="9"/>
      <c r="AD417" s="10"/>
      <c r="AE417" s="9"/>
      <c r="AF417" s="9"/>
      <c r="AG417" s="9"/>
      <c r="AH417" s="18">
        <f>COUNTIF(الجدول233[[#This Row],[21]:[20]],"س")</f>
        <v>0</v>
      </c>
      <c r="AI417" s="13">
        <f>COUNTIF(الجدول233[[#This Row],[21]:[20]],"ب")</f>
        <v>0</v>
      </c>
      <c r="AJ417" s="13">
        <f>COUNTIF(الجدول233[[#This Row],[21]:[20]],"غياب")</f>
        <v>0</v>
      </c>
      <c r="AK417" s="13">
        <f>COUNTIF(الجدول233[[#This Row],[21]:[20]],"غ")</f>
        <v>0</v>
      </c>
      <c r="AL417" s="13">
        <f>SUM(الجدول233[[#This Row],[21]:[20]])</f>
        <v>0</v>
      </c>
      <c r="AM417" s="19">
        <f>الجدول233[[#This Row],[أيام العمل الفعي ]]-الجدول233[[#This Row],[الغياب*2]]</f>
        <v>5</v>
      </c>
      <c r="AN417" s="13"/>
      <c r="AO417" s="13">
        <f>COUNTIF(الجدول233[[#This Row],[21]:[20]],"&lt;480")</f>
        <v>5</v>
      </c>
      <c r="AP417" s="13">
        <f>الجدول233[[#This Row],[الغياب ]]*2</f>
        <v>0</v>
      </c>
      <c r="AQ417" s="13">
        <f>VLOOKUP(الجدول233[[#This Row],[الرقم الوظيفي ]],'[2]علاوة 10 د.ل'!$C:$G,5,0)</f>
        <v>10</v>
      </c>
    </row>
    <row r="418" spans="1:43">
      <c r="A418" s="137">
        <v>3891</v>
      </c>
      <c r="B418" s="21"/>
      <c r="C418" s="8"/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10"/>
      <c r="J418" s="9"/>
      <c r="K418" s="9"/>
      <c r="L418" s="9"/>
      <c r="M418" s="9"/>
      <c r="N418" s="9"/>
      <c r="O418" s="9"/>
      <c r="P418" s="10"/>
      <c r="Q418" s="9"/>
      <c r="R418" s="9"/>
      <c r="S418" s="9"/>
      <c r="T418" s="9"/>
      <c r="U418" s="9"/>
      <c r="V418" s="9"/>
      <c r="W418" s="10"/>
      <c r="X418" s="9"/>
      <c r="Y418" s="9"/>
      <c r="Z418" s="9"/>
      <c r="AA418" s="9"/>
      <c r="AB418" s="9"/>
      <c r="AC418" s="9"/>
      <c r="AD418" s="10"/>
      <c r="AE418" s="9"/>
      <c r="AF418" s="9"/>
      <c r="AG418" s="9"/>
      <c r="AH418" s="18">
        <f>COUNTIF(الجدول233[[#This Row],[21]:[20]],"س")</f>
        <v>0</v>
      </c>
      <c r="AI418" s="13">
        <f>COUNTIF(الجدول233[[#This Row],[21]:[20]],"ب")</f>
        <v>0</v>
      </c>
      <c r="AJ418" s="13">
        <f>COUNTIF(الجدول233[[#This Row],[21]:[20]],"غياب")</f>
        <v>0</v>
      </c>
      <c r="AK418" s="13">
        <f>COUNTIF(الجدول233[[#This Row],[21]:[20]],"غ")</f>
        <v>0</v>
      </c>
      <c r="AL418" s="13">
        <f>SUM(الجدول233[[#This Row],[21]:[20]])</f>
        <v>0</v>
      </c>
      <c r="AM418" s="19">
        <f>الجدول233[[#This Row],[أيام العمل الفعي ]]-الجدول233[[#This Row],[الغياب*2]]</f>
        <v>5</v>
      </c>
      <c r="AN418" s="13"/>
      <c r="AO418" s="13">
        <f>COUNTIF(الجدول233[[#This Row],[21]:[20]],"&lt;480")</f>
        <v>5</v>
      </c>
      <c r="AP418" s="13">
        <f>الجدول233[[#This Row],[الغياب ]]*2</f>
        <v>0</v>
      </c>
      <c r="AQ418" s="13">
        <f>VLOOKUP(الجدول233[[#This Row],[الرقم الوظيفي ]],'[2]علاوة 10 د.ل'!$C:$G,5,0)</f>
        <v>10</v>
      </c>
    </row>
    <row r="419" spans="1:43">
      <c r="A419" s="137">
        <v>3892</v>
      </c>
      <c r="B419" s="21"/>
      <c r="C419" s="8"/>
      <c r="D419" s="9"/>
      <c r="E419" s="9">
        <v>0</v>
      </c>
      <c r="F419" s="9">
        <v>0</v>
      </c>
      <c r="G419" s="9">
        <v>8</v>
      </c>
      <c r="H419" s="9">
        <v>0</v>
      </c>
      <c r="I419" s="10"/>
      <c r="J419" s="9"/>
      <c r="K419" s="9"/>
      <c r="L419" s="9"/>
      <c r="M419" s="9"/>
      <c r="N419" s="9"/>
      <c r="O419" s="9"/>
      <c r="P419" s="10"/>
      <c r="Q419" s="9"/>
      <c r="R419" s="9"/>
      <c r="S419" s="9"/>
      <c r="T419" s="9"/>
      <c r="U419" s="9"/>
      <c r="V419" s="9"/>
      <c r="W419" s="10"/>
      <c r="X419" s="9"/>
      <c r="Y419" s="9"/>
      <c r="Z419" s="9"/>
      <c r="AA419" s="9"/>
      <c r="AB419" s="9"/>
      <c r="AC419" s="9"/>
      <c r="AD419" s="10"/>
      <c r="AE419" s="9"/>
      <c r="AF419" s="9"/>
      <c r="AG419" s="9"/>
      <c r="AH419" s="18">
        <f>COUNTIF(الجدول233[[#This Row],[21]:[20]],"س")</f>
        <v>0</v>
      </c>
      <c r="AI419" s="13">
        <f>COUNTIF(الجدول233[[#This Row],[21]:[20]],"ب")</f>
        <v>0</v>
      </c>
      <c r="AJ419" s="13">
        <f>COUNTIF(الجدول233[[#This Row],[21]:[20]],"غياب")</f>
        <v>0</v>
      </c>
      <c r="AK419" s="13">
        <f>COUNTIF(الجدول233[[#This Row],[21]:[20]],"غ")</f>
        <v>0</v>
      </c>
      <c r="AL419" s="13">
        <f>SUM(الجدول233[[#This Row],[21]:[20]])</f>
        <v>8</v>
      </c>
      <c r="AM419" s="19">
        <f>الجدول233[[#This Row],[أيام العمل الفعي ]]-الجدول233[[#This Row],[الغياب*2]]</f>
        <v>4</v>
      </c>
      <c r="AN419" s="13"/>
      <c r="AO419" s="13">
        <f>COUNTIF(الجدول233[[#This Row],[21]:[20]],"&lt;480")</f>
        <v>4</v>
      </c>
      <c r="AP419" s="13">
        <f>الجدول233[[#This Row],[الغياب ]]*2</f>
        <v>0</v>
      </c>
      <c r="AQ419" s="13">
        <f>VLOOKUP(الجدول233[[#This Row],[الرقم الوظيفي ]],'[2]علاوة 10 د.ل'!$C:$G,5,0)</f>
        <v>10</v>
      </c>
    </row>
    <row r="425" spans="1:43">
      <c r="A425" s="14"/>
      <c r="B425" s="14"/>
      <c r="C425" s="14"/>
    </row>
    <row r="426" spans="1:43">
      <c r="A426" s="14"/>
      <c r="B426" s="14"/>
      <c r="C426" s="14"/>
    </row>
    <row r="427" spans="1:43">
      <c r="A427" s="14"/>
      <c r="B427" s="14"/>
      <c r="C427" s="14"/>
    </row>
    <row r="428" spans="1:43">
      <c r="A428" s="14"/>
      <c r="B428" s="14"/>
      <c r="C428" s="14"/>
    </row>
    <row r="429" spans="1:43">
      <c r="A429" s="14"/>
      <c r="B429" s="14"/>
      <c r="C429" s="14"/>
    </row>
    <row r="430" spans="1:43">
      <c r="A430" s="14"/>
      <c r="B430" s="14"/>
      <c r="C430" s="14"/>
    </row>
    <row r="431" spans="1:43">
      <c r="A431" s="14"/>
      <c r="B431" s="14"/>
      <c r="C431" s="14"/>
    </row>
    <row r="432" spans="1:43">
      <c r="A432" s="14"/>
      <c r="B432" s="14"/>
      <c r="C432" s="14"/>
    </row>
  </sheetData>
  <conditionalFormatting sqref="D2:AG416">
    <cfRule type="expression" dxfId="7" priority="5">
      <formula>D2="ب"</formula>
    </cfRule>
    <cfRule type="expression" dxfId="6" priority="6">
      <formula>D2="غياب"</formula>
    </cfRule>
    <cfRule type="expression" dxfId="5" priority="7">
      <formula>D2="س"</formula>
    </cfRule>
    <cfRule type="expression" dxfId="4" priority="8">
      <formula>D2="غ"</formula>
    </cfRule>
  </conditionalFormatting>
  <conditionalFormatting sqref="D417:AG419">
    <cfRule type="expression" dxfId="3" priority="1">
      <formula>D417="ب"</formula>
    </cfRule>
    <cfRule type="expression" dxfId="2" priority="2">
      <formula>D417="غياب"</formula>
    </cfRule>
    <cfRule type="expression" dxfId="1" priority="3">
      <formula>D417="س"</formula>
    </cfRule>
    <cfRule type="expression" dxfId="0" priority="4">
      <formula>D417="غ"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BC443"/>
  <sheetViews>
    <sheetView rightToLeft="1" tabSelected="1" workbookViewId="0">
      <selection activeCell="D12" sqref="D12"/>
    </sheetView>
  </sheetViews>
  <sheetFormatPr defaultColWidth="9.140625" defaultRowHeight="26.25"/>
  <cols>
    <col min="1" max="1" width="13.85546875" style="103" bestFit="1" customWidth="1"/>
    <col min="2" max="2" width="38.5703125" style="40" bestFit="1" customWidth="1"/>
    <col min="3" max="3" width="11.5703125" style="40" customWidth="1"/>
    <col min="4" max="4" width="43.42578125" style="40" customWidth="1"/>
    <col min="5" max="5" width="25" style="115" customWidth="1"/>
    <col min="6" max="6" width="29" style="40" customWidth="1"/>
    <col min="7" max="7" width="17.140625" style="40" customWidth="1"/>
    <col min="8" max="8" width="19.5703125" style="40" customWidth="1"/>
    <col min="9" max="9" width="20.7109375" style="40" customWidth="1"/>
    <col min="10" max="10" width="9.7109375" style="40" customWidth="1"/>
    <col min="11" max="19" width="9.140625" style="40" customWidth="1"/>
    <col min="20" max="23" width="9.140625" style="116" customWidth="1"/>
    <col min="24" max="39" width="9.140625" style="40" customWidth="1"/>
    <col min="40" max="41" width="9.140625" style="117" customWidth="1"/>
    <col min="42" max="42" width="19.7109375" style="117" customWidth="1"/>
    <col min="43" max="43" width="9.140625" style="117" customWidth="1"/>
    <col min="44" max="47" width="9.140625" style="40"/>
    <col min="48" max="48" width="11.7109375" style="40" customWidth="1"/>
    <col min="49" max="16384" width="9.140625" style="40"/>
  </cols>
  <sheetData>
    <row r="1" spans="1:43" ht="25.5">
      <c r="A1" s="32" t="s">
        <v>46</v>
      </c>
      <c r="B1" s="32" t="s">
        <v>47</v>
      </c>
      <c r="C1" s="33" t="s">
        <v>48</v>
      </c>
      <c r="D1" s="33" t="s">
        <v>49</v>
      </c>
      <c r="E1" s="34" t="s">
        <v>50</v>
      </c>
      <c r="F1" s="35" t="s">
        <v>51</v>
      </c>
      <c r="G1" s="33" t="s">
        <v>52</v>
      </c>
      <c r="H1" s="35" t="s">
        <v>53</v>
      </c>
      <c r="I1" s="36" t="s">
        <v>54</v>
      </c>
      <c r="J1" s="37" t="s">
        <v>3</v>
      </c>
      <c r="K1" s="37" t="s">
        <v>4</v>
      </c>
      <c r="L1" s="37" t="s">
        <v>5</v>
      </c>
      <c r="M1" s="37" t="s">
        <v>6</v>
      </c>
      <c r="N1" s="37" t="s">
        <v>7</v>
      </c>
      <c r="O1" s="38" t="s">
        <v>8</v>
      </c>
      <c r="P1" s="37" t="s">
        <v>9</v>
      </c>
      <c r="Q1" s="37" t="s">
        <v>10</v>
      </c>
      <c r="R1" s="37" t="s">
        <v>11</v>
      </c>
      <c r="S1" s="37" t="s">
        <v>12</v>
      </c>
      <c r="T1" s="37" t="s">
        <v>13</v>
      </c>
      <c r="U1" s="37" t="s">
        <v>14</v>
      </c>
      <c r="V1" s="38" t="s">
        <v>15</v>
      </c>
      <c r="W1" s="37" t="s">
        <v>16</v>
      </c>
      <c r="X1" s="37" t="s">
        <v>17</v>
      </c>
      <c r="Y1" s="37" t="s">
        <v>18</v>
      </c>
      <c r="Z1" s="37" t="s">
        <v>19</v>
      </c>
      <c r="AA1" s="37" t="s">
        <v>20</v>
      </c>
      <c r="AB1" s="37" t="s">
        <v>21</v>
      </c>
      <c r="AC1" s="38" t="s">
        <v>22</v>
      </c>
      <c r="AD1" s="37" t="s">
        <v>23</v>
      </c>
      <c r="AE1" s="37" t="s">
        <v>24</v>
      </c>
      <c r="AF1" s="37" t="s">
        <v>25</v>
      </c>
      <c r="AG1" s="37" t="s">
        <v>26</v>
      </c>
      <c r="AH1" s="37" t="s">
        <v>27</v>
      </c>
      <c r="AI1" s="37" t="s">
        <v>28</v>
      </c>
      <c r="AJ1" s="38" t="s">
        <v>29</v>
      </c>
      <c r="AK1" s="37" t="s">
        <v>30</v>
      </c>
      <c r="AL1" s="37" t="s">
        <v>31</v>
      </c>
      <c r="AM1" s="39" t="s">
        <v>32</v>
      </c>
      <c r="AN1" s="39" t="s">
        <v>33</v>
      </c>
      <c r="AO1" s="39" t="s">
        <v>55</v>
      </c>
      <c r="AP1" s="39" t="s">
        <v>56</v>
      </c>
      <c r="AQ1" s="39" t="s">
        <v>57</v>
      </c>
    </row>
    <row r="2" spans="1:43">
      <c r="A2" s="41">
        <v>3</v>
      </c>
      <c r="B2" s="42"/>
      <c r="C2" s="43">
        <f>الجدول2[[#This Row],[الرقم]]</f>
        <v>3</v>
      </c>
      <c r="D2" s="43"/>
      <c r="E2" s="44">
        <f t="shared" ref="E2:E65" si="0">F2/60/8</f>
        <v>8.75</v>
      </c>
      <c r="F2" s="45">
        <f t="shared" ref="F2:F65" si="1">H2-SUM(J2:AM2)</f>
        <v>4200</v>
      </c>
      <c r="G2" s="46">
        <f t="shared" ref="G2:G65" si="2">COUNTIF(J2:AM2,"ب")</f>
        <v>0</v>
      </c>
      <c r="H2" s="47">
        <f t="shared" ref="H2:H65" si="3">I2*60*8</f>
        <v>4200</v>
      </c>
      <c r="I2" s="48">
        <v>8.75</v>
      </c>
      <c r="J2" s="49"/>
      <c r="K2" s="49"/>
      <c r="L2" s="49"/>
      <c r="M2" s="49"/>
      <c r="N2" s="49"/>
      <c r="O2" s="50"/>
      <c r="P2" s="49"/>
      <c r="Q2" s="49"/>
      <c r="R2" s="49"/>
      <c r="S2" s="49"/>
      <c r="T2" s="49"/>
      <c r="U2" s="49"/>
      <c r="V2" s="50"/>
      <c r="W2" s="49"/>
      <c r="X2" s="49"/>
      <c r="Y2" s="49"/>
      <c r="Z2" s="49"/>
      <c r="AA2" s="49"/>
      <c r="AB2" s="49"/>
      <c r="AC2" s="50"/>
      <c r="AD2" s="49"/>
      <c r="AE2" s="49"/>
      <c r="AF2" s="49"/>
      <c r="AG2" s="49"/>
      <c r="AH2" s="49"/>
      <c r="AI2" s="49"/>
      <c r="AJ2" s="50"/>
      <c r="AK2" s="49"/>
      <c r="AL2" s="49"/>
      <c r="AM2" s="49"/>
      <c r="AN2" s="51">
        <f>COUNTIF(الجدول2[[#This Row],[21]:[20]],480)</f>
        <v>0</v>
      </c>
      <c r="AO2" s="52">
        <f>COUNTIF(الجدول2[[#This Row],[21]:[20]],"غ")</f>
        <v>0</v>
      </c>
      <c r="AP2" s="52">
        <f>COUNTIF(الجدول2[[#This Row],[21]:[20]],"ب")</f>
        <v>0</v>
      </c>
      <c r="AQ2" s="52">
        <f>COUNTIF(الجدول2[[#This Row],[21]:[20]],"&lt;480")</f>
        <v>0</v>
      </c>
    </row>
    <row r="3" spans="1:43">
      <c r="A3" s="41">
        <v>6</v>
      </c>
      <c r="B3" s="42"/>
      <c r="C3" s="43">
        <f>الجدول2[[#This Row],[الرقم]]</f>
        <v>6</v>
      </c>
      <c r="D3" s="43"/>
      <c r="E3" s="44">
        <f t="shared" si="0"/>
        <v>3.1728333333333336</v>
      </c>
      <c r="F3" s="45">
        <f t="shared" si="1"/>
        <v>1522.96</v>
      </c>
      <c r="G3" s="46">
        <f t="shared" si="2"/>
        <v>0</v>
      </c>
      <c r="H3" s="47">
        <f t="shared" si="3"/>
        <v>1522.96</v>
      </c>
      <c r="I3" s="48">
        <v>3.1728333333333332</v>
      </c>
      <c r="J3" s="49"/>
      <c r="K3" s="49"/>
      <c r="L3" s="49"/>
      <c r="M3" s="49"/>
      <c r="N3" s="49"/>
      <c r="O3" s="50"/>
      <c r="P3" s="49"/>
      <c r="Q3" s="49"/>
      <c r="R3" s="49"/>
      <c r="S3" s="49"/>
      <c r="T3" s="49"/>
      <c r="U3" s="49"/>
      <c r="V3" s="50"/>
      <c r="W3" s="49"/>
      <c r="X3" s="49"/>
      <c r="Y3" s="49"/>
      <c r="Z3" s="49"/>
      <c r="AA3" s="49"/>
      <c r="AB3" s="49"/>
      <c r="AC3" s="50"/>
      <c r="AD3" s="49"/>
      <c r="AE3" s="49"/>
      <c r="AF3" s="49"/>
      <c r="AG3" s="49"/>
      <c r="AH3" s="49"/>
      <c r="AI3" s="49"/>
      <c r="AJ3" s="50"/>
      <c r="AK3" s="49"/>
      <c r="AL3" s="49"/>
      <c r="AM3" s="49"/>
      <c r="AN3" s="51">
        <f>COUNTIF(الجدول2[[#This Row],[21]:[20]],480)</f>
        <v>0</v>
      </c>
      <c r="AO3" s="52">
        <f>COUNTIF(الجدول2[[#This Row],[21]:[20]],"غ")</f>
        <v>0</v>
      </c>
      <c r="AP3" s="52">
        <f>COUNTIF(الجدول2[[#This Row],[21]:[20]],"ب")</f>
        <v>0</v>
      </c>
      <c r="AQ3" s="52">
        <f>COUNTIF(الجدول2[[#This Row],[21]:[20]],"&lt;480")</f>
        <v>0</v>
      </c>
    </row>
    <row r="4" spans="1:43">
      <c r="A4" s="41">
        <v>10</v>
      </c>
      <c r="B4" s="42"/>
      <c r="C4" s="43">
        <f>الجدول2[[#This Row],[الرقم]]</f>
        <v>10</v>
      </c>
      <c r="D4" s="43"/>
      <c r="E4" s="44">
        <f t="shared" si="0"/>
        <v>33</v>
      </c>
      <c r="F4" s="45">
        <f t="shared" si="1"/>
        <v>15840</v>
      </c>
      <c r="G4" s="46">
        <f t="shared" si="2"/>
        <v>0</v>
      </c>
      <c r="H4" s="47">
        <f t="shared" si="3"/>
        <v>16320</v>
      </c>
      <c r="I4" s="48">
        <v>34</v>
      </c>
      <c r="J4" s="49"/>
      <c r="K4" s="49"/>
      <c r="L4" s="49"/>
      <c r="M4" s="49"/>
      <c r="N4" s="53">
        <v>480</v>
      </c>
      <c r="O4" s="50"/>
      <c r="P4" s="49"/>
      <c r="Q4" s="49"/>
      <c r="R4" s="49"/>
      <c r="S4" s="49"/>
      <c r="T4" s="49"/>
      <c r="U4" s="49"/>
      <c r="V4" s="50"/>
      <c r="W4" s="49"/>
      <c r="X4" s="49"/>
      <c r="Y4" s="49"/>
      <c r="Z4" s="49"/>
      <c r="AA4" s="49"/>
      <c r="AB4" s="49"/>
      <c r="AC4" s="50"/>
      <c r="AD4" s="49"/>
      <c r="AE4" s="49"/>
      <c r="AF4" s="49"/>
      <c r="AG4" s="49"/>
      <c r="AH4" s="49"/>
      <c r="AI4" s="49"/>
      <c r="AJ4" s="50"/>
      <c r="AK4" s="49"/>
      <c r="AL4" s="49"/>
      <c r="AM4" s="49"/>
      <c r="AN4" s="51">
        <f>COUNTIF(الجدول2[[#This Row],[21]:[20]],480)</f>
        <v>1</v>
      </c>
      <c r="AO4" s="52">
        <f>COUNTIF(الجدول2[[#This Row],[21]:[20]],"غ")</f>
        <v>0</v>
      </c>
      <c r="AP4" s="52">
        <f>COUNTIF(الجدول2[[#This Row],[21]:[20]],"ب")</f>
        <v>0</v>
      </c>
      <c r="AQ4" s="52">
        <f>COUNTIF(الجدول2[[#This Row],[21]:[20]],"&lt;480")</f>
        <v>0</v>
      </c>
    </row>
    <row r="5" spans="1:43">
      <c r="A5" s="41">
        <v>17</v>
      </c>
      <c r="B5" s="54"/>
      <c r="C5" s="43">
        <f>الجدول2[[#This Row],[الرقم]]</f>
        <v>17</v>
      </c>
      <c r="D5" s="43"/>
      <c r="E5" s="44">
        <f t="shared" si="0"/>
        <v>2.8187499999999996</v>
      </c>
      <c r="F5" s="45">
        <f t="shared" si="1"/>
        <v>1352.9999999999998</v>
      </c>
      <c r="G5" s="46">
        <f t="shared" si="2"/>
        <v>0</v>
      </c>
      <c r="H5" s="47">
        <f t="shared" si="3"/>
        <v>1352.9999999999998</v>
      </c>
      <c r="I5" s="48">
        <v>2.8187499999999996</v>
      </c>
      <c r="J5" s="49"/>
      <c r="K5" s="49"/>
      <c r="L5" s="49"/>
      <c r="M5" s="49"/>
      <c r="N5" s="49"/>
      <c r="O5" s="50"/>
      <c r="P5" s="49"/>
      <c r="Q5" s="49"/>
      <c r="R5" s="49"/>
      <c r="S5" s="49"/>
      <c r="T5" s="49"/>
      <c r="U5" s="49"/>
      <c r="V5" s="50"/>
      <c r="W5" s="49"/>
      <c r="X5" s="49"/>
      <c r="Y5" s="49"/>
      <c r="Z5" s="49"/>
      <c r="AA5" s="49"/>
      <c r="AB5" s="49"/>
      <c r="AC5" s="50"/>
      <c r="AD5" s="49"/>
      <c r="AE5" s="49"/>
      <c r="AF5" s="49"/>
      <c r="AG5" s="49"/>
      <c r="AH5" s="49"/>
      <c r="AI5" s="49"/>
      <c r="AJ5" s="50"/>
      <c r="AK5" s="49"/>
      <c r="AL5" s="49"/>
      <c r="AM5" s="49"/>
      <c r="AN5" s="51">
        <f>COUNTIF(الجدول2[[#This Row],[21]:[20]],480)</f>
        <v>0</v>
      </c>
      <c r="AO5" s="52">
        <f>COUNTIF(الجدول2[[#This Row],[21]:[20]],"غ")</f>
        <v>0</v>
      </c>
      <c r="AP5" s="52">
        <f>COUNTIF(الجدول2[[#This Row],[21]:[20]],"ب")</f>
        <v>0</v>
      </c>
      <c r="AQ5" s="52">
        <f>COUNTIF(الجدول2[[#This Row],[21]:[20]],"&lt;480")</f>
        <v>0</v>
      </c>
    </row>
    <row r="6" spans="1:43">
      <c r="A6" s="41">
        <v>29</v>
      </c>
      <c r="B6" s="54"/>
      <c r="C6" s="43">
        <f>الجدول2[[#This Row],[الرقم]]</f>
        <v>29</v>
      </c>
      <c r="D6" s="43"/>
      <c r="E6" s="44">
        <f t="shared" si="0"/>
        <v>4.6770833333333339</v>
      </c>
      <c r="F6" s="45">
        <f t="shared" si="1"/>
        <v>2245.0000000000005</v>
      </c>
      <c r="G6" s="46">
        <f t="shared" si="2"/>
        <v>0</v>
      </c>
      <c r="H6" s="47">
        <f t="shared" si="3"/>
        <v>2245.0000000000005</v>
      </c>
      <c r="I6" s="48">
        <v>4.6770833333333339</v>
      </c>
      <c r="J6" s="49"/>
      <c r="K6" s="49"/>
      <c r="L6" s="49"/>
      <c r="M6" s="49"/>
      <c r="N6" s="49"/>
      <c r="O6" s="50"/>
      <c r="P6" s="49"/>
      <c r="Q6" s="49"/>
      <c r="R6" s="49"/>
      <c r="S6" s="49"/>
      <c r="T6" s="49"/>
      <c r="U6" s="49"/>
      <c r="V6" s="50"/>
      <c r="W6" s="49"/>
      <c r="X6" s="49"/>
      <c r="Y6" s="49"/>
      <c r="Z6" s="49"/>
      <c r="AA6" s="49"/>
      <c r="AB6" s="49"/>
      <c r="AC6" s="50"/>
      <c r="AD6" s="49"/>
      <c r="AE6" s="49"/>
      <c r="AF6" s="49"/>
      <c r="AG6" s="49"/>
      <c r="AH6" s="49"/>
      <c r="AI6" s="49"/>
      <c r="AJ6" s="50"/>
      <c r="AK6" s="49"/>
      <c r="AL6" s="49"/>
      <c r="AM6" s="49"/>
      <c r="AN6" s="51">
        <f>COUNTIF(الجدول2[[#This Row],[21]:[20]],480)</f>
        <v>0</v>
      </c>
      <c r="AO6" s="52">
        <f>COUNTIF(الجدول2[[#This Row],[21]:[20]],"غ")</f>
        <v>0</v>
      </c>
      <c r="AP6" s="52">
        <f>COUNTIF(الجدول2[[#This Row],[21]:[20]],"ب")</f>
        <v>0</v>
      </c>
      <c r="AQ6" s="52">
        <f>COUNTIF(الجدول2[[#This Row],[21]:[20]],"&lt;480")</f>
        <v>0</v>
      </c>
    </row>
    <row r="7" spans="1:43">
      <c r="A7" s="41">
        <v>48</v>
      </c>
      <c r="B7" s="54"/>
      <c r="C7" s="43">
        <f>الجدول2[[#This Row],[الرقم]]</f>
        <v>48</v>
      </c>
      <c r="D7" s="43"/>
      <c r="E7" s="44">
        <f t="shared" si="0"/>
        <v>40</v>
      </c>
      <c r="F7" s="45">
        <f t="shared" si="1"/>
        <v>19200</v>
      </c>
      <c r="G7" s="46">
        <f t="shared" si="2"/>
        <v>0</v>
      </c>
      <c r="H7" s="47">
        <f t="shared" si="3"/>
        <v>19200</v>
      </c>
      <c r="I7" s="48">
        <v>40</v>
      </c>
      <c r="J7" s="49"/>
      <c r="K7" s="49"/>
      <c r="L7" s="49"/>
      <c r="M7" s="49"/>
      <c r="N7" s="49"/>
      <c r="O7" s="50"/>
      <c r="P7" s="49"/>
      <c r="Q7" s="49"/>
      <c r="R7" s="49"/>
      <c r="S7" s="49"/>
      <c r="T7" s="49"/>
      <c r="U7" s="49"/>
      <c r="V7" s="50"/>
      <c r="W7" s="49"/>
      <c r="X7" s="49"/>
      <c r="Y7" s="49"/>
      <c r="Z7" s="49"/>
      <c r="AA7" s="49"/>
      <c r="AB7" s="49"/>
      <c r="AC7" s="50"/>
      <c r="AD7" s="49"/>
      <c r="AE7" s="49"/>
      <c r="AF7" s="49"/>
      <c r="AG7" s="49"/>
      <c r="AH7" s="49"/>
      <c r="AI7" s="49"/>
      <c r="AJ7" s="50"/>
      <c r="AK7" s="49"/>
      <c r="AL7" s="49"/>
      <c r="AM7" s="49"/>
      <c r="AN7" s="51">
        <f>COUNTIF(الجدول2[[#This Row],[21]:[20]],480)</f>
        <v>0</v>
      </c>
      <c r="AO7" s="52">
        <f>COUNTIF(الجدول2[[#This Row],[21]:[20]],"غ")</f>
        <v>0</v>
      </c>
      <c r="AP7" s="52">
        <f>COUNTIF(الجدول2[[#This Row],[21]:[20]],"ب")</f>
        <v>0</v>
      </c>
      <c r="AQ7" s="52">
        <f>COUNTIF(الجدول2[[#This Row],[21]:[20]],"&lt;480")</f>
        <v>0</v>
      </c>
    </row>
    <row r="8" spans="1:43">
      <c r="A8" s="41">
        <v>59</v>
      </c>
      <c r="B8" s="54"/>
      <c r="C8" s="43">
        <f>الجدول2[[#This Row],[الرقم]]</f>
        <v>59</v>
      </c>
      <c r="D8" s="43"/>
      <c r="E8" s="44">
        <f t="shared" si="0"/>
        <v>33.241666666666667</v>
      </c>
      <c r="F8" s="45">
        <f t="shared" si="1"/>
        <v>15956</v>
      </c>
      <c r="G8" s="46">
        <f t="shared" si="2"/>
        <v>0</v>
      </c>
      <c r="H8" s="47">
        <f t="shared" si="3"/>
        <v>15956</v>
      </c>
      <c r="I8" s="48">
        <v>33.241666666666667</v>
      </c>
      <c r="J8" s="49"/>
      <c r="K8" s="49"/>
      <c r="L8" s="49"/>
      <c r="M8" s="49"/>
      <c r="N8" s="49"/>
      <c r="O8" s="50"/>
      <c r="P8" s="49"/>
      <c r="Q8" s="49"/>
      <c r="R8" s="49"/>
      <c r="S8" s="49"/>
      <c r="T8" s="49"/>
      <c r="U8" s="49"/>
      <c r="V8" s="50"/>
      <c r="W8" s="49"/>
      <c r="X8" s="49"/>
      <c r="Y8" s="49"/>
      <c r="Z8" s="49"/>
      <c r="AA8" s="49"/>
      <c r="AB8" s="49"/>
      <c r="AC8" s="50"/>
      <c r="AD8" s="49"/>
      <c r="AE8" s="49"/>
      <c r="AF8" s="49"/>
      <c r="AG8" s="49"/>
      <c r="AH8" s="49"/>
      <c r="AI8" s="49"/>
      <c r="AJ8" s="50"/>
      <c r="AK8" s="49"/>
      <c r="AL8" s="49"/>
      <c r="AM8" s="49"/>
      <c r="AN8" s="51">
        <f>COUNTIF(الجدول2[[#This Row],[21]:[20]],480)</f>
        <v>0</v>
      </c>
      <c r="AO8" s="52">
        <f>COUNTIF(الجدول2[[#This Row],[21]:[20]],"غ")</f>
        <v>0</v>
      </c>
      <c r="AP8" s="52">
        <f>COUNTIF(الجدول2[[#This Row],[21]:[20]],"ب")</f>
        <v>0</v>
      </c>
      <c r="AQ8" s="52">
        <f>COUNTIF(الجدول2[[#This Row],[21]:[20]],"&lt;480")</f>
        <v>0</v>
      </c>
    </row>
    <row r="9" spans="1:43">
      <c r="A9" s="41">
        <v>60</v>
      </c>
      <c r="B9" s="54"/>
      <c r="C9" s="43">
        <f>الجدول2[[#This Row],[الرقم]]</f>
        <v>60</v>
      </c>
      <c r="D9" s="43"/>
      <c r="E9" s="44">
        <f t="shared" si="0"/>
        <v>31</v>
      </c>
      <c r="F9" s="45">
        <f t="shared" si="1"/>
        <v>14880</v>
      </c>
      <c r="G9" s="46">
        <f t="shared" si="2"/>
        <v>0</v>
      </c>
      <c r="H9" s="47">
        <f t="shared" si="3"/>
        <v>14880</v>
      </c>
      <c r="I9" s="48">
        <v>31</v>
      </c>
      <c r="J9" s="49"/>
      <c r="K9" s="49"/>
      <c r="L9" s="49"/>
      <c r="M9" s="49"/>
      <c r="N9" s="49"/>
      <c r="O9" s="50"/>
      <c r="P9" s="49"/>
      <c r="Q9" s="49"/>
      <c r="R9" s="49"/>
      <c r="S9" s="49"/>
      <c r="T9" s="49"/>
      <c r="U9" s="49"/>
      <c r="V9" s="50"/>
      <c r="W9" s="49"/>
      <c r="X9" s="49"/>
      <c r="Y9" s="49"/>
      <c r="Z9" s="49"/>
      <c r="AA9" s="49"/>
      <c r="AB9" s="49"/>
      <c r="AC9" s="50"/>
      <c r="AD9" s="49"/>
      <c r="AE9" s="49"/>
      <c r="AF9" s="49"/>
      <c r="AG9" s="49"/>
      <c r="AH9" s="49"/>
      <c r="AI9" s="49"/>
      <c r="AJ9" s="50"/>
      <c r="AK9" s="49"/>
      <c r="AL9" s="49"/>
      <c r="AM9" s="49"/>
      <c r="AN9" s="51">
        <f>COUNTIF(الجدول2[[#This Row],[21]:[20]],480)</f>
        <v>0</v>
      </c>
      <c r="AO9" s="52">
        <f>COUNTIF(الجدول2[[#This Row],[21]:[20]],"غ")</f>
        <v>0</v>
      </c>
      <c r="AP9" s="52">
        <f>COUNTIF(الجدول2[[#This Row],[21]:[20]],"ب")</f>
        <v>0</v>
      </c>
      <c r="AQ9" s="52">
        <f>COUNTIF(الجدول2[[#This Row],[21]:[20]],"&lt;480")</f>
        <v>0</v>
      </c>
    </row>
    <row r="10" spans="1:43">
      <c r="A10" s="41">
        <v>68</v>
      </c>
      <c r="B10" s="54"/>
      <c r="C10" s="43">
        <f>الجدول2[[#This Row],[الرقم]]</f>
        <v>68</v>
      </c>
      <c r="D10" s="43"/>
      <c r="E10" s="44">
        <f t="shared" si="0"/>
        <v>4.8791666666666682</v>
      </c>
      <c r="F10" s="45">
        <f t="shared" si="1"/>
        <v>2342.0000000000009</v>
      </c>
      <c r="G10" s="46">
        <f t="shared" si="2"/>
        <v>0</v>
      </c>
      <c r="H10" s="47">
        <f t="shared" si="3"/>
        <v>2342.0000000000009</v>
      </c>
      <c r="I10" s="48">
        <v>4.8791666666666682</v>
      </c>
      <c r="J10" s="49"/>
      <c r="K10" s="49"/>
      <c r="L10" s="49"/>
      <c r="M10" s="49"/>
      <c r="N10" s="49"/>
      <c r="O10" s="50"/>
      <c r="P10" s="49"/>
      <c r="Q10" s="49"/>
      <c r="R10" s="49"/>
      <c r="S10" s="49"/>
      <c r="T10" s="49"/>
      <c r="U10" s="49"/>
      <c r="V10" s="50"/>
      <c r="W10" s="49"/>
      <c r="X10" s="49"/>
      <c r="Y10" s="49"/>
      <c r="Z10" s="49"/>
      <c r="AA10" s="49"/>
      <c r="AB10" s="49"/>
      <c r="AC10" s="50"/>
      <c r="AD10" s="49"/>
      <c r="AE10" s="49"/>
      <c r="AF10" s="49"/>
      <c r="AG10" s="49"/>
      <c r="AH10" s="49"/>
      <c r="AI10" s="49"/>
      <c r="AJ10" s="50"/>
      <c r="AK10" s="49"/>
      <c r="AL10" s="49"/>
      <c r="AM10" s="49"/>
      <c r="AN10" s="51">
        <f>COUNTIF(الجدول2[[#This Row],[21]:[20]],480)</f>
        <v>0</v>
      </c>
      <c r="AO10" s="52">
        <f>COUNTIF(الجدول2[[#This Row],[21]:[20]],"غ")</f>
        <v>0</v>
      </c>
      <c r="AP10" s="52">
        <f>COUNTIF(الجدول2[[#This Row],[21]:[20]],"ب")</f>
        <v>0</v>
      </c>
      <c r="AQ10" s="52">
        <f>COUNTIF(الجدول2[[#This Row],[21]:[20]],"&lt;480")</f>
        <v>0</v>
      </c>
    </row>
    <row r="11" spans="1:43">
      <c r="A11" s="41">
        <v>91</v>
      </c>
      <c r="B11" s="54"/>
      <c r="C11" s="43">
        <f>الجدول2[[#This Row],[الرقم]]</f>
        <v>91</v>
      </c>
      <c r="D11" s="43"/>
      <c r="E11" s="44">
        <f t="shared" si="0"/>
        <v>20</v>
      </c>
      <c r="F11" s="45">
        <f t="shared" si="1"/>
        <v>9600</v>
      </c>
      <c r="G11" s="46">
        <f t="shared" si="2"/>
        <v>0</v>
      </c>
      <c r="H11" s="47">
        <f t="shared" si="3"/>
        <v>10080</v>
      </c>
      <c r="I11" s="48">
        <v>21</v>
      </c>
      <c r="J11" s="53">
        <v>480</v>
      </c>
      <c r="K11" s="49"/>
      <c r="L11" s="49"/>
      <c r="M11" s="49"/>
      <c r="N11" s="49"/>
      <c r="O11" s="50"/>
      <c r="P11" s="49"/>
      <c r="Q11" s="49"/>
      <c r="R11" s="49"/>
      <c r="S11" s="49"/>
      <c r="T11" s="49"/>
      <c r="U11" s="49"/>
      <c r="V11" s="50"/>
      <c r="W11" s="49"/>
      <c r="X11" s="49"/>
      <c r="Y11" s="49"/>
      <c r="Z11" s="49"/>
      <c r="AA11" s="49"/>
      <c r="AB11" s="49"/>
      <c r="AC11" s="50"/>
      <c r="AD11" s="49"/>
      <c r="AE11" s="49"/>
      <c r="AF11" s="49"/>
      <c r="AG11" s="49"/>
      <c r="AH11" s="49"/>
      <c r="AI11" s="49"/>
      <c r="AJ11" s="50"/>
      <c r="AK11" s="49"/>
      <c r="AL11" s="49"/>
      <c r="AM11" s="49"/>
      <c r="AN11" s="51">
        <f>COUNTIF(الجدول2[[#This Row],[21]:[20]],480)</f>
        <v>1</v>
      </c>
      <c r="AO11" s="52">
        <f>COUNTIF(الجدول2[[#This Row],[21]:[20]],"غ")</f>
        <v>0</v>
      </c>
      <c r="AP11" s="52">
        <f>COUNTIF(الجدول2[[#This Row],[21]:[20]],"ب")</f>
        <v>0</v>
      </c>
      <c r="AQ11" s="52">
        <f>COUNTIF(الجدول2[[#This Row],[21]:[20]],"&lt;480")</f>
        <v>0</v>
      </c>
    </row>
    <row r="12" spans="1:43">
      <c r="A12" s="42">
        <v>98</v>
      </c>
      <c r="B12" s="54"/>
      <c r="C12" s="43">
        <f>الجدول2[[#This Row],[الرقم]]</f>
        <v>98</v>
      </c>
      <c r="D12" s="43"/>
      <c r="E12" s="44">
        <f t="shared" si="0"/>
        <v>20</v>
      </c>
      <c r="F12" s="45">
        <f t="shared" si="1"/>
        <v>9600</v>
      </c>
      <c r="G12" s="46">
        <f t="shared" si="2"/>
        <v>0</v>
      </c>
      <c r="H12" s="47">
        <f t="shared" si="3"/>
        <v>9600</v>
      </c>
      <c r="I12" s="48">
        <v>20</v>
      </c>
      <c r="J12" s="49"/>
      <c r="K12" s="49"/>
      <c r="L12" s="49"/>
      <c r="M12" s="49"/>
      <c r="N12" s="49"/>
      <c r="O12" s="50"/>
      <c r="P12" s="49"/>
      <c r="Q12" s="49"/>
      <c r="R12" s="49"/>
      <c r="S12" s="49"/>
      <c r="T12" s="49"/>
      <c r="U12" s="49"/>
      <c r="V12" s="50"/>
      <c r="W12" s="49"/>
      <c r="X12" s="49"/>
      <c r="Y12" s="49"/>
      <c r="Z12" s="49"/>
      <c r="AA12" s="49"/>
      <c r="AB12" s="49"/>
      <c r="AC12" s="50"/>
      <c r="AD12" s="49"/>
      <c r="AE12" s="49"/>
      <c r="AF12" s="49"/>
      <c r="AG12" s="49"/>
      <c r="AH12" s="49"/>
      <c r="AI12" s="49"/>
      <c r="AJ12" s="50"/>
      <c r="AK12" s="49"/>
      <c r="AL12" s="49"/>
      <c r="AM12" s="49"/>
      <c r="AN12" s="51">
        <f>COUNTIF(الجدول2[[#This Row],[21]:[20]],480)</f>
        <v>0</v>
      </c>
      <c r="AO12" s="52">
        <f>COUNTIF(الجدول2[[#This Row],[21]:[20]],"غ")</f>
        <v>0</v>
      </c>
      <c r="AP12" s="52">
        <f>COUNTIF(الجدول2[[#This Row],[21]:[20]],"ب")</f>
        <v>0</v>
      </c>
      <c r="AQ12" s="52">
        <f>COUNTIF(الجدول2[[#This Row],[21]:[20]],"&lt;480")</f>
        <v>0</v>
      </c>
    </row>
    <row r="13" spans="1:43">
      <c r="A13" s="41">
        <v>112</v>
      </c>
      <c r="B13" s="54"/>
      <c r="C13" s="43">
        <f>الجدول2[[#This Row],[الرقم]]</f>
        <v>112</v>
      </c>
      <c r="D13" s="43"/>
      <c r="E13" s="44">
        <f t="shared" si="0"/>
        <v>40</v>
      </c>
      <c r="F13" s="45">
        <f t="shared" si="1"/>
        <v>19200</v>
      </c>
      <c r="G13" s="46">
        <f t="shared" si="2"/>
        <v>0</v>
      </c>
      <c r="H13" s="47">
        <f t="shared" si="3"/>
        <v>19200</v>
      </c>
      <c r="I13" s="48">
        <v>40</v>
      </c>
      <c r="J13" s="49"/>
      <c r="K13" s="49"/>
      <c r="L13" s="49"/>
      <c r="M13" s="49"/>
      <c r="N13" s="49"/>
      <c r="O13" s="50"/>
      <c r="P13" s="49"/>
      <c r="Q13" s="49"/>
      <c r="R13" s="49"/>
      <c r="S13" s="49"/>
      <c r="T13" s="49"/>
      <c r="U13" s="49"/>
      <c r="V13" s="50"/>
      <c r="W13" s="49"/>
      <c r="X13" s="49"/>
      <c r="Y13" s="49"/>
      <c r="Z13" s="49"/>
      <c r="AA13" s="49"/>
      <c r="AB13" s="49"/>
      <c r="AC13" s="50"/>
      <c r="AD13" s="49"/>
      <c r="AE13" s="49"/>
      <c r="AF13" s="49"/>
      <c r="AG13" s="49"/>
      <c r="AH13" s="49"/>
      <c r="AI13" s="49"/>
      <c r="AJ13" s="50"/>
      <c r="AK13" s="49"/>
      <c r="AL13" s="49"/>
      <c r="AM13" s="49"/>
      <c r="AN13" s="51">
        <f>COUNTIF(الجدول2[[#This Row],[21]:[20]],480)</f>
        <v>0</v>
      </c>
      <c r="AO13" s="52">
        <f>COUNTIF(الجدول2[[#This Row],[21]:[20]],"غ")</f>
        <v>0</v>
      </c>
      <c r="AP13" s="52">
        <f>COUNTIF(الجدول2[[#This Row],[21]:[20]],"ب")</f>
        <v>0</v>
      </c>
      <c r="AQ13" s="52">
        <f>COUNTIF(الجدول2[[#This Row],[21]:[20]],"&lt;480")</f>
        <v>0</v>
      </c>
    </row>
    <row r="14" spans="1:43">
      <c r="A14" s="41">
        <v>118</v>
      </c>
      <c r="B14" s="54"/>
      <c r="C14" s="43">
        <f>الجدول2[[#This Row],[الرقم]]</f>
        <v>118</v>
      </c>
      <c r="D14" s="43"/>
      <c r="E14" s="44">
        <f t="shared" si="0"/>
        <v>2.9187500000000002</v>
      </c>
      <c r="F14" s="45">
        <f t="shared" si="1"/>
        <v>1401</v>
      </c>
      <c r="G14" s="46">
        <f t="shared" si="2"/>
        <v>0</v>
      </c>
      <c r="H14" s="47">
        <f t="shared" si="3"/>
        <v>1401</v>
      </c>
      <c r="I14" s="48">
        <v>2.9187500000000002</v>
      </c>
      <c r="J14" s="49"/>
      <c r="K14" s="49"/>
      <c r="L14" s="49"/>
      <c r="M14" s="49"/>
      <c r="N14" s="49"/>
      <c r="O14" s="50"/>
      <c r="P14" s="49"/>
      <c r="Q14" s="49"/>
      <c r="R14" s="49"/>
      <c r="S14" s="49"/>
      <c r="T14" s="49"/>
      <c r="U14" s="49"/>
      <c r="V14" s="50"/>
      <c r="W14" s="49"/>
      <c r="X14" s="49"/>
      <c r="Y14" s="49"/>
      <c r="Z14" s="49"/>
      <c r="AA14" s="49"/>
      <c r="AB14" s="49"/>
      <c r="AC14" s="50"/>
      <c r="AD14" s="49"/>
      <c r="AE14" s="49"/>
      <c r="AF14" s="49"/>
      <c r="AG14" s="49"/>
      <c r="AH14" s="49"/>
      <c r="AI14" s="49"/>
      <c r="AJ14" s="50"/>
      <c r="AK14" s="49"/>
      <c r="AL14" s="49"/>
      <c r="AM14" s="49"/>
      <c r="AN14" s="51">
        <f>COUNTIF(الجدول2[[#This Row],[21]:[20]],480)</f>
        <v>0</v>
      </c>
      <c r="AO14" s="52">
        <f>COUNTIF(الجدول2[[#This Row],[21]:[20]],"غ")</f>
        <v>0</v>
      </c>
      <c r="AP14" s="52">
        <f>COUNTIF(الجدول2[[#This Row],[21]:[20]],"ب")</f>
        <v>0</v>
      </c>
      <c r="AQ14" s="52">
        <f>COUNTIF(الجدول2[[#This Row],[21]:[20]],"&lt;480")</f>
        <v>0</v>
      </c>
    </row>
    <row r="15" spans="1:43">
      <c r="A15" s="41">
        <v>140</v>
      </c>
      <c r="B15" s="54"/>
      <c r="C15" s="43">
        <f>الجدول2[[#This Row],[الرقم]]</f>
        <v>140</v>
      </c>
      <c r="D15" s="43"/>
      <c r="E15" s="44">
        <f t="shared" si="0"/>
        <v>140</v>
      </c>
      <c r="F15" s="45">
        <f t="shared" si="1"/>
        <v>67200</v>
      </c>
      <c r="G15" s="46">
        <f t="shared" si="2"/>
        <v>0</v>
      </c>
      <c r="H15" s="47">
        <f t="shared" si="3"/>
        <v>67200</v>
      </c>
      <c r="I15" s="48">
        <v>140</v>
      </c>
      <c r="J15" s="49"/>
      <c r="K15" s="49"/>
      <c r="L15" s="49"/>
      <c r="M15" s="49"/>
      <c r="N15" s="49"/>
      <c r="O15" s="50"/>
      <c r="P15" s="49"/>
      <c r="Q15" s="49"/>
      <c r="R15" s="49"/>
      <c r="S15" s="49"/>
      <c r="T15" s="49"/>
      <c r="U15" s="49"/>
      <c r="V15" s="50"/>
      <c r="W15" s="49"/>
      <c r="X15" s="49"/>
      <c r="Y15" s="49"/>
      <c r="Z15" s="49"/>
      <c r="AA15" s="49"/>
      <c r="AB15" s="49"/>
      <c r="AC15" s="50"/>
      <c r="AD15" s="49"/>
      <c r="AE15" s="49"/>
      <c r="AF15" s="49"/>
      <c r="AG15" s="49"/>
      <c r="AH15" s="49"/>
      <c r="AI15" s="49"/>
      <c r="AJ15" s="50"/>
      <c r="AK15" s="49"/>
      <c r="AL15" s="49"/>
      <c r="AM15" s="49"/>
      <c r="AN15" s="51">
        <f>COUNTIF(الجدول2[[#This Row],[21]:[20]],480)</f>
        <v>0</v>
      </c>
      <c r="AO15" s="52">
        <f>COUNTIF(الجدول2[[#This Row],[21]:[20]],"غ")</f>
        <v>0</v>
      </c>
      <c r="AP15" s="52">
        <f>COUNTIF(الجدول2[[#This Row],[21]:[20]],"ب")</f>
        <v>0</v>
      </c>
      <c r="AQ15" s="52">
        <f>COUNTIF(الجدول2[[#This Row],[21]:[20]],"&lt;480")</f>
        <v>0</v>
      </c>
    </row>
    <row r="16" spans="1:43">
      <c r="A16" s="41">
        <v>173</v>
      </c>
      <c r="B16" s="55"/>
      <c r="C16" s="56">
        <f>الجدول2[[#This Row],[الرقم]]</f>
        <v>173</v>
      </c>
      <c r="D16" s="43"/>
      <c r="E16" s="44">
        <f t="shared" si="0"/>
        <v>3.2020833333333334</v>
      </c>
      <c r="F16" s="45">
        <f t="shared" si="1"/>
        <v>1537</v>
      </c>
      <c r="G16" s="46">
        <f t="shared" si="2"/>
        <v>0</v>
      </c>
      <c r="H16" s="47">
        <f t="shared" si="3"/>
        <v>1537</v>
      </c>
      <c r="I16" s="48">
        <v>3.2020833333333334</v>
      </c>
      <c r="J16" s="49"/>
      <c r="K16" s="49"/>
      <c r="L16" s="49"/>
      <c r="M16" s="49"/>
      <c r="N16" s="49"/>
      <c r="O16" s="50"/>
      <c r="P16" s="49"/>
      <c r="Q16" s="49"/>
      <c r="R16" s="49"/>
      <c r="S16" s="49"/>
      <c r="T16" s="49"/>
      <c r="U16" s="49"/>
      <c r="V16" s="50"/>
      <c r="W16" s="49"/>
      <c r="X16" s="49"/>
      <c r="Y16" s="49"/>
      <c r="Z16" s="49"/>
      <c r="AA16" s="49"/>
      <c r="AB16" s="49"/>
      <c r="AC16" s="50"/>
      <c r="AD16" s="49"/>
      <c r="AE16" s="49"/>
      <c r="AF16" s="49"/>
      <c r="AG16" s="49"/>
      <c r="AH16" s="49"/>
      <c r="AI16" s="49"/>
      <c r="AJ16" s="50"/>
      <c r="AK16" s="49"/>
      <c r="AL16" s="49"/>
      <c r="AM16" s="49"/>
      <c r="AN16" s="51">
        <f>COUNTIF(الجدول2[[#This Row],[21]:[20]],480)</f>
        <v>0</v>
      </c>
      <c r="AO16" s="52">
        <f>COUNTIF(الجدول2[[#This Row],[21]:[20]],"غ")</f>
        <v>0</v>
      </c>
      <c r="AP16" s="52">
        <f>COUNTIF(الجدول2[[#This Row],[21]:[20]],"ب")</f>
        <v>0</v>
      </c>
      <c r="AQ16" s="52">
        <f>COUNTIF(الجدول2[[#This Row],[21]:[20]],"&lt;480")</f>
        <v>0</v>
      </c>
    </row>
    <row r="17" spans="1:43">
      <c r="A17" s="41">
        <v>175</v>
      </c>
      <c r="B17" s="54"/>
      <c r="C17" s="43">
        <f>الجدول2[[#This Row],[الرقم]]</f>
        <v>175</v>
      </c>
      <c r="D17" s="43"/>
      <c r="E17" s="44">
        <f t="shared" si="0"/>
        <v>6.3695833333333347</v>
      </c>
      <c r="F17" s="45">
        <f t="shared" si="1"/>
        <v>3057.4000000000005</v>
      </c>
      <c r="G17" s="46">
        <f t="shared" si="2"/>
        <v>0</v>
      </c>
      <c r="H17" s="47">
        <f t="shared" si="3"/>
        <v>3057.4000000000005</v>
      </c>
      <c r="I17" s="48">
        <v>6.3695833333333347</v>
      </c>
      <c r="J17" s="49"/>
      <c r="K17" s="49"/>
      <c r="L17" s="49"/>
      <c r="M17" s="49"/>
      <c r="N17" s="49"/>
      <c r="O17" s="50"/>
      <c r="P17" s="49"/>
      <c r="Q17" s="49"/>
      <c r="R17" s="49"/>
      <c r="S17" s="49"/>
      <c r="T17" s="49"/>
      <c r="U17" s="49"/>
      <c r="V17" s="50"/>
      <c r="W17" s="49"/>
      <c r="X17" s="49"/>
      <c r="Y17" s="49"/>
      <c r="Z17" s="49"/>
      <c r="AA17" s="49"/>
      <c r="AB17" s="49"/>
      <c r="AC17" s="50"/>
      <c r="AD17" s="49"/>
      <c r="AE17" s="49"/>
      <c r="AF17" s="49"/>
      <c r="AG17" s="49"/>
      <c r="AH17" s="49"/>
      <c r="AI17" s="49"/>
      <c r="AJ17" s="50"/>
      <c r="AK17" s="49"/>
      <c r="AL17" s="49"/>
      <c r="AM17" s="49"/>
      <c r="AN17" s="51">
        <f>COUNTIF(الجدول2[[#This Row],[21]:[20]],480)</f>
        <v>0</v>
      </c>
      <c r="AO17" s="52">
        <f>COUNTIF(الجدول2[[#This Row],[21]:[20]],"غ")</f>
        <v>0</v>
      </c>
      <c r="AP17" s="52">
        <f>COUNTIF(الجدول2[[#This Row],[21]:[20]],"ب")</f>
        <v>0</v>
      </c>
      <c r="AQ17" s="52">
        <f>COUNTIF(الجدول2[[#This Row],[21]:[20]],"&lt;480")</f>
        <v>0</v>
      </c>
    </row>
    <row r="18" spans="1:43">
      <c r="A18" s="41">
        <v>186</v>
      </c>
      <c r="B18" s="54"/>
      <c r="C18" s="43">
        <f>الجدول2[[#This Row],[الرقم]]</f>
        <v>186</v>
      </c>
      <c r="D18" s="43"/>
      <c r="E18" s="44">
        <f t="shared" si="0"/>
        <v>26.270833333333336</v>
      </c>
      <c r="F18" s="45">
        <f t="shared" si="1"/>
        <v>12610.000000000002</v>
      </c>
      <c r="G18" s="46">
        <f t="shared" si="2"/>
        <v>0</v>
      </c>
      <c r="H18" s="47">
        <f t="shared" si="3"/>
        <v>13090.000000000002</v>
      </c>
      <c r="I18" s="48">
        <v>27.270833333333336</v>
      </c>
      <c r="J18" s="53">
        <v>480</v>
      </c>
      <c r="K18" s="49"/>
      <c r="L18" s="49"/>
      <c r="M18" s="49"/>
      <c r="N18" s="49"/>
      <c r="O18" s="50"/>
      <c r="P18" s="49"/>
      <c r="Q18" s="49"/>
      <c r="R18" s="49"/>
      <c r="S18" s="49"/>
      <c r="T18" s="49"/>
      <c r="U18" s="49"/>
      <c r="V18" s="50"/>
      <c r="W18" s="49"/>
      <c r="X18" s="49"/>
      <c r="Y18" s="49"/>
      <c r="Z18" s="49"/>
      <c r="AA18" s="49"/>
      <c r="AB18" s="49"/>
      <c r="AC18" s="50"/>
      <c r="AD18" s="49"/>
      <c r="AE18" s="49"/>
      <c r="AF18" s="49"/>
      <c r="AG18" s="49"/>
      <c r="AH18" s="49"/>
      <c r="AI18" s="49"/>
      <c r="AJ18" s="50"/>
      <c r="AK18" s="49"/>
      <c r="AL18" s="49"/>
      <c r="AM18" s="49"/>
      <c r="AN18" s="51">
        <f>COUNTIF(الجدول2[[#This Row],[21]:[20]],480)</f>
        <v>1</v>
      </c>
      <c r="AO18" s="52">
        <f>COUNTIF(الجدول2[[#This Row],[21]:[20]],"غ")</f>
        <v>0</v>
      </c>
      <c r="AP18" s="52">
        <f>COUNTIF(الجدول2[[#This Row],[21]:[20]],"ب")</f>
        <v>0</v>
      </c>
      <c r="AQ18" s="52">
        <f>COUNTIF(الجدول2[[#This Row],[21]:[20]],"&lt;480")</f>
        <v>0</v>
      </c>
    </row>
    <row r="19" spans="1:43">
      <c r="A19" s="41">
        <v>241</v>
      </c>
      <c r="B19" s="54"/>
      <c r="C19" s="43">
        <f>الجدول2[[#This Row],[الرقم]]</f>
        <v>241</v>
      </c>
      <c r="D19" s="43"/>
      <c r="E19" s="44">
        <f t="shared" si="0"/>
        <v>8.5479166666666622</v>
      </c>
      <c r="F19" s="45">
        <f t="shared" si="1"/>
        <v>4102.9999999999982</v>
      </c>
      <c r="G19" s="46">
        <f t="shared" si="2"/>
        <v>0</v>
      </c>
      <c r="H19" s="47">
        <f t="shared" si="3"/>
        <v>6982.9999999999982</v>
      </c>
      <c r="I19" s="48">
        <v>14.547916666666662</v>
      </c>
      <c r="J19" s="49"/>
      <c r="K19" s="49"/>
      <c r="L19" s="49"/>
      <c r="M19" s="49"/>
      <c r="N19" s="49"/>
      <c r="O19" s="50"/>
      <c r="P19" s="53">
        <v>480</v>
      </c>
      <c r="Q19" s="53">
        <v>480</v>
      </c>
      <c r="R19" s="53">
        <v>480</v>
      </c>
      <c r="S19" s="53">
        <v>480</v>
      </c>
      <c r="T19" s="53">
        <v>480</v>
      </c>
      <c r="U19" s="53">
        <v>480</v>
      </c>
      <c r="V19" s="50"/>
      <c r="W19" s="49"/>
      <c r="X19" s="49"/>
      <c r="Y19" s="49"/>
      <c r="Z19" s="49"/>
      <c r="AA19" s="49"/>
      <c r="AB19" s="49"/>
      <c r="AC19" s="50"/>
      <c r="AD19" s="49"/>
      <c r="AE19" s="49"/>
      <c r="AF19" s="49"/>
      <c r="AG19" s="49"/>
      <c r="AH19" s="49"/>
      <c r="AI19" s="49"/>
      <c r="AJ19" s="50"/>
      <c r="AK19" s="49"/>
      <c r="AL19" s="49"/>
      <c r="AM19" s="49"/>
      <c r="AN19" s="51">
        <f>COUNTIF(الجدول2[[#This Row],[21]:[20]],480)</f>
        <v>6</v>
      </c>
      <c r="AO19" s="52">
        <f>COUNTIF(الجدول2[[#This Row],[21]:[20]],"غ")</f>
        <v>0</v>
      </c>
      <c r="AP19" s="52">
        <f>COUNTIF(الجدول2[[#This Row],[21]:[20]],"ب")</f>
        <v>0</v>
      </c>
      <c r="AQ19" s="52">
        <f>COUNTIF(الجدول2[[#This Row],[21]:[20]],"&lt;480")</f>
        <v>0</v>
      </c>
    </row>
    <row r="20" spans="1:43">
      <c r="A20" s="41">
        <v>324</v>
      </c>
      <c r="B20" s="54"/>
      <c r="C20" s="43">
        <f>الجدول2[[#This Row],[الرقم]]</f>
        <v>324</v>
      </c>
      <c r="D20" s="43"/>
      <c r="E20" s="44">
        <f t="shared" si="0"/>
        <v>17.901250000000001</v>
      </c>
      <c r="F20" s="45">
        <f t="shared" si="1"/>
        <v>8592.6</v>
      </c>
      <c r="G20" s="46">
        <f t="shared" si="2"/>
        <v>0</v>
      </c>
      <c r="H20" s="47">
        <f t="shared" si="3"/>
        <v>8592.6</v>
      </c>
      <c r="I20" s="48">
        <v>17.901250000000001</v>
      </c>
      <c r="J20" s="49"/>
      <c r="K20" s="49"/>
      <c r="L20" s="49"/>
      <c r="M20" s="49"/>
      <c r="N20" s="49"/>
      <c r="O20" s="50"/>
      <c r="P20" s="49"/>
      <c r="Q20" s="49"/>
      <c r="R20" s="49"/>
      <c r="S20" s="49"/>
      <c r="T20" s="49"/>
      <c r="U20" s="49"/>
      <c r="V20" s="50"/>
      <c r="W20" s="49"/>
      <c r="X20" s="49"/>
      <c r="Y20" s="49"/>
      <c r="Z20" s="49"/>
      <c r="AA20" s="49"/>
      <c r="AB20" s="49"/>
      <c r="AC20" s="50"/>
      <c r="AD20" s="49"/>
      <c r="AE20" s="49"/>
      <c r="AF20" s="49"/>
      <c r="AG20" s="49"/>
      <c r="AH20" s="49"/>
      <c r="AI20" s="49"/>
      <c r="AJ20" s="50"/>
      <c r="AK20" s="49"/>
      <c r="AL20" s="49"/>
      <c r="AM20" s="49"/>
      <c r="AN20" s="51">
        <f>COUNTIF(الجدول2[[#This Row],[21]:[20]],480)</f>
        <v>0</v>
      </c>
      <c r="AO20" s="52">
        <f>COUNTIF(الجدول2[[#This Row],[21]:[20]],"غ")</f>
        <v>0</v>
      </c>
      <c r="AP20" s="52">
        <f>COUNTIF(الجدول2[[#This Row],[21]:[20]],"ب")</f>
        <v>0</v>
      </c>
      <c r="AQ20" s="52">
        <f>COUNTIF(الجدول2[[#This Row],[21]:[20]],"&lt;480")</f>
        <v>0</v>
      </c>
    </row>
    <row r="21" spans="1:43">
      <c r="A21" s="41">
        <v>326</v>
      </c>
      <c r="B21" s="54"/>
      <c r="C21" s="43">
        <f>الجدول2[[#This Row],[الرقم]]</f>
        <v>326</v>
      </c>
      <c r="D21" s="43"/>
      <c r="E21" s="44">
        <f t="shared" si="0"/>
        <v>3.0645833333333332</v>
      </c>
      <c r="F21" s="45">
        <f t="shared" si="1"/>
        <v>1471</v>
      </c>
      <c r="G21" s="46">
        <f t="shared" si="2"/>
        <v>0</v>
      </c>
      <c r="H21" s="47">
        <f t="shared" si="3"/>
        <v>1951</v>
      </c>
      <c r="I21" s="48">
        <v>4.0645833333333332</v>
      </c>
      <c r="J21" s="53">
        <v>480</v>
      </c>
      <c r="K21" s="49"/>
      <c r="L21" s="49"/>
      <c r="M21" s="49"/>
      <c r="N21" s="49"/>
      <c r="O21" s="50"/>
      <c r="P21" s="49"/>
      <c r="Q21" s="49"/>
      <c r="R21" s="49"/>
      <c r="S21" s="49"/>
      <c r="T21" s="49"/>
      <c r="U21" s="49"/>
      <c r="V21" s="50"/>
      <c r="W21" s="49"/>
      <c r="X21" s="49"/>
      <c r="Y21" s="49"/>
      <c r="Z21" s="49"/>
      <c r="AA21" s="49"/>
      <c r="AB21" s="49"/>
      <c r="AC21" s="50"/>
      <c r="AD21" s="49"/>
      <c r="AE21" s="49"/>
      <c r="AF21" s="49"/>
      <c r="AG21" s="49"/>
      <c r="AH21" s="49"/>
      <c r="AI21" s="49"/>
      <c r="AJ21" s="50"/>
      <c r="AK21" s="49"/>
      <c r="AL21" s="49"/>
      <c r="AM21" s="49"/>
      <c r="AN21" s="51">
        <f>COUNTIF(الجدول2[[#This Row],[21]:[20]],480)</f>
        <v>1</v>
      </c>
      <c r="AO21" s="52">
        <f>COUNTIF(الجدول2[[#This Row],[21]:[20]],"غ")</f>
        <v>0</v>
      </c>
      <c r="AP21" s="52">
        <f>COUNTIF(الجدول2[[#This Row],[21]:[20]],"ب")</f>
        <v>0</v>
      </c>
      <c r="AQ21" s="52">
        <f>COUNTIF(الجدول2[[#This Row],[21]:[20]],"&lt;480")</f>
        <v>0</v>
      </c>
    </row>
    <row r="22" spans="1:43">
      <c r="A22" s="41">
        <v>336</v>
      </c>
      <c r="B22" s="54"/>
      <c r="C22" s="43">
        <f>الجدول2[[#This Row],[الرقم]]</f>
        <v>336</v>
      </c>
      <c r="D22" s="43"/>
      <c r="E22" s="44">
        <f t="shared" si="0"/>
        <v>17.558333333333334</v>
      </c>
      <c r="F22" s="45">
        <f t="shared" si="1"/>
        <v>8428</v>
      </c>
      <c r="G22" s="46">
        <f t="shared" si="2"/>
        <v>0</v>
      </c>
      <c r="H22" s="47">
        <f t="shared" si="3"/>
        <v>8908</v>
      </c>
      <c r="I22" s="48">
        <v>18.558333333333334</v>
      </c>
      <c r="J22" s="49"/>
      <c r="K22" s="49"/>
      <c r="L22" s="49"/>
      <c r="M22" s="49"/>
      <c r="N22" s="53">
        <v>480</v>
      </c>
      <c r="O22" s="50"/>
      <c r="P22" s="49"/>
      <c r="Q22" s="49"/>
      <c r="R22" s="49"/>
      <c r="S22" s="49"/>
      <c r="T22" s="49"/>
      <c r="U22" s="49"/>
      <c r="V22" s="50"/>
      <c r="W22" s="49"/>
      <c r="X22" s="49"/>
      <c r="Y22" s="49"/>
      <c r="Z22" s="49"/>
      <c r="AA22" s="49"/>
      <c r="AB22" s="49"/>
      <c r="AC22" s="50"/>
      <c r="AD22" s="49"/>
      <c r="AE22" s="49"/>
      <c r="AF22" s="49"/>
      <c r="AG22" s="49"/>
      <c r="AH22" s="49"/>
      <c r="AI22" s="49"/>
      <c r="AJ22" s="50"/>
      <c r="AK22" s="49"/>
      <c r="AL22" s="49"/>
      <c r="AM22" s="49"/>
      <c r="AN22" s="51">
        <f>COUNTIF(الجدول2[[#This Row],[21]:[20]],480)</f>
        <v>1</v>
      </c>
      <c r="AO22" s="52">
        <f>COUNTIF(الجدول2[[#This Row],[21]:[20]],"غ")</f>
        <v>0</v>
      </c>
      <c r="AP22" s="52">
        <f>COUNTIF(الجدول2[[#This Row],[21]:[20]],"ب")</f>
        <v>0</v>
      </c>
      <c r="AQ22" s="52">
        <f>COUNTIF(الجدول2[[#This Row],[21]:[20]],"&lt;480")</f>
        <v>0</v>
      </c>
    </row>
    <row r="23" spans="1:43">
      <c r="A23" s="41">
        <v>348</v>
      </c>
      <c r="B23" s="54"/>
      <c r="C23" s="43">
        <f>الجدول2[[#This Row],[الرقم]]</f>
        <v>348</v>
      </c>
      <c r="D23" s="43"/>
      <c r="E23" s="44">
        <f t="shared" si="0"/>
        <v>8.6833333333333336</v>
      </c>
      <c r="F23" s="45">
        <f t="shared" si="1"/>
        <v>4168</v>
      </c>
      <c r="G23" s="46">
        <f t="shared" si="2"/>
        <v>0</v>
      </c>
      <c r="H23" s="47">
        <f t="shared" si="3"/>
        <v>4168</v>
      </c>
      <c r="I23" s="48">
        <v>8.6833333333333336</v>
      </c>
      <c r="J23" s="49"/>
      <c r="K23" s="49"/>
      <c r="L23" s="49"/>
      <c r="M23" s="49"/>
      <c r="N23" s="49"/>
      <c r="O23" s="50"/>
      <c r="P23" s="49"/>
      <c r="Q23" s="49"/>
      <c r="R23" s="49"/>
      <c r="S23" s="49"/>
      <c r="T23" s="49"/>
      <c r="U23" s="49"/>
      <c r="V23" s="50"/>
      <c r="W23" s="49"/>
      <c r="X23" s="49"/>
      <c r="Y23" s="49"/>
      <c r="Z23" s="49"/>
      <c r="AA23" s="49"/>
      <c r="AB23" s="49"/>
      <c r="AC23" s="50"/>
      <c r="AD23" s="49"/>
      <c r="AE23" s="49"/>
      <c r="AF23" s="49"/>
      <c r="AG23" s="49"/>
      <c r="AH23" s="49"/>
      <c r="AI23" s="49"/>
      <c r="AJ23" s="50"/>
      <c r="AK23" s="49"/>
      <c r="AL23" s="49"/>
      <c r="AM23" s="49"/>
      <c r="AN23" s="51">
        <f>COUNTIF(الجدول2[[#This Row],[21]:[20]],480)</f>
        <v>0</v>
      </c>
      <c r="AO23" s="52">
        <f>COUNTIF(الجدول2[[#This Row],[21]:[20]],"غ")</f>
        <v>0</v>
      </c>
      <c r="AP23" s="52">
        <f>COUNTIF(الجدول2[[#This Row],[21]:[20]],"ب")</f>
        <v>0</v>
      </c>
      <c r="AQ23" s="52">
        <f>COUNTIF(الجدول2[[#This Row],[21]:[20]],"&lt;480")</f>
        <v>0</v>
      </c>
    </row>
    <row r="24" spans="1:43">
      <c r="A24" s="41">
        <v>374</v>
      </c>
      <c r="B24" s="54"/>
      <c r="C24" s="43">
        <f>الجدول2[[#This Row],[الرقم]]</f>
        <v>374</v>
      </c>
      <c r="D24" s="43"/>
      <c r="E24" s="44">
        <f t="shared" si="0"/>
        <v>3.5083333333333333</v>
      </c>
      <c r="F24" s="45">
        <f t="shared" si="1"/>
        <v>1684</v>
      </c>
      <c r="G24" s="46">
        <f t="shared" si="2"/>
        <v>0</v>
      </c>
      <c r="H24" s="47">
        <f t="shared" si="3"/>
        <v>1808</v>
      </c>
      <c r="I24" s="48">
        <v>3.7666666666666666</v>
      </c>
      <c r="J24" s="49"/>
      <c r="K24" s="49"/>
      <c r="L24" s="53">
        <v>124</v>
      </c>
      <c r="M24" s="49"/>
      <c r="N24" s="49"/>
      <c r="O24" s="50"/>
      <c r="P24" s="49"/>
      <c r="Q24" s="49"/>
      <c r="R24" s="49"/>
      <c r="S24" s="49"/>
      <c r="T24" s="49"/>
      <c r="U24" s="49"/>
      <c r="V24" s="50"/>
      <c r="W24" s="49"/>
      <c r="X24" s="49"/>
      <c r="Y24" s="49"/>
      <c r="Z24" s="49"/>
      <c r="AA24" s="49"/>
      <c r="AB24" s="49"/>
      <c r="AC24" s="50"/>
      <c r="AD24" s="49"/>
      <c r="AE24" s="49"/>
      <c r="AF24" s="49"/>
      <c r="AG24" s="49"/>
      <c r="AH24" s="49"/>
      <c r="AI24" s="49"/>
      <c r="AJ24" s="50"/>
      <c r="AK24" s="49"/>
      <c r="AL24" s="49"/>
      <c r="AM24" s="49"/>
      <c r="AN24" s="51">
        <f>COUNTIF(الجدول2[[#This Row],[21]:[20]],480)</f>
        <v>0</v>
      </c>
      <c r="AO24" s="52">
        <f>COUNTIF(الجدول2[[#This Row],[21]:[20]],"غ")</f>
        <v>0</v>
      </c>
      <c r="AP24" s="52">
        <f>COUNTIF(الجدول2[[#This Row],[21]:[20]],"ب")</f>
        <v>0</v>
      </c>
      <c r="AQ24" s="52">
        <f>COUNTIF(الجدول2[[#This Row],[21]:[20]],"&lt;480")</f>
        <v>1</v>
      </c>
    </row>
    <row r="25" spans="1:43">
      <c r="A25" s="41">
        <v>384</v>
      </c>
      <c r="B25" s="54"/>
      <c r="C25" s="43">
        <f>الجدول2[[#This Row],[الرقم]]</f>
        <v>384</v>
      </c>
      <c r="D25" s="43"/>
      <c r="E25" s="44">
        <f t="shared" si="0"/>
        <v>6.8166666666666629</v>
      </c>
      <c r="F25" s="45">
        <f t="shared" si="1"/>
        <v>3271.9999999999982</v>
      </c>
      <c r="G25" s="46">
        <f t="shared" si="2"/>
        <v>0</v>
      </c>
      <c r="H25" s="47">
        <f t="shared" si="3"/>
        <v>3271.9999999999982</v>
      </c>
      <c r="I25" s="48">
        <v>6.8166666666666629</v>
      </c>
      <c r="J25" s="49"/>
      <c r="K25" s="49"/>
      <c r="L25" s="49"/>
      <c r="M25" s="49"/>
      <c r="N25" s="49"/>
      <c r="O25" s="50"/>
      <c r="P25" s="49"/>
      <c r="Q25" s="49"/>
      <c r="R25" s="49"/>
      <c r="S25" s="49"/>
      <c r="T25" s="49"/>
      <c r="U25" s="49"/>
      <c r="V25" s="50"/>
      <c r="W25" s="49"/>
      <c r="X25" s="49"/>
      <c r="Y25" s="49"/>
      <c r="Z25" s="49"/>
      <c r="AA25" s="49"/>
      <c r="AB25" s="49"/>
      <c r="AC25" s="50"/>
      <c r="AD25" s="49"/>
      <c r="AE25" s="49"/>
      <c r="AF25" s="49"/>
      <c r="AG25" s="49"/>
      <c r="AH25" s="49"/>
      <c r="AI25" s="49"/>
      <c r="AJ25" s="50"/>
      <c r="AK25" s="49"/>
      <c r="AL25" s="49"/>
      <c r="AM25" s="49"/>
      <c r="AN25" s="51">
        <f>COUNTIF(الجدول2[[#This Row],[21]:[20]],480)</f>
        <v>0</v>
      </c>
      <c r="AO25" s="52">
        <f>COUNTIF(الجدول2[[#This Row],[21]:[20]],"غ")</f>
        <v>0</v>
      </c>
      <c r="AP25" s="52">
        <f>COUNTIF(الجدول2[[#This Row],[21]:[20]],"ب")</f>
        <v>0</v>
      </c>
      <c r="AQ25" s="52">
        <f>COUNTIF(الجدول2[[#This Row],[21]:[20]],"&lt;480")</f>
        <v>0</v>
      </c>
    </row>
    <row r="26" spans="1:43">
      <c r="A26" s="41">
        <v>398</v>
      </c>
      <c r="B26" s="54"/>
      <c r="C26" s="43">
        <f>الجدول2[[#This Row],[الرقم]]</f>
        <v>398</v>
      </c>
      <c r="D26" s="43"/>
      <c r="E26" s="44">
        <f t="shared" si="0"/>
        <v>37</v>
      </c>
      <c r="F26" s="45">
        <f t="shared" si="1"/>
        <v>17760</v>
      </c>
      <c r="G26" s="46">
        <f t="shared" si="2"/>
        <v>0</v>
      </c>
      <c r="H26" s="47">
        <f t="shared" si="3"/>
        <v>18240</v>
      </c>
      <c r="I26" s="48">
        <v>38</v>
      </c>
      <c r="J26" s="49"/>
      <c r="K26" s="49"/>
      <c r="L26" s="49"/>
      <c r="M26" s="49"/>
      <c r="N26" s="49"/>
      <c r="O26" s="50"/>
      <c r="P26" s="53">
        <v>480</v>
      </c>
      <c r="Q26" s="49"/>
      <c r="R26" s="49"/>
      <c r="S26" s="49"/>
      <c r="T26" s="49"/>
      <c r="U26" s="49"/>
      <c r="V26" s="50"/>
      <c r="W26" s="49"/>
      <c r="X26" s="49"/>
      <c r="Y26" s="49"/>
      <c r="Z26" s="49"/>
      <c r="AA26" s="49"/>
      <c r="AB26" s="49"/>
      <c r="AC26" s="50"/>
      <c r="AD26" s="49"/>
      <c r="AE26" s="49"/>
      <c r="AF26" s="49"/>
      <c r="AG26" s="49"/>
      <c r="AH26" s="49"/>
      <c r="AI26" s="49"/>
      <c r="AJ26" s="50"/>
      <c r="AK26" s="49"/>
      <c r="AL26" s="49"/>
      <c r="AM26" s="49"/>
      <c r="AN26" s="51">
        <f>COUNTIF(الجدول2[[#This Row],[21]:[20]],480)</f>
        <v>1</v>
      </c>
      <c r="AO26" s="52">
        <f>COUNTIF(الجدول2[[#This Row],[21]:[20]],"غ")</f>
        <v>0</v>
      </c>
      <c r="AP26" s="52">
        <f>COUNTIF(الجدول2[[#This Row],[21]:[20]],"ب")</f>
        <v>0</v>
      </c>
      <c r="AQ26" s="52">
        <f>COUNTIF(الجدول2[[#This Row],[21]:[20]],"&lt;480")</f>
        <v>0</v>
      </c>
    </row>
    <row r="27" spans="1:43">
      <c r="A27" s="41">
        <v>407</v>
      </c>
      <c r="B27" s="54"/>
      <c r="C27" s="43">
        <f>الجدول2[[#This Row],[الرقم]]</f>
        <v>407</v>
      </c>
      <c r="D27" s="43"/>
      <c r="E27" s="44">
        <f t="shared" si="0"/>
        <v>6.2020833333333334</v>
      </c>
      <c r="F27" s="45">
        <f t="shared" si="1"/>
        <v>2977</v>
      </c>
      <c r="G27" s="46">
        <f t="shared" si="2"/>
        <v>0</v>
      </c>
      <c r="H27" s="47">
        <f t="shared" si="3"/>
        <v>3457</v>
      </c>
      <c r="I27" s="48">
        <v>7.2020833333333334</v>
      </c>
      <c r="J27" s="53">
        <v>480</v>
      </c>
      <c r="K27" s="49"/>
      <c r="L27" s="49"/>
      <c r="M27" s="49"/>
      <c r="N27" s="49"/>
      <c r="O27" s="50"/>
      <c r="P27" s="49"/>
      <c r="Q27" s="49"/>
      <c r="R27" s="49"/>
      <c r="S27" s="49"/>
      <c r="T27" s="49"/>
      <c r="U27" s="49"/>
      <c r="V27" s="50"/>
      <c r="W27" s="49"/>
      <c r="X27" s="49"/>
      <c r="Y27" s="49"/>
      <c r="Z27" s="49"/>
      <c r="AA27" s="49"/>
      <c r="AB27" s="49"/>
      <c r="AC27" s="50"/>
      <c r="AD27" s="49"/>
      <c r="AE27" s="49"/>
      <c r="AF27" s="49"/>
      <c r="AG27" s="49"/>
      <c r="AH27" s="49"/>
      <c r="AI27" s="49"/>
      <c r="AJ27" s="50"/>
      <c r="AK27" s="49"/>
      <c r="AL27" s="49"/>
      <c r="AM27" s="49"/>
      <c r="AN27" s="51">
        <f>COUNTIF(الجدول2[[#This Row],[21]:[20]],480)</f>
        <v>1</v>
      </c>
      <c r="AO27" s="52">
        <f>COUNTIF(الجدول2[[#This Row],[21]:[20]],"غ")</f>
        <v>0</v>
      </c>
      <c r="AP27" s="52">
        <f>COUNTIF(الجدول2[[#This Row],[21]:[20]],"ب")</f>
        <v>0</v>
      </c>
      <c r="AQ27" s="52">
        <f>COUNTIF(الجدول2[[#This Row],[21]:[20]],"&lt;480")</f>
        <v>0</v>
      </c>
    </row>
    <row r="28" spans="1:43">
      <c r="A28" s="43">
        <v>413</v>
      </c>
      <c r="B28" s="57"/>
      <c r="C28" s="43">
        <f>الجدول2[[#This Row],[الرقم]]</f>
        <v>413</v>
      </c>
      <c r="D28" s="43"/>
      <c r="E28" s="44">
        <f t="shared" si="0"/>
        <v>2.5</v>
      </c>
      <c r="F28" s="58">
        <f t="shared" si="1"/>
        <v>1200</v>
      </c>
      <c r="G28" s="46">
        <f t="shared" si="2"/>
        <v>0</v>
      </c>
      <c r="H28" s="59">
        <f t="shared" si="3"/>
        <v>1200</v>
      </c>
      <c r="I28" s="60">
        <v>2.5</v>
      </c>
      <c r="J28" s="61"/>
      <c r="K28" s="61"/>
      <c r="L28" s="61"/>
      <c r="M28" s="49"/>
      <c r="N28" s="49"/>
      <c r="O28" s="50"/>
      <c r="P28" s="49"/>
      <c r="Q28" s="49"/>
      <c r="R28" s="49"/>
      <c r="S28" s="49"/>
      <c r="T28" s="49"/>
      <c r="U28" s="49"/>
      <c r="V28" s="50"/>
      <c r="W28" s="49"/>
      <c r="X28" s="49"/>
      <c r="Y28" s="49"/>
      <c r="Z28" s="49"/>
      <c r="AA28" s="49"/>
      <c r="AB28" s="49"/>
      <c r="AC28" s="50"/>
      <c r="AD28" s="49"/>
      <c r="AE28" s="49"/>
      <c r="AF28" s="49"/>
      <c r="AG28" s="49"/>
      <c r="AH28" s="49"/>
      <c r="AI28" s="49"/>
      <c r="AJ28" s="50"/>
      <c r="AK28" s="49"/>
      <c r="AL28" s="49"/>
      <c r="AM28" s="49"/>
      <c r="AN28" s="62">
        <f>COUNTIF(الجدول2[[#This Row],[21]:[20]],480)</f>
        <v>0</v>
      </c>
      <c r="AO28" s="63">
        <f>COUNTIF(الجدول2[[#This Row],[21]:[20]],"غ")</f>
        <v>0</v>
      </c>
      <c r="AP28" s="63">
        <f>COUNTIF(الجدول2[[#This Row],[21]:[20]],"ب")</f>
        <v>0</v>
      </c>
      <c r="AQ28" s="63">
        <f>COUNTIF(الجدول2[[#This Row],[21]:[20]],"&lt;480")</f>
        <v>0</v>
      </c>
    </row>
    <row r="29" spans="1:43">
      <c r="A29" s="41">
        <v>446</v>
      </c>
      <c r="B29" s="54"/>
      <c r="C29" s="43">
        <f>الجدول2[[#This Row],[الرقم]]</f>
        <v>446</v>
      </c>
      <c r="D29" s="43"/>
      <c r="E29" s="44">
        <f t="shared" si="0"/>
        <v>2.5754166666666669</v>
      </c>
      <c r="F29" s="45">
        <f t="shared" si="1"/>
        <v>1236.2</v>
      </c>
      <c r="G29" s="46">
        <f t="shared" si="2"/>
        <v>0</v>
      </c>
      <c r="H29" s="47">
        <f t="shared" si="3"/>
        <v>1236.2</v>
      </c>
      <c r="I29" s="48">
        <v>2.5754166666666669</v>
      </c>
      <c r="J29" s="49"/>
      <c r="K29" s="49"/>
      <c r="L29" s="49"/>
      <c r="M29" s="49"/>
      <c r="N29" s="49"/>
      <c r="O29" s="50"/>
      <c r="P29" s="49"/>
      <c r="Q29" s="49"/>
      <c r="R29" s="49"/>
      <c r="S29" s="49"/>
      <c r="T29" s="49"/>
      <c r="U29" s="49"/>
      <c r="V29" s="50"/>
      <c r="W29" s="49"/>
      <c r="X29" s="49"/>
      <c r="Y29" s="49"/>
      <c r="Z29" s="49"/>
      <c r="AA29" s="49"/>
      <c r="AB29" s="49"/>
      <c r="AC29" s="50"/>
      <c r="AD29" s="49"/>
      <c r="AE29" s="49"/>
      <c r="AF29" s="49"/>
      <c r="AG29" s="49"/>
      <c r="AH29" s="49"/>
      <c r="AI29" s="49"/>
      <c r="AJ29" s="50"/>
      <c r="AK29" s="49"/>
      <c r="AL29" s="49"/>
      <c r="AM29" s="49"/>
      <c r="AN29" s="51">
        <f>COUNTIF(الجدول2[[#This Row],[21]:[20]],480)</f>
        <v>0</v>
      </c>
      <c r="AO29" s="52">
        <f>COUNTIF(الجدول2[[#This Row],[21]:[20]],"غ")</f>
        <v>0</v>
      </c>
      <c r="AP29" s="52">
        <f>COUNTIF(الجدول2[[#This Row],[21]:[20]],"ب")</f>
        <v>0</v>
      </c>
      <c r="AQ29" s="52">
        <f>COUNTIF(الجدول2[[#This Row],[21]:[20]],"&lt;480")</f>
        <v>0</v>
      </c>
    </row>
    <row r="30" spans="1:43">
      <c r="A30" s="41">
        <v>503</v>
      </c>
      <c r="B30" s="54"/>
      <c r="C30" s="43">
        <f>الجدول2[[#This Row],[الرقم]]</f>
        <v>503</v>
      </c>
      <c r="D30" s="43"/>
      <c r="E30" s="44">
        <f t="shared" si="0"/>
        <v>40</v>
      </c>
      <c r="F30" s="45">
        <f t="shared" si="1"/>
        <v>19200</v>
      </c>
      <c r="G30" s="46">
        <f t="shared" si="2"/>
        <v>0</v>
      </c>
      <c r="H30" s="47">
        <f t="shared" si="3"/>
        <v>19200</v>
      </c>
      <c r="I30" s="48">
        <v>40</v>
      </c>
      <c r="J30" s="49"/>
      <c r="K30" s="49"/>
      <c r="L30" s="49"/>
      <c r="M30" s="49"/>
      <c r="N30" s="49"/>
      <c r="O30" s="50"/>
      <c r="P30" s="49"/>
      <c r="Q30" s="49"/>
      <c r="R30" s="49"/>
      <c r="S30" s="49"/>
      <c r="T30" s="49"/>
      <c r="U30" s="49"/>
      <c r="V30" s="50"/>
      <c r="W30" s="49"/>
      <c r="X30" s="49"/>
      <c r="Y30" s="49"/>
      <c r="Z30" s="49"/>
      <c r="AA30" s="49"/>
      <c r="AB30" s="49"/>
      <c r="AC30" s="50"/>
      <c r="AD30" s="49"/>
      <c r="AE30" s="49"/>
      <c r="AF30" s="49"/>
      <c r="AG30" s="49"/>
      <c r="AH30" s="49"/>
      <c r="AI30" s="49"/>
      <c r="AJ30" s="50"/>
      <c r="AK30" s="49"/>
      <c r="AL30" s="49"/>
      <c r="AM30" s="49"/>
      <c r="AN30" s="51">
        <f>COUNTIF(الجدول2[[#This Row],[21]:[20]],480)</f>
        <v>0</v>
      </c>
      <c r="AO30" s="52">
        <f>COUNTIF(الجدول2[[#This Row],[21]:[20]],"غ")</f>
        <v>0</v>
      </c>
      <c r="AP30" s="52">
        <f>COUNTIF(الجدول2[[#This Row],[21]:[20]],"ب")</f>
        <v>0</v>
      </c>
      <c r="AQ30" s="52">
        <f>COUNTIF(الجدول2[[#This Row],[21]:[20]],"&lt;480")</f>
        <v>0</v>
      </c>
    </row>
    <row r="31" spans="1:43">
      <c r="A31" s="41">
        <v>504</v>
      </c>
      <c r="B31" s="54"/>
      <c r="C31" s="43">
        <f>الجدول2[[#This Row],[الرقم]]</f>
        <v>504</v>
      </c>
      <c r="D31" s="43"/>
      <c r="E31" s="44">
        <f t="shared" si="0"/>
        <v>7.5750000000000002</v>
      </c>
      <c r="F31" s="45">
        <f t="shared" si="1"/>
        <v>3636</v>
      </c>
      <c r="G31" s="46">
        <f t="shared" si="2"/>
        <v>0</v>
      </c>
      <c r="H31" s="47">
        <f t="shared" si="3"/>
        <v>3758</v>
      </c>
      <c r="I31" s="48">
        <v>7.8291666666666666</v>
      </c>
      <c r="J31" s="49"/>
      <c r="K31" s="49"/>
      <c r="L31" s="53">
        <v>122</v>
      </c>
      <c r="M31" s="49"/>
      <c r="N31" s="49"/>
      <c r="O31" s="50"/>
      <c r="P31" s="49"/>
      <c r="Q31" s="49"/>
      <c r="R31" s="49"/>
      <c r="S31" s="49"/>
      <c r="T31" s="49"/>
      <c r="U31" s="49"/>
      <c r="V31" s="50"/>
      <c r="W31" s="49"/>
      <c r="X31" s="49"/>
      <c r="Y31" s="49"/>
      <c r="Z31" s="49"/>
      <c r="AA31" s="49"/>
      <c r="AB31" s="49"/>
      <c r="AC31" s="50"/>
      <c r="AD31" s="49"/>
      <c r="AE31" s="49"/>
      <c r="AF31" s="49"/>
      <c r="AG31" s="49"/>
      <c r="AH31" s="49"/>
      <c r="AI31" s="49"/>
      <c r="AJ31" s="50"/>
      <c r="AK31" s="49"/>
      <c r="AL31" s="49"/>
      <c r="AM31" s="49"/>
      <c r="AN31" s="51">
        <f>COUNTIF(الجدول2[[#This Row],[21]:[20]],480)</f>
        <v>0</v>
      </c>
      <c r="AO31" s="52">
        <f>COUNTIF(الجدول2[[#This Row],[21]:[20]],"غ")</f>
        <v>0</v>
      </c>
      <c r="AP31" s="52">
        <f>COUNTIF(الجدول2[[#This Row],[21]:[20]],"ب")</f>
        <v>0</v>
      </c>
      <c r="AQ31" s="52">
        <f>COUNTIF(الجدول2[[#This Row],[21]:[20]],"&lt;480")</f>
        <v>1</v>
      </c>
    </row>
    <row r="32" spans="1:43">
      <c r="A32" s="43">
        <v>510</v>
      </c>
      <c r="B32" s="57"/>
      <c r="C32" s="43">
        <f>الجدول2[[#This Row],[الرقم]]</f>
        <v>510</v>
      </c>
      <c r="D32" s="43"/>
      <c r="E32" s="44">
        <f t="shared" si="0"/>
        <v>1.25</v>
      </c>
      <c r="F32" s="58">
        <f t="shared" si="1"/>
        <v>600</v>
      </c>
      <c r="G32" s="46">
        <f t="shared" si="2"/>
        <v>0</v>
      </c>
      <c r="H32" s="59">
        <f t="shared" si="3"/>
        <v>600</v>
      </c>
      <c r="I32" s="60">
        <v>1.25</v>
      </c>
      <c r="J32" s="61"/>
      <c r="K32" s="61"/>
      <c r="L32" s="61"/>
      <c r="M32" s="49"/>
      <c r="N32" s="49"/>
      <c r="O32" s="50"/>
      <c r="P32" s="49"/>
      <c r="Q32" s="49"/>
      <c r="R32" s="49"/>
      <c r="S32" s="49"/>
      <c r="T32" s="49"/>
      <c r="U32" s="49"/>
      <c r="V32" s="50"/>
      <c r="W32" s="49"/>
      <c r="X32" s="49"/>
      <c r="Y32" s="49"/>
      <c r="Z32" s="49"/>
      <c r="AA32" s="49"/>
      <c r="AB32" s="49"/>
      <c r="AC32" s="50"/>
      <c r="AD32" s="49"/>
      <c r="AE32" s="49"/>
      <c r="AF32" s="49"/>
      <c r="AG32" s="49"/>
      <c r="AH32" s="49"/>
      <c r="AI32" s="49"/>
      <c r="AJ32" s="50"/>
      <c r="AK32" s="49"/>
      <c r="AL32" s="49"/>
      <c r="AM32" s="49"/>
      <c r="AN32" s="62">
        <f>COUNTIF(الجدول2[[#This Row],[21]:[20]],480)</f>
        <v>0</v>
      </c>
      <c r="AO32" s="63">
        <f>COUNTIF(الجدول2[[#This Row],[21]:[20]],"غ")</f>
        <v>0</v>
      </c>
      <c r="AP32" s="63">
        <f>COUNTIF(الجدول2[[#This Row],[21]:[20]],"ب")</f>
        <v>0</v>
      </c>
      <c r="AQ32" s="63">
        <f>COUNTIF(الجدول2[[#This Row],[21]:[20]],"&lt;480")</f>
        <v>0</v>
      </c>
    </row>
    <row r="33" spans="1:43">
      <c r="A33" s="43">
        <v>518</v>
      </c>
      <c r="B33" s="57"/>
      <c r="C33" s="43">
        <f>الجدول2[[#This Row],[الرقم]]</f>
        <v>518</v>
      </c>
      <c r="D33" s="43"/>
      <c r="E33" s="44">
        <f t="shared" si="0"/>
        <v>2.25</v>
      </c>
      <c r="F33" s="58">
        <f t="shared" si="1"/>
        <v>1080</v>
      </c>
      <c r="G33" s="46">
        <f t="shared" si="2"/>
        <v>0</v>
      </c>
      <c r="H33" s="59">
        <f t="shared" si="3"/>
        <v>1200</v>
      </c>
      <c r="I33" s="60">
        <v>2.5</v>
      </c>
      <c r="J33" s="64">
        <v>120</v>
      </c>
      <c r="K33" s="61"/>
      <c r="L33" s="61"/>
      <c r="M33" s="49"/>
      <c r="N33" s="49"/>
      <c r="O33" s="50"/>
      <c r="P33" s="49"/>
      <c r="Q33" s="49"/>
      <c r="R33" s="49"/>
      <c r="S33" s="49"/>
      <c r="T33" s="49"/>
      <c r="U33" s="49"/>
      <c r="V33" s="50"/>
      <c r="W33" s="49"/>
      <c r="X33" s="49"/>
      <c r="Y33" s="49"/>
      <c r="Z33" s="49"/>
      <c r="AA33" s="49"/>
      <c r="AB33" s="49"/>
      <c r="AC33" s="50"/>
      <c r="AD33" s="49"/>
      <c r="AE33" s="49"/>
      <c r="AF33" s="49"/>
      <c r="AG33" s="49"/>
      <c r="AH33" s="49"/>
      <c r="AI33" s="49"/>
      <c r="AJ33" s="50"/>
      <c r="AK33" s="49"/>
      <c r="AL33" s="49"/>
      <c r="AM33" s="49"/>
      <c r="AN33" s="62">
        <f>COUNTIF(الجدول2[[#This Row],[21]:[20]],480)</f>
        <v>0</v>
      </c>
      <c r="AO33" s="63">
        <f>COUNTIF(الجدول2[[#This Row],[21]:[20]],"غ")</f>
        <v>0</v>
      </c>
      <c r="AP33" s="63">
        <f>COUNTIF(الجدول2[[#This Row],[21]:[20]],"ب")</f>
        <v>0</v>
      </c>
      <c r="AQ33" s="63">
        <f>COUNTIF(الجدول2[[#This Row],[21]:[20]],"&lt;480")</f>
        <v>1</v>
      </c>
    </row>
    <row r="34" spans="1:43">
      <c r="A34" s="41">
        <v>520</v>
      </c>
      <c r="B34" s="54"/>
      <c r="C34" s="43">
        <f>الجدول2[[#This Row],[الرقم]]</f>
        <v>520</v>
      </c>
      <c r="D34" s="43"/>
      <c r="E34" s="44">
        <f t="shared" si="0"/>
        <v>19.081250000000001</v>
      </c>
      <c r="F34" s="45">
        <f t="shared" si="1"/>
        <v>9159</v>
      </c>
      <c r="G34" s="46">
        <f t="shared" si="2"/>
        <v>0</v>
      </c>
      <c r="H34" s="47">
        <f t="shared" si="3"/>
        <v>9159</v>
      </c>
      <c r="I34" s="48">
        <v>19.081250000000001</v>
      </c>
      <c r="J34" s="49"/>
      <c r="K34" s="49"/>
      <c r="L34" s="49"/>
      <c r="M34" s="49"/>
      <c r="N34" s="49"/>
      <c r="O34" s="50"/>
      <c r="P34" s="49"/>
      <c r="Q34" s="49"/>
      <c r="R34" s="49"/>
      <c r="S34" s="49"/>
      <c r="T34" s="49"/>
      <c r="U34" s="49"/>
      <c r="V34" s="50"/>
      <c r="W34" s="49"/>
      <c r="X34" s="49"/>
      <c r="Y34" s="49"/>
      <c r="Z34" s="49"/>
      <c r="AA34" s="49"/>
      <c r="AB34" s="49"/>
      <c r="AC34" s="50"/>
      <c r="AD34" s="49"/>
      <c r="AE34" s="49"/>
      <c r="AF34" s="49"/>
      <c r="AG34" s="49"/>
      <c r="AH34" s="49"/>
      <c r="AI34" s="49"/>
      <c r="AJ34" s="50"/>
      <c r="AK34" s="49"/>
      <c r="AL34" s="49"/>
      <c r="AM34" s="49"/>
      <c r="AN34" s="51">
        <f>COUNTIF(الجدول2[[#This Row],[21]:[20]],480)</f>
        <v>0</v>
      </c>
      <c r="AO34" s="52">
        <f>COUNTIF(الجدول2[[#This Row],[21]:[20]],"غ")</f>
        <v>0</v>
      </c>
      <c r="AP34" s="52">
        <f>COUNTIF(الجدول2[[#This Row],[21]:[20]],"ب")</f>
        <v>0</v>
      </c>
      <c r="AQ34" s="52">
        <f>COUNTIF(الجدول2[[#This Row],[21]:[20]],"&lt;480")</f>
        <v>0</v>
      </c>
    </row>
    <row r="35" spans="1:43">
      <c r="A35" s="41">
        <v>536</v>
      </c>
      <c r="B35" s="54"/>
      <c r="C35" s="43">
        <f>الجدول2[[#This Row],[الرقم]]</f>
        <v>536</v>
      </c>
      <c r="D35" s="43"/>
      <c r="E35" s="44">
        <f t="shared" si="0"/>
        <v>4.2145833336666669</v>
      </c>
      <c r="F35" s="45">
        <f t="shared" si="1"/>
        <v>2023.0000001600001</v>
      </c>
      <c r="G35" s="46">
        <f t="shared" si="2"/>
        <v>0</v>
      </c>
      <c r="H35" s="47">
        <f t="shared" si="3"/>
        <v>2023.0000001600001</v>
      </c>
      <c r="I35" s="48">
        <v>4.2145833336666669</v>
      </c>
      <c r="J35" s="49"/>
      <c r="K35" s="49"/>
      <c r="L35" s="49"/>
      <c r="M35" s="49"/>
      <c r="N35" s="49"/>
      <c r="O35" s="50"/>
      <c r="P35" s="49"/>
      <c r="Q35" s="49"/>
      <c r="R35" s="49"/>
      <c r="S35" s="49"/>
      <c r="T35" s="49"/>
      <c r="U35" s="49"/>
      <c r="V35" s="50"/>
      <c r="W35" s="49"/>
      <c r="X35" s="49"/>
      <c r="Y35" s="49"/>
      <c r="Z35" s="49"/>
      <c r="AA35" s="49"/>
      <c r="AB35" s="49"/>
      <c r="AC35" s="50"/>
      <c r="AD35" s="49"/>
      <c r="AE35" s="49"/>
      <c r="AF35" s="49"/>
      <c r="AG35" s="49"/>
      <c r="AH35" s="49"/>
      <c r="AI35" s="49"/>
      <c r="AJ35" s="50"/>
      <c r="AK35" s="49"/>
      <c r="AL35" s="49"/>
      <c r="AM35" s="49"/>
      <c r="AN35" s="51">
        <f>COUNTIF(الجدول2[[#This Row],[21]:[20]],480)</f>
        <v>0</v>
      </c>
      <c r="AO35" s="52">
        <f>COUNTIF(الجدول2[[#This Row],[21]:[20]],"غ")</f>
        <v>0</v>
      </c>
      <c r="AP35" s="52">
        <f>COUNTIF(الجدول2[[#This Row],[21]:[20]],"ب")</f>
        <v>0</v>
      </c>
      <c r="AQ35" s="52">
        <f>COUNTIF(الجدول2[[#This Row],[21]:[20]],"&lt;480")</f>
        <v>0</v>
      </c>
    </row>
    <row r="36" spans="1:43">
      <c r="A36" s="41">
        <v>546</v>
      </c>
      <c r="B36" s="54"/>
      <c r="C36" s="43">
        <f>الجدول2[[#This Row],[الرقم]]</f>
        <v>546</v>
      </c>
      <c r="D36" s="43"/>
      <c r="E36" s="44">
        <f t="shared" si="0"/>
        <v>18.170833333333334</v>
      </c>
      <c r="F36" s="45">
        <f t="shared" si="1"/>
        <v>8722</v>
      </c>
      <c r="G36" s="46">
        <f t="shared" si="2"/>
        <v>0</v>
      </c>
      <c r="H36" s="47">
        <f t="shared" si="3"/>
        <v>8722</v>
      </c>
      <c r="I36" s="48">
        <v>18.170833333333334</v>
      </c>
      <c r="J36" s="49"/>
      <c r="K36" s="49"/>
      <c r="L36" s="49"/>
      <c r="M36" s="49"/>
      <c r="N36" s="49"/>
      <c r="O36" s="50"/>
      <c r="P36" s="49"/>
      <c r="Q36" s="49"/>
      <c r="R36" s="49"/>
      <c r="S36" s="49"/>
      <c r="T36" s="49"/>
      <c r="U36" s="49"/>
      <c r="V36" s="50"/>
      <c r="W36" s="49"/>
      <c r="X36" s="49"/>
      <c r="Y36" s="49"/>
      <c r="Z36" s="49"/>
      <c r="AA36" s="49"/>
      <c r="AB36" s="49"/>
      <c r="AC36" s="50"/>
      <c r="AD36" s="49"/>
      <c r="AE36" s="49"/>
      <c r="AF36" s="49"/>
      <c r="AG36" s="49"/>
      <c r="AH36" s="49"/>
      <c r="AI36" s="49"/>
      <c r="AJ36" s="50"/>
      <c r="AK36" s="49"/>
      <c r="AL36" s="49"/>
      <c r="AM36" s="49"/>
      <c r="AN36" s="51">
        <f>COUNTIF(الجدول2[[#This Row],[21]:[20]],480)</f>
        <v>0</v>
      </c>
      <c r="AO36" s="52">
        <f>COUNTIF(الجدول2[[#This Row],[21]:[20]],"غ")</f>
        <v>0</v>
      </c>
      <c r="AP36" s="52">
        <f>COUNTIF(الجدول2[[#This Row],[21]:[20]],"ب")</f>
        <v>0</v>
      </c>
      <c r="AQ36" s="52">
        <f>COUNTIF(الجدول2[[#This Row],[21]:[20]],"&lt;480")</f>
        <v>0</v>
      </c>
    </row>
    <row r="37" spans="1:43">
      <c r="A37" s="41">
        <v>577</v>
      </c>
      <c r="B37" s="54"/>
      <c r="C37" s="43">
        <f>الجدول2[[#This Row],[الرقم]]</f>
        <v>577</v>
      </c>
      <c r="D37" s="43"/>
      <c r="E37" s="44">
        <f t="shared" si="0"/>
        <v>3.7833333329999999</v>
      </c>
      <c r="F37" s="45">
        <f t="shared" si="1"/>
        <v>1815.9999998399999</v>
      </c>
      <c r="G37" s="46">
        <f t="shared" si="2"/>
        <v>0</v>
      </c>
      <c r="H37" s="47">
        <f t="shared" si="3"/>
        <v>2395.9999998399999</v>
      </c>
      <c r="I37" s="48">
        <v>4.9916666663333329</v>
      </c>
      <c r="J37" s="53" t="s">
        <v>58</v>
      </c>
      <c r="K37" s="65">
        <v>100</v>
      </c>
      <c r="L37" s="49"/>
      <c r="M37" s="53">
        <v>480</v>
      </c>
      <c r="N37" s="49"/>
      <c r="O37" s="50"/>
      <c r="P37" s="49"/>
      <c r="Q37" s="53" t="s">
        <v>58</v>
      </c>
      <c r="R37" s="49"/>
      <c r="S37" s="49"/>
      <c r="T37" s="49"/>
      <c r="U37" s="49"/>
      <c r="V37" s="50"/>
      <c r="W37" s="49"/>
      <c r="X37" s="49"/>
      <c r="Y37" s="49"/>
      <c r="Z37" s="49"/>
      <c r="AA37" s="49"/>
      <c r="AB37" s="49"/>
      <c r="AC37" s="50"/>
      <c r="AD37" s="49"/>
      <c r="AE37" s="49"/>
      <c r="AF37" s="49"/>
      <c r="AG37" s="49"/>
      <c r="AH37" s="49"/>
      <c r="AI37" s="49"/>
      <c r="AJ37" s="50"/>
      <c r="AK37" s="49"/>
      <c r="AL37" s="49"/>
      <c r="AM37" s="49"/>
      <c r="AN37" s="51">
        <f>COUNTIF(الجدول2[[#This Row],[21]:[20]],480)</f>
        <v>1</v>
      </c>
      <c r="AO37" s="52">
        <f>COUNTIF(الجدول2[[#This Row],[21]:[20]],"غ")</f>
        <v>0</v>
      </c>
      <c r="AP37" s="52">
        <f>COUNTIF(الجدول2[[#This Row],[21]:[20]],"ب")</f>
        <v>0</v>
      </c>
      <c r="AQ37" s="52">
        <f>COUNTIF(الجدول2[[#This Row],[21]:[20]],"&lt;480")</f>
        <v>1</v>
      </c>
    </row>
    <row r="38" spans="1:43">
      <c r="A38" s="41">
        <v>593</v>
      </c>
      <c r="B38" s="54"/>
      <c r="C38" s="43">
        <f>الجدول2[[#This Row],[الرقم]]</f>
        <v>593</v>
      </c>
      <c r="D38" s="43"/>
      <c r="E38" s="44">
        <f t="shared" si="0"/>
        <v>3.1541666333333334</v>
      </c>
      <c r="F38" s="45">
        <f t="shared" si="1"/>
        <v>1513.999984</v>
      </c>
      <c r="G38" s="46">
        <f t="shared" si="2"/>
        <v>0</v>
      </c>
      <c r="H38" s="47">
        <f t="shared" si="3"/>
        <v>1513.999984</v>
      </c>
      <c r="I38" s="48">
        <v>3.1541666333333334</v>
      </c>
      <c r="J38" s="49"/>
      <c r="K38" s="49"/>
      <c r="L38" s="49"/>
      <c r="M38" s="49"/>
      <c r="N38" s="49"/>
      <c r="O38" s="50"/>
      <c r="P38" s="53" t="s">
        <v>58</v>
      </c>
      <c r="Q38" s="49"/>
      <c r="R38" s="49"/>
      <c r="S38" s="49"/>
      <c r="T38" s="49"/>
      <c r="U38" s="49"/>
      <c r="V38" s="50"/>
      <c r="W38" s="49"/>
      <c r="X38" s="49"/>
      <c r="Y38" s="49"/>
      <c r="Z38" s="49"/>
      <c r="AA38" s="49"/>
      <c r="AB38" s="49"/>
      <c r="AC38" s="50"/>
      <c r="AD38" s="49"/>
      <c r="AE38" s="49"/>
      <c r="AF38" s="49"/>
      <c r="AG38" s="49"/>
      <c r="AH38" s="49"/>
      <c r="AI38" s="49"/>
      <c r="AJ38" s="50"/>
      <c r="AK38" s="49"/>
      <c r="AL38" s="49"/>
      <c r="AM38" s="49"/>
      <c r="AN38" s="51">
        <f>COUNTIF(الجدول2[[#This Row],[21]:[20]],480)</f>
        <v>0</v>
      </c>
      <c r="AO38" s="52">
        <f>COUNTIF(الجدول2[[#This Row],[21]:[20]],"غ")</f>
        <v>0</v>
      </c>
      <c r="AP38" s="52">
        <f>COUNTIF(الجدول2[[#This Row],[21]:[20]],"ب")</f>
        <v>0</v>
      </c>
      <c r="AQ38" s="52">
        <f>COUNTIF(الجدول2[[#This Row],[21]:[20]],"&lt;480")</f>
        <v>0</v>
      </c>
    </row>
    <row r="39" spans="1:43">
      <c r="A39" s="41">
        <v>596</v>
      </c>
      <c r="B39" s="54"/>
      <c r="C39" s="43">
        <f>الجدول2[[#This Row],[الرقم]]</f>
        <v>596</v>
      </c>
      <c r="D39" s="43"/>
      <c r="E39" s="44">
        <f t="shared" si="0"/>
        <v>3.2750000000000017</v>
      </c>
      <c r="F39" s="45">
        <f t="shared" si="1"/>
        <v>1572.0000000000009</v>
      </c>
      <c r="G39" s="46">
        <f t="shared" si="2"/>
        <v>0</v>
      </c>
      <c r="H39" s="47">
        <f t="shared" si="3"/>
        <v>1572.0000000000009</v>
      </c>
      <c r="I39" s="48">
        <v>3.2750000000000021</v>
      </c>
      <c r="J39" s="49"/>
      <c r="K39" s="49"/>
      <c r="L39" s="49"/>
      <c r="M39" s="49"/>
      <c r="N39" s="49"/>
      <c r="O39" s="50"/>
      <c r="P39" s="49"/>
      <c r="Q39" s="49"/>
      <c r="R39" s="49"/>
      <c r="S39" s="49"/>
      <c r="T39" s="49"/>
      <c r="U39" s="49"/>
      <c r="V39" s="50"/>
      <c r="W39" s="49"/>
      <c r="X39" s="49"/>
      <c r="Y39" s="49"/>
      <c r="Z39" s="49"/>
      <c r="AA39" s="49"/>
      <c r="AB39" s="49"/>
      <c r="AC39" s="50"/>
      <c r="AD39" s="49"/>
      <c r="AE39" s="49"/>
      <c r="AF39" s="49"/>
      <c r="AG39" s="49"/>
      <c r="AH39" s="49"/>
      <c r="AI39" s="49"/>
      <c r="AJ39" s="50"/>
      <c r="AK39" s="49"/>
      <c r="AL39" s="49"/>
      <c r="AM39" s="49"/>
      <c r="AN39" s="51">
        <f>COUNTIF(الجدول2[[#This Row],[21]:[20]],480)</f>
        <v>0</v>
      </c>
      <c r="AO39" s="52">
        <f>COUNTIF(الجدول2[[#This Row],[21]:[20]],"غ")</f>
        <v>0</v>
      </c>
      <c r="AP39" s="52">
        <f>COUNTIF(الجدول2[[#This Row],[21]:[20]],"ب")</f>
        <v>0</v>
      </c>
      <c r="AQ39" s="52">
        <f>COUNTIF(الجدول2[[#This Row],[21]:[20]],"&lt;480")</f>
        <v>0</v>
      </c>
    </row>
    <row r="40" spans="1:43">
      <c r="A40" s="43">
        <v>633</v>
      </c>
      <c r="B40" s="57"/>
      <c r="C40" s="43">
        <f>الجدول2[[#This Row],[الرقم]]</f>
        <v>633</v>
      </c>
      <c r="D40" s="43"/>
      <c r="E40" s="44" t="e">
        <f t="shared" si="0"/>
        <v>#VALUE!</v>
      </c>
      <c r="F40" s="58" t="e">
        <f t="shared" si="1"/>
        <v>#VALUE!</v>
      </c>
      <c r="G40" s="46">
        <f t="shared" si="2"/>
        <v>0</v>
      </c>
      <c r="H40" s="47" t="e">
        <f t="shared" si="3"/>
        <v>#VALUE!</v>
      </c>
      <c r="I40" s="48" t="e">
        <v>#VALUE!</v>
      </c>
      <c r="J40" s="61"/>
      <c r="K40" s="61"/>
      <c r="L40" s="61"/>
      <c r="M40" s="49"/>
      <c r="N40" s="49"/>
      <c r="O40" s="50"/>
      <c r="P40" s="49"/>
      <c r="Q40" s="49"/>
      <c r="R40" s="49"/>
      <c r="S40" s="49"/>
      <c r="T40" s="49"/>
      <c r="U40" s="49"/>
      <c r="V40" s="50"/>
      <c r="W40" s="49"/>
      <c r="X40" s="49"/>
      <c r="Y40" s="49"/>
      <c r="Z40" s="49"/>
      <c r="AA40" s="49"/>
      <c r="AB40" s="49"/>
      <c r="AC40" s="50"/>
      <c r="AD40" s="49"/>
      <c r="AE40" s="49"/>
      <c r="AF40" s="49"/>
      <c r="AG40" s="49"/>
      <c r="AH40" s="49"/>
      <c r="AI40" s="49"/>
      <c r="AJ40" s="50"/>
      <c r="AK40" s="49"/>
      <c r="AL40" s="49"/>
      <c r="AM40" s="49"/>
      <c r="AN40" s="62">
        <f>COUNTIF(الجدول2[[#This Row],[21]:[20]],480)</f>
        <v>0</v>
      </c>
      <c r="AO40" s="63">
        <f>COUNTIF(الجدول2[[#This Row],[21]:[20]],"غ")</f>
        <v>0</v>
      </c>
      <c r="AP40" s="63">
        <f>COUNTIF(الجدول2[[#This Row],[21]:[20]],"ب")</f>
        <v>0</v>
      </c>
      <c r="AQ40" s="63">
        <f>COUNTIF(الجدول2[[#This Row],[21]:[20]],"&lt;480")</f>
        <v>0</v>
      </c>
    </row>
    <row r="41" spans="1:43">
      <c r="A41" s="41">
        <v>645</v>
      </c>
      <c r="B41" s="54"/>
      <c r="C41" s="43">
        <f>الجدول2[[#This Row],[الرقم]]</f>
        <v>645</v>
      </c>
      <c r="D41" s="43"/>
      <c r="E41" s="44">
        <f t="shared" si="0"/>
        <v>3.1291666666666651</v>
      </c>
      <c r="F41" s="45">
        <f t="shared" si="1"/>
        <v>1501.9999999999993</v>
      </c>
      <c r="G41" s="46">
        <f t="shared" si="2"/>
        <v>0</v>
      </c>
      <c r="H41" s="47">
        <f t="shared" si="3"/>
        <v>1501.9999999999993</v>
      </c>
      <c r="I41" s="48">
        <v>3.1291666666666651</v>
      </c>
      <c r="J41" s="49"/>
      <c r="K41" s="49"/>
      <c r="L41" s="49"/>
      <c r="M41" s="49"/>
      <c r="N41" s="49"/>
      <c r="O41" s="50"/>
      <c r="P41" s="49"/>
      <c r="Q41" s="49"/>
      <c r="R41" s="49"/>
      <c r="S41" s="49"/>
      <c r="T41" s="49"/>
      <c r="U41" s="49"/>
      <c r="V41" s="50"/>
      <c r="W41" s="49"/>
      <c r="X41" s="49"/>
      <c r="Y41" s="49"/>
      <c r="Z41" s="49"/>
      <c r="AA41" s="49"/>
      <c r="AB41" s="49"/>
      <c r="AC41" s="50"/>
      <c r="AD41" s="49"/>
      <c r="AE41" s="49"/>
      <c r="AF41" s="49"/>
      <c r="AG41" s="49"/>
      <c r="AH41" s="49"/>
      <c r="AI41" s="49"/>
      <c r="AJ41" s="50"/>
      <c r="AK41" s="49"/>
      <c r="AL41" s="49"/>
      <c r="AM41" s="49"/>
      <c r="AN41" s="51">
        <f>COUNTIF(الجدول2[[#This Row],[21]:[20]],480)</f>
        <v>0</v>
      </c>
      <c r="AO41" s="52">
        <f>COUNTIF(الجدول2[[#This Row],[21]:[20]],"غ")</f>
        <v>0</v>
      </c>
      <c r="AP41" s="52">
        <f>COUNTIF(الجدول2[[#This Row],[21]:[20]],"ب")</f>
        <v>0</v>
      </c>
      <c r="AQ41" s="52">
        <f>COUNTIF(الجدول2[[#This Row],[21]:[20]],"&lt;480")</f>
        <v>0</v>
      </c>
    </row>
    <row r="42" spans="1:43">
      <c r="A42" s="41">
        <v>656</v>
      </c>
      <c r="B42" s="54"/>
      <c r="C42" s="43">
        <f>الجدول2[[#This Row],[الرقم]]</f>
        <v>656</v>
      </c>
      <c r="D42" s="43"/>
      <c r="E42" s="44">
        <f t="shared" si="0"/>
        <v>5.5812500000000025</v>
      </c>
      <c r="F42" s="45">
        <f t="shared" si="1"/>
        <v>2679.0000000000014</v>
      </c>
      <c r="G42" s="46">
        <f t="shared" si="2"/>
        <v>0</v>
      </c>
      <c r="H42" s="47">
        <f t="shared" si="3"/>
        <v>2679.0000000000014</v>
      </c>
      <c r="I42" s="48">
        <v>5.5812500000000025</v>
      </c>
      <c r="J42" s="49"/>
      <c r="K42" s="49"/>
      <c r="L42" s="49"/>
      <c r="M42" s="49"/>
      <c r="N42" s="49"/>
      <c r="O42" s="50"/>
      <c r="P42" s="49"/>
      <c r="Q42" s="49"/>
      <c r="R42" s="49"/>
      <c r="S42" s="49"/>
      <c r="T42" s="49"/>
      <c r="U42" s="49"/>
      <c r="V42" s="50"/>
      <c r="W42" s="49"/>
      <c r="X42" s="49"/>
      <c r="Y42" s="49"/>
      <c r="Z42" s="49"/>
      <c r="AA42" s="49"/>
      <c r="AB42" s="49"/>
      <c r="AC42" s="50"/>
      <c r="AD42" s="49"/>
      <c r="AE42" s="49"/>
      <c r="AF42" s="49"/>
      <c r="AG42" s="49"/>
      <c r="AH42" s="49"/>
      <c r="AI42" s="49"/>
      <c r="AJ42" s="50"/>
      <c r="AK42" s="49"/>
      <c r="AL42" s="49"/>
      <c r="AM42" s="49"/>
      <c r="AN42" s="51">
        <f>COUNTIF(الجدول2[[#This Row],[21]:[20]],480)</f>
        <v>0</v>
      </c>
      <c r="AO42" s="52">
        <f>COUNTIF(الجدول2[[#This Row],[21]:[20]],"غ")</f>
        <v>0</v>
      </c>
      <c r="AP42" s="52">
        <f>COUNTIF(الجدول2[[#This Row],[21]:[20]],"ب")</f>
        <v>0</v>
      </c>
      <c r="AQ42" s="52">
        <f>COUNTIF(الجدول2[[#This Row],[21]:[20]],"&lt;480")</f>
        <v>0</v>
      </c>
    </row>
    <row r="43" spans="1:43">
      <c r="A43" s="41">
        <v>667</v>
      </c>
      <c r="B43" s="54"/>
      <c r="C43" s="43">
        <f>الجدول2[[#This Row],[الرقم]]</f>
        <v>667</v>
      </c>
      <c r="D43" s="43"/>
      <c r="E43" s="44">
        <f t="shared" si="0"/>
        <v>8.8895833333333378</v>
      </c>
      <c r="F43" s="45">
        <f t="shared" si="1"/>
        <v>4267.0000000000018</v>
      </c>
      <c r="G43" s="46">
        <f t="shared" si="2"/>
        <v>0</v>
      </c>
      <c r="H43" s="47">
        <f t="shared" si="3"/>
        <v>4387.0000000000018</v>
      </c>
      <c r="I43" s="48">
        <v>9.1395833333333378</v>
      </c>
      <c r="J43" s="49"/>
      <c r="K43" s="49"/>
      <c r="L43" s="49"/>
      <c r="M43" s="53">
        <v>120</v>
      </c>
      <c r="N43" s="49"/>
      <c r="O43" s="50"/>
      <c r="P43" s="49"/>
      <c r="Q43" s="49"/>
      <c r="R43" s="49"/>
      <c r="S43" s="49"/>
      <c r="T43" s="49"/>
      <c r="U43" s="49"/>
      <c r="V43" s="50"/>
      <c r="W43" s="49"/>
      <c r="X43" s="49"/>
      <c r="Y43" s="49"/>
      <c r="Z43" s="49"/>
      <c r="AA43" s="49"/>
      <c r="AB43" s="49"/>
      <c r="AC43" s="50"/>
      <c r="AD43" s="49"/>
      <c r="AE43" s="49"/>
      <c r="AF43" s="49"/>
      <c r="AG43" s="49"/>
      <c r="AH43" s="49"/>
      <c r="AI43" s="49"/>
      <c r="AJ43" s="50"/>
      <c r="AK43" s="49"/>
      <c r="AL43" s="49"/>
      <c r="AM43" s="49"/>
      <c r="AN43" s="51">
        <f>COUNTIF(الجدول2[[#This Row],[21]:[20]],480)</f>
        <v>0</v>
      </c>
      <c r="AO43" s="52">
        <f>COUNTIF(الجدول2[[#This Row],[21]:[20]],"غ")</f>
        <v>0</v>
      </c>
      <c r="AP43" s="52">
        <f>COUNTIF(الجدول2[[#This Row],[21]:[20]],"ب")</f>
        <v>0</v>
      </c>
      <c r="AQ43" s="52">
        <f>COUNTIF(الجدول2[[#This Row],[21]:[20]],"&lt;480")</f>
        <v>1</v>
      </c>
    </row>
    <row r="44" spans="1:43">
      <c r="A44" s="41">
        <v>681</v>
      </c>
      <c r="B44" s="54"/>
      <c r="C44" s="43">
        <f>الجدول2[[#This Row],[الرقم]]</f>
        <v>681</v>
      </c>
      <c r="D44" s="43"/>
      <c r="E44" s="44">
        <f t="shared" si="0"/>
        <v>9.2449999999999992</v>
      </c>
      <c r="F44" s="45">
        <f t="shared" si="1"/>
        <v>4437.5999999999995</v>
      </c>
      <c r="G44" s="46">
        <f t="shared" si="2"/>
        <v>0</v>
      </c>
      <c r="H44" s="47">
        <f t="shared" si="3"/>
        <v>4917.5999999999995</v>
      </c>
      <c r="I44" s="48">
        <v>10.244999999999999</v>
      </c>
      <c r="J44" s="49"/>
      <c r="K44" s="49"/>
      <c r="L44" s="49"/>
      <c r="M44" s="49"/>
      <c r="N44" s="53">
        <v>480</v>
      </c>
      <c r="O44" s="50"/>
      <c r="P44" s="49"/>
      <c r="Q44" s="49"/>
      <c r="R44" s="49"/>
      <c r="S44" s="49"/>
      <c r="T44" s="49"/>
      <c r="U44" s="49"/>
      <c r="V44" s="50"/>
      <c r="W44" s="49"/>
      <c r="X44" s="49"/>
      <c r="Y44" s="49"/>
      <c r="Z44" s="49"/>
      <c r="AA44" s="49"/>
      <c r="AB44" s="49"/>
      <c r="AC44" s="50"/>
      <c r="AD44" s="49"/>
      <c r="AE44" s="49"/>
      <c r="AF44" s="49"/>
      <c r="AG44" s="49"/>
      <c r="AH44" s="49"/>
      <c r="AI44" s="49"/>
      <c r="AJ44" s="50"/>
      <c r="AK44" s="49"/>
      <c r="AL44" s="49"/>
      <c r="AM44" s="49"/>
      <c r="AN44" s="51">
        <f>COUNTIF(الجدول2[[#This Row],[21]:[20]],480)</f>
        <v>1</v>
      </c>
      <c r="AO44" s="52">
        <f>COUNTIF(الجدول2[[#This Row],[21]:[20]],"غ")</f>
        <v>0</v>
      </c>
      <c r="AP44" s="52">
        <f>COUNTIF(الجدول2[[#This Row],[21]:[20]],"ب")</f>
        <v>0</v>
      </c>
      <c r="AQ44" s="52">
        <f>COUNTIF(الجدول2[[#This Row],[21]:[20]],"&lt;480")</f>
        <v>0</v>
      </c>
    </row>
    <row r="45" spans="1:43">
      <c r="A45" s="41" t="s">
        <v>59</v>
      </c>
      <c r="B45" s="55"/>
      <c r="C45" s="56" t="str">
        <f>الجدول2[[#This Row],[الرقم]]</f>
        <v>687</v>
      </c>
      <c r="D45" s="43"/>
      <c r="E45" s="44">
        <f t="shared" si="0"/>
        <v>2.5</v>
      </c>
      <c r="F45" s="66">
        <f t="shared" si="1"/>
        <v>1200</v>
      </c>
      <c r="G45" s="46">
        <f t="shared" si="2"/>
        <v>0</v>
      </c>
      <c r="H45" s="66">
        <f t="shared" si="3"/>
        <v>1200</v>
      </c>
      <c r="I45" s="48">
        <v>2.5</v>
      </c>
      <c r="J45" s="49"/>
      <c r="K45" s="49"/>
      <c r="L45" s="49"/>
      <c r="M45" s="49"/>
      <c r="N45" s="49"/>
      <c r="O45" s="50"/>
      <c r="P45" s="49"/>
      <c r="Q45" s="49"/>
      <c r="R45" s="49"/>
      <c r="S45" s="49"/>
      <c r="T45" s="49"/>
      <c r="U45" s="49"/>
      <c r="V45" s="50"/>
      <c r="W45" s="49"/>
      <c r="X45" s="49"/>
      <c r="Y45" s="49"/>
      <c r="Z45" s="49"/>
      <c r="AA45" s="49"/>
      <c r="AB45" s="49"/>
      <c r="AC45" s="50"/>
      <c r="AD45" s="49"/>
      <c r="AE45" s="49"/>
      <c r="AF45" s="49"/>
      <c r="AG45" s="49"/>
      <c r="AH45" s="49"/>
      <c r="AI45" s="49"/>
      <c r="AJ45" s="50"/>
      <c r="AK45" s="49"/>
      <c r="AL45" s="49"/>
      <c r="AM45" s="49"/>
      <c r="AN45" s="62">
        <f>COUNTIF(الجدول2[[#This Row],[21]:[20]],480)</f>
        <v>0</v>
      </c>
      <c r="AO45" s="63">
        <f>COUNTIF(الجدول2[[#This Row],[21]:[20]],"غ")</f>
        <v>0</v>
      </c>
      <c r="AP45" s="63">
        <f>COUNTIF(الجدول2[[#This Row],[21]:[20]],"ب")</f>
        <v>0</v>
      </c>
      <c r="AQ45" s="63">
        <f>COUNTIF(الجدول2[[#This Row],[21]:[20]],"&lt;480")</f>
        <v>0</v>
      </c>
    </row>
    <row r="46" spans="1:43">
      <c r="A46" s="41">
        <v>694</v>
      </c>
      <c r="B46" s="54"/>
      <c r="C46" s="43">
        <f>الجدول2[[#This Row],[الرقم]]</f>
        <v>694</v>
      </c>
      <c r="D46" s="43"/>
      <c r="E46" s="44">
        <f t="shared" si="0"/>
        <v>6.4520833333333334</v>
      </c>
      <c r="F46" s="45">
        <f t="shared" si="1"/>
        <v>3097</v>
      </c>
      <c r="G46" s="46">
        <f t="shared" si="2"/>
        <v>0</v>
      </c>
      <c r="H46" s="47">
        <f t="shared" si="3"/>
        <v>3207</v>
      </c>
      <c r="I46" s="48">
        <v>6.6812500000000004</v>
      </c>
      <c r="J46" s="49"/>
      <c r="K46" s="49"/>
      <c r="L46" s="49"/>
      <c r="M46" s="49"/>
      <c r="N46" s="53">
        <v>110</v>
      </c>
      <c r="O46" s="50"/>
      <c r="P46" s="49"/>
      <c r="Q46" s="49"/>
      <c r="R46" s="49"/>
      <c r="S46" s="49"/>
      <c r="T46" s="49"/>
      <c r="U46" s="49"/>
      <c r="V46" s="50"/>
      <c r="W46" s="49"/>
      <c r="X46" s="49"/>
      <c r="Y46" s="49"/>
      <c r="Z46" s="49"/>
      <c r="AA46" s="49"/>
      <c r="AB46" s="49"/>
      <c r="AC46" s="50"/>
      <c r="AD46" s="49"/>
      <c r="AE46" s="49"/>
      <c r="AF46" s="49"/>
      <c r="AG46" s="49"/>
      <c r="AH46" s="49"/>
      <c r="AI46" s="49"/>
      <c r="AJ46" s="50"/>
      <c r="AK46" s="49"/>
      <c r="AL46" s="49"/>
      <c r="AM46" s="49"/>
      <c r="AN46" s="51">
        <f>COUNTIF(الجدول2[[#This Row],[21]:[20]],480)</f>
        <v>0</v>
      </c>
      <c r="AO46" s="52">
        <f>COUNTIF(الجدول2[[#This Row],[21]:[20]],"غ")</f>
        <v>0</v>
      </c>
      <c r="AP46" s="52">
        <f>COUNTIF(الجدول2[[#This Row],[21]:[20]],"ب")</f>
        <v>0</v>
      </c>
      <c r="AQ46" s="52">
        <f>COUNTIF(الجدول2[[#This Row],[21]:[20]],"&lt;480")</f>
        <v>1</v>
      </c>
    </row>
    <row r="47" spans="1:43">
      <c r="A47" s="41">
        <v>724</v>
      </c>
      <c r="B47" s="54"/>
      <c r="C47" s="43">
        <f>الجدول2[[#This Row],[الرقم]]</f>
        <v>724</v>
      </c>
      <c r="D47" s="43"/>
      <c r="E47" s="44">
        <f t="shared" si="0"/>
        <v>27.979166666666664</v>
      </c>
      <c r="F47" s="45">
        <f t="shared" si="1"/>
        <v>13429.999999999998</v>
      </c>
      <c r="G47" s="46">
        <f t="shared" si="2"/>
        <v>0</v>
      </c>
      <c r="H47" s="47">
        <f t="shared" si="3"/>
        <v>13429.999999999998</v>
      </c>
      <c r="I47" s="48">
        <v>27.979166666666664</v>
      </c>
      <c r="J47" s="49"/>
      <c r="K47" s="49"/>
      <c r="L47" s="49"/>
      <c r="M47" s="49"/>
      <c r="N47" s="49"/>
      <c r="O47" s="50"/>
      <c r="P47" s="49"/>
      <c r="Q47" s="49"/>
      <c r="R47" s="49"/>
      <c r="S47" s="49"/>
      <c r="T47" s="49"/>
      <c r="U47" s="49"/>
      <c r="V47" s="50"/>
      <c r="W47" s="49"/>
      <c r="X47" s="49"/>
      <c r="Y47" s="49"/>
      <c r="Z47" s="49"/>
      <c r="AA47" s="49"/>
      <c r="AB47" s="49"/>
      <c r="AC47" s="50"/>
      <c r="AD47" s="49"/>
      <c r="AE47" s="49"/>
      <c r="AF47" s="49"/>
      <c r="AG47" s="49"/>
      <c r="AH47" s="49"/>
      <c r="AI47" s="49"/>
      <c r="AJ47" s="50"/>
      <c r="AK47" s="49"/>
      <c r="AL47" s="49"/>
      <c r="AM47" s="49"/>
      <c r="AN47" s="51">
        <f>COUNTIF(الجدول2[[#This Row],[21]:[20]],480)</f>
        <v>0</v>
      </c>
      <c r="AO47" s="52">
        <f>COUNTIF(الجدول2[[#This Row],[21]:[20]],"غ")</f>
        <v>0</v>
      </c>
      <c r="AP47" s="52">
        <f>COUNTIF(الجدول2[[#This Row],[21]:[20]],"ب")</f>
        <v>0</v>
      </c>
      <c r="AQ47" s="52">
        <f>COUNTIF(الجدول2[[#This Row],[21]:[20]],"&lt;480")</f>
        <v>0</v>
      </c>
    </row>
    <row r="48" spans="1:43">
      <c r="A48" s="41">
        <v>771</v>
      </c>
      <c r="B48" s="54"/>
      <c r="C48" s="43">
        <f>الجدول2[[#This Row],[الرقم]]</f>
        <v>771</v>
      </c>
      <c r="D48" s="43"/>
      <c r="E48" s="44">
        <f t="shared" si="0"/>
        <v>10.918750000000001</v>
      </c>
      <c r="F48" s="45">
        <f t="shared" si="1"/>
        <v>5241.0000000000009</v>
      </c>
      <c r="G48" s="46">
        <f t="shared" si="2"/>
        <v>0</v>
      </c>
      <c r="H48" s="47">
        <f t="shared" si="3"/>
        <v>5241.0000000000009</v>
      </c>
      <c r="I48" s="48">
        <v>10.918750000000001</v>
      </c>
      <c r="J48" s="49"/>
      <c r="K48" s="49"/>
      <c r="L48" s="53" t="s">
        <v>58</v>
      </c>
      <c r="M48" s="49"/>
      <c r="N48" s="49"/>
      <c r="O48" s="50"/>
      <c r="P48" s="49"/>
      <c r="Q48" s="49"/>
      <c r="R48" s="49"/>
      <c r="S48" s="53" t="s">
        <v>58</v>
      </c>
      <c r="T48" s="49"/>
      <c r="U48" s="49"/>
      <c r="V48" s="50"/>
      <c r="W48" s="49"/>
      <c r="X48" s="49"/>
      <c r="Y48" s="49"/>
      <c r="Z48" s="49"/>
      <c r="AA48" s="49"/>
      <c r="AB48" s="49"/>
      <c r="AC48" s="50"/>
      <c r="AD48" s="49"/>
      <c r="AE48" s="49"/>
      <c r="AF48" s="49"/>
      <c r="AG48" s="49"/>
      <c r="AH48" s="49"/>
      <c r="AI48" s="49"/>
      <c r="AJ48" s="50"/>
      <c r="AK48" s="49"/>
      <c r="AL48" s="49"/>
      <c r="AM48" s="49"/>
      <c r="AN48" s="51">
        <f>COUNTIF(الجدول2[[#This Row],[21]:[20]],480)</f>
        <v>0</v>
      </c>
      <c r="AO48" s="52">
        <f>COUNTIF(الجدول2[[#This Row],[21]:[20]],"غ")</f>
        <v>0</v>
      </c>
      <c r="AP48" s="52">
        <f>COUNTIF(الجدول2[[#This Row],[21]:[20]],"ب")</f>
        <v>0</v>
      </c>
      <c r="AQ48" s="52">
        <f>COUNTIF(الجدول2[[#This Row],[21]:[20]],"&lt;480")</f>
        <v>0</v>
      </c>
    </row>
    <row r="49" spans="1:43">
      <c r="A49" s="41">
        <v>799</v>
      </c>
      <c r="B49" s="54"/>
      <c r="C49" s="43">
        <f>الجدول2[[#This Row],[الرقم]]</f>
        <v>799</v>
      </c>
      <c r="D49" s="43"/>
      <c r="E49" s="44">
        <f t="shared" si="0"/>
        <v>4.739583333333333</v>
      </c>
      <c r="F49" s="45">
        <f t="shared" si="1"/>
        <v>2275</v>
      </c>
      <c r="G49" s="46">
        <f t="shared" si="2"/>
        <v>0</v>
      </c>
      <c r="H49" s="47">
        <f t="shared" si="3"/>
        <v>2878</v>
      </c>
      <c r="I49" s="48">
        <v>5.9958333333333336</v>
      </c>
      <c r="J49" s="53">
        <v>480</v>
      </c>
      <c r="K49" s="49"/>
      <c r="L49" s="49"/>
      <c r="M49" s="65">
        <v>123</v>
      </c>
      <c r="N49" s="49"/>
      <c r="O49" s="50"/>
      <c r="P49" s="49"/>
      <c r="Q49" s="49"/>
      <c r="R49" s="49"/>
      <c r="S49" s="49"/>
      <c r="T49" s="49"/>
      <c r="U49" s="49"/>
      <c r="V49" s="50"/>
      <c r="W49" s="49"/>
      <c r="X49" s="49"/>
      <c r="Y49" s="49"/>
      <c r="Z49" s="49"/>
      <c r="AA49" s="49"/>
      <c r="AB49" s="49"/>
      <c r="AC49" s="50"/>
      <c r="AD49" s="49"/>
      <c r="AE49" s="49"/>
      <c r="AF49" s="49"/>
      <c r="AG49" s="49"/>
      <c r="AH49" s="49"/>
      <c r="AI49" s="49"/>
      <c r="AJ49" s="50"/>
      <c r="AK49" s="49"/>
      <c r="AL49" s="49"/>
      <c r="AM49" s="49"/>
      <c r="AN49" s="51">
        <f>COUNTIF(الجدول2[[#This Row],[21]:[20]],480)</f>
        <v>1</v>
      </c>
      <c r="AO49" s="52">
        <f>COUNTIF(الجدول2[[#This Row],[21]:[20]],"غ")</f>
        <v>0</v>
      </c>
      <c r="AP49" s="52">
        <f>COUNTIF(الجدول2[[#This Row],[21]:[20]],"ب")</f>
        <v>0</v>
      </c>
      <c r="AQ49" s="52">
        <f>COUNTIF(الجدول2[[#This Row],[21]:[20]],"&lt;480")</f>
        <v>1</v>
      </c>
    </row>
    <row r="50" spans="1:43">
      <c r="A50" s="41">
        <v>805</v>
      </c>
      <c r="B50" s="54"/>
      <c r="C50" s="43">
        <f>الجدول2[[#This Row],[الرقم]]</f>
        <v>805</v>
      </c>
      <c r="D50" s="43"/>
      <c r="E50" s="44">
        <f t="shared" si="0"/>
        <v>2.9912499999999986</v>
      </c>
      <c r="F50" s="45">
        <f t="shared" si="1"/>
        <v>1435.7999999999993</v>
      </c>
      <c r="G50" s="46">
        <f t="shared" si="2"/>
        <v>0</v>
      </c>
      <c r="H50" s="47">
        <f t="shared" si="3"/>
        <v>1555.7999999999993</v>
      </c>
      <c r="I50" s="48">
        <v>3.2412499999999986</v>
      </c>
      <c r="J50" s="49"/>
      <c r="K50" s="49"/>
      <c r="L50" s="49"/>
      <c r="M50" s="53">
        <v>120</v>
      </c>
      <c r="N50" s="49"/>
      <c r="O50" s="50"/>
      <c r="P50" s="49"/>
      <c r="Q50" s="49"/>
      <c r="R50" s="49"/>
      <c r="S50" s="49"/>
      <c r="T50" s="49"/>
      <c r="U50" s="49"/>
      <c r="V50" s="50"/>
      <c r="W50" s="49"/>
      <c r="X50" s="49"/>
      <c r="Y50" s="49"/>
      <c r="Z50" s="49"/>
      <c r="AA50" s="49"/>
      <c r="AB50" s="49"/>
      <c r="AC50" s="50"/>
      <c r="AD50" s="49"/>
      <c r="AE50" s="49"/>
      <c r="AF50" s="49"/>
      <c r="AG50" s="49"/>
      <c r="AH50" s="49"/>
      <c r="AI50" s="49"/>
      <c r="AJ50" s="50"/>
      <c r="AK50" s="49"/>
      <c r="AL50" s="49"/>
      <c r="AM50" s="49"/>
      <c r="AN50" s="51">
        <f>COUNTIF(الجدول2[[#This Row],[21]:[20]],480)</f>
        <v>0</v>
      </c>
      <c r="AO50" s="52">
        <f>COUNTIF(الجدول2[[#This Row],[21]:[20]],"غ")</f>
        <v>0</v>
      </c>
      <c r="AP50" s="52">
        <f>COUNTIF(الجدول2[[#This Row],[21]:[20]],"ب")</f>
        <v>0</v>
      </c>
      <c r="AQ50" s="52">
        <f>COUNTIF(الجدول2[[#This Row],[21]:[20]],"&lt;480")</f>
        <v>1</v>
      </c>
    </row>
    <row r="51" spans="1:43">
      <c r="A51" s="41">
        <v>810</v>
      </c>
      <c r="B51" s="55"/>
      <c r="C51" s="56">
        <f>الجدول2[[#This Row],[الرقم]]</f>
        <v>810</v>
      </c>
      <c r="D51" s="43"/>
      <c r="E51" s="44">
        <f t="shared" si="0"/>
        <v>3.864583333333333</v>
      </c>
      <c r="F51" s="45">
        <f t="shared" si="1"/>
        <v>1854.9999999999998</v>
      </c>
      <c r="G51" s="46">
        <f t="shared" si="2"/>
        <v>0</v>
      </c>
      <c r="H51" s="47">
        <f t="shared" si="3"/>
        <v>1974.9999999999998</v>
      </c>
      <c r="I51" s="48">
        <v>4.114583333333333</v>
      </c>
      <c r="J51" s="49"/>
      <c r="K51" s="53">
        <v>120</v>
      </c>
      <c r="L51" s="49"/>
      <c r="M51" s="49"/>
      <c r="N51" s="49"/>
      <c r="O51" s="50"/>
      <c r="P51" s="49"/>
      <c r="Q51" s="49"/>
      <c r="R51" s="49"/>
      <c r="S51" s="49"/>
      <c r="T51" s="49"/>
      <c r="U51" s="49"/>
      <c r="V51" s="50"/>
      <c r="W51" s="49"/>
      <c r="X51" s="49"/>
      <c r="Y51" s="49"/>
      <c r="Z51" s="49"/>
      <c r="AA51" s="49"/>
      <c r="AB51" s="49"/>
      <c r="AC51" s="50"/>
      <c r="AD51" s="49"/>
      <c r="AE51" s="49"/>
      <c r="AF51" s="49"/>
      <c r="AG51" s="49"/>
      <c r="AH51" s="49"/>
      <c r="AI51" s="49"/>
      <c r="AJ51" s="50"/>
      <c r="AK51" s="49"/>
      <c r="AL51" s="49"/>
      <c r="AM51" s="49"/>
      <c r="AN51" s="62">
        <f>COUNTIF(الجدول2[[#This Row],[21]:[20]],480)</f>
        <v>0</v>
      </c>
      <c r="AO51" s="63">
        <f>COUNTIF(الجدول2[[#This Row],[21]:[20]],"غ")</f>
        <v>0</v>
      </c>
      <c r="AP51" s="63">
        <f>COUNTIF(الجدول2[[#This Row],[21]:[20]],"ب")</f>
        <v>0</v>
      </c>
      <c r="AQ51" s="63">
        <f>COUNTIF(الجدول2[[#This Row],[21]:[20]],"&lt;480")</f>
        <v>1</v>
      </c>
    </row>
    <row r="52" spans="1:43">
      <c r="A52" s="41">
        <v>811</v>
      </c>
      <c r="B52" s="54"/>
      <c r="C52" s="43">
        <f>الجدول2[[#This Row],[الرقم]]</f>
        <v>811</v>
      </c>
      <c r="D52" s="43"/>
      <c r="E52" s="44">
        <f t="shared" si="0"/>
        <v>7.6666666666666687</v>
      </c>
      <c r="F52" s="45">
        <f t="shared" si="1"/>
        <v>3680.0000000000009</v>
      </c>
      <c r="G52" s="46">
        <f t="shared" si="2"/>
        <v>0</v>
      </c>
      <c r="H52" s="47">
        <f t="shared" si="3"/>
        <v>3800.0000000000009</v>
      </c>
      <c r="I52" s="48">
        <v>7.9166666666666687</v>
      </c>
      <c r="J52" s="53">
        <v>120</v>
      </c>
      <c r="K52" s="49"/>
      <c r="L52" s="49"/>
      <c r="M52" s="49"/>
      <c r="N52" s="49"/>
      <c r="O52" s="50"/>
      <c r="P52" s="49"/>
      <c r="Q52" s="49"/>
      <c r="R52" s="49"/>
      <c r="S52" s="49"/>
      <c r="T52" s="49"/>
      <c r="U52" s="49"/>
      <c r="V52" s="50"/>
      <c r="W52" s="49"/>
      <c r="X52" s="49"/>
      <c r="Y52" s="49"/>
      <c r="Z52" s="49"/>
      <c r="AA52" s="49"/>
      <c r="AB52" s="49"/>
      <c r="AC52" s="50"/>
      <c r="AD52" s="49"/>
      <c r="AE52" s="49"/>
      <c r="AF52" s="49"/>
      <c r="AG52" s="49"/>
      <c r="AH52" s="49"/>
      <c r="AI52" s="49"/>
      <c r="AJ52" s="50"/>
      <c r="AK52" s="49"/>
      <c r="AL52" s="49"/>
      <c r="AM52" s="49"/>
      <c r="AN52" s="51">
        <f>COUNTIF(الجدول2[[#This Row],[21]:[20]],480)</f>
        <v>0</v>
      </c>
      <c r="AO52" s="52">
        <f>COUNTIF(الجدول2[[#This Row],[21]:[20]],"غ")</f>
        <v>0</v>
      </c>
      <c r="AP52" s="52">
        <f>COUNTIF(الجدول2[[#This Row],[21]:[20]],"ب")</f>
        <v>0</v>
      </c>
      <c r="AQ52" s="52">
        <f>COUNTIF(الجدول2[[#This Row],[21]:[20]],"&lt;480")</f>
        <v>1</v>
      </c>
    </row>
    <row r="53" spans="1:43">
      <c r="A53" s="41">
        <v>826</v>
      </c>
      <c r="B53" s="54"/>
      <c r="C53" s="43">
        <f>الجدول2[[#This Row],[الرقم]]</f>
        <v>826</v>
      </c>
      <c r="D53" s="43"/>
      <c r="E53" s="44">
        <f t="shared" si="0"/>
        <v>2.8496666666666668</v>
      </c>
      <c r="F53" s="45">
        <f t="shared" si="1"/>
        <v>1367.8400000000001</v>
      </c>
      <c r="G53" s="46">
        <f t="shared" si="2"/>
        <v>0</v>
      </c>
      <c r="H53" s="47">
        <f t="shared" si="3"/>
        <v>1367.8400000000001</v>
      </c>
      <c r="I53" s="48">
        <v>2.8496666666666668</v>
      </c>
      <c r="J53" s="49"/>
      <c r="K53" s="49"/>
      <c r="L53" s="49"/>
      <c r="M53" s="49"/>
      <c r="N53" s="49"/>
      <c r="O53" s="50"/>
      <c r="P53" s="49"/>
      <c r="Q53" s="49"/>
      <c r="R53" s="49"/>
      <c r="S53" s="49"/>
      <c r="T53" s="49"/>
      <c r="U53" s="49"/>
      <c r="V53" s="50"/>
      <c r="W53" s="49"/>
      <c r="X53" s="49"/>
      <c r="Y53" s="49"/>
      <c r="Z53" s="49"/>
      <c r="AA53" s="49"/>
      <c r="AB53" s="49"/>
      <c r="AC53" s="50"/>
      <c r="AD53" s="49"/>
      <c r="AE53" s="49"/>
      <c r="AF53" s="49"/>
      <c r="AG53" s="49"/>
      <c r="AH53" s="49"/>
      <c r="AI53" s="49"/>
      <c r="AJ53" s="50"/>
      <c r="AK53" s="49"/>
      <c r="AL53" s="49"/>
      <c r="AM53" s="49"/>
      <c r="AN53" s="51">
        <f>COUNTIF(الجدول2[[#This Row],[21]:[20]],480)</f>
        <v>0</v>
      </c>
      <c r="AO53" s="52">
        <f>COUNTIF(الجدول2[[#This Row],[21]:[20]],"غ")</f>
        <v>0</v>
      </c>
      <c r="AP53" s="52">
        <f>COUNTIF(الجدول2[[#This Row],[21]:[20]],"ب")</f>
        <v>0</v>
      </c>
      <c r="AQ53" s="52">
        <f>COUNTIF(الجدول2[[#This Row],[21]:[20]],"&lt;480")</f>
        <v>0</v>
      </c>
    </row>
    <row r="54" spans="1:43">
      <c r="A54" s="41">
        <v>857</v>
      </c>
      <c r="B54" s="54"/>
      <c r="C54" s="43">
        <f>الجدول2[[#This Row],[الرقم]]</f>
        <v>857</v>
      </c>
      <c r="D54" s="43"/>
      <c r="E54" s="44" t="e">
        <f t="shared" si="0"/>
        <v>#VALUE!</v>
      </c>
      <c r="F54" s="45" t="e">
        <f t="shared" si="1"/>
        <v>#VALUE!</v>
      </c>
      <c r="G54" s="46">
        <f t="shared" si="2"/>
        <v>0</v>
      </c>
      <c r="H54" s="47" t="e">
        <f t="shared" si="3"/>
        <v>#VALUE!</v>
      </c>
      <c r="I54" s="48" t="e">
        <v>#VALUE!</v>
      </c>
      <c r="J54" s="49"/>
      <c r="K54" s="49"/>
      <c r="L54" s="49"/>
      <c r="M54" s="49"/>
      <c r="N54" s="49"/>
      <c r="O54" s="50"/>
      <c r="P54" s="49"/>
      <c r="Q54" s="49"/>
      <c r="R54" s="49"/>
      <c r="S54" s="49"/>
      <c r="T54" s="49"/>
      <c r="U54" s="49"/>
      <c r="V54" s="50"/>
      <c r="W54" s="49"/>
      <c r="X54" s="49"/>
      <c r="Y54" s="49"/>
      <c r="Z54" s="49"/>
      <c r="AA54" s="49"/>
      <c r="AB54" s="49"/>
      <c r="AC54" s="50"/>
      <c r="AD54" s="49"/>
      <c r="AE54" s="49"/>
      <c r="AF54" s="49"/>
      <c r="AG54" s="49"/>
      <c r="AH54" s="49"/>
      <c r="AI54" s="49"/>
      <c r="AJ54" s="50"/>
      <c r="AK54" s="49"/>
      <c r="AL54" s="49"/>
      <c r="AM54" s="49"/>
      <c r="AN54" s="51">
        <f>COUNTIF(الجدول2[[#This Row],[21]:[20]],480)</f>
        <v>0</v>
      </c>
      <c r="AO54" s="52">
        <f>COUNTIF(الجدول2[[#This Row],[21]:[20]],"غ")</f>
        <v>0</v>
      </c>
      <c r="AP54" s="52">
        <f>COUNTIF(الجدول2[[#This Row],[21]:[20]],"ب")</f>
        <v>0</v>
      </c>
      <c r="AQ54" s="52">
        <f>COUNTIF(الجدول2[[#This Row],[21]:[20]],"&lt;480")</f>
        <v>0</v>
      </c>
    </row>
    <row r="55" spans="1:43">
      <c r="A55" s="41">
        <v>862</v>
      </c>
      <c r="B55" s="54"/>
      <c r="C55" s="43">
        <f>الجدول2[[#This Row],[الرقم]]</f>
        <v>862</v>
      </c>
      <c r="D55" s="43"/>
      <c r="E55" s="44">
        <f t="shared" si="0"/>
        <v>2.6749999999999998</v>
      </c>
      <c r="F55" s="45">
        <f t="shared" si="1"/>
        <v>1284</v>
      </c>
      <c r="G55" s="46">
        <f t="shared" si="2"/>
        <v>0</v>
      </c>
      <c r="H55" s="47">
        <f t="shared" si="3"/>
        <v>1284</v>
      </c>
      <c r="I55" s="48">
        <v>2.6749999999999998</v>
      </c>
      <c r="J55" s="49"/>
      <c r="K55" s="49"/>
      <c r="L55" s="49"/>
      <c r="M55" s="49"/>
      <c r="N55" s="49"/>
      <c r="O55" s="50"/>
      <c r="P55" s="49"/>
      <c r="Q55" s="49"/>
      <c r="R55" s="49"/>
      <c r="S55" s="49"/>
      <c r="T55" s="49"/>
      <c r="U55" s="49"/>
      <c r="V55" s="50"/>
      <c r="W55" s="49"/>
      <c r="X55" s="49"/>
      <c r="Y55" s="49"/>
      <c r="Z55" s="49"/>
      <c r="AA55" s="49"/>
      <c r="AB55" s="49"/>
      <c r="AC55" s="50"/>
      <c r="AD55" s="49"/>
      <c r="AE55" s="49"/>
      <c r="AF55" s="49"/>
      <c r="AG55" s="49"/>
      <c r="AH55" s="49"/>
      <c r="AI55" s="49"/>
      <c r="AJ55" s="50"/>
      <c r="AK55" s="49"/>
      <c r="AL55" s="49"/>
      <c r="AM55" s="49"/>
      <c r="AN55" s="51">
        <f>COUNTIF(الجدول2[[#This Row],[21]:[20]],480)</f>
        <v>0</v>
      </c>
      <c r="AO55" s="52">
        <f>COUNTIF(الجدول2[[#This Row],[21]:[20]],"غ")</f>
        <v>0</v>
      </c>
      <c r="AP55" s="52">
        <f>COUNTIF(الجدول2[[#This Row],[21]:[20]],"ب")</f>
        <v>0</v>
      </c>
      <c r="AQ55" s="52">
        <f>COUNTIF(الجدول2[[#This Row],[21]:[20]],"&lt;480")</f>
        <v>0</v>
      </c>
    </row>
    <row r="56" spans="1:43">
      <c r="A56" s="41">
        <v>877</v>
      </c>
      <c r="B56" s="54"/>
      <c r="C56" s="43">
        <f>الجدول2[[#This Row],[الرقم]]</f>
        <v>877</v>
      </c>
      <c r="D56" s="43"/>
      <c r="E56" s="44">
        <f t="shared" si="0"/>
        <v>2.1666500000000002</v>
      </c>
      <c r="F56" s="45">
        <f t="shared" si="1"/>
        <v>1039.9920000000002</v>
      </c>
      <c r="G56" s="46">
        <f t="shared" si="2"/>
        <v>0</v>
      </c>
      <c r="H56" s="47">
        <f t="shared" si="3"/>
        <v>1650.9920000000002</v>
      </c>
      <c r="I56" s="48">
        <v>3.4395666666666669</v>
      </c>
      <c r="J56" s="49"/>
      <c r="K56" s="65">
        <v>131</v>
      </c>
      <c r="L56" s="53">
        <v>480</v>
      </c>
      <c r="M56" s="49"/>
      <c r="N56" s="49"/>
      <c r="O56" s="50"/>
      <c r="P56" s="49"/>
      <c r="Q56" s="49"/>
      <c r="R56" s="49"/>
      <c r="S56" s="49"/>
      <c r="T56" s="49"/>
      <c r="U56" s="49"/>
      <c r="V56" s="50"/>
      <c r="W56" s="49"/>
      <c r="X56" s="49"/>
      <c r="Y56" s="49"/>
      <c r="Z56" s="49"/>
      <c r="AA56" s="49"/>
      <c r="AB56" s="49"/>
      <c r="AC56" s="50"/>
      <c r="AD56" s="49"/>
      <c r="AE56" s="49"/>
      <c r="AF56" s="49"/>
      <c r="AG56" s="49"/>
      <c r="AH56" s="49"/>
      <c r="AI56" s="49"/>
      <c r="AJ56" s="50"/>
      <c r="AK56" s="49"/>
      <c r="AL56" s="49"/>
      <c r="AM56" s="49"/>
      <c r="AN56" s="51">
        <f>COUNTIF(الجدول2[[#This Row],[21]:[20]],480)</f>
        <v>1</v>
      </c>
      <c r="AO56" s="52">
        <f>COUNTIF(الجدول2[[#This Row],[21]:[20]],"غ")</f>
        <v>0</v>
      </c>
      <c r="AP56" s="52">
        <f>COUNTIF(الجدول2[[#This Row],[21]:[20]],"ب")</f>
        <v>0</v>
      </c>
      <c r="AQ56" s="52">
        <f>COUNTIF(الجدول2[[#This Row],[21]:[20]],"&lt;480")</f>
        <v>1</v>
      </c>
    </row>
    <row r="57" spans="1:43">
      <c r="A57" s="41">
        <v>880</v>
      </c>
      <c r="B57" s="54"/>
      <c r="C57" s="43">
        <f>الجدول2[[#This Row],[الرقم]]</f>
        <v>880</v>
      </c>
      <c r="D57" s="43"/>
      <c r="E57" s="44">
        <f t="shared" si="0"/>
        <v>17.812083333333327</v>
      </c>
      <c r="F57" s="45">
        <f t="shared" si="1"/>
        <v>8549.7999999999975</v>
      </c>
      <c r="G57" s="46">
        <f t="shared" si="2"/>
        <v>0</v>
      </c>
      <c r="H57" s="47">
        <f t="shared" si="3"/>
        <v>8549.7999999999975</v>
      </c>
      <c r="I57" s="48">
        <v>17.812083333333327</v>
      </c>
      <c r="J57" s="49"/>
      <c r="K57" s="49"/>
      <c r="L57" s="49"/>
      <c r="M57" s="49"/>
      <c r="N57" s="49"/>
      <c r="O57" s="50"/>
      <c r="P57" s="49"/>
      <c r="Q57" s="49"/>
      <c r="R57" s="49"/>
      <c r="S57" s="49"/>
      <c r="T57" s="49"/>
      <c r="U57" s="49"/>
      <c r="V57" s="50"/>
      <c r="W57" s="49"/>
      <c r="X57" s="49"/>
      <c r="Y57" s="49"/>
      <c r="Z57" s="49"/>
      <c r="AA57" s="49"/>
      <c r="AB57" s="49"/>
      <c r="AC57" s="50"/>
      <c r="AD57" s="49"/>
      <c r="AE57" s="49"/>
      <c r="AF57" s="49"/>
      <c r="AG57" s="49"/>
      <c r="AH57" s="49"/>
      <c r="AI57" s="49"/>
      <c r="AJ57" s="50"/>
      <c r="AK57" s="49"/>
      <c r="AL57" s="49"/>
      <c r="AM57" s="49"/>
      <c r="AN57" s="51">
        <f>COUNTIF(الجدول2[[#This Row],[21]:[20]],480)</f>
        <v>0</v>
      </c>
      <c r="AO57" s="52">
        <f>COUNTIF(الجدول2[[#This Row],[21]:[20]],"غ")</f>
        <v>0</v>
      </c>
      <c r="AP57" s="52">
        <f>COUNTIF(الجدول2[[#This Row],[21]:[20]],"ب")</f>
        <v>0</v>
      </c>
      <c r="AQ57" s="52">
        <f>COUNTIF(الجدول2[[#This Row],[21]:[20]],"&lt;480")</f>
        <v>0</v>
      </c>
    </row>
    <row r="58" spans="1:43">
      <c r="A58" s="41">
        <v>885</v>
      </c>
      <c r="B58" s="54"/>
      <c r="C58" s="43">
        <f>الجدول2[[#This Row],[الرقم]]</f>
        <v>885</v>
      </c>
      <c r="D58" s="43"/>
      <c r="E58" s="44">
        <f t="shared" si="0"/>
        <v>24</v>
      </c>
      <c r="F58" s="45">
        <f t="shared" si="1"/>
        <v>11520</v>
      </c>
      <c r="G58" s="46">
        <f t="shared" si="2"/>
        <v>0</v>
      </c>
      <c r="H58" s="47">
        <f t="shared" si="3"/>
        <v>11520</v>
      </c>
      <c r="I58" s="48">
        <v>24</v>
      </c>
      <c r="J58" s="49"/>
      <c r="K58" s="49"/>
      <c r="L58" s="49"/>
      <c r="M58" s="49"/>
      <c r="N58" s="49"/>
      <c r="O58" s="50"/>
      <c r="P58" s="49"/>
      <c r="Q58" s="49"/>
      <c r="R58" s="49"/>
      <c r="S58" s="49"/>
      <c r="T58" s="49"/>
      <c r="U58" s="49"/>
      <c r="V58" s="50"/>
      <c r="W58" s="49"/>
      <c r="X58" s="49"/>
      <c r="Y58" s="49"/>
      <c r="Z58" s="49"/>
      <c r="AA58" s="49"/>
      <c r="AB58" s="49"/>
      <c r="AC58" s="50"/>
      <c r="AD58" s="49"/>
      <c r="AE58" s="49"/>
      <c r="AF58" s="49"/>
      <c r="AG58" s="49"/>
      <c r="AH58" s="49"/>
      <c r="AI58" s="49"/>
      <c r="AJ58" s="50"/>
      <c r="AK58" s="49"/>
      <c r="AL58" s="49"/>
      <c r="AM58" s="49"/>
      <c r="AN58" s="51">
        <f>COUNTIF(الجدول2[[#This Row],[21]:[20]],480)</f>
        <v>0</v>
      </c>
      <c r="AO58" s="52">
        <f>COUNTIF(الجدول2[[#This Row],[21]:[20]],"غ")</f>
        <v>0</v>
      </c>
      <c r="AP58" s="52">
        <f>COUNTIF(الجدول2[[#This Row],[21]:[20]],"ب")</f>
        <v>0</v>
      </c>
      <c r="AQ58" s="52">
        <f>COUNTIF(الجدول2[[#This Row],[21]:[20]],"&lt;480")</f>
        <v>0</v>
      </c>
    </row>
    <row r="59" spans="1:43">
      <c r="A59" s="41">
        <v>924</v>
      </c>
      <c r="B59" s="54"/>
      <c r="C59" s="43">
        <f>الجدول2[[#This Row],[الرقم]]</f>
        <v>924</v>
      </c>
      <c r="D59" s="43"/>
      <c r="E59" s="44">
        <f t="shared" si="0"/>
        <v>18.637499999999999</v>
      </c>
      <c r="F59" s="45">
        <f t="shared" si="1"/>
        <v>8946</v>
      </c>
      <c r="G59" s="46">
        <f t="shared" si="2"/>
        <v>0</v>
      </c>
      <c r="H59" s="47">
        <f t="shared" si="3"/>
        <v>8946</v>
      </c>
      <c r="I59" s="48">
        <v>18.637499999999999</v>
      </c>
      <c r="J59" s="49"/>
      <c r="K59" s="49"/>
      <c r="L59" s="49"/>
      <c r="M59" s="49"/>
      <c r="N59" s="49"/>
      <c r="O59" s="50"/>
      <c r="P59" s="49"/>
      <c r="Q59" s="49"/>
      <c r="R59" s="49"/>
      <c r="S59" s="49"/>
      <c r="T59" s="49"/>
      <c r="U59" s="49"/>
      <c r="V59" s="50"/>
      <c r="W59" s="49"/>
      <c r="X59" s="49"/>
      <c r="Y59" s="49"/>
      <c r="Z59" s="49"/>
      <c r="AA59" s="49"/>
      <c r="AB59" s="49"/>
      <c r="AC59" s="50"/>
      <c r="AD59" s="49"/>
      <c r="AE59" s="49"/>
      <c r="AF59" s="49"/>
      <c r="AG59" s="49"/>
      <c r="AH59" s="49"/>
      <c r="AI59" s="49"/>
      <c r="AJ59" s="50"/>
      <c r="AK59" s="49"/>
      <c r="AL59" s="49"/>
      <c r="AM59" s="49"/>
      <c r="AN59" s="51">
        <f>COUNTIF(الجدول2[[#This Row],[21]:[20]],480)</f>
        <v>0</v>
      </c>
      <c r="AO59" s="52">
        <f>COUNTIF(الجدول2[[#This Row],[21]:[20]],"غ")</f>
        <v>0</v>
      </c>
      <c r="AP59" s="52">
        <f>COUNTIF(الجدول2[[#This Row],[21]:[20]],"ب")</f>
        <v>0</v>
      </c>
      <c r="AQ59" s="52">
        <f>COUNTIF(الجدول2[[#This Row],[21]:[20]],"&lt;480")</f>
        <v>0</v>
      </c>
    </row>
    <row r="60" spans="1:43">
      <c r="A60" s="41">
        <v>941</v>
      </c>
      <c r="B60" s="54"/>
      <c r="C60" s="43">
        <f>الجدول2[[#This Row],[الرقم]]</f>
        <v>941</v>
      </c>
      <c r="D60" s="43"/>
      <c r="E60" s="44">
        <f t="shared" si="0"/>
        <v>12.314583333333333</v>
      </c>
      <c r="F60" s="45">
        <f t="shared" si="1"/>
        <v>5911</v>
      </c>
      <c r="G60" s="46">
        <f t="shared" si="2"/>
        <v>0</v>
      </c>
      <c r="H60" s="47">
        <f t="shared" si="3"/>
        <v>5953</v>
      </c>
      <c r="I60" s="48">
        <v>12.402083333333334</v>
      </c>
      <c r="J60" s="65">
        <v>42</v>
      </c>
      <c r="K60" s="49"/>
      <c r="L60" s="49"/>
      <c r="M60" s="49"/>
      <c r="N60" s="49"/>
      <c r="O60" s="50"/>
      <c r="P60" s="49"/>
      <c r="Q60" s="49"/>
      <c r="R60" s="49"/>
      <c r="S60" s="49"/>
      <c r="T60" s="49"/>
      <c r="U60" s="49"/>
      <c r="V60" s="50"/>
      <c r="W60" s="49"/>
      <c r="X60" s="49"/>
      <c r="Y60" s="49"/>
      <c r="Z60" s="49"/>
      <c r="AA60" s="49"/>
      <c r="AB60" s="49"/>
      <c r="AC60" s="50"/>
      <c r="AD60" s="49"/>
      <c r="AE60" s="49"/>
      <c r="AF60" s="49"/>
      <c r="AG60" s="49"/>
      <c r="AH60" s="49"/>
      <c r="AI60" s="49"/>
      <c r="AJ60" s="50"/>
      <c r="AK60" s="49"/>
      <c r="AL60" s="49"/>
      <c r="AM60" s="49"/>
      <c r="AN60" s="51">
        <f>COUNTIF(الجدول2[[#This Row],[21]:[20]],480)</f>
        <v>0</v>
      </c>
      <c r="AO60" s="52">
        <f>COUNTIF(الجدول2[[#This Row],[21]:[20]],"غ")</f>
        <v>0</v>
      </c>
      <c r="AP60" s="52">
        <f>COUNTIF(الجدول2[[#This Row],[21]:[20]],"ب")</f>
        <v>0</v>
      </c>
      <c r="AQ60" s="52">
        <f>COUNTIF(الجدول2[[#This Row],[21]:[20]],"&lt;480")</f>
        <v>1</v>
      </c>
    </row>
    <row r="61" spans="1:43">
      <c r="A61" s="41">
        <v>983</v>
      </c>
      <c r="B61" s="55"/>
      <c r="C61" s="56">
        <f>الجدول2[[#This Row],[الرقم]]</f>
        <v>983</v>
      </c>
      <c r="D61" s="43"/>
      <c r="E61" s="44" t="e">
        <f t="shared" si="0"/>
        <v>#VALUE!</v>
      </c>
      <c r="F61" s="45" t="e">
        <f t="shared" si="1"/>
        <v>#VALUE!</v>
      </c>
      <c r="G61" s="46">
        <f t="shared" si="2"/>
        <v>0</v>
      </c>
      <c r="H61" s="47" t="e">
        <f t="shared" si="3"/>
        <v>#VALUE!</v>
      </c>
      <c r="I61" s="48" t="e">
        <v>#VALUE!</v>
      </c>
      <c r="J61" s="49"/>
      <c r="K61" s="49"/>
      <c r="L61" s="49"/>
      <c r="M61" s="49"/>
      <c r="N61" s="49"/>
      <c r="O61" s="50"/>
      <c r="P61" s="49"/>
      <c r="Q61" s="49"/>
      <c r="R61" s="49"/>
      <c r="S61" s="49"/>
      <c r="T61" s="49"/>
      <c r="U61" s="49"/>
      <c r="V61" s="50"/>
      <c r="W61" s="49"/>
      <c r="X61" s="49"/>
      <c r="Y61" s="49"/>
      <c r="Z61" s="49"/>
      <c r="AA61" s="49"/>
      <c r="AB61" s="49"/>
      <c r="AC61" s="50"/>
      <c r="AD61" s="49"/>
      <c r="AE61" s="49"/>
      <c r="AF61" s="49"/>
      <c r="AG61" s="49"/>
      <c r="AH61" s="49"/>
      <c r="AI61" s="49"/>
      <c r="AJ61" s="50"/>
      <c r="AK61" s="49"/>
      <c r="AL61" s="49"/>
      <c r="AM61" s="49"/>
      <c r="AN61" s="62">
        <f>COUNTIF(الجدول2[[#This Row],[21]:[20]],480)</f>
        <v>0</v>
      </c>
      <c r="AO61" s="63">
        <f>COUNTIF(الجدول2[[#This Row],[21]:[20]],"غ")</f>
        <v>0</v>
      </c>
      <c r="AP61" s="63">
        <f>COUNTIF(الجدول2[[#This Row],[21]:[20]],"ب")</f>
        <v>0</v>
      </c>
      <c r="AQ61" s="63">
        <f>COUNTIF(الجدول2[[#This Row],[21]:[20]],"&lt;480")</f>
        <v>0</v>
      </c>
    </row>
    <row r="62" spans="1:43">
      <c r="A62" s="41">
        <v>1001</v>
      </c>
      <c r="B62" s="54"/>
      <c r="C62" s="43">
        <f>الجدول2[[#This Row],[الرقم]]</f>
        <v>1001</v>
      </c>
      <c r="D62" s="43"/>
      <c r="E62" s="44">
        <f t="shared" si="0"/>
        <v>26</v>
      </c>
      <c r="F62" s="45">
        <f t="shared" si="1"/>
        <v>12480</v>
      </c>
      <c r="G62" s="46">
        <f t="shared" si="2"/>
        <v>0</v>
      </c>
      <c r="H62" s="47">
        <f t="shared" si="3"/>
        <v>12480</v>
      </c>
      <c r="I62" s="48">
        <v>26</v>
      </c>
      <c r="J62" s="49"/>
      <c r="K62" s="53" t="s">
        <v>58</v>
      </c>
      <c r="L62" s="67"/>
      <c r="M62" s="49"/>
      <c r="N62" s="49"/>
      <c r="O62" s="50"/>
      <c r="P62" s="49"/>
      <c r="Q62" s="49"/>
      <c r="R62" s="53" t="s">
        <v>58</v>
      </c>
      <c r="S62" s="49"/>
      <c r="T62" s="49"/>
      <c r="U62" s="49"/>
      <c r="V62" s="50"/>
      <c r="W62" s="49"/>
      <c r="X62" s="49"/>
      <c r="Y62" s="49"/>
      <c r="Z62" s="49"/>
      <c r="AA62" s="49"/>
      <c r="AB62" s="49"/>
      <c r="AC62" s="50"/>
      <c r="AD62" s="49"/>
      <c r="AE62" s="49"/>
      <c r="AF62" s="49"/>
      <c r="AG62" s="49"/>
      <c r="AH62" s="49"/>
      <c r="AI62" s="49"/>
      <c r="AJ62" s="50"/>
      <c r="AK62" s="49"/>
      <c r="AL62" s="49"/>
      <c r="AM62" s="49"/>
      <c r="AN62" s="51">
        <f>COUNTIF(الجدول2[[#This Row],[21]:[20]],480)</f>
        <v>0</v>
      </c>
      <c r="AO62" s="52">
        <f>COUNTIF(الجدول2[[#This Row],[21]:[20]],"غ")</f>
        <v>0</v>
      </c>
      <c r="AP62" s="52">
        <f>COUNTIF(الجدول2[[#This Row],[21]:[20]],"ب")</f>
        <v>0</v>
      </c>
      <c r="AQ62" s="52">
        <f>COUNTIF(الجدول2[[#This Row],[21]:[20]],"&lt;480")</f>
        <v>0</v>
      </c>
    </row>
    <row r="63" spans="1:43">
      <c r="A63" s="41">
        <v>1005</v>
      </c>
      <c r="B63" s="54"/>
      <c r="C63" s="43">
        <f>الجدول2[[#This Row],[الرقم]]</f>
        <v>1005</v>
      </c>
      <c r="D63" s="43"/>
      <c r="E63" s="44" t="e">
        <f t="shared" si="0"/>
        <v>#VALUE!</v>
      </c>
      <c r="F63" s="45" t="e">
        <f t="shared" si="1"/>
        <v>#VALUE!</v>
      </c>
      <c r="G63" s="46">
        <f t="shared" si="2"/>
        <v>0</v>
      </c>
      <c r="H63" s="47" t="e">
        <f t="shared" si="3"/>
        <v>#VALUE!</v>
      </c>
      <c r="I63" s="48" t="e">
        <v>#VALUE!</v>
      </c>
      <c r="J63" s="49"/>
      <c r="K63" s="49"/>
      <c r="L63" s="49"/>
      <c r="M63" s="49"/>
      <c r="N63" s="49"/>
      <c r="O63" s="50"/>
      <c r="P63" s="49"/>
      <c r="Q63" s="49"/>
      <c r="R63" s="49"/>
      <c r="S63" s="49"/>
      <c r="T63" s="49"/>
      <c r="U63" s="49"/>
      <c r="V63" s="50"/>
      <c r="W63" s="49"/>
      <c r="X63" s="49"/>
      <c r="Y63" s="49"/>
      <c r="Z63" s="49"/>
      <c r="AA63" s="49"/>
      <c r="AB63" s="49"/>
      <c r="AC63" s="50"/>
      <c r="AD63" s="49"/>
      <c r="AE63" s="49"/>
      <c r="AF63" s="49"/>
      <c r="AG63" s="49"/>
      <c r="AH63" s="49"/>
      <c r="AI63" s="49"/>
      <c r="AJ63" s="50"/>
      <c r="AK63" s="49"/>
      <c r="AL63" s="49"/>
      <c r="AM63" s="49"/>
      <c r="AN63" s="51">
        <f>COUNTIF(الجدول2[[#This Row],[21]:[20]],480)</f>
        <v>0</v>
      </c>
      <c r="AO63" s="52">
        <f>COUNTIF(الجدول2[[#This Row],[21]:[20]],"غ")</f>
        <v>0</v>
      </c>
      <c r="AP63" s="52">
        <f>COUNTIF(الجدول2[[#This Row],[21]:[20]],"ب")</f>
        <v>0</v>
      </c>
      <c r="AQ63" s="52">
        <f>COUNTIF(الجدول2[[#This Row],[21]:[20]],"&lt;480")</f>
        <v>0</v>
      </c>
    </row>
    <row r="64" spans="1:43">
      <c r="A64" s="41">
        <v>1007</v>
      </c>
      <c r="B64" s="54"/>
      <c r="C64" s="43">
        <f>الجدول2[[#This Row],[الرقم]]</f>
        <v>1007</v>
      </c>
      <c r="D64" s="43"/>
      <c r="E64" s="44">
        <f t="shared" si="0"/>
        <v>0.94375000000000098</v>
      </c>
      <c r="F64" s="45">
        <f t="shared" si="1"/>
        <v>453.00000000000045</v>
      </c>
      <c r="G64" s="46">
        <f t="shared" si="2"/>
        <v>0</v>
      </c>
      <c r="H64" s="47">
        <f t="shared" si="3"/>
        <v>1413.0000000000005</v>
      </c>
      <c r="I64" s="48">
        <v>2.943750000000001</v>
      </c>
      <c r="J64" s="49"/>
      <c r="K64" s="49"/>
      <c r="L64" s="49"/>
      <c r="M64" s="53">
        <v>480</v>
      </c>
      <c r="N64" s="53">
        <v>480</v>
      </c>
      <c r="O64" s="50"/>
      <c r="P64" s="49"/>
      <c r="Q64" s="49"/>
      <c r="R64" s="49"/>
      <c r="S64" s="49"/>
      <c r="T64" s="49"/>
      <c r="U64" s="49"/>
      <c r="V64" s="50"/>
      <c r="W64" s="49"/>
      <c r="X64" s="49"/>
      <c r="Y64" s="49"/>
      <c r="Z64" s="49"/>
      <c r="AA64" s="49"/>
      <c r="AB64" s="49"/>
      <c r="AC64" s="50"/>
      <c r="AD64" s="49"/>
      <c r="AE64" s="49"/>
      <c r="AF64" s="49"/>
      <c r="AG64" s="49"/>
      <c r="AH64" s="49"/>
      <c r="AI64" s="49"/>
      <c r="AJ64" s="50"/>
      <c r="AK64" s="49"/>
      <c r="AL64" s="49"/>
      <c r="AM64" s="49"/>
      <c r="AN64" s="51">
        <f>COUNTIF(الجدول2[[#This Row],[21]:[20]],480)</f>
        <v>2</v>
      </c>
      <c r="AO64" s="52">
        <f>COUNTIF(الجدول2[[#This Row],[21]:[20]],"غ")</f>
        <v>0</v>
      </c>
      <c r="AP64" s="52">
        <f>COUNTIF(الجدول2[[#This Row],[21]:[20]],"ب")</f>
        <v>0</v>
      </c>
      <c r="AQ64" s="52">
        <f>COUNTIF(الجدول2[[#This Row],[21]:[20]],"&lt;480")</f>
        <v>0</v>
      </c>
    </row>
    <row r="65" spans="1:43">
      <c r="A65" s="41">
        <v>1020</v>
      </c>
      <c r="B65" s="54"/>
      <c r="C65" s="43">
        <f>الجدول2[[#This Row],[الرقم]]</f>
        <v>1020</v>
      </c>
      <c r="D65" s="43"/>
      <c r="E65" s="44">
        <f t="shared" si="0"/>
        <v>6.9487499999999995</v>
      </c>
      <c r="F65" s="45">
        <f t="shared" si="1"/>
        <v>3335.3999999999996</v>
      </c>
      <c r="G65" s="46">
        <f t="shared" si="2"/>
        <v>0</v>
      </c>
      <c r="H65" s="47">
        <f t="shared" si="3"/>
        <v>3335.3999999999996</v>
      </c>
      <c r="I65" s="48">
        <v>6.9487499999999995</v>
      </c>
      <c r="J65" s="49"/>
      <c r="K65" s="49"/>
      <c r="L65" s="49"/>
      <c r="M65" s="49"/>
      <c r="N65" s="49"/>
      <c r="O65" s="50"/>
      <c r="P65" s="49"/>
      <c r="Q65" s="49"/>
      <c r="R65" s="49"/>
      <c r="S65" s="49"/>
      <c r="T65" s="49"/>
      <c r="U65" s="49"/>
      <c r="V65" s="50"/>
      <c r="W65" s="49"/>
      <c r="X65" s="49"/>
      <c r="Y65" s="49"/>
      <c r="Z65" s="49"/>
      <c r="AA65" s="49"/>
      <c r="AB65" s="49"/>
      <c r="AC65" s="50"/>
      <c r="AD65" s="49"/>
      <c r="AE65" s="49"/>
      <c r="AF65" s="49"/>
      <c r="AG65" s="49"/>
      <c r="AH65" s="49"/>
      <c r="AI65" s="49"/>
      <c r="AJ65" s="50"/>
      <c r="AK65" s="49"/>
      <c r="AL65" s="49"/>
      <c r="AM65" s="49"/>
      <c r="AN65" s="51">
        <f>COUNTIF(الجدول2[[#This Row],[21]:[20]],480)</f>
        <v>0</v>
      </c>
      <c r="AO65" s="52">
        <f>COUNTIF(الجدول2[[#This Row],[21]:[20]],"غ")</f>
        <v>0</v>
      </c>
      <c r="AP65" s="52">
        <f>COUNTIF(الجدول2[[#This Row],[21]:[20]],"ب")</f>
        <v>0</v>
      </c>
      <c r="AQ65" s="52">
        <f>COUNTIF(الجدول2[[#This Row],[21]:[20]],"&lt;480")</f>
        <v>0</v>
      </c>
    </row>
    <row r="66" spans="1:43">
      <c r="A66" s="41">
        <v>1037</v>
      </c>
      <c r="B66" s="54"/>
      <c r="C66" s="43">
        <f>الجدول2[[#This Row],[الرقم]]</f>
        <v>1037</v>
      </c>
      <c r="D66" s="43"/>
      <c r="E66" s="44">
        <f t="shared" ref="E66:E129" si="4">F66/60/8</f>
        <v>2.4791666666666643</v>
      </c>
      <c r="F66" s="45">
        <f t="shared" ref="F66:F129" si="5">H66-SUM(J66:AM66)</f>
        <v>1189.9999999999989</v>
      </c>
      <c r="G66" s="46">
        <f t="shared" ref="G66:G129" si="6">COUNTIF(J66:AM66,"ب")</f>
        <v>4</v>
      </c>
      <c r="H66" s="47">
        <f t="shared" ref="H66:H129" si="7">I66*60*8</f>
        <v>1294.9999999999989</v>
      </c>
      <c r="I66" s="48">
        <v>2.6979166666666643</v>
      </c>
      <c r="J66" s="49"/>
      <c r="K66" s="49"/>
      <c r="L66" s="49"/>
      <c r="M66" s="65">
        <v>105</v>
      </c>
      <c r="N66" s="49"/>
      <c r="O66" s="50" t="s">
        <v>44</v>
      </c>
      <c r="P66" s="49"/>
      <c r="Q66" s="49"/>
      <c r="R66" s="49"/>
      <c r="S66" s="49"/>
      <c r="T66" s="49"/>
      <c r="U66" s="49"/>
      <c r="V66" s="50" t="s">
        <v>44</v>
      </c>
      <c r="W66" s="49"/>
      <c r="X66" s="49"/>
      <c r="Y66" s="49"/>
      <c r="Z66" s="49"/>
      <c r="AA66" s="49"/>
      <c r="AB66" s="49"/>
      <c r="AC66" s="50" t="s">
        <v>44</v>
      </c>
      <c r="AD66" s="49"/>
      <c r="AE66" s="49"/>
      <c r="AF66" s="49"/>
      <c r="AG66" s="49"/>
      <c r="AH66" s="49"/>
      <c r="AI66" s="49"/>
      <c r="AJ66" s="50" t="s">
        <v>44</v>
      </c>
      <c r="AK66" s="49"/>
      <c r="AL66" s="49"/>
      <c r="AM66" s="49"/>
      <c r="AN66" s="51">
        <f>COUNTIF(الجدول2[[#This Row],[21]:[20]],480)</f>
        <v>0</v>
      </c>
      <c r="AO66" s="52">
        <f>COUNTIF(الجدول2[[#This Row],[21]:[20]],"غ")</f>
        <v>0</v>
      </c>
      <c r="AP66" s="52">
        <f>COUNTIF(الجدول2[[#This Row],[21]:[20]],"ب")</f>
        <v>4</v>
      </c>
      <c r="AQ66" s="52">
        <f>COUNTIF(الجدول2[[#This Row],[21]:[20]],"&lt;480")</f>
        <v>1</v>
      </c>
    </row>
    <row r="67" spans="1:43">
      <c r="A67" s="41">
        <v>1042</v>
      </c>
      <c r="B67" s="54"/>
      <c r="C67" s="43">
        <f>الجدول2[[#This Row],[الرقم]]</f>
        <v>1042</v>
      </c>
      <c r="D67" s="43"/>
      <c r="E67" s="44">
        <f t="shared" si="4"/>
        <v>6.3937500000000007</v>
      </c>
      <c r="F67" s="45">
        <f t="shared" si="5"/>
        <v>3069.0000000000005</v>
      </c>
      <c r="G67" s="46">
        <f t="shared" si="6"/>
        <v>0</v>
      </c>
      <c r="H67" s="47">
        <f t="shared" si="7"/>
        <v>3630.0000000000005</v>
      </c>
      <c r="I67" s="48">
        <v>7.5625000000000009</v>
      </c>
      <c r="J67" s="49"/>
      <c r="K67" s="49"/>
      <c r="L67" s="53">
        <v>81</v>
      </c>
      <c r="M67" s="49"/>
      <c r="N67" s="49"/>
      <c r="O67" s="50"/>
      <c r="P67" s="53">
        <v>480</v>
      </c>
      <c r="Q67" s="49"/>
      <c r="R67" s="49"/>
      <c r="S67" s="49"/>
      <c r="T67" s="49"/>
      <c r="U67" s="49"/>
      <c r="V67" s="50"/>
      <c r="W67" s="49"/>
      <c r="X67" s="49"/>
      <c r="Y67" s="49"/>
      <c r="Z67" s="49"/>
      <c r="AA67" s="49"/>
      <c r="AB67" s="49"/>
      <c r="AC67" s="50"/>
      <c r="AD67" s="49"/>
      <c r="AE67" s="49"/>
      <c r="AF67" s="49"/>
      <c r="AG67" s="49"/>
      <c r="AH67" s="49"/>
      <c r="AI67" s="49"/>
      <c r="AJ67" s="50"/>
      <c r="AK67" s="49"/>
      <c r="AL67" s="49"/>
      <c r="AM67" s="49"/>
      <c r="AN67" s="51">
        <f>COUNTIF(الجدول2[[#This Row],[21]:[20]],480)</f>
        <v>1</v>
      </c>
      <c r="AO67" s="52">
        <f>COUNTIF(الجدول2[[#This Row],[21]:[20]],"غ")</f>
        <v>0</v>
      </c>
      <c r="AP67" s="52">
        <f>COUNTIF(الجدول2[[#This Row],[21]:[20]],"ب")</f>
        <v>0</v>
      </c>
      <c r="AQ67" s="52">
        <f>COUNTIF(الجدول2[[#This Row],[21]:[20]],"&lt;480")</f>
        <v>1</v>
      </c>
    </row>
    <row r="68" spans="1:43">
      <c r="A68" s="41">
        <v>1069</v>
      </c>
      <c r="B68" s="54"/>
      <c r="C68" s="43">
        <f>الجدول2[[#This Row],[الرقم]]</f>
        <v>1069</v>
      </c>
      <c r="D68" s="43"/>
      <c r="E68" s="44">
        <f t="shared" si="4"/>
        <v>33.595833333333331</v>
      </c>
      <c r="F68" s="45">
        <f t="shared" si="5"/>
        <v>16126</v>
      </c>
      <c r="G68" s="46">
        <f t="shared" si="6"/>
        <v>0</v>
      </c>
      <c r="H68" s="47">
        <f t="shared" si="7"/>
        <v>16126</v>
      </c>
      <c r="I68" s="48">
        <v>33.595833333333331</v>
      </c>
      <c r="J68" s="49"/>
      <c r="K68" s="49"/>
      <c r="L68" s="49"/>
      <c r="M68" s="49"/>
      <c r="N68" s="49"/>
      <c r="O68" s="50"/>
      <c r="P68" s="49"/>
      <c r="Q68" s="49"/>
      <c r="R68" s="49"/>
      <c r="S68" s="49"/>
      <c r="T68" s="49"/>
      <c r="U68" s="49"/>
      <c r="V68" s="50"/>
      <c r="W68" s="49"/>
      <c r="X68" s="49"/>
      <c r="Y68" s="49"/>
      <c r="Z68" s="49"/>
      <c r="AA68" s="49"/>
      <c r="AB68" s="49"/>
      <c r="AC68" s="50"/>
      <c r="AD68" s="49"/>
      <c r="AE68" s="49"/>
      <c r="AF68" s="49"/>
      <c r="AG68" s="49"/>
      <c r="AH68" s="49"/>
      <c r="AI68" s="49"/>
      <c r="AJ68" s="50"/>
      <c r="AK68" s="49"/>
      <c r="AL68" s="49"/>
      <c r="AM68" s="49"/>
      <c r="AN68" s="51">
        <f>COUNTIF(الجدول2[[#This Row],[21]:[20]],480)</f>
        <v>0</v>
      </c>
      <c r="AO68" s="52">
        <f>COUNTIF(الجدول2[[#This Row],[21]:[20]],"غ")</f>
        <v>0</v>
      </c>
      <c r="AP68" s="52">
        <f>COUNTIF(الجدول2[[#This Row],[21]:[20]],"ب")</f>
        <v>0</v>
      </c>
      <c r="AQ68" s="52">
        <f>COUNTIF(الجدول2[[#This Row],[21]:[20]],"&lt;480")</f>
        <v>0</v>
      </c>
    </row>
    <row r="69" spans="1:43">
      <c r="A69" s="43">
        <v>1090</v>
      </c>
      <c r="B69" s="57"/>
      <c r="C69" s="43">
        <f>الجدول2[[#This Row],[الرقم]]</f>
        <v>1090</v>
      </c>
      <c r="D69" s="43"/>
      <c r="E69" s="44">
        <f t="shared" si="4"/>
        <v>1.0833333333333333</v>
      </c>
      <c r="F69" s="58">
        <f t="shared" si="5"/>
        <v>520</v>
      </c>
      <c r="G69" s="46">
        <f t="shared" si="6"/>
        <v>0</v>
      </c>
      <c r="H69" s="59">
        <f t="shared" si="7"/>
        <v>520</v>
      </c>
      <c r="I69" s="48">
        <v>1.0833333333333333</v>
      </c>
      <c r="J69" s="61"/>
      <c r="K69" s="61"/>
      <c r="L69" s="61"/>
      <c r="M69" s="49"/>
      <c r="N69" s="49"/>
      <c r="O69" s="50"/>
      <c r="P69" s="49"/>
      <c r="Q69" s="49"/>
      <c r="R69" s="49"/>
      <c r="S69" s="49"/>
      <c r="T69" s="49"/>
      <c r="U69" s="49"/>
      <c r="V69" s="50"/>
      <c r="W69" s="49"/>
      <c r="X69" s="49"/>
      <c r="Y69" s="49"/>
      <c r="Z69" s="49"/>
      <c r="AA69" s="49"/>
      <c r="AB69" s="49"/>
      <c r="AC69" s="50"/>
      <c r="AD69" s="49"/>
      <c r="AE69" s="49"/>
      <c r="AF69" s="49"/>
      <c r="AG69" s="49"/>
      <c r="AH69" s="49"/>
      <c r="AI69" s="49"/>
      <c r="AJ69" s="50"/>
      <c r="AK69" s="49"/>
      <c r="AL69" s="49"/>
      <c r="AM69" s="49"/>
      <c r="AN69" s="62">
        <f>COUNTIF(الجدول2[[#This Row],[21]:[20]],480)</f>
        <v>0</v>
      </c>
      <c r="AO69" s="63">
        <f>COUNTIF(الجدول2[[#This Row],[21]:[20]],"غ")</f>
        <v>0</v>
      </c>
      <c r="AP69" s="63">
        <f>COUNTIF(الجدول2[[#This Row],[21]:[20]],"ب")</f>
        <v>0</v>
      </c>
      <c r="AQ69" s="63">
        <f>COUNTIF(الجدول2[[#This Row],[21]:[20]],"&lt;480")</f>
        <v>0</v>
      </c>
    </row>
    <row r="70" spans="1:43">
      <c r="A70" s="41">
        <v>1094</v>
      </c>
      <c r="B70" s="54"/>
      <c r="C70" s="43">
        <f>الجدول2[[#This Row],[الرقم]]</f>
        <v>1094</v>
      </c>
      <c r="D70" s="43"/>
      <c r="E70" s="44">
        <f t="shared" si="4"/>
        <v>9.8295833333333356</v>
      </c>
      <c r="F70" s="45">
        <f t="shared" si="5"/>
        <v>4718.2000000000007</v>
      </c>
      <c r="G70" s="46">
        <f t="shared" si="6"/>
        <v>0</v>
      </c>
      <c r="H70" s="47">
        <f t="shared" si="7"/>
        <v>5678.2000000000007</v>
      </c>
      <c r="I70" s="48">
        <v>11.829583333333336</v>
      </c>
      <c r="J70" s="49"/>
      <c r="K70" s="53">
        <v>480</v>
      </c>
      <c r="L70" s="53">
        <v>480</v>
      </c>
      <c r="M70" s="49"/>
      <c r="N70" s="49"/>
      <c r="O70" s="50"/>
      <c r="P70" s="49"/>
      <c r="Q70" s="49"/>
      <c r="R70" s="49"/>
      <c r="S70" s="49"/>
      <c r="T70" s="49"/>
      <c r="U70" s="49"/>
      <c r="V70" s="50"/>
      <c r="W70" s="49"/>
      <c r="X70" s="49"/>
      <c r="Y70" s="49"/>
      <c r="Z70" s="49"/>
      <c r="AA70" s="49"/>
      <c r="AB70" s="49"/>
      <c r="AC70" s="50"/>
      <c r="AD70" s="49"/>
      <c r="AE70" s="49"/>
      <c r="AF70" s="49"/>
      <c r="AG70" s="49"/>
      <c r="AH70" s="49"/>
      <c r="AI70" s="49"/>
      <c r="AJ70" s="50"/>
      <c r="AK70" s="49"/>
      <c r="AL70" s="49"/>
      <c r="AM70" s="49"/>
      <c r="AN70" s="51">
        <f>COUNTIF(الجدول2[[#This Row],[21]:[20]],480)</f>
        <v>2</v>
      </c>
      <c r="AO70" s="52">
        <f>COUNTIF(الجدول2[[#This Row],[21]:[20]],"غ")</f>
        <v>0</v>
      </c>
      <c r="AP70" s="52">
        <f>COUNTIF(الجدول2[[#This Row],[21]:[20]],"ب")</f>
        <v>0</v>
      </c>
      <c r="AQ70" s="52">
        <f>COUNTIF(الجدول2[[#This Row],[21]:[20]],"&lt;480")</f>
        <v>0</v>
      </c>
    </row>
    <row r="71" spans="1:43">
      <c r="A71" s="41">
        <v>1133</v>
      </c>
      <c r="B71" s="54"/>
      <c r="C71" s="43">
        <f>الجدول2[[#This Row],[الرقم]]</f>
        <v>1133</v>
      </c>
      <c r="D71" s="43"/>
      <c r="E71" s="44">
        <f t="shared" si="4"/>
        <v>8.8895833333333325</v>
      </c>
      <c r="F71" s="45">
        <f t="shared" si="5"/>
        <v>4267</v>
      </c>
      <c r="G71" s="46">
        <f t="shared" si="6"/>
        <v>0</v>
      </c>
      <c r="H71" s="47">
        <f t="shared" si="7"/>
        <v>4267</v>
      </c>
      <c r="I71" s="48">
        <v>8.8895833333333343</v>
      </c>
      <c r="J71" s="49"/>
      <c r="K71" s="49"/>
      <c r="L71" s="49"/>
      <c r="M71" s="67"/>
      <c r="N71" s="49"/>
      <c r="O71" s="50" t="s">
        <v>58</v>
      </c>
      <c r="P71" s="49"/>
      <c r="Q71" s="49"/>
      <c r="R71" s="49"/>
      <c r="S71" s="49"/>
      <c r="T71" s="49"/>
      <c r="U71" s="49"/>
      <c r="V71" s="50" t="s">
        <v>58</v>
      </c>
      <c r="W71" s="49"/>
      <c r="X71" s="49"/>
      <c r="Y71" s="49"/>
      <c r="Z71" s="49"/>
      <c r="AA71" s="49"/>
      <c r="AB71" s="49"/>
      <c r="AC71" s="50"/>
      <c r="AD71" s="49"/>
      <c r="AE71" s="49"/>
      <c r="AF71" s="49"/>
      <c r="AG71" s="49"/>
      <c r="AH71" s="49"/>
      <c r="AI71" s="49"/>
      <c r="AJ71" s="50"/>
      <c r="AK71" s="49"/>
      <c r="AL71" s="49"/>
      <c r="AM71" s="49"/>
      <c r="AN71" s="51">
        <f>COUNTIF(الجدول2[[#This Row],[21]:[20]],480)</f>
        <v>0</v>
      </c>
      <c r="AO71" s="52">
        <f>COUNTIF(الجدول2[[#This Row],[21]:[20]],"غ")</f>
        <v>0</v>
      </c>
      <c r="AP71" s="52">
        <f>COUNTIF(الجدول2[[#This Row],[21]:[20]],"ب")</f>
        <v>0</v>
      </c>
      <c r="AQ71" s="52">
        <f>COUNTIF(الجدول2[[#This Row],[21]:[20]],"&lt;480")</f>
        <v>0</v>
      </c>
    </row>
    <row r="72" spans="1:43">
      <c r="A72" s="41">
        <v>1139</v>
      </c>
      <c r="B72" s="54"/>
      <c r="C72" s="43">
        <f>الجدول2[[#This Row],[الرقم]]</f>
        <v>1139</v>
      </c>
      <c r="D72" s="43"/>
      <c r="E72" s="44" t="e">
        <f t="shared" si="4"/>
        <v>#VALUE!</v>
      </c>
      <c r="F72" s="45" t="e">
        <f t="shared" si="5"/>
        <v>#VALUE!</v>
      </c>
      <c r="G72" s="46">
        <f t="shared" si="6"/>
        <v>0</v>
      </c>
      <c r="H72" s="47" t="e">
        <f t="shared" si="7"/>
        <v>#VALUE!</v>
      </c>
      <c r="I72" s="48" t="e">
        <v>#VALUE!</v>
      </c>
      <c r="J72" s="49"/>
      <c r="K72" s="49"/>
      <c r="L72" s="49"/>
      <c r="M72" s="49"/>
      <c r="N72" s="49"/>
      <c r="O72" s="50"/>
      <c r="P72" s="49"/>
      <c r="Q72" s="49"/>
      <c r="R72" s="49"/>
      <c r="S72" s="49"/>
      <c r="T72" s="49"/>
      <c r="U72" s="49"/>
      <c r="V72" s="50"/>
      <c r="W72" s="49"/>
      <c r="X72" s="49"/>
      <c r="Y72" s="49"/>
      <c r="Z72" s="49"/>
      <c r="AA72" s="49"/>
      <c r="AB72" s="49"/>
      <c r="AC72" s="50"/>
      <c r="AD72" s="49"/>
      <c r="AE72" s="49"/>
      <c r="AF72" s="49"/>
      <c r="AG72" s="49"/>
      <c r="AH72" s="49"/>
      <c r="AI72" s="49"/>
      <c r="AJ72" s="50"/>
      <c r="AK72" s="49"/>
      <c r="AL72" s="49"/>
      <c r="AM72" s="49"/>
      <c r="AN72" s="51">
        <f>COUNTIF(الجدول2[[#This Row],[21]:[20]],480)</f>
        <v>0</v>
      </c>
      <c r="AO72" s="52">
        <f>COUNTIF(الجدول2[[#This Row],[21]:[20]],"غ")</f>
        <v>0</v>
      </c>
      <c r="AP72" s="52">
        <f>COUNTIF(الجدول2[[#This Row],[21]:[20]],"ب")</f>
        <v>0</v>
      </c>
      <c r="AQ72" s="52">
        <f>COUNTIF(الجدول2[[#This Row],[21]:[20]],"&lt;480")</f>
        <v>0</v>
      </c>
    </row>
    <row r="73" spans="1:43">
      <c r="A73" s="41">
        <v>1149</v>
      </c>
      <c r="B73" s="54"/>
      <c r="C73" s="43">
        <f>الجدول2[[#This Row],[الرقم]]</f>
        <v>1149</v>
      </c>
      <c r="D73" s="43"/>
      <c r="E73" s="44">
        <f t="shared" si="4"/>
        <v>17.239583333333332</v>
      </c>
      <c r="F73" s="45">
        <f t="shared" si="5"/>
        <v>8275</v>
      </c>
      <c r="G73" s="46">
        <f t="shared" si="6"/>
        <v>0</v>
      </c>
      <c r="H73" s="47">
        <f t="shared" si="7"/>
        <v>8275</v>
      </c>
      <c r="I73" s="48">
        <v>17.239583333333332</v>
      </c>
      <c r="J73" s="49"/>
      <c r="K73" s="49"/>
      <c r="L73" s="49"/>
      <c r="M73" s="49"/>
      <c r="N73" s="49"/>
      <c r="O73" s="50"/>
      <c r="P73" s="49"/>
      <c r="Q73" s="49"/>
      <c r="R73" s="49"/>
      <c r="S73" s="49"/>
      <c r="T73" s="49"/>
      <c r="U73" s="49"/>
      <c r="V73" s="50"/>
      <c r="W73" s="49"/>
      <c r="X73" s="49"/>
      <c r="Y73" s="49"/>
      <c r="Z73" s="49"/>
      <c r="AA73" s="49"/>
      <c r="AB73" s="49"/>
      <c r="AC73" s="50"/>
      <c r="AD73" s="49"/>
      <c r="AE73" s="49"/>
      <c r="AF73" s="49"/>
      <c r="AG73" s="49"/>
      <c r="AH73" s="49"/>
      <c r="AI73" s="49"/>
      <c r="AJ73" s="50"/>
      <c r="AK73" s="49"/>
      <c r="AL73" s="49"/>
      <c r="AM73" s="49"/>
      <c r="AN73" s="51">
        <f>COUNTIF(الجدول2[[#This Row],[21]:[20]],480)</f>
        <v>0</v>
      </c>
      <c r="AO73" s="52">
        <f>COUNTIF(الجدول2[[#This Row],[21]:[20]],"غ")</f>
        <v>0</v>
      </c>
      <c r="AP73" s="52">
        <f>COUNTIF(الجدول2[[#This Row],[21]:[20]],"ب")</f>
        <v>0</v>
      </c>
      <c r="AQ73" s="52">
        <f>COUNTIF(الجدول2[[#This Row],[21]:[20]],"&lt;480")</f>
        <v>0</v>
      </c>
    </row>
    <row r="74" spans="1:43">
      <c r="A74" s="41">
        <v>1180</v>
      </c>
      <c r="B74" s="54"/>
      <c r="C74" s="43">
        <f>الجدول2[[#This Row],[الرقم]]</f>
        <v>1180</v>
      </c>
      <c r="D74" s="43"/>
      <c r="E74" s="44">
        <f t="shared" si="4"/>
        <v>9.7249999999999996</v>
      </c>
      <c r="F74" s="45">
        <f t="shared" si="5"/>
        <v>4668</v>
      </c>
      <c r="G74" s="46">
        <f t="shared" si="6"/>
        <v>0</v>
      </c>
      <c r="H74" s="47">
        <f t="shared" si="7"/>
        <v>4668</v>
      </c>
      <c r="I74" s="48">
        <v>9.7249999999999996</v>
      </c>
      <c r="J74" s="49"/>
      <c r="K74" s="49"/>
      <c r="L74" s="49"/>
      <c r="M74" s="49"/>
      <c r="N74" s="49"/>
      <c r="O74" s="50"/>
      <c r="P74" s="49"/>
      <c r="Q74" s="49"/>
      <c r="R74" s="49"/>
      <c r="S74" s="49"/>
      <c r="T74" s="49"/>
      <c r="U74" s="49"/>
      <c r="V74" s="50"/>
      <c r="W74" s="49"/>
      <c r="X74" s="49"/>
      <c r="Y74" s="49"/>
      <c r="Z74" s="49"/>
      <c r="AA74" s="49"/>
      <c r="AB74" s="49"/>
      <c r="AC74" s="50"/>
      <c r="AD74" s="49"/>
      <c r="AE74" s="49"/>
      <c r="AF74" s="49"/>
      <c r="AG74" s="49"/>
      <c r="AH74" s="49"/>
      <c r="AI74" s="49"/>
      <c r="AJ74" s="50"/>
      <c r="AK74" s="49"/>
      <c r="AL74" s="49"/>
      <c r="AM74" s="49"/>
      <c r="AN74" s="51">
        <f>COUNTIF(الجدول2[[#This Row],[21]:[20]],480)</f>
        <v>0</v>
      </c>
      <c r="AO74" s="52">
        <f>COUNTIF(الجدول2[[#This Row],[21]:[20]],"غ")</f>
        <v>0</v>
      </c>
      <c r="AP74" s="52">
        <f>COUNTIF(الجدول2[[#This Row],[21]:[20]],"ب")</f>
        <v>0</v>
      </c>
      <c r="AQ74" s="52">
        <f>COUNTIF(الجدول2[[#This Row],[21]:[20]],"&lt;480")</f>
        <v>0</v>
      </c>
    </row>
    <row r="75" spans="1:43">
      <c r="A75" s="41">
        <v>1198</v>
      </c>
      <c r="B75" s="54"/>
      <c r="C75" s="43">
        <f>الجدول2[[#This Row],[الرقم]]</f>
        <v>1198</v>
      </c>
      <c r="D75" s="43"/>
      <c r="E75" s="44">
        <f t="shared" si="4"/>
        <v>18.925000000000001</v>
      </c>
      <c r="F75" s="45">
        <f t="shared" si="5"/>
        <v>9084</v>
      </c>
      <c r="G75" s="46">
        <f t="shared" si="6"/>
        <v>0</v>
      </c>
      <c r="H75" s="47">
        <f t="shared" si="7"/>
        <v>9084</v>
      </c>
      <c r="I75" s="48">
        <v>18.925000000000001</v>
      </c>
      <c r="J75" s="49"/>
      <c r="K75" s="49"/>
      <c r="L75" s="49"/>
      <c r="M75" s="49"/>
      <c r="N75" s="49"/>
      <c r="O75" s="50"/>
      <c r="P75" s="49"/>
      <c r="Q75" s="49"/>
      <c r="R75" s="49"/>
      <c r="S75" s="49"/>
      <c r="T75" s="49"/>
      <c r="U75" s="49"/>
      <c r="V75" s="50"/>
      <c r="W75" s="49"/>
      <c r="X75" s="49"/>
      <c r="Y75" s="49"/>
      <c r="Z75" s="49"/>
      <c r="AA75" s="49"/>
      <c r="AB75" s="49"/>
      <c r="AC75" s="50"/>
      <c r="AD75" s="49"/>
      <c r="AE75" s="49"/>
      <c r="AF75" s="49"/>
      <c r="AG75" s="49"/>
      <c r="AH75" s="49"/>
      <c r="AI75" s="49"/>
      <c r="AJ75" s="50"/>
      <c r="AK75" s="49"/>
      <c r="AL75" s="49"/>
      <c r="AM75" s="49"/>
      <c r="AN75" s="51">
        <f>COUNTIF(الجدول2[[#This Row],[21]:[20]],480)</f>
        <v>0</v>
      </c>
      <c r="AO75" s="52">
        <f>COUNTIF(الجدول2[[#This Row],[21]:[20]],"غ")</f>
        <v>0</v>
      </c>
      <c r="AP75" s="52">
        <f>COUNTIF(الجدول2[[#This Row],[21]:[20]],"ب")</f>
        <v>0</v>
      </c>
      <c r="AQ75" s="52">
        <f>COUNTIF(الجدول2[[#This Row],[21]:[20]],"&lt;480")</f>
        <v>0</v>
      </c>
    </row>
    <row r="76" spans="1:43">
      <c r="A76" s="56">
        <v>1209</v>
      </c>
      <c r="B76" s="55"/>
      <c r="C76" s="56">
        <f>الجدول2[[#This Row],[الرقم]]</f>
        <v>1209</v>
      </c>
      <c r="D76" s="43"/>
      <c r="E76" s="44">
        <f t="shared" si="4"/>
        <v>2.625</v>
      </c>
      <c r="F76" s="45">
        <f t="shared" si="5"/>
        <v>1260</v>
      </c>
      <c r="G76" s="46">
        <f t="shared" si="6"/>
        <v>0</v>
      </c>
      <c r="H76" s="66">
        <f t="shared" si="7"/>
        <v>1260</v>
      </c>
      <c r="I76" s="48">
        <v>2.625</v>
      </c>
      <c r="J76" s="49"/>
      <c r="K76" s="49"/>
      <c r="L76" s="49"/>
      <c r="M76" s="49"/>
      <c r="N76" s="49"/>
      <c r="O76" s="50"/>
      <c r="P76" s="49"/>
      <c r="Q76" s="49"/>
      <c r="R76" s="49"/>
      <c r="S76" s="49"/>
      <c r="T76" s="49"/>
      <c r="U76" s="49"/>
      <c r="V76" s="50"/>
      <c r="W76" s="49"/>
      <c r="X76" s="49"/>
      <c r="Y76" s="49"/>
      <c r="Z76" s="49"/>
      <c r="AA76" s="49"/>
      <c r="AB76" s="49"/>
      <c r="AC76" s="50"/>
      <c r="AD76" s="49"/>
      <c r="AE76" s="49"/>
      <c r="AF76" s="49"/>
      <c r="AG76" s="49"/>
      <c r="AH76" s="49"/>
      <c r="AI76" s="49"/>
      <c r="AJ76" s="50"/>
      <c r="AK76" s="49"/>
      <c r="AL76" s="49"/>
      <c r="AM76" s="49"/>
      <c r="AN76" s="62">
        <f>COUNTIF(الجدول2[[#This Row],[21]:[20]],480)</f>
        <v>0</v>
      </c>
      <c r="AO76" s="63">
        <f>COUNTIF(الجدول2[[#This Row],[21]:[20]],"غ")</f>
        <v>0</v>
      </c>
      <c r="AP76" s="63">
        <f>COUNTIF(الجدول2[[#This Row],[21]:[20]],"ب")</f>
        <v>0</v>
      </c>
      <c r="AQ76" s="63">
        <f>COUNTIF(الجدول2[[#This Row],[21]:[20]],"&lt;480")</f>
        <v>0</v>
      </c>
    </row>
    <row r="77" spans="1:43">
      <c r="A77" s="41">
        <v>1219</v>
      </c>
      <c r="B77" s="54"/>
      <c r="C77" s="43">
        <f>الجدول2[[#This Row],[الرقم]]</f>
        <v>1219</v>
      </c>
      <c r="D77" s="43"/>
      <c r="E77" s="44">
        <f t="shared" si="4"/>
        <v>24.360416666666666</v>
      </c>
      <c r="F77" s="45">
        <f t="shared" si="5"/>
        <v>11693</v>
      </c>
      <c r="G77" s="46">
        <f t="shared" si="6"/>
        <v>0</v>
      </c>
      <c r="H77" s="47">
        <f t="shared" si="7"/>
        <v>11693</v>
      </c>
      <c r="I77" s="48">
        <v>24.360416666666666</v>
      </c>
      <c r="J77" s="49"/>
      <c r="K77" s="49"/>
      <c r="L77" s="49"/>
      <c r="M77" s="49"/>
      <c r="N77" s="49"/>
      <c r="O77" s="50"/>
      <c r="P77" s="49"/>
      <c r="Q77" s="49"/>
      <c r="R77" s="49"/>
      <c r="S77" s="49"/>
      <c r="T77" s="49"/>
      <c r="U77" s="49"/>
      <c r="V77" s="50"/>
      <c r="W77" s="49"/>
      <c r="X77" s="49"/>
      <c r="Y77" s="49"/>
      <c r="Z77" s="49"/>
      <c r="AA77" s="49"/>
      <c r="AB77" s="49"/>
      <c r="AC77" s="50"/>
      <c r="AD77" s="49"/>
      <c r="AE77" s="49"/>
      <c r="AF77" s="49"/>
      <c r="AG77" s="49"/>
      <c r="AH77" s="49"/>
      <c r="AI77" s="49"/>
      <c r="AJ77" s="50"/>
      <c r="AK77" s="49"/>
      <c r="AL77" s="49"/>
      <c r="AM77" s="49"/>
      <c r="AN77" s="51">
        <f>COUNTIF(الجدول2[[#This Row],[21]:[20]],480)</f>
        <v>0</v>
      </c>
      <c r="AO77" s="52">
        <f>COUNTIF(الجدول2[[#This Row],[21]:[20]],"غ")</f>
        <v>0</v>
      </c>
      <c r="AP77" s="52">
        <f>COUNTIF(الجدول2[[#This Row],[21]:[20]],"ب")</f>
        <v>0</v>
      </c>
      <c r="AQ77" s="52">
        <f>COUNTIF(الجدول2[[#This Row],[21]:[20]],"&lt;480")</f>
        <v>0</v>
      </c>
    </row>
    <row r="78" spans="1:43">
      <c r="A78" s="41">
        <v>1233</v>
      </c>
      <c r="B78" s="54"/>
      <c r="C78" s="43">
        <f>الجدول2[[#This Row],[الرقم]]</f>
        <v>1233</v>
      </c>
      <c r="D78" s="43"/>
      <c r="E78" s="44">
        <f t="shared" si="4"/>
        <v>4.7604166599999989</v>
      </c>
      <c r="F78" s="45">
        <f t="shared" si="5"/>
        <v>2284.9999967999993</v>
      </c>
      <c r="G78" s="46">
        <f t="shared" si="6"/>
        <v>0</v>
      </c>
      <c r="H78" s="47">
        <f t="shared" si="7"/>
        <v>2764.9999967999993</v>
      </c>
      <c r="I78" s="48">
        <v>5.7604166599999989</v>
      </c>
      <c r="J78" s="49"/>
      <c r="K78" s="49"/>
      <c r="L78" s="49"/>
      <c r="M78" s="53">
        <v>480</v>
      </c>
      <c r="N78" s="49"/>
      <c r="O78" s="50"/>
      <c r="P78" s="49"/>
      <c r="Q78" s="49"/>
      <c r="R78" s="49"/>
      <c r="S78" s="49"/>
      <c r="T78" s="49"/>
      <c r="U78" s="49"/>
      <c r="V78" s="50"/>
      <c r="W78" s="49"/>
      <c r="X78" s="49"/>
      <c r="Y78" s="49"/>
      <c r="Z78" s="49"/>
      <c r="AA78" s="49"/>
      <c r="AB78" s="49"/>
      <c r="AC78" s="50"/>
      <c r="AD78" s="49"/>
      <c r="AE78" s="49"/>
      <c r="AF78" s="49"/>
      <c r="AG78" s="49"/>
      <c r="AH78" s="49"/>
      <c r="AI78" s="49"/>
      <c r="AJ78" s="50"/>
      <c r="AK78" s="49"/>
      <c r="AL78" s="49"/>
      <c r="AM78" s="49"/>
      <c r="AN78" s="51">
        <f>COUNTIF(الجدول2[[#This Row],[21]:[20]],480)</f>
        <v>1</v>
      </c>
      <c r="AO78" s="52">
        <f>COUNTIF(الجدول2[[#This Row],[21]:[20]],"غ")</f>
        <v>0</v>
      </c>
      <c r="AP78" s="52">
        <f>COUNTIF(الجدول2[[#This Row],[21]:[20]],"ب")</f>
        <v>0</v>
      </c>
      <c r="AQ78" s="52">
        <f>COUNTIF(الجدول2[[#This Row],[21]:[20]],"&lt;480")</f>
        <v>0</v>
      </c>
    </row>
    <row r="79" spans="1:43">
      <c r="A79" s="41">
        <v>1239</v>
      </c>
      <c r="B79" s="55"/>
      <c r="C79" s="56">
        <f>الجدول2[[#This Row],[الرقم]]</f>
        <v>1239</v>
      </c>
      <c r="D79" s="43"/>
      <c r="E79" s="44">
        <f t="shared" si="4"/>
        <v>4.7291666666666661</v>
      </c>
      <c r="F79" s="45">
        <f t="shared" si="5"/>
        <v>2269.9999999999995</v>
      </c>
      <c r="G79" s="46">
        <f t="shared" si="6"/>
        <v>0</v>
      </c>
      <c r="H79" s="47">
        <f t="shared" si="7"/>
        <v>2269.9999999999995</v>
      </c>
      <c r="I79" s="48">
        <v>4.7291666666666661</v>
      </c>
      <c r="J79" s="49"/>
      <c r="K79" s="49"/>
      <c r="L79" s="49"/>
      <c r="M79" s="49"/>
      <c r="N79" s="49"/>
      <c r="O79" s="50"/>
      <c r="P79" s="49"/>
      <c r="Q79" s="49"/>
      <c r="R79" s="49"/>
      <c r="S79" s="49"/>
      <c r="T79" s="49"/>
      <c r="U79" s="49"/>
      <c r="V79" s="50"/>
      <c r="W79" s="49"/>
      <c r="X79" s="49"/>
      <c r="Y79" s="49"/>
      <c r="Z79" s="49"/>
      <c r="AA79" s="49"/>
      <c r="AB79" s="49"/>
      <c r="AC79" s="50"/>
      <c r="AD79" s="49"/>
      <c r="AE79" s="49"/>
      <c r="AF79" s="49"/>
      <c r="AG79" s="49"/>
      <c r="AH79" s="49"/>
      <c r="AI79" s="49"/>
      <c r="AJ79" s="50"/>
      <c r="AK79" s="49"/>
      <c r="AL79" s="49"/>
      <c r="AM79" s="49"/>
      <c r="AN79" s="62">
        <f>COUNTIF(الجدول2[[#This Row],[21]:[20]],480)</f>
        <v>0</v>
      </c>
      <c r="AO79" s="63">
        <f>COUNTIF(الجدول2[[#This Row],[21]:[20]],"غ")</f>
        <v>0</v>
      </c>
      <c r="AP79" s="63">
        <f>COUNTIF(الجدول2[[#This Row],[21]:[20]],"ب")</f>
        <v>0</v>
      </c>
      <c r="AQ79" s="63">
        <f>COUNTIF(الجدول2[[#This Row],[21]:[20]],"&lt;480")</f>
        <v>0</v>
      </c>
    </row>
    <row r="80" spans="1:43">
      <c r="A80" s="41">
        <v>1241</v>
      </c>
      <c r="B80" s="55"/>
      <c r="C80" s="56">
        <f>الجدول2[[#This Row],[الرقم]]</f>
        <v>1241</v>
      </c>
      <c r="D80" s="43"/>
      <c r="E80" s="44">
        <f t="shared" si="4"/>
        <v>13.018750000000001</v>
      </c>
      <c r="F80" s="45">
        <f t="shared" si="5"/>
        <v>6249</v>
      </c>
      <c r="G80" s="46">
        <f t="shared" si="6"/>
        <v>0</v>
      </c>
      <c r="H80" s="47">
        <f t="shared" si="7"/>
        <v>6249</v>
      </c>
      <c r="I80" s="48">
        <v>13.018750000000001</v>
      </c>
      <c r="J80" s="49"/>
      <c r="K80" s="49"/>
      <c r="L80" s="49"/>
      <c r="M80" s="49"/>
      <c r="N80" s="49"/>
      <c r="O80" s="50"/>
      <c r="P80" s="49"/>
      <c r="Q80" s="49"/>
      <c r="R80" s="49"/>
      <c r="S80" s="49"/>
      <c r="T80" s="49"/>
      <c r="U80" s="49"/>
      <c r="V80" s="50"/>
      <c r="W80" s="49"/>
      <c r="X80" s="49"/>
      <c r="Y80" s="49"/>
      <c r="Z80" s="49"/>
      <c r="AA80" s="49"/>
      <c r="AB80" s="49"/>
      <c r="AC80" s="50"/>
      <c r="AD80" s="49"/>
      <c r="AE80" s="49"/>
      <c r="AF80" s="49"/>
      <c r="AG80" s="49"/>
      <c r="AH80" s="49"/>
      <c r="AI80" s="49"/>
      <c r="AJ80" s="50"/>
      <c r="AK80" s="49"/>
      <c r="AL80" s="49"/>
      <c r="AM80" s="49"/>
      <c r="AN80" s="62">
        <f>COUNTIF(الجدول2[[#This Row],[21]:[20]],480)</f>
        <v>0</v>
      </c>
      <c r="AO80" s="63">
        <f>COUNTIF(الجدول2[[#This Row],[21]:[20]],"غ")</f>
        <v>0</v>
      </c>
      <c r="AP80" s="63">
        <f>COUNTIF(الجدول2[[#This Row],[21]:[20]],"ب")</f>
        <v>0</v>
      </c>
      <c r="AQ80" s="63">
        <f>COUNTIF(الجدول2[[#This Row],[21]:[20]],"&lt;480")</f>
        <v>0</v>
      </c>
    </row>
    <row r="81" spans="1:43">
      <c r="A81" s="41">
        <v>1242</v>
      </c>
      <c r="B81" s="54"/>
      <c r="C81" s="43">
        <f>الجدول2[[#This Row],[الرقم]]</f>
        <v>1242</v>
      </c>
      <c r="D81" s="43"/>
      <c r="E81" s="44">
        <f t="shared" si="4"/>
        <v>30.5</v>
      </c>
      <c r="F81" s="45">
        <f t="shared" si="5"/>
        <v>14640</v>
      </c>
      <c r="G81" s="46">
        <f t="shared" si="6"/>
        <v>0</v>
      </c>
      <c r="H81" s="47">
        <f t="shared" si="7"/>
        <v>14640</v>
      </c>
      <c r="I81" s="48">
        <v>30.5</v>
      </c>
      <c r="J81" s="49"/>
      <c r="K81" s="49"/>
      <c r="L81" s="49"/>
      <c r="M81" s="49"/>
      <c r="N81" s="49"/>
      <c r="O81" s="50"/>
      <c r="P81" s="49"/>
      <c r="Q81" s="49"/>
      <c r="R81" s="49"/>
      <c r="S81" s="49"/>
      <c r="T81" s="49"/>
      <c r="U81" s="49"/>
      <c r="V81" s="50"/>
      <c r="W81" s="49"/>
      <c r="X81" s="49"/>
      <c r="Y81" s="49"/>
      <c r="Z81" s="49"/>
      <c r="AA81" s="49"/>
      <c r="AB81" s="49"/>
      <c r="AC81" s="50"/>
      <c r="AD81" s="49"/>
      <c r="AE81" s="49"/>
      <c r="AF81" s="49"/>
      <c r="AG81" s="49"/>
      <c r="AH81" s="49"/>
      <c r="AI81" s="49"/>
      <c r="AJ81" s="50"/>
      <c r="AK81" s="49"/>
      <c r="AL81" s="49"/>
      <c r="AM81" s="49"/>
      <c r="AN81" s="51">
        <f>COUNTIF(الجدول2[[#This Row],[21]:[20]],480)</f>
        <v>0</v>
      </c>
      <c r="AO81" s="52">
        <f>COUNTIF(الجدول2[[#This Row],[21]:[20]],"غ")</f>
        <v>0</v>
      </c>
      <c r="AP81" s="52">
        <f>COUNTIF(الجدول2[[#This Row],[21]:[20]],"ب")</f>
        <v>0</v>
      </c>
      <c r="AQ81" s="52">
        <f>COUNTIF(الجدول2[[#This Row],[21]:[20]],"&lt;480")</f>
        <v>0</v>
      </c>
    </row>
    <row r="82" spans="1:43">
      <c r="A82" s="41">
        <v>1244</v>
      </c>
      <c r="B82" s="55"/>
      <c r="C82" s="43">
        <f>الجدول2[[#This Row],[الرقم]]</f>
        <v>1244</v>
      </c>
      <c r="D82" s="43"/>
      <c r="E82" s="44">
        <f t="shared" si="4"/>
        <v>13.502059999999998</v>
      </c>
      <c r="F82" s="45">
        <f t="shared" si="5"/>
        <v>6480.9887999999992</v>
      </c>
      <c r="G82" s="46">
        <f t="shared" si="6"/>
        <v>0</v>
      </c>
      <c r="H82" s="47">
        <f t="shared" si="7"/>
        <v>8400.9887999999992</v>
      </c>
      <c r="I82" s="48">
        <v>17.50206</v>
      </c>
      <c r="J82" s="49"/>
      <c r="K82" s="53">
        <v>480</v>
      </c>
      <c r="L82" s="53">
        <v>480</v>
      </c>
      <c r="M82" s="53">
        <v>480</v>
      </c>
      <c r="N82" s="53">
        <v>480</v>
      </c>
      <c r="O82" s="50"/>
      <c r="P82" s="49"/>
      <c r="Q82" s="49"/>
      <c r="R82" s="49"/>
      <c r="S82" s="49"/>
      <c r="T82" s="49"/>
      <c r="U82" s="49"/>
      <c r="V82" s="50"/>
      <c r="W82" s="49"/>
      <c r="X82" s="49"/>
      <c r="Y82" s="49"/>
      <c r="Z82" s="49"/>
      <c r="AA82" s="49"/>
      <c r="AB82" s="49"/>
      <c r="AC82" s="50"/>
      <c r="AD82" s="49"/>
      <c r="AE82" s="49"/>
      <c r="AF82" s="49"/>
      <c r="AG82" s="49"/>
      <c r="AH82" s="49"/>
      <c r="AI82" s="49"/>
      <c r="AJ82" s="50"/>
      <c r="AK82" s="49"/>
      <c r="AL82" s="49"/>
      <c r="AM82" s="49"/>
      <c r="AN82" s="51">
        <f>COUNTIF(الجدول2[[#This Row],[21]:[20]],480)</f>
        <v>4</v>
      </c>
      <c r="AO82" s="52">
        <f>COUNTIF(الجدول2[[#This Row],[21]:[20]],"غ")</f>
        <v>0</v>
      </c>
      <c r="AP82" s="52">
        <f>COUNTIF(الجدول2[[#This Row],[21]:[20]],"ب")</f>
        <v>0</v>
      </c>
      <c r="AQ82" s="52">
        <f>COUNTIF(الجدول2[[#This Row],[21]:[20]],"&lt;480")</f>
        <v>0</v>
      </c>
    </row>
    <row r="83" spans="1:43">
      <c r="A83" s="41">
        <v>1252</v>
      </c>
      <c r="B83" s="55"/>
      <c r="C83" s="56">
        <f>الجدول2[[#This Row],[الرقم]]</f>
        <v>1252</v>
      </c>
      <c r="D83" s="43"/>
      <c r="E83" s="44">
        <f t="shared" si="4"/>
        <v>2.5333333333333341</v>
      </c>
      <c r="F83" s="45">
        <f t="shared" si="5"/>
        <v>1216.0000000000005</v>
      </c>
      <c r="G83" s="46">
        <f t="shared" si="6"/>
        <v>0</v>
      </c>
      <c r="H83" s="47">
        <f t="shared" si="7"/>
        <v>1216.0000000000005</v>
      </c>
      <c r="I83" s="48">
        <v>2.5333333333333341</v>
      </c>
      <c r="J83" s="49"/>
      <c r="K83" s="49"/>
      <c r="L83" s="49"/>
      <c r="M83" s="49"/>
      <c r="N83" s="49"/>
      <c r="O83" s="50"/>
      <c r="P83" s="49"/>
      <c r="Q83" s="49"/>
      <c r="R83" s="49"/>
      <c r="S83" s="49"/>
      <c r="T83" s="49"/>
      <c r="U83" s="49"/>
      <c r="V83" s="50"/>
      <c r="W83" s="49"/>
      <c r="X83" s="49"/>
      <c r="Y83" s="49"/>
      <c r="Z83" s="49"/>
      <c r="AA83" s="49"/>
      <c r="AB83" s="49"/>
      <c r="AC83" s="50"/>
      <c r="AD83" s="49"/>
      <c r="AE83" s="49"/>
      <c r="AF83" s="49"/>
      <c r="AG83" s="49"/>
      <c r="AH83" s="49"/>
      <c r="AI83" s="49"/>
      <c r="AJ83" s="50"/>
      <c r="AK83" s="49"/>
      <c r="AL83" s="49"/>
      <c r="AM83" s="49"/>
      <c r="AN83" s="51">
        <f>COUNTIF(الجدول2[[#This Row],[21]:[20]],480)</f>
        <v>0</v>
      </c>
      <c r="AO83" s="52">
        <f>COUNTIF(الجدول2[[#This Row],[21]:[20]],"غ")</f>
        <v>0</v>
      </c>
      <c r="AP83" s="52">
        <f>COUNTIF(الجدول2[[#This Row],[21]:[20]],"ب")</f>
        <v>0</v>
      </c>
      <c r="AQ83" s="52">
        <f>COUNTIF(الجدول2[[#This Row],[21]:[20]],"&lt;480")</f>
        <v>0</v>
      </c>
    </row>
    <row r="84" spans="1:43">
      <c r="A84" s="41">
        <v>1259</v>
      </c>
      <c r="B84" s="54"/>
      <c r="C84" s="43">
        <f>الجدول2[[#This Row],[الرقم]]</f>
        <v>1259</v>
      </c>
      <c r="D84" s="43"/>
      <c r="E84" s="44">
        <f t="shared" si="4"/>
        <v>34.035416666666663</v>
      </c>
      <c r="F84" s="45">
        <f t="shared" si="5"/>
        <v>16336.999999999998</v>
      </c>
      <c r="G84" s="46">
        <f t="shared" si="6"/>
        <v>0</v>
      </c>
      <c r="H84" s="47">
        <f t="shared" si="7"/>
        <v>16336.999999999998</v>
      </c>
      <c r="I84" s="48">
        <v>34.035416666666663</v>
      </c>
      <c r="J84" s="49"/>
      <c r="K84" s="49"/>
      <c r="L84" s="49"/>
      <c r="M84" s="49"/>
      <c r="N84" s="49"/>
      <c r="O84" s="50"/>
      <c r="P84" s="49"/>
      <c r="Q84" s="49"/>
      <c r="R84" s="49"/>
      <c r="S84" s="49"/>
      <c r="T84" s="49"/>
      <c r="U84" s="49"/>
      <c r="V84" s="50"/>
      <c r="W84" s="49"/>
      <c r="X84" s="49"/>
      <c r="Y84" s="49"/>
      <c r="Z84" s="49"/>
      <c r="AA84" s="49"/>
      <c r="AB84" s="49"/>
      <c r="AC84" s="50"/>
      <c r="AD84" s="49"/>
      <c r="AE84" s="49"/>
      <c r="AF84" s="49"/>
      <c r="AG84" s="49"/>
      <c r="AH84" s="49"/>
      <c r="AI84" s="49"/>
      <c r="AJ84" s="50"/>
      <c r="AK84" s="49"/>
      <c r="AL84" s="49"/>
      <c r="AM84" s="49"/>
      <c r="AN84" s="51">
        <f>COUNTIF(الجدول2[[#This Row],[21]:[20]],480)</f>
        <v>0</v>
      </c>
      <c r="AO84" s="52">
        <f>COUNTIF(الجدول2[[#This Row],[21]:[20]],"غ")</f>
        <v>0</v>
      </c>
      <c r="AP84" s="52">
        <f>COUNTIF(الجدول2[[#This Row],[21]:[20]],"ب")</f>
        <v>0</v>
      </c>
      <c r="AQ84" s="52">
        <f>COUNTIF(الجدول2[[#This Row],[21]:[20]],"&lt;480")</f>
        <v>0</v>
      </c>
    </row>
    <row r="85" spans="1:43">
      <c r="A85" s="41">
        <v>1279</v>
      </c>
      <c r="B85" s="54"/>
      <c r="C85" s="43">
        <f>الجدول2[[#This Row],[الرقم]]</f>
        <v>1279</v>
      </c>
      <c r="D85" s="43"/>
      <c r="E85" s="44">
        <f t="shared" si="4"/>
        <v>2.6416666670000004</v>
      </c>
      <c r="F85" s="45">
        <f t="shared" si="5"/>
        <v>1268.0000001600001</v>
      </c>
      <c r="G85" s="46">
        <f t="shared" si="6"/>
        <v>0</v>
      </c>
      <c r="H85" s="47">
        <f t="shared" si="7"/>
        <v>1388.0000001600001</v>
      </c>
      <c r="I85" s="48">
        <v>2.8916666670000004</v>
      </c>
      <c r="J85" s="49"/>
      <c r="K85" s="49"/>
      <c r="L85" s="49"/>
      <c r="M85" s="49"/>
      <c r="N85" s="53">
        <v>120</v>
      </c>
      <c r="O85" s="50"/>
      <c r="P85" s="49"/>
      <c r="Q85" s="49"/>
      <c r="R85" s="49"/>
      <c r="S85" s="49"/>
      <c r="T85" s="49"/>
      <c r="U85" s="49"/>
      <c r="V85" s="50"/>
      <c r="W85" s="49"/>
      <c r="X85" s="49"/>
      <c r="Y85" s="49"/>
      <c r="Z85" s="49"/>
      <c r="AA85" s="49"/>
      <c r="AB85" s="49"/>
      <c r="AC85" s="50"/>
      <c r="AD85" s="49"/>
      <c r="AE85" s="49"/>
      <c r="AF85" s="49"/>
      <c r="AG85" s="49"/>
      <c r="AH85" s="49"/>
      <c r="AI85" s="49"/>
      <c r="AJ85" s="50"/>
      <c r="AK85" s="49"/>
      <c r="AL85" s="49"/>
      <c r="AM85" s="49"/>
      <c r="AN85" s="51">
        <f>COUNTIF(الجدول2[[#This Row],[21]:[20]],480)</f>
        <v>0</v>
      </c>
      <c r="AO85" s="52">
        <f>COUNTIF(الجدول2[[#This Row],[21]:[20]],"غ")</f>
        <v>0</v>
      </c>
      <c r="AP85" s="52">
        <f>COUNTIF(الجدول2[[#This Row],[21]:[20]],"ب")</f>
        <v>0</v>
      </c>
      <c r="AQ85" s="52">
        <f>COUNTIF(الجدول2[[#This Row],[21]:[20]],"&lt;480")</f>
        <v>1</v>
      </c>
    </row>
    <row r="86" spans="1:43">
      <c r="A86" s="41">
        <v>1300</v>
      </c>
      <c r="B86" s="42"/>
      <c r="C86" s="43">
        <f>الجدول2[[#This Row],[الرقم]]</f>
        <v>1300</v>
      </c>
      <c r="D86" s="43"/>
      <c r="E86" s="44">
        <f t="shared" si="4"/>
        <v>5.8979166666666663</v>
      </c>
      <c r="F86" s="45">
        <f t="shared" si="5"/>
        <v>2831</v>
      </c>
      <c r="G86" s="46">
        <f t="shared" si="6"/>
        <v>0</v>
      </c>
      <c r="H86" s="47">
        <f t="shared" si="7"/>
        <v>2831</v>
      </c>
      <c r="I86" s="48">
        <v>5.8979166666666671</v>
      </c>
      <c r="J86" s="49"/>
      <c r="K86" s="49"/>
      <c r="L86" s="49"/>
      <c r="M86" s="49"/>
      <c r="N86" s="49"/>
      <c r="O86" s="50"/>
      <c r="P86" s="49"/>
      <c r="Q86" s="49"/>
      <c r="R86" s="49"/>
      <c r="S86" s="49"/>
      <c r="T86" s="49"/>
      <c r="U86" s="49"/>
      <c r="V86" s="50"/>
      <c r="W86" s="49"/>
      <c r="X86" s="49"/>
      <c r="Y86" s="49"/>
      <c r="Z86" s="49"/>
      <c r="AA86" s="49"/>
      <c r="AB86" s="49"/>
      <c r="AC86" s="50"/>
      <c r="AD86" s="49"/>
      <c r="AE86" s="49"/>
      <c r="AF86" s="49"/>
      <c r="AG86" s="49"/>
      <c r="AH86" s="49"/>
      <c r="AI86" s="49"/>
      <c r="AJ86" s="50"/>
      <c r="AK86" s="49"/>
      <c r="AL86" s="49"/>
      <c r="AM86" s="49"/>
      <c r="AN86" s="51">
        <f>COUNTIF(الجدول2[[#This Row],[21]:[20]],480)</f>
        <v>0</v>
      </c>
      <c r="AO86" s="52">
        <f>COUNTIF(الجدول2[[#This Row],[21]:[20]],"غ")</f>
        <v>0</v>
      </c>
      <c r="AP86" s="52">
        <f>COUNTIF(الجدول2[[#This Row],[21]:[20]],"ب")</f>
        <v>0</v>
      </c>
      <c r="AQ86" s="52">
        <f>COUNTIF(الجدول2[[#This Row],[21]:[20]],"&lt;480")</f>
        <v>0</v>
      </c>
    </row>
    <row r="87" spans="1:43">
      <c r="A87" s="41">
        <v>1307</v>
      </c>
      <c r="B87" s="54"/>
      <c r="C87" s="43">
        <f>الجدول2[[#This Row],[الرقم]]</f>
        <v>1307</v>
      </c>
      <c r="D87" s="43"/>
      <c r="E87" s="44">
        <f t="shared" si="4"/>
        <v>15.412500000333337</v>
      </c>
      <c r="F87" s="45">
        <f t="shared" si="5"/>
        <v>7398.0000001600019</v>
      </c>
      <c r="G87" s="46">
        <f t="shared" si="6"/>
        <v>0</v>
      </c>
      <c r="H87" s="47">
        <f t="shared" si="7"/>
        <v>7878.0000001600019</v>
      </c>
      <c r="I87" s="48">
        <v>16.412500000333338</v>
      </c>
      <c r="J87" s="49"/>
      <c r="K87" s="49"/>
      <c r="L87" s="49"/>
      <c r="M87" s="53">
        <v>480</v>
      </c>
      <c r="N87" s="49"/>
      <c r="O87" s="50"/>
      <c r="P87" s="49"/>
      <c r="Q87" s="49"/>
      <c r="R87" s="49"/>
      <c r="S87" s="49"/>
      <c r="T87" s="49"/>
      <c r="U87" s="49"/>
      <c r="V87" s="50"/>
      <c r="W87" s="49"/>
      <c r="X87" s="49"/>
      <c r="Y87" s="49"/>
      <c r="Z87" s="49"/>
      <c r="AA87" s="49"/>
      <c r="AB87" s="49"/>
      <c r="AC87" s="50"/>
      <c r="AD87" s="49"/>
      <c r="AE87" s="49"/>
      <c r="AF87" s="49"/>
      <c r="AG87" s="49"/>
      <c r="AH87" s="49"/>
      <c r="AI87" s="49"/>
      <c r="AJ87" s="50"/>
      <c r="AK87" s="49"/>
      <c r="AL87" s="49"/>
      <c r="AM87" s="49"/>
      <c r="AN87" s="51">
        <f>COUNTIF(الجدول2[[#This Row],[21]:[20]],480)</f>
        <v>1</v>
      </c>
      <c r="AO87" s="52">
        <f>COUNTIF(الجدول2[[#This Row],[21]:[20]],"غ")</f>
        <v>0</v>
      </c>
      <c r="AP87" s="52">
        <f>COUNTIF(الجدول2[[#This Row],[21]:[20]],"ب")</f>
        <v>0</v>
      </c>
      <c r="AQ87" s="52">
        <f>COUNTIF(الجدول2[[#This Row],[21]:[20]],"&lt;480")</f>
        <v>0</v>
      </c>
    </row>
    <row r="88" spans="1:43">
      <c r="A88" s="41">
        <v>1336</v>
      </c>
      <c r="B88" s="54"/>
      <c r="C88" s="43">
        <f>الجدول2[[#This Row],[الرقم]]</f>
        <v>1336</v>
      </c>
      <c r="D88" s="43"/>
      <c r="E88" s="44">
        <f t="shared" si="4"/>
        <v>13.66041666666667</v>
      </c>
      <c r="F88" s="45">
        <f t="shared" si="5"/>
        <v>6557.0000000000018</v>
      </c>
      <c r="G88" s="46">
        <f t="shared" si="6"/>
        <v>0</v>
      </c>
      <c r="H88" s="47">
        <f t="shared" si="7"/>
        <v>6557.0000000000018</v>
      </c>
      <c r="I88" s="48">
        <v>13.66041666666667</v>
      </c>
      <c r="J88" s="49"/>
      <c r="K88" s="49"/>
      <c r="L88" s="49"/>
      <c r="M88" s="49"/>
      <c r="N88" s="49"/>
      <c r="O88" s="50"/>
      <c r="P88" s="49"/>
      <c r="Q88" s="49"/>
      <c r="R88" s="49"/>
      <c r="S88" s="49"/>
      <c r="T88" s="49"/>
      <c r="U88" s="49"/>
      <c r="V88" s="50"/>
      <c r="W88" s="49"/>
      <c r="X88" s="49"/>
      <c r="Y88" s="49"/>
      <c r="Z88" s="49"/>
      <c r="AA88" s="49"/>
      <c r="AB88" s="49"/>
      <c r="AC88" s="50"/>
      <c r="AD88" s="49"/>
      <c r="AE88" s="49"/>
      <c r="AF88" s="49"/>
      <c r="AG88" s="49"/>
      <c r="AH88" s="49"/>
      <c r="AI88" s="49"/>
      <c r="AJ88" s="50"/>
      <c r="AK88" s="49"/>
      <c r="AL88" s="49"/>
      <c r="AM88" s="49"/>
      <c r="AN88" s="51">
        <f>COUNTIF(الجدول2[[#This Row],[21]:[20]],480)</f>
        <v>0</v>
      </c>
      <c r="AO88" s="52">
        <f>COUNTIF(الجدول2[[#This Row],[21]:[20]],"غ")</f>
        <v>0</v>
      </c>
      <c r="AP88" s="52">
        <f>COUNTIF(الجدول2[[#This Row],[21]:[20]],"ب")</f>
        <v>0</v>
      </c>
      <c r="AQ88" s="52">
        <f>COUNTIF(الجدول2[[#This Row],[21]:[20]],"&lt;480")</f>
        <v>0</v>
      </c>
    </row>
    <row r="89" spans="1:43">
      <c r="A89" s="41">
        <v>1367</v>
      </c>
      <c r="B89" s="54"/>
      <c r="C89" s="43">
        <f>الجدول2[[#This Row],[الرقم]]</f>
        <v>1367</v>
      </c>
      <c r="D89" s="43"/>
      <c r="E89" s="44">
        <f t="shared" si="4"/>
        <v>29.410416663333333</v>
      </c>
      <c r="F89" s="45">
        <f t="shared" si="5"/>
        <v>14116.999998400001</v>
      </c>
      <c r="G89" s="46">
        <f t="shared" si="6"/>
        <v>0</v>
      </c>
      <c r="H89" s="47">
        <f t="shared" si="7"/>
        <v>14116.999998400001</v>
      </c>
      <c r="I89" s="48">
        <v>29.410416663333333</v>
      </c>
      <c r="J89" s="49"/>
      <c r="K89" s="49"/>
      <c r="L89" s="49"/>
      <c r="M89" s="49"/>
      <c r="N89" s="49"/>
      <c r="O89" s="50"/>
      <c r="P89" s="49"/>
      <c r="Q89" s="49"/>
      <c r="R89" s="49"/>
      <c r="S89" s="49"/>
      <c r="T89" s="49"/>
      <c r="U89" s="49"/>
      <c r="V89" s="50"/>
      <c r="W89" s="49"/>
      <c r="X89" s="49"/>
      <c r="Y89" s="49"/>
      <c r="Z89" s="49"/>
      <c r="AA89" s="49"/>
      <c r="AB89" s="49"/>
      <c r="AC89" s="50"/>
      <c r="AD89" s="49"/>
      <c r="AE89" s="49"/>
      <c r="AF89" s="49"/>
      <c r="AG89" s="49"/>
      <c r="AH89" s="49"/>
      <c r="AI89" s="49"/>
      <c r="AJ89" s="50"/>
      <c r="AK89" s="49"/>
      <c r="AL89" s="49"/>
      <c r="AM89" s="49"/>
      <c r="AN89" s="51">
        <f>COUNTIF(الجدول2[[#This Row],[21]:[20]],480)</f>
        <v>0</v>
      </c>
      <c r="AO89" s="52">
        <f>COUNTIF(الجدول2[[#This Row],[21]:[20]],"غ")</f>
        <v>0</v>
      </c>
      <c r="AP89" s="52">
        <f>COUNTIF(الجدول2[[#This Row],[21]:[20]],"ب")</f>
        <v>0</v>
      </c>
      <c r="AQ89" s="52">
        <f>COUNTIF(الجدول2[[#This Row],[21]:[20]],"&lt;480")</f>
        <v>0</v>
      </c>
    </row>
    <row r="90" spans="1:43">
      <c r="A90" s="41">
        <v>1401</v>
      </c>
      <c r="B90" s="54"/>
      <c r="C90" s="43">
        <f>الجدول2[[#This Row],[الرقم]]</f>
        <v>1401</v>
      </c>
      <c r="D90" s="43"/>
      <c r="E90" s="44">
        <f t="shared" si="4"/>
        <v>40</v>
      </c>
      <c r="F90" s="45">
        <f t="shared" si="5"/>
        <v>19200</v>
      </c>
      <c r="G90" s="46">
        <f t="shared" si="6"/>
        <v>0</v>
      </c>
      <c r="H90" s="47">
        <f t="shared" si="7"/>
        <v>19200</v>
      </c>
      <c r="I90" s="48">
        <v>40</v>
      </c>
      <c r="J90" s="49"/>
      <c r="K90" s="49"/>
      <c r="L90" s="49"/>
      <c r="M90" s="49"/>
      <c r="N90" s="49"/>
      <c r="O90" s="50"/>
      <c r="P90" s="49"/>
      <c r="Q90" s="49"/>
      <c r="R90" s="49"/>
      <c r="S90" s="49"/>
      <c r="T90" s="49"/>
      <c r="U90" s="49"/>
      <c r="V90" s="50"/>
      <c r="W90" s="49"/>
      <c r="X90" s="49"/>
      <c r="Y90" s="49"/>
      <c r="Z90" s="49"/>
      <c r="AA90" s="49"/>
      <c r="AB90" s="49"/>
      <c r="AC90" s="50"/>
      <c r="AD90" s="49"/>
      <c r="AE90" s="49"/>
      <c r="AF90" s="49"/>
      <c r="AG90" s="49"/>
      <c r="AH90" s="49"/>
      <c r="AI90" s="49"/>
      <c r="AJ90" s="50"/>
      <c r="AK90" s="49"/>
      <c r="AL90" s="49"/>
      <c r="AM90" s="49"/>
      <c r="AN90" s="51">
        <f>COUNTIF(الجدول2[[#This Row],[21]:[20]],480)</f>
        <v>0</v>
      </c>
      <c r="AO90" s="52">
        <f>COUNTIF(الجدول2[[#This Row],[21]:[20]],"غ")</f>
        <v>0</v>
      </c>
      <c r="AP90" s="52">
        <f>COUNTIF(الجدول2[[#This Row],[21]:[20]],"ب")</f>
        <v>0</v>
      </c>
      <c r="AQ90" s="52">
        <f>COUNTIF(الجدول2[[#This Row],[21]:[20]],"&lt;480")</f>
        <v>0</v>
      </c>
    </row>
    <row r="91" spans="1:43">
      <c r="A91" s="41">
        <v>1433</v>
      </c>
      <c r="B91" s="54"/>
      <c r="C91" s="43">
        <f>الجدول2[[#This Row],[الرقم]]</f>
        <v>1433</v>
      </c>
      <c r="D91" s="43"/>
      <c r="E91" s="44">
        <f t="shared" si="4"/>
        <v>10.189583332999996</v>
      </c>
      <c r="F91" s="45">
        <f t="shared" si="5"/>
        <v>4890.9999998399981</v>
      </c>
      <c r="G91" s="46">
        <f t="shared" si="6"/>
        <v>0</v>
      </c>
      <c r="H91" s="47">
        <f t="shared" si="7"/>
        <v>5850.9999998399981</v>
      </c>
      <c r="I91" s="48">
        <v>12.189583332999996</v>
      </c>
      <c r="J91" s="53">
        <v>480</v>
      </c>
      <c r="K91" s="53">
        <v>480</v>
      </c>
      <c r="L91" s="49"/>
      <c r="M91" s="49"/>
      <c r="N91" s="49"/>
      <c r="O91" s="50"/>
      <c r="P91" s="49"/>
      <c r="Q91" s="49"/>
      <c r="R91" s="49"/>
      <c r="S91" s="49"/>
      <c r="T91" s="49"/>
      <c r="U91" s="49"/>
      <c r="V91" s="50"/>
      <c r="W91" s="49"/>
      <c r="X91" s="49"/>
      <c r="Y91" s="49"/>
      <c r="Z91" s="49"/>
      <c r="AA91" s="49"/>
      <c r="AB91" s="49"/>
      <c r="AC91" s="50"/>
      <c r="AD91" s="49"/>
      <c r="AE91" s="49"/>
      <c r="AF91" s="49"/>
      <c r="AG91" s="49"/>
      <c r="AH91" s="49"/>
      <c r="AI91" s="49"/>
      <c r="AJ91" s="50"/>
      <c r="AK91" s="49"/>
      <c r="AL91" s="49"/>
      <c r="AM91" s="49"/>
      <c r="AN91" s="51">
        <f>COUNTIF(الجدول2[[#This Row],[21]:[20]],480)</f>
        <v>2</v>
      </c>
      <c r="AO91" s="52">
        <f>COUNTIF(الجدول2[[#This Row],[21]:[20]],"غ")</f>
        <v>0</v>
      </c>
      <c r="AP91" s="52">
        <f>COUNTIF(الجدول2[[#This Row],[21]:[20]],"ب")</f>
        <v>0</v>
      </c>
      <c r="AQ91" s="52">
        <f>COUNTIF(الجدول2[[#This Row],[21]:[20]],"&lt;480")</f>
        <v>0</v>
      </c>
    </row>
    <row r="92" spans="1:43">
      <c r="A92" s="41">
        <v>1474</v>
      </c>
      <c r="B92" s="54"/>
      <c r="C92" s="43">
        <f>الجدول2[[#This Row],[الرقم]]</f>
        <v>1474</v>
      </c>
      <c r="D92" s="43"/>
      <c r="E92" s="44">
        <f t="shared" si="4"/>
        <v>4.84375</v>
      </c>
      <c r="F92" s="45">
        <f t="shared" si="5"/>
        <v>2325</v>
      </c>
      <c r="G92" s="46">
        <f t="shared" si="6"/>
        <v>0</v>
      </c>
      <c r="H92" s="47">
        <f t="shared" si="7"/>
        <v>2742</v>
      </c>
      <c r="I92" s="48">
        <v>5.7125000000000004</v>
      </c>
      <c r="J92" s="49"/>
      <c r="K92" s="49"/>
      <c r="L92" s="68">
        <v>417</v>
      </c>
      <c r="M92" s="49"/>
      <c r="N92" s="49"/>
      <c r="O92" s="50"/>
      <c r="P92" s="49"/>
      <c r="Q92" s="49"/>
      <c r="R92" s="49"/>
      <c r="S92" s="49"/>
      <c r="T92" s="49"/>
      <c r="U92" s="49"/>
      <c r="V92" s="50"/>
      <c r="W92" s="49"/>
      <c r="X92" s="49"/>
      <c r="Y92" s="49"/>
      <c r="Z92" s="49"/>
      <c r="AA92" s="49"/>
      <c r="AB92" s="49"/>
      <c r="AC92" s="50"/>
      <c r="AD92" s="49"/>
      <c r="AE92" s="49"/>
      <c r="AF92" s="49"/>
      <c r="AG92" s="49"/>
      <c r="AH92" s="49"/>
      <c r="AI92" s="49"/>
      <c r="AJ92" s="50"/>
      <c r="AK92" s="49"/>
      <c r="AL92" s="49"/>
      <c r="AM92" s="49"/>
      <c r="AN92" s="51">
        <f>COUNTIF(الجدول2[[#This Row],[21]:[20]],480)</f>
        <v>0</v>
      </c>
      <c r="AO92" s="52">
        <f>COUNTIF(الجدول2[[#This Row],[21]:[20]],"غ")</f>
        <v>0</v>
      </c>
      <c r="AP92" s="52">
        <f>COUNTIF(الجدول2[[#This Row],[21]:[20]],"ب")</f>
        <v>0</v>
      </c>
      <c r="AQ92" s="52">
        <f>COUNTIF(الجدول2[[#This Row],[21]:[20]],"&lt;480")</f>
        <v>1</v>
      </c>
    </row>
    <row r="93" spans="1:43">
      <c r="A93" s="41">
        <v>1499</v>
      </c>
      <c r="B93" s="54"/>
      <c r="C93" s="43">
        <f>الجدول2[[#This Row],[الرقم]]</f>
        <v>1499</v>
      </c>
      <c r="D93" s="43"/>
      <c r="E93" s="44">
        <f t="shared" si="4"/>
        <v>30.141666666666666</v>
      </c>
      <c r="F93" s="45">
        <f t="shared" si="5"/>
        <v>14468</v>
      </c>
      <c r="G93" s="46">
        <f t="shared" si="6"/>
        <v>0</v>
      </c>
      <c r="H93" s="47">
        <f t="shared" si="7"/>
        <v>14468</v>
      </c>
      <c r="I93" s="48">
        <v>30.141666666666666</v>
      </c>
      <c r="J93" s="49"/>
      <c r="K93" s="49"/>
      <c r="L93" s="49"/>
      <c r="M93" s="49"/>
      <c r="N93" s="49"/>
      <c r="O93" s="50"/>
      <c r="P93" s="49"/>
      <c r="Q93" s="49"/>
      <c r="R93" s="49"/>
      <c r="S93" s="49"/>
      <c r="T93" s="49"/>
      <c r="U93" s="49"/>
      <c r="V93" s="50"/>
      <c r="W93" s="49"/>
      <c r="X93" s="49"/>
      <c r="Y93" s="49"/>
      <c r="Z93" s="49"/>
      <c r="AA93" s="49"/>
      <c r="AB93" s="49"/>
      <c r="AC93" s="50"/>
      <c r="AD93" s="49"/>
      <c r="AE93" s="49"/>
      <c r="AF93" s="49"/>
      <c r="AG93" s="49"/>
      <c r="AH93" s="49"/>
      <c r="AI93" s="49"/>
      <c r="AJ93" s="50"/>
      <c r="AK93" s="49"/>
      <c r="AL93" s="49"/>
      <c r="AM93" s="49"/>
      <c r="AN93" s="51">
        <f>COUNTIF(الجدول2[[#This Row],[21]:[20]],480)</f>
        <v>0</v>
      </c>
      <c r="AO93" s="52">
        <f>COUNTIF(الجدول2[[#This Row],[21]:[20]],"غ")</f>
        <v>0</v>
      </c>
      <c r="AP93" s="52">
        <f>COUNTIF(الجدول2[[#This Row],[21]:[20]],"ب")</f>
        <v>0</v>
      </c>
      <c r="AQ93" s="52">
        <f>COUNTIF(الجدول2[[#This Row],[21]:[20]],"&lt;480")</f>
        <v>0</v>
      </c>
    </row>
    <row r="94" spans="1:43">
      <c r="A94" s="41">
        <v>1508</v>
      </c>
      <c r="B94" s="42"/>
      <c r="C94" s="56">
        <f>الجدول2[[#This Row],[الرقم]]</f>
        <v>1508</v>
      </c>
      <c r="D94" s="43"/>
      <c r="E94" s="44">
        <f t="shared" si="4"/>
        <v>2.9833333333333334</v>
      </c>
      <c r="F94" s="45">
        <f t="shared" si="5"/>
        <v>1432</v>
      </c>
      <c r="G94" s="46">
        <f t="shared" si="6"/>
        <v>0</v>
      </c>
      <c r="H94" s="47">
        <f t="shared" si="7"/>
        <v>1432</v>
      </c>
      <c r="I94" s="48">
        <v>2.9833333333333334</v>
      </c>
      <c r="J94" s="49"/>
      <c r="K94" s="49"/>
      <c r="L94" s="49"/>
      <c r="M94" s="49"/>
      <c r="N94" s="49"/>
      <c r="O94" s="50"/>
      <c r="P94" s="49"/>
      <c r="Q94" s="49"/>
      <c r="R94" s="49"/>
      <c r="S94" s="49"/>
      <c r="T94" s="49"/>
      <c r="U94" s="49"/>
      <c r="V94" s="50"/>
      <c r="W94" s="49"/>
      <c r="X94" s="49"/>
      <c r="Y94" s="49"/>
      <c r="Z94" s="49"/>
      <c r="AA94" s="49"/>
      <c r="AB94" s="49"/>
      <c r="AC94" s="50"/>
      <c r="AD94" s="49"/>
      <c r="AE94" s="49"/>
      <c r="AF94" s="49"/>
      <c r="AG94" s="49"/>
      <c r="AH94" s="49"/>
      <c r="AI94" s="49"/>
      <c r="AJ94" s="50"/>
      <c r="AK94" s="49"/>
      <c r="AL94" s="49"/>
      <c r="AM94" s="49"/>
      <c r="AN94" s="62">
        <f>COUNTIF(الجدول2[[#This Row],[21]:[20]],480)</f>
        <v>0</v>
      </c>
      <c r="AO94" s="63">
        <f>COUNTIF(الجدول2[[#This Row],[21]:[20]],"غ")</f>
        <v>0</v>
      </c>
      <c r="AP94" s="63">
        <f>COUNTIF(الجدول2[[#This Row],[21]:[20]],"ب")</f>
        <v>0</v>
      </c>
      <c r="AQ94" s="63">
        <f>COUNTIF(الجدول2[[#This Row],[21]:[20]],"&lt;480")</f>
        <v>0</v>
      </c>
    </row>
    <row r="95" spans="1:43">
      <c r="A95" s="41">
        <v>1527</v>
      </c>
      <c r="B95" s="54"/>
      <c r="C95" s="43">
        <f>الجدول2[[#This Row],[الرقم]]</f>
        <v>1527</v>
      </c>
      <c r="D95" s="43"/>
      <c r="E95" s="44">
        <f t="shared" si="4"/>
        <v>33</v>
      </c>
      <c r="F95" s="45">
        <f t="shared" si="5"/>
        <v>15840</v>
      </c>
      <c r="G95" s="46">
        <f t="shared" si="6"/>
        <v>0</v>
      </c>
      <c r="H95" s="47">
        <f t="shared" si="7"/>
        <v>15840</v>
      </c>
      <c r="I95" s="48">
        <v>33</v>
      </c>
      <c r="J95" s="49"/>
      <c r="K95" s="49"/>
      <c r="L95" s="49"/>
      <c r="M95" s="49"/>
      <c r="N95" s="49"/>
      <c r="O95" s="50"/>
      <c r="P95" s="49"/>
      <c r="Q95" s="49"/>
      <c r="R95" s="49"/>
      <c r="S95" s="49"/>
      <c r="T95" s="49"/>
      <c r="U95" s="49"/>
      <c r="V95" s="50"/>
      <c r="W95" s="49"/>
      <c r="X95" s="49"/>
      <c r="Y95" s="49"/>
      <c r="Z95" s="49"/>
      <c r="AA95" s="49"/>
      <c r="AB95" s="49"/>
      <c r="AC95" s="50"/>
      <c r="AD95" s="49"/>
      <c r="AE95" s="49"/>
      <c r="AF95" s="49"/>
      <c r="AG95" s="49"/>
      <c r="AH95" s="49"/>
      <c r="AI95" s="49"/>
      <c r="AJ95" s="50"/>
      <c r="AK95" s="49"/>
      <c r="AL95" s="49"/>
      <c r="AM95" s="49"/>
      <c r="AN95" s="51">
        <f>COUNTIF(الجدول2[[#This Row],[21]:[20]],480)</f>
        <v>0</v>
      </c>
      <c r="AO95" s="52">
        <f>COUNTIF(الجدول2[[#This Row],[21]:[20]],"غ")</f>
        <v>0</v>
      </c>
      <c r="AP95" s="52">
        <f>COUNTIF(الجدول2[[#This Row],[21]:[20]],"ب")</f>
        <v>0</v>
      </c>
      <c r="AQ95" s="52">
        <f>COUNTIF(الجدول2[[#This Row],[21]:[20]],"&lt;480")</f>
        <v>0</v>
      </c>
    </row>
    <row r="96" spans="1:43">
      <c r="A96" s="41">
        <v>1528</v>
      </c>
      <c r="B96" s="54"/>
      <c r="C96" s="43">
        <f>الجدول2[[#This Row],[الرقم]]</f>
        <v>1528</v>
      </c>
      <c r="D96" s="43"/>
      <c r="E96" s="44">
        <f t="shared" si="4"/>
        <v>39</v>
      </c>
      <c r="F96" s="45">
        <f t="shared" si="5"/>
        <v>18720</v>
      </c>
      <c r="G96" s="46">
        <f t="shared" si="6"/>
        <v>0</v>
      </c>
      <c r="H96" s="47">
        <f t="shared" si="7"/>
        <v>18720</v>
      </c>
      <c r="I96" s="48">
        <v>39</v>
      </c>
      <c r="J96" s="49"/>
      <c r="K96" s="49"/>
      <c r="L96" s="49"/>
      <c r="M96" s="49"/>
      <c r="N96" s="49"/>
      <c r="O96" s="50"/>
      <c r="P96" s="49"/>
      <c r="Q96" s="49"/>
      <c r="R96" s="49"/>
      <c r="S96" s="49"/>
      <c r="T96" s="49"/>
      <c r="U96" s="49"/>
      <c r="V96" s="50"/>
      <c r="W96" s="49"/>
      <c r="X96" s="49"/>
      <c r="Y96" s="49"/>
      <c r="Z96" s="49"/>
      <c r="AA96" s="49"/>
      <c r="AB96" s="49"/>
      <c r="AC96" s="50"/>
      <c r="AD96" s="49"/>
      <c r="AE96" s="49"/>
      <c r="AF96" s="49"/>
      <c r="AG96" s="49"/>
      <c r="AH96" s="49"/>
      <c r="AI96" s="49"/>
      <c r="AJ96" s="50"/>
      <c r="AK96" s="49"/>
      <c r="AL96" s="49"/>
      <c r="AM96" s="49"/>
      <c r="AN96" s="51">
        <f>COUNTIF(الجدول2[[#This Row],[21]:[20]],480)</f>
        <v>0</v>
      </c>
      <c r="AO96" s="52">
        <f>COUNTIF(الجدول2[[#This Row],[21]:[20]],"غ")</f>
        <v>0</v>
      </c>
      <c r="AP96" s="52">
        <f>COUNTIF(الجدول2[[#This Row],[21]:[20]],"ب")</f>
        <v>0</v>
      </c>
      <c r="AQ96" s="52">
        <f>COUNTIF(الجدول2[[#This Row],[21]:[20]],"&lt;480")</f>
        <v>0</v>
      </c>
    </row>
    <row r="97" spans="1:43">
      <c r="A97" s="41">
        <v>1541</v>
      </c>
      <c r="B97" s="55"/>
      <c r="C97" s="56">
        <f>الجدول2[[#This Row],[الرقم]]</f>
        <v>1541</v>
      </c>
      <c r="D97" s="43"/>
      <c r="E97" s="44">
        <f t="shared" si="4"/>
        <v>3.09375</v>
      </c>
      <c r="F97" s="45">
        <f t="shared" si="5"/>
        <v>1485</v>
      </c>
      <c r="G97" s="46">
        <f t="shared" si="6"/>
        <v>0</v>
      </c>
      <c r="H97" s="47">
        <f t="shared" si="7"/>
        <v>1965</v>
      </c>
      <c r="I97" s="48">
        <v>4.09375</v>
      </c>
      <c r="J97" s="49"/>
      <c r="K97" s="49"/>
      <c r="L97" s="53">
        <v>480</v>
      </c>
      <c r="M97" s="49"/>
      <c r="N97" s="49"/>
      <c r="O97" s="50"/>
      <c r="P97" s="49"/>
      <c r="Q97" s="49"/>
      <c r="R97" s="49"/>
      <c r="S97" s="49"/>
      <c r="T97" s="49"/>
      <c r="U97" s="49"/>
      <c r="V97" s="50"/>
      <c r="W97" s="49"/>
      <c r="X97" s="49"/>
      <c r="Y97" s="49"/>
      <c r="Z97" s="49"/>
      <c r="AA97" s="49"/>
      <c r="AB97" s="49"/>
      <c r="AC97" s="50"/>
      <c r="AD97" s="49"/>
      <c r="AE97" s="49"/>
      <c r="AF97" s="49"/>
      <c r="AG97" s="49"/>
      <c r="AH97" s="49"/>
      <c r="AI97" s="49"/>
      <c r="AJ97" s="50"/>
      <c r="AK97" s="49"/>
      <c r="AL97" s="49"/>
      <c r="AM97" s="49"/>
      <c r="AN97" s="62">
        <f>COUNTIF(الجدول2[[#This Row],[21]:[20]],480)</f>
        <v>1</v>
      </c>
      <c r="AO97" s="63">
        <f>COUNTIF(الجدول2[[#This Row],[21]:[20]],"غ")</f>
        <v>0</v>
      </c>
      <c r="AP97" s="63">
        <f>COUNTIF(الجدول2[[#This Row],[21]:[20]],"ب")</f>
        <v>0</v>
      </c>
      <c r="AQ97" s="63">
        <f>COUNTIF(الجدول2[[#This Row],[21]:[20]],"&lt;480")</f>
        <v>0</v>
      </c>
    </row>
    <row r="98" spans="1:43">
      <c r="A98" s="41">
        <v>1555</v>
      </c>
      <c r="B98" s="55"/>
      <c r="C98" s="56">
        <f>الجدول2[[#This Row],[الرقم]]</f>
        <v>1555</v>
      </c>
      <c r="D98" s="43"/>
      <c r="E98" s="44">
        <f t="shared" si="4"/>
        <v>4.25</v>
      </c>
      <c r="F98" s="45">
        <f t="shared" si="5"/>
        <v>2040</v>
      </c>
      <c r="G98" s="46">
        <f t="shared" si="6"/>
        <v>0</v>
      </c>
      <c r="H98" s="66">
        <f t="shared" si="7"/>
        <v>2040</v>
      </c>
      <c r="I98" s="48">
        <v>4.25</v>
      </c>
      <c r="J98" s="49"/>
      <c r="K98" s="49"/>
      <c r="L98" s="49"/>
      <c r="M98" s="49"/>
      <c r="N98" s="49"/>
      <c r="O98" s="50"/>
      <c r="P98" s="49"/>
      <c r="Q98" s="49"/>
      <c r="R98" s="49"/>
      <c r="S98" s="49"/>
      <c r="T98" s="49"/>
      <c r="U98" s="49"/>
      <c r="V98" s="50"/>
      <c r="W98" s="49"/>
      <c r="X98" s="49"/>
      <c r="Y98" s="49"/>
      <c r="Z98" s="49"/>
      <c r="AA98" s="49"/>
      <c r="AB98" s="49"/>
      <c r="AC98" s="50"/>
      <c r="AD98" s="49"/>
      <c r="AE98" s="49"/>
      <c r="AF98" s="49"/>
      <c r="AG98" s="49"/>
      <c r="AH98" s="49"/>
      <c r="AI98" s="49"/>
      <c r="AJ98" s="50"/>
      <c r="AK98" s="49"/>
      <c r="AL98" s="49"/>
      <c r="AM98" s="49"/>
      <c r="AN98" s="62">
        <f>COUNTIF(الجدول2[[#This Row],[21]:[20]],480)</f>
        <v>0</v>
      </c>
      <c r="AO98" s="63">
        <f>COUNTIF(الجدول2[[#This Row],[21]:[20]],"غ")</f>
        <v>0</v>
      </c>
      <c r="AP98" s="63">
        <f>COUNTIF(الجدول2[[#This Row],[21]:[20]],"ب")</f>
        <v>0</v>
      </c>
      <c r="AQ98" s="63">
        <f>COUNTIF(الجدول2[[#This Row],[21]:[20]],"&lt;480")</f>
        <v>0</v>
      </c>
    </row>
    <row r="99" spans="1:43">
      <c r="A99" s="41">
        <v>1557</v>
      </c>
      <c r="B99" s="55"/>
      <c r="C99" s="56">
        <f>الجدول2[[#This Row],[الرقم]]</f>
        <v>1557</v>
      </c>
      <c r="D99" s="43"/>
      <c r="E99" s="44">
        <f t="shared" si="4"/>
        <v>4.75</v>
      </c>
      <c r="F99" s="45">
        <f t="shared" si="5"/>
        <v>2280</v>
      </c>
      <c r="G99" s="46">
        <f t="shared" si="6"/>
        <v>0</v>
      </c>
      <c r="H99" s="66">
        <f t="shared" si="7"/>
        <v>2280</v>
      </c>
      <c r="I99" s="48">
        <v>4.75</v>
      </c>
      <c r="J99" s="49"/>
      <c r="K99" s="49"/>
      <c r="L99" s="49"/>
      <c r="M99" s="49"/>
      <c r="N99" s="49"/>
      <c r="O99" s="50"/>
      <c r="P99" s="49"/>
      <c r="Q99" s="49"/>
      <c r="R99" s="49"/>
      <c r="S99" s="49"/>
      <c r="T99" s="49"/>
      <c r="U99" s="49"/>
      <c r="V99" s="50"/>
      <c r="W99" s="49"/>
      <c r="X99" s="49"/>
      <c r="Y99" s="49"/>
      <c r="Z99" s="49"/>
      <c r="AA99" s="49"/>
      <c r="AB99" s="49"/>
      <c r="AC99" s="50"/>
      <c r="AD99" s="49"/>
      <c r="AE99" s="49"/>
      <c r="AF99" s="49"/>
      <c r="AG99" s="49"/>
      <c r="AH99" s="49"/>
      <c r="AI99" s="49"/>
      <c r="AJ99" s="50"/>
      <c r="AK99" s="49"/>
      <c r="AL99" s="49"/>
      <c r="AM99" s="49"/>
      <c r="AN99" s="62">
        <f>COUNTIF(الجدول2[[#This Row],[21]:[20]],480)</f>
        <v>0</v>
      </c>
      <c r="AO99" s="63">
        <f>COUNTIF(الجدول2[[#This Row],[21]:[20]],"غ")</f>
        <v>0</v>
      </c>
      <c r="AP99" s="63">
        <f>COUNTIF(الجدول2[[#This Row],[21]:[20]],"ب")</f>
        <v>0</v>
      </c>
      <c r="AQ99" s="63">
        <f>COUNTIF(الجدول2[[#This Row],[21]:[20]],"&lt;480")</f>
        <v>0</v>
      </c>
    </row>
    <row r="100" spans="1:43">
      <c r="A100" s="41">
        <v>1575</v>
      </c>
      <c r="B100" s="57"/>
      <c r="C100" s="43">
        <f>الجدول2[[#This Row],[الرقم]]</f>
        <v>1575</v>
      </c>
      <c r="D100" s="43"/>
      <c r="E100" s="44">
        <f t="shared" si="4"/>
        <v>3.1624999999999996</v>
      </c>
      <c r="F100" s="45">
        <f t="shared" si="5"/>
        <v>1517.9999999999998</v>
      </c>
      <c r="G100" s="46">
        <f t="shared" si="6"/>
        <v>0</v>
      </c>
      <c r="H100" s="66">
        <f t="shared" si="7"/>
        <v>1517.9999999999998</v>
      </c>
      <c r="I100" s="48">
        <v>3.1624999999999996</v>
      </c>
      <c r="J100" s="49"/>
      <c r="K100" s="49"/>
      <c r="L100" s="49"/>
      <c r="M100" s="49"/>
      <c r="N100" s="49"/>
      <c r="O100" s="50"/>
      <c r="P100" s="49"/>
      <c r="Q100" s="49"/>
      <c r="R100" s="49"/>
      <c r="S100" s="49"/>
      <c r="T100" s="49"/>
      <c r="U100" s="49"/>
      <c r="V100" s="50"/>
      <c r="W100" s="49"/>
      <c r="X100" s="49"/>
      <c r="Y100" s="49"/>
      <c r="Z100" s="49"/>
      <c r="AA100" s="49"/>
      <c r="AB100" s="49"/>
      <c r="AC100" s="50"/>
      <c r="AD100" s="49"/>
      <c r="AE100" s="49"/>
      <c r="AF100" s="49"/>
      <c r="AG100" s="49"/>
      <c r="AH100" s="49"/>
      <c r="AI100" s="49"/>
      <c r="AJ100" s="50"/>
      <c r="AK100" s="49"/>
      <c r="AL100" s="49"/>
      <c r="AM100" s="49"/>
      <c r="AN100" s="62">
        <f>COUNTIF(الجدول2[[#This Row],[21]:[20]],480)</f>
        <v>0</v>
      </c>
      <c r="AO100" s="63">
        <f>COUNTIF(الجدول2[[#This Row],[21]:[20]],"غ")</f>
        <v>0</v>
      </c>
      <c r="AP100" s="63">
        <f>COUNTIF(الجدول2[[#This Row],[21]:[20]],"ب")</f>
        <v>0</v>
      </c>
      <c r="AQ100" s="63">
        <f>COUNTIF(الجدول2[[#This Row],[21]:[20]],"&lt;480")</f>
        <v>0</v>
      </c>
    </row>
    <row r="101" spans="1:43">
      <c r="A101" s="41">
        <v>1583</v>
      </c>
      <c r="B101" s="54"/>
      <c r="C101" s="43">
        <f>الجدول2[[#This Row],[الرقم]]</f>
        <v>1583</v>
      </c>
      <c r="D101" s="43"/>
      <c r="E101" s="44">
        <f t="shared" si="4"/>
        <v>5.2770833336666669</v>
      </c>
      <c r="F101" s="45">
        <f t="shared" si="5"/>
        <v>2533.0000001600001</v>
      </c>
      <c r="G101" s="46">
        <f t="shared" si="6"/>
        <v>0</v>
      </c>
      <c r="H101" s="47">
        <f t="shared" si="7"/>
        <v>2533.0000001600001</v>
      </c>
      <c r="I101" s="48">
        <v>5.2770833336666669</v>
      </c>
      <c r="J101" s="49"/>
      <c r="K101" s="49"/>
      <c r="L101" s="49"/>
      <c r="M101" s="49"/>
      <c r="N101" s="49"/>
      <c r="O101" s="50"/>
      <c r="P101" s="49"/>
      <c r="Q101" s="49"/>
      <c r="R101" s="49"/>
      <c r="S101" s="49"/>
      <c r="T101" s="49"/>
      <c r="U101" s="49"/>
      <c r="V101" s="50"/>
      <c r="W101" s="49"/>
      <c r="X101" s="49"/>
      <c r="Y101" s="49"/>
      <c r="Z101" s="49"/>
      <c r="AA101" s="49"/>
      <c r="AB101" s="49"/>
      <c r="AC101" s="50"/>
      <c r="AD101" s="49"/>
      <c r="AE101" s="49"/>
      <c r="AF101" s="49"/>
      <c r="AG101" s="49"/>
      <c r="AH101" s="49"/>
      <c r="AI101" s="49"/>
      <c r="AJ101" s="50"/>
      <c r="AK101" s="49"/>
      <c r="AL101" s="49"/>
      <c r="AM101" s="49"/>
      <c r="AN101" s="51">
        <f>COUNTIF(الجدول2[[#This Row],[21]:[20]],480)</f>
        <v>0</v>
      </c>
      <c r="AO101" s="52">
        <f>COUNTIF(الجدول2[[#This Row],[21]:[20]],"غ")</f>
        <v>0</v>
      </c>
      <c r="AP101" s="52">
        <f>COUNTIF(الجدول2[[#This Row],[21]:[20]],"ب")</f>
        <v>0</v>
      </c>
      <c r="AQ101" s="52">
        <f>COUNTIF(الجدول2[[#This Row],[21]:[20]],"&lt;480")</f>
        <v>0</v>
      </c>
    </row>
    <row r="102" spans="1:43">
      <c r="A102" s="41">
        <v>1587</v>
      </c>
      <c r="B102" s="54"/>
      <c r="C102" s="43">
        <f>الجدول2[[#This Row],[الرقم]]</f>
        <v>1587</v>
      </c>
      <c r="D102" s="43"/>
      <c r="E102" s="44">
        <f t="shared" si="4"/>
        <v>2.6773333329999986</v>
      </c>
      <c r="F102" s="45">
        <f t="shared" si="5"/>
        <v>1285.1199998399993</v>
      </c>
      <c r="G102" s="46">
        <f t="shared" si="6"/>
        <v>0</v>
      </c>
      <c r="H102" s="47">
        <f t="shared" si="7"/>
        <v>1285.1199998399993</v>
      </c>
      <c r="I102" s="48">
        <v>2.6773333329999986</v>
      </c>
      <c r="J102" s="49"/>
      <c r="K102" s="49"/>
      <c r="L102" s="49"/>
      <c r="M102" s="49"/>
      <c r="N102" s="49"/>
      <c r="O102" s="50"/>
      <c r="P102" s="49"/>
      <c r="Q102" s="49"/>
      <c r="R102" s="49"/>
      <c r="S102" s="49"/>
      <c r="T102" s="49"/>
      <c r="U102" s="49"/>
      <c r="V102" s="50"/>
      <c r="W102" s="49"/>
      <c r="X102" s="49"/>
      <c r="Y102" s="49"/>
      <c r="Z102" s="49"/>
      <c r="AA102" s="49"/>
      <c r="AB102" s="49"/>
      <c r="AC102" s="50"/>
      <c r="AD102" s="49"/>
      <c r="AE102" s="49"/>
      <c r="AF102" s="49"/>
      <c r="AG102" s="49"/>
      <c r="AH102" s="49"/>
      <c r="AI102" s="49"/>
      <c r="AJ102" s="50"/>
      <c r="AK102" s="49"/>
      <c r="AL102" s="49"/>
      <c r="AM102" s="49"/>
      <c r="AN102" s="51">
        <f>COUNTIF(الجدول2[[#This Row],[21]:[20]],480)</f>
        <v>0</v>
      </c>
      <c r="AO102" s="52">
        <f>COUNTIF(الجدول2[[#This Row],[21]:[20]],"غ")</f>
        <v>0</v>
      </c>
      <c r="AP102" s="52">
        <f>COUNTIF(الجدول2[[#This Row],[21]:[20]],"ب")</f>
        <v>0</v>
      </c>
      <c r="AQ102" s="52">
        <f>COUNTIF(الجدول2[[#This Row],[21]:[20]],"&lt;480")</f>
        <v>0</v>
      </c>
    </row>
    <row r="103" spans="1:43">
      <c r="A103" s="41">
        <v>1615</v>
      </c>
      <c r="B103" s="54"/>
      <c r="C103" s="43">
        <f>الجدول2[[#This Row],[الرقم]]</f>
        <v>1615</v>
      </c>
      <c r="D103" s="43"/>
      <c r="E103" s="44">
        <f t="shared" si="4"/>
        <v>30.162500000000001</v>
      </c>
      <c r="F103" s="45">
        <f t="shared" si="5"/>
        <v>14478</v>
      </c>
      <c r="G103" s="46">
        <f t="shared" si="6"/>
        <v>0</v>
      </c>
      <c r="H103" s="47">
        <f t="shared" si="7"/>
        <v>15918</v>
      </c>
      <c r="I103" s="48">
        <v>33.162500000000001</v>
      </c>
      <c r="J103" s="49"/>
      <c r="K103" s="49"/>
      <c r="L103" s="53">
        <v>480</v>
      </c>
      <c r="M103" s="53">
        <v>480</v>
      </c>
      <c r="N103" s="53">
        <v>480</v>
      </c>
      <c r="O103" s="50" t="s">
        <v>58</v>
      </c>
      <c r="P103" s="49"/>
      <c r="Q103" s="49"/>
      <c r="R103" s="49"/>
      <c r="S103" s="49"/>
      <c r="T103" s="49"/>
      <c r="U103" s="49"/>
      <c r="V103" s="50" t="s">
        <v>58</v>
      </c>
      <c r="W103" s="49"/>
      <c r="X103" s="49"/>
      <c r="Y103" s="49"/>
      <c r="Z103" s="49"/>
      <c r="AA103" s="49"/>
      <c r="AB103" s="49"/>
      <c r="AC103" s="50"/>
      <c r="AD103" s="49"/>
      <c r="AE103" s="49"/>
      <c r="AF103" s="49"/>
      <c r="AG103" s="49"/>
      <c r="AH103" s="49"/>
      <c r="AI103" s="49"/>
      <c r="AJ103" s="50"/>
      <c r="AK103" s="49"/>
      <c r="AL103" s="49"/>
      <c r="AM103" s="49"/>
      <c r="AN103" s="51">
        <f>COUNTIF(الجدول2[[#This Row],[21]:[20]],480)</f>
        <v>3</v>
      </c>
      <c r="AO103" s="52">
        <f>COUNTIF(الجدول2[[#This Row],[21]:[20]],"غ")</f>
        <v>0</v>
      </c>
      <c r="AP103" s="52">
        <f>COUNTIF(الجدول2[[#This Row],[21]:[20]],"ب")</f>
        <v>0</v>
      </c>
      <c r="AQ103" s="52">
        <f>COUNTIF(الجدول2[[#This Row],[21]:[20]],"&lt;480")</f>
        <v>0</v>
      </c>
    </row>
    <row r="104" spans="1:43">
      <c r="A104" s="41">
        <v>1629</v>
      </c>
      <c r="B104" s="54"/>
      <c r="C104" s="43">
        <f>الجدول2[[#This Row],[الرقم]]</f>
        <v>1629</v>
      </c>
      <c r="D104" s="43"/>
      <c r="E104" s="44">
        <f t="shared" si="4"/>
        <v>3.1916666663333322</v>
      </c>
      <c r="F104" s="45">
        <f t="shared" si="5"/>
        <v>1531.9999998399994</v>
      </c>
      <c r="G104" s="46">
        <f t="shared" si="6"/>
        <v>0</v>
      </c>
      <c r="H104" s="47">
        <f t="shared" si="7"/>
        <v>1531.9999998399994</v>
      </c>
      <c r="I104" s="48">
        <v>3.1916666663333322</v>
      </c>
      <c r="J104" s="49"/>
      <c r="K104" s="49"/>
      <c r="L104" s="49"/>
      <c r="M104" s="49"/>
      <c r="N104" s="49"/>
      <c r="O104" s="50"/>
      <c r="P104" s="49"/>
      <c r="Q104" s="49"/>
      <c r="R104" s="49"/>
      <c r="S104" s="49"/>
      <c r="T104" s="49"/>
      <c r="U104" s="49"/>
      <c r="V104" s="50"/>
      <c r="W104" s="49"/>
      <c r="X104" s="49"/>
      <c r="Y104" s="49"/>
      <c r="Z104" s="49"/>
      <c r="AA104" s="49"/>
      <c r="AB104" s="49"/>
      <c r="AC104" s="50"/>
      <c r="AD104" s="49"/>
      <c r="AE104" s="49"/>
      <c r="AF104" s="49"/>
      <c r="AG104" s="49"/>
      <c r="AH104" s="49"/>
      <c r="AI104" s="49"/>
      <c r="AJ104" s="50"/>
      <c r="AK104" s="49"/>
      <c r="AL104" s="49"/>
      <c r="AM104" s="49"/>
      <c r="AN104" s="51">
        <f>COUNTIF(الجدول2[[#This Row],[21]:[20]],480)</f>
        <v>0</v>
      </c>
      <c r="AO104" s="52">
        <f>COUNTIF(الجدول2[[#This Row],[21]:[20]],"غ")</f>
        <v>0</v>
      </c>
      <c r="AP104" s="52">
        <f>COUNTIF(الجدول2[[#This Row],[21]:[20]],"ب")</f>
        <v>0</v>
      </c>
      <c r="AQ104" s="52">
        <f>COUNTIF(الجدول2[[#This Row],[21]:[20]],"&lt;480")</f>
        <v>0</v>
      </c>
    </row>
    <row r="105" spans="1:43">
      <c r="A105" s="43">
        <v>1650</v>
      </c>
      <c r="B105" s="57"/>
      <c r="C105" s="43">
        <f>الجدول2[[#This Row],[الرقم]]</f>
        <v>1650</v>
      </c>
      <c r="D105" s="43"/>
      <c r="E105" s="44">
        <f t="shared" si="4"/>
        <v>1.25</v>
      </c>
      <c r="F105" s="58">
        <f t="shared" si="5"/>
        <v>600</v>
      </c>
      <c r="G105" s="46">
        <f t="shared" si="6"/>
        <v>0</v>
      </c>
      <c r="H105" s="59">
        <f t="shared" si="7"/>
        <v>600</v>
      </c>
      <c r="I105" s="60">
        <v>1.25</v>
      </c>
      <c r="J105" s="61"/>
      <c r="K105" s="61"/>
      <c r="L105" s="61"/>
      <c r="M105" s="49"/>
      <c r="N105" s="49"/>
      <c r="O105" s="50"/>
      <c r="P105" s="49"/>
      <c r="Q105" s="49"/>
      <c r="R105" s="49"/>
      <c r="S105" s="49"/>
      <c r="T105" s="49"/>
      <c r="U105" s="49"/>
      <c r="V105" s="50"/>
      <c r="W105" s="49"/>
      <c r="X105" s="49"/>
      <c r="Y105" s="49"/>
      <c r="Z105" s="49"/>
      <c r="AA105" s="49"/>
      <c r="AB105" s="49"/>
      <c r="AC105" s="50"/>
      <c r="AD105" s="49"/>
      <c r="AE105" s="49"/>
      <c r="AF105" s="49"/>
      <c r="AG105" s="49"/>
      <c r="AH105" s="49"/>
      <c r="AI105" s="49"/>
      <c r="AJ105" s="50"/>
      <c r="AK105" s="49"/>
      <c r="AL105" s="49"/>
      <c r="AM105" s="49"/>
      <c r="AN105" s="62">
        <f>COUNTIF(الجدول2[[#This Row],[21]:[20]],480)</f>
        <v>0</v>
      </c>
      <c r="AO105" s="63">
        <f>COUNTIF(الجدول2[[#This Row],[21]:[20]],"غ")</f>
        <v>0</v>
      </c>
      <c r="AP105" s="63">
        <f>COUNTIF(الجدول2[[#This Row],[21]:[20]],"ب")</f>
        <v>0</v>
      </c>
      <c r="AQ105" s="63">
        <f>COUNTIF(الجدول2[[#This Row],[21]:[20]],"&lt;480")</f>
        <v>0</v>
      </c>
    </row>
    <row r="106" spans="1:43">
      <c r="A106" s="41">
        <v>1652</v>
      </c>
      <c r="B106" s="54"/>
      <c r="C106" s="43">
        <f>الجدول2[[#This Row],[الرقم]]</f>
        <v>1652</v>
      </c>
      <c r="D106" s="43"/>
      <c r="E106" s="44">
        <f t="shared" si="4"/>
        <v>7.7979166666666666</v>
      </c>
      <c r="F106" s="45">
        <f t="shared" si="5"/>
        <v>3743</v>
      </c>
      <c r="G106" s="46">
        <f t="shared" si="6"/>
        <v>0</v>
      </c>
      <c r="H106" s="47">
        <f t="shared" si="7"/>
        <v>3743</v>
      </c>
      <c r="I106" s="48">
        <v>7.7979166666666666</v>
      </c>
      <c r="J106" s="49"/>
      <c r="K106" s="49"/>
      <c r="L106" s="49"/>
      <c r="M106" s="49"/>
      <c r="N106" s="49"/>
      <c r="O106" s="50"/>
      <c r="P106" s="49"/>
      <c r="Q106" s="49"/>
      <c r="R106" s="49"/>
      <c r="S106" s="49"/>
      <c r="T106" s="49"/>
      <c r="U106" s="49"/>
      <c r="V106" s="50"/>
      <c r="W106" s="49"/>
      <c r="X106" s="49"/>
      <c r="Y106" s="49"/>
      <c r="Z106" s="49"/>
      <c r="AA106" s="49"/>
      <c r="AB106" s="49"/>
      <c r="AC106" s="50"/>
      <c r="AD106" s="49"/>
      <c r="AE106" s="49"/>
      <c r="AF106" s="49"/>
      <c r="AG106" s="49"/>
      <c r="AH106" s="49"/>
      <c r="AI106" s="49"/>
      <c r="AJ106" s="50"/>
      <c r="AK106" s="49"/>
      <c r="AL106" s="49"/>
      <c r="AM106" s="49"/>
      <c r="AN106" s="51">
        <f>COUNTIF(الجدول2[[#This Row],[21]:[20]],480)</f>
        <v>0</v>
      </c>
      <c r="AO106" s="52">
        <f>COUNTIF(الجدول2[[#This Row],[21]:[20]],"غ")</f>
        <v>0</v>
      </c>
      <c r="AP106" s="52">
        <f>COUNTIF(الجدول2[[#This Row],[21]:[20]],"ب")</f>
        <v>0</v>
      </c>
      <c r="AQ106" s="52">
        <f>COUNTIF(الجدول2[[#This Row],[21]:[20]],"&lt;480")</f>
        <v>0</v>
      </c>
    </row>
    <row r="107" spans="1:43">
      <c r="A107" s="41">
        <v>1724</v>
      </c>
      <c r="B107" s="54"/>
      <c r="C107" s="43">
        <f>الجدول2[[#This Row],[الرقم]]</f>
        <v>1724</v>
      </c>
      <c r="D107" s="43"/>
      <c r="E107" s="44">
        <f t="shared" si="4"/>
        <v>15.933333333333334</v>
      </c>
      <c r="F107" s="45">
        <f t="shared" si="5"/>
        <v>7648</v>
      </c>
      <c r="G107" s="46">
        <f t="shared" si="6"/>
        <v>0</v>
      </c>
      <c r="H107" s="47">
        <f t="shared" si="7"/>
        <v>9088</v>
      </c>
      <c r="I107" s="48">
        <v>18.933333333333334</v>
      </c>
      <c r="J107" s="49"/>
      <c r="K107" s="49"/>
      <c r="L107" s="53">
        <v>480</v>
      </c>
      <c r="M107" s="53">
        <v>480</v>
      </c>
      <c r="N107" s="53">
        <v>480</v>
      </c>
      <c r="O107" s="50"/>
      <c r="P107" s="49"/>
      <c r="Q107" s="49"/>
      <c r="R107" s="49"/>
      <c r="S107" s="49"/>
      <c r="T107" s="49"/>
      <c r="U107" s="49"/>
      <c r="V107" s="50"/>
      <c r="W107" s="49"/>
      <c r="X107" s="49"/>
      <c r="Y107" s="49"/>
      <c r="Z107" s="49"/>
      <c r="AA107" s="49"/>
      <c r="AB107" s="49"/>
      <c r="AC107" s="50"/>
      <c r="AD107" s="49"/>
      <c r="AE107" s="49"/>
      <c r="AF107" s="49"/>
      <c r="AG107" s="49"/>
      <c r="AH107" s="49"/>
      <c r="AI107" s="49"/>
      <c r="AJ107" s="50"/>
      <c r="AK107" s="49"/>
      <c r="AL107" s="49"/>
      <c r="AM107" s="49"/>
      <c r="AN107" s="51">
        <f>COUNTIF(الجدول2[[#This Row],[21]:[20]],480)</f>
        <v>3</v>
      </c>
      <c r="AO107" s="52">
        <f>COUNTIF(الجدول2[[#This Row],[21]:[20]],"غ")</f>
        <v>0</v>
      </c>
      <c r="AP107" s="52">
        <f>COUNTIF(الجدول2[[#This Row],[21]:[20]],"ب")</f>
        <v>0</v>
      </c>
      <c r="AQ107" s="52">
        <f>COUNTIF(الجدول2[[#This Row],[21]:[20]],"&lt;480")</f>
        <v>0</v>
      </c>
    </row>
    <row r="108" spans="1:43">
      <c r="A108" s="41">
        <v>1788</v>
      </c>
      <c r="B108" s="54"/>
      <c r="C108" s="43">
        <f>الجدول2[[#This Row],[الرقم]]</f>
        <v>1788</v>
      </c>
      <c r="D108" s="43"/>
      <c r="E108" s="44">
        <f t="shared" si="4"/>
        <v>23.488833333333332</v>
      </c>
      <c r="F108" s="45">
        <f t="shared" si="5"/>
        <v>11274.64</v>
      </c>
      <c r="G108" s="46">
        <f t="shared" si="6"/>
        <v>0</v>
      </c>
      <c r="H108" s="47">
        <f t="shared" si="7"/>
        <v>11274.64</v>
      </c>
      <c r="I108" s="48">
        <v>23.488833333333332</v>
      </c>
      <c r="J108" s="49"/>
      <c r="K108" s="49"/>
      <c r="L108" s="49"/>
      <c r="M108" s="49"/>
      <c r="N108" s="49"/>
      <c r="O108" s="50"/>
      <c r="P108" s="49"/>
      <c r="Q108" s="49"/>
      <c r="R108" s="49"/>
      <c r="S108" s="49"/>
      <c r="T108" s="49"/>
      <c r="U108" s="49"/>
      <c r="V108" s="50"/>
      <c r="W108" s="49"/>
      <c r="X108" s="49"/>
      <c r="Y108" s="49"/>
      <c r="Z108" s="49"/>
      <c r="AA108" s="49"/>
      <c r="AB108" s="49"/>
      <c r="AC108" s="50"/>
      <c r="AD108" s="49"/>
      <c r="AE108" s="49"/>
      <c r="AF108" s="49"/>
      <c r="AG108" s="49"/>
      <c r="AH108" s="49"/>
      <c r="AI108" s="49"/>
      <c r="AJ108" s="50"/>
      <c r="AK108" s="49"/>
      <c r="AL108" s="49"/>
      <c r="AM108" s="49"/>
      <c r="AN108" s="51">
        <f>COUNTIF(الجدول2[[#This Row],[21]:[20]],480)</f>
        <v>0</v>
      </c>
      <c r="AO108" s="52">
        <f>COUNTIF(الجدول2[[#This Row],[21]:[20]],"غ")</f>
        <v>0</v>
      </c>
      <c r="AP108" s="52">
        <f>COUNTIF(الجدول2[[#This Row],[21]:[20]],"ب")</f>
        <v>0</v>
      </c>
      <c r="AQ108" s="52">
        <f>COUNTIF(الجدول2[[#This Row],[21]:[20]],"&lt;480")</f>
        <v>0</v>
      </c>
    </row>
    <row r="109" spans="1:43">
      <c r="A109" s="41">
        <v>1821</v>
      </c>
      <c r="B109" s="54"/>
      <c r="C109" s="43">
        <f>الجدول2[[#This Row],[الرقم]]</f>
        <v>1821</v>
      </c>
      <c r="D109" s="43"/>
      <c r="E109" s="44">
        <f t="shared" si="4"/>
        <v>25.018749996666664</v>
      </c>
      <c r="F109" s="45">
        <f t="shared" si="5"/>
        <v>12008.999998399999</v>
      </c>
      <c r="G109" s="46">
        <f t="shared" si="6"/>
        <v>0</v>
      </c>
      <c r="H109" s="47">
        <f t="shared" si="7"/>
        <v>12008.999998399999</v>
      </c>
      <c r="I109" s="48">
        <v>25.018749996666664</v>
      </c>
      <c r="J109" s="49"/>
      <c r="K109" s="49"/>
      <c r="L109" s="49"/>
      <c r="M109" s="49"/>
      <c r="N109" s="49"/>
      <c r="O109" s="50"/>
      <c r="P109" s="49"/>
      <c r="Q109" s="49"/>
      <c r="R109" s="49"/>
      <c r="S109" s="49"/>
      <c r="T109" s="49"/>
      <c r="U109" s="49"/>
      <c r="V109" s="50"/>
      <c r="W109" s="49"/>
      <c r="X109" s="49"/>
      <c r="Y109" s="49"/>
      <c r="Z109" s="49"/>
      <c r="AA109" s="49"/>
      <c r="AB109" s="49"/>
      <c r="AC109" s="50"/>
      <c r="AD109" s="49"/>
      <c r="AE109" s="49"/>
      <c r="AF109" s="49"/>
      <c r="AG109" s="49"/>
      <c r="AH109" s="49"/>
      <c r="AI109" s="49"/>
      <c r="AJ109" s="50"/>
      <c r="AK109" s="49"/>
      <c r="AL109" s="49"/>
      <c r="AM109" s="49"/>
      <c r="AN109" s="51">
        <f>COUNTIF(الجدول2[[#This Row],[21]:[20]],480)</f>
        <v>0</v>
      </c>
      <c r="AO109" s="52">
        <f>COUNTIF(الجدول2[[#This Row],[21]:[20]],"غ")</f>
        <v>0</v>
      </c>
      <c r="AP109" s="52">
        <f>COUNTIF(الجدول2[[#This Row],[21]:[20]],"ب")</f>
        <v>0</v>
      </c>
      <c r="AQ109" s="52">
        <f>COUNTIF(الجدول2[[#This Row],[21]:[20]],"&lt;480")</f>
        <v>0</v>
      </c>
    </row>
    <row r="110" spans="1:43">
      <c r="A110" s="41">
        <v>1839</v>
      </c>
      <c r="B110" s="54"/>
      <c r="C110" s="43">
        <f>الجدول2[[#This Row],[الرقم]]</f>
        <v>1839</v>
      </c>
      <c r="D110" s="43"/>
      <c r="E110" s="44">
        <f t="shared" si="4"/>
        <v>5.3875000000000002</v>
      </c>
      <c r="F110" s="45">
        <f t="shared" si="5"/>
        <v>2586</v>
      </c>
      <c r="G110" s="46">
        <f t="shared" si="6"/>
        <v>0</v>
      </c>
      <c r="H110" s="47">
        <f t="shared" si="7"/>
        <v>2586</v>
      </c>
      <c r="I110" s="48">
        <v>5.3875000000000002</v>
      </c>
      <c r="J110" s="49"/>
      <c r="K110" s="49"/>
      <c r="L110" s="53" t="s">
        <v>58</v>
      </c>
      <c r="M110" s="49"/>
      <c r="N110" s="49"/>
      <c r="O110" s="50"/>
      <c r="P110" s="49"/>
      <c r="Q110" s="49"/>
      <c r="R110" s="49"/>
      <c r="S110" s="53" t="s">
        <v>58</v>
      </c>
      <c r="T110" s="49"/>
      <c r="U110" s="49"/>
      <c r="V110" s="50"/>
      <c r="W110" s="49"/>
      <c r="X110" s="49"/>
      <c r="Y110" s="49"/>
      <c r="Z110" s="49"/>
      <c r="AA110" s="49"/>
      <c r="AB110" s="49"/>
      <c r="AC110" s="50"/>
      <c r="AD110" s="49"/>
      <c r="AE110" s="49"/>
      <c r="AF110" s="49"/>
      <c r="AG110" s="49"/>
      <c r="AH110" s="49"/>
      <c r="AI110" s="49"/>
      <c r="AJ110" s="50"/>
      <c r="AK110" s="49"/>
      <c r="AL110" s="49"/>
      <c r="AM110" s="49"/>
      <c r="AN110" s="51">
        <f>COUNTIF(الجدول2[[#This Row],[21]:[20]],480)</f>
        <v>0</v>
      </c>
      <c r="AO110" s="52">
        <f>COUNTIF(الجدول2[[#This Row],[21]:[20]],"غ")</f>
        <v>0</v>
      </c>
      <c r="AP110" s="52">
        <f>COUNTIF(الجدول2[[#This Row],[21]:[20]],"ب")</f>
        <v>0</v>
      </c>
      <c r="AQ110" s="52">
        <f>COUNTIF(الجدول2[[#This Row],[21]:[20]],"&lt;480")</f>
        <v>0</v>
      </c>
    </row>
    <row r="111" spans="1:43">
      <c r="A111" s="41">
        <v>1875</v>
      </c>
      <c r="B111" s="54"/>
      <c r="C111" s="43">
        <f>الجدول2[[#This Row],[الرقم]]</f>
        <v>1875</v>
      </c>
      <c r="D111" s="43"/>
      <c r="E111" s="44">
        <f t="shared" si="4"/>
        <v>28.014583333333334</v>
      </c>
      <c r="F111" s="45">
        <f t="shared" si="5"/>
        <v>13447</v>
      </c>
      <c r="G111" s="46">
        <f t="shared" si="6"/>
        <v>0</v>
      </c>
      <c r="H111" s="47">
        <f t="shared" si="7"/>
        <v>13927</v>
      </c>
      <c r="I111" s="48">
        <v>29.014583333333334</v>
      </c>
      <c r="J111" s="49"/>
      <c r="K111" s="49"/>
      <c r="L111" s="49"/>
      <c r="M111" s="49"/>
      <c r="N111" s="53">
        <v>480</v>
      </c>
      <c r="O111" s="50"/>
      <c r="P111" s="49"/>
      <c r="Q111" s="49"/>
      <c r="R111" s="49"/>
      <c r="S111" s="49"/>
      <c r="T111" s="49"/>
      <c r="U111" s="49"/>
      <c r="V111" s="50"/>
      <c r="W111" s="49"/>
      <c r="X111" s="49"/>
      <c r="Y111" s="49"/>
      <c r="Z111" s="49"/>
      <c r="AA111" s="49"/>
      <c r="AB111" s="49"/>
      <c r="AC111" s="50"/>
      <c r="AD111" s="49"/>
      <c r="AE111" s="49"/>
      <c r="AF111" s="49"/>
      <c r="AG111" s="49"/>
      <c r="AH111" s="49"/>
      <c r="AI111" s="49"/>
      <c r="AJ111" s="50"/>
      <c r="AK111" s="49"/>
      <c r="AL111" s="49"/>
      <c r="AM111" s="49"/>
      <c r="AN111" s="51">
        <f>COUNTIF(الجدول2[[#This Row],[21]:[20]],480)</f>
        <v>1</v>
      </c>
      <c r="AO111" s="52">
        <f>COUNTIF(الجدول2[[#This Row],[21]:[20]],"غ")</f>
        <v>0</v>
      </c>
      <c r="AP111" s="52">
        <f>COUNTIF(الجدول2[[#This Row],[21]:[20]],"ب")</f>
        <v>0</v>
      </c>
      <c r="AQ111" s="52">
        <f>COUNTIF(الجدول2[[#This Row],[21]:[20]],"&lt;480")</f>
        <v>0</v>
      </c>
    </row>
    <row r="112" spans="1:43">
      <c r="A112" s="41">
        <v>1877</v>
      </c>
      <c r="B112" s="54"/>
      <c r="C112" s="43">
        <f>الجدول2[[#This Row],[الرقم]]</f>
        <v>1877</v>
      </c>
      <c r="D112" s="43"/>
      <c r="E112" s="44">
        <f t="shared" si="4"/>
        <v>34.143749999999997</v>
      </c>
      <c r="F112" s="45">
        <f t="shared" si="5"/>
        <v>16389</v>
      </c>
      <c r="G112" s="46">
        <f t="shared" si="6"/>
        <v>0</v>
      </c>
      <c r="H112" s="47">
        <f t="shared" si="7"/>
        <v>16389</v>
      </c>
      <c r="I112" s="48">
        <v>34.143749999999997</v>
      </c>
      <c r="J112" s="49"/>
      <c r="K112" s="49"/>
      <c r="L112" s="49"/>
      <c r="M112" s="49"/>
      <c r="N112" s="49"/>
      <c r="O112" s="50"/>
      <c r="P112" s="49"/>
      <c r="Q112" s="49"/>
      <c r="R112" s="49"/>
      <c r="S112" s="49"/>
      <c r="T112" s="49"/>
      <c r="U112" s="49"/>
      <c r="V112" s="50"/>
      <c r="W112" s="49"/>
      <c r="X112" s="49"/>
      <c r="Y112" s="49"/>
      <c r="Z112" s="49"/>
      <c r="AA112" s="49"/>
      <c r="AB112" s="49"/>
      <c r="AC112" s="50"/>
      <c r="AD112" s="49"/>
      <c r="AE112" s="49"/>
      <c r="AF112" s="49"/>
      <c r="AG112" s="49"/>
      <c r="AH112" s="49"/>
      <c r="AI112" s="49"/>
      <c r="AJ112" s="50"/>
      <c r="AK112" s="49"/>
      <c r="AL112" s="49"/>
      <c r="AM112" s="49"/>
      <c r="AN112" s="51">
        <f>COUNTIF(الجدول2[[#This Row],[21]:[20]],480)</f>
        <v>0</v>
      </c>
      <c r="AO112" s="52">
        <f>COUNTIF(الجدول2[[#This Row],[21]:[20]],"غ")</f>
        <v>0</v>
      </c>
      <c r="AP112" s="52">
        <f>COUNTIF(الجدول2[[#This Row],[21]:[20]],"ب")</f>
        <v>0</v>
      </c>
      <c r="AQ112" s="52">
        <f>COUNTIF(الجدول2[[#This Row],[21]:[20]],"&lt;480")</f>
        <v>0</v>
      </c>
    </row>
    <row r="113" spans="1:43">
      <c r="A113" s="41">
        <v>1894</v>
      </c>
      <c r="B113" s="54"/>
      <c r="C113" s="43">
        <f>الجدول2[[#This Row],[الرقم]]</f>
        <v>1894</v>
      </c>
      <c r="D113" s="43"/>
      <c r="E113" s="44" t="e">
        <f t="shared" si="4"/>
        <v>#VALUE!</v>
      </c>
      <c r="F113" s="45" t="e">
        <f t="shared" si="5"/>
        <v>#VALUE!</v>
      </c>
      <c r="G113" s="46">
        <f t="shared" si="6"/>
        <v>0</v>
      </c>
      <c r="H113" s="47" t="e">
        <f t="shared" si="7"/>
        <v>#VALUE!</v>
      </c>
      <c r="I113" s="48" t="e">
        <v>#VALUE!</v>
      </c>
      <c r="J113" s="49"/>
      <c r="K113" s="49"/>
      <c r="L113" s="49"/>
      <c r="M113" s="49"/>
      <c r="N113" s="49"/>
      <c r="O113" s="50"/>
      <c r="P113" s="49"/>
      <c r="Q113" s="49"/>
      <c r="R113" s="49"/>
      <c r="S113" s="49"/>
      <c r="T113" s="49"/>
      <c r="U113" s="49"/>
      <c r="V113" s="50"/>
      <c r="W113" s="49"/>
      <c r="X113" s="49"/>
      <c r="Y113" s="49"/>
      <c r="Z113" s="49"/>
      <c r="AA113" s="49"/>
      <c r="AB113" s="49"/>
      <c r="AC113" s="50"/>
      <c r="AD113" s="49"/>
      <c r="AE113" s="49"/>
      <c r="AF113" s="49"/>
      <c r="AG113" s="49"/>
      <c r="AH113" s="49"/>
      <c r="AI113" s="49"/>
      <c r="AJ113" s="50"/>
      <c r="AK113" s="49"/>
      <c r="AL113" s="49"/>
      <c r="AM113" s="49"/>
      <c r="AN113" s="51">
        <f>COUNTIF(الجدول2[[#This Row],[21]:[20]],480)</f>
        <v>0</v>
      </c>
      <c r="AO113" s="52">
        <f>COUNTIF(الجدول2[[#This Row],[21]:[20]],"غ")</f>
        <v>0</v>
      </c>
      <c r="AP113" s="52">
        <f>COUNTIF(الجدول2[[#This Row],[21]:[20]],"ب")</f>
        <v>0</v>
      </c>
      <c r="AQ113" s="52">
        <f>COUNTIF(الجدول2[[#This Row],[21]:[20]],"&lt;480")</f>
        <v>0</v>
      </c>
    </row>
    <row r="114" spans="1:43">
      <c r="A114" s="41">
        <v>1935</v>
      </c>
      <c r="B114" s="54"/>
      <c r="C114" s="43">
        <f>الجدول2[[#This Row],[الرقم]]</f>
        <v>1935</v>
      </c>
      <c r="D114" s="43"/>
      <c r="E114" s="44">
        <f t="shared" si="4"/>
        <v>5.5</v>
      </c>
      <c r="F114" s="45">
        <f t="shared" si="5"/>
        <v>2640</v>
      </c>
      <c r="G114" s="46">
        <f t="shared" si="6"/>
        <v>0</v>
      </c>
      <c r="H114" s="47">
        <f t="shared" si="7"/>
        <v>2640</v>
      </c>
      <c r="I114" s="48">
        <v>5.5</v>
      </c>
      <c r="J114" s="49"/>
      <c r="K114" s="49"/>
      <c r="L114" s="49"/>
      <c r="M114" s="49"/>
      <c r="N114" s="49"/>
      <c r="O114" s="50"/>
      <c r="P114" s="49"/>
      <c r="Q114" s="49"/>
      <c r="R114" s="49"/>
      <c r="S114" s="49"/>
      <c r="T114" s="49"/>
      <c r="U114" s="49"/>
      <c r="V114" s="50"/>
      <c r="W114" s="49"/>
      <c r="X114" s="49"/>
      <c r="Y114" s="49"/>
      <c r="Z114" s="49"/>
      <c r="AA114" s="49"/>
      <c r="AB114" s="49"/>
      <c r="AC114" s="50"/>
      <c r="AD114" s="49"/>
      <c r="AE114" s="49"/>
      <c r="AF114" s="49"/>
      <c r="AG114" s="49"/>
      <c r="AH114" s="49"/>
      <c r="AI114" s="49"/>
      <c r="AJ114" s="50"/>
      <c r="AK114" s="49"/>
      <c r="AL114" s="49"/>
      <c r="AM114" s="49"/>
      <c r="AN114" s="51">
        <f>COUNTIF(الجدول2[[#This Row],[21]:[20]],480)</f>
        <v>0</v>
      </c>
      <c r="AO114" s="52">
        <f>COUNTIF(الجدول2[[#This Row],[21]:[20]],"غ")</f>
        <v>0</v>
      </c>
      <c r="AP114" s="52">
        <f>COUNTIF(الجدول2[[#This Row],[21]:[20]],"ب")</f>
        <v>0</v>
      </c>
      <c r="AQ114" s="52">
        <f>COUNTIF(الجدول2[[#This Row],[21]:[20]],"&lt;480")</f>
        <v>0</v>
      </c>
    </row>
    <row r="115" spans="1:43">
      <c r="A115" s="41">
        <v>1960</v>
      </c>
      <c r="B115" s="54"/>
      <c r="C115" s="43">
        <f>الجدول2[[#This Row],[الرقم]]</f>
        <v>1960</v>
      </c>
      <c r="D115" s="43"/>
      <c r="E115" s="44">
        <f t="shared" si="4"/>
        <v>12.75</v>
      </c>
      <c r="F115" s="45">
        <f t="shared" si="5"/>
        <v>6120</v>
      </c>
      <c r="G115" s="46">
        <f t="shared" si="6"/>
        <v>0</v>
      </c>
      <c r="H115" s="47">
        <f t="shared" si="7"/>
        <v>6120</v>
      </c>
      <c r="I115" s="48">
        <v>12.75</v>
      </c>
      <c r="J115" s="49"/>
      <c r="K115" s="49"/>
      <c r="L115" s="49"/>
      <c r="M115" s="49"/>
      <c r="N115" s="49"/>
      <c r="O115" s="50"/>
      <c r="P115" s="49"/>
      <c r="Q115" s="49"/>
      <c r="R115" s="49"/>
      <c r="S115" s="49"/>
      <c r="T115" s="49"/>
      <c r="U115" s="49"/>
      <c r="V115" s="50"/>
      <c r="W115" s="49"/>
      <c r="X115" s="49"/>
      <c r="Y115" s="49"/>
      <c r="Z115" s="49"/>
      <c r="AA115" s="49"/>
      <c r="AB115" s="49"/>
      <c r="AC115" s="50"/>
      <c r="AD115" s="49"/>
      <c r="AE115" s="49"/>
      <c r="AF115" s="49"/>
      <c r="AG115" s="49"/>
      <c r="AH115" s="49"/>
      <c r="AI115" s="49"/>
      <c r="AJ115" s="50"/>
      <c r="AK115" s="49"/>
      <c r="AL115" s="49"/>
      <c r="AM115" s="49"/>
      <c r="AN115" s="51">
        <f>COUNTIF(الجدول2[[#This Row],[21]:[20]],480)</f>
        <v>0</v>
      </c>
      <c r="AO115" s="52">
        <f>COUNTIF(الجدول2[[#This Row],[21]:[20]],"غ")</f>
        <v>0</v>
      </c>
      <c r="AP115" s="52">
        <f>COUNTIF(الجدول2[[#This Row],[21]:[20]],"ب")</f>
        <v>0</v>
      </c>
      <c r="AQ115" s="52">
        <f>COUNTIF(الجدول2[[#This Row],[21]:[20]],"&lt;480")</f>
        <v>0</v>
      </c>
    </row>
    <row r="116" spans="1:43">
      <c r="A116" s="41">
        <v>1979</v>
      </c>
      <c r="B116" s="54"/>
      <c r="C116" s="43">
        <f>الجدول2[[#This Row],[الرقم]]</f>
        <v>1979</v>
      </c>
      <c r="D116" s="43"/>
      <c r="E116" s="44">
        <f t="shared" si="4"/>
        <v>22.883333333333333</v>
      </c>
      <c r="F116" s="45">
        <f t="shared" si="5"/>
        <v>10984</v>
      </c>
      <c r="G116" s="46">
        <f t="shared" si="6"/>
        <v>0</v>
      </c>
      <c r="H116" s="47">
        <f t="shared" si="7"/>
        <v>10984</v>
      </c>
      <c r="I116" s="48">
        <v>22.883333333333333</v>
      </c>
      <c r="J116" s="53" t="s">
        <v>58</v>
      </c>
      <c r="K116" s="49"/>
      <c r="L116" s="49"/>
      <c r="M116" s="49"/>
      <c r="N116" s="49"/>
      <c r="O116" s="50"/>
      <c r="P116" s="49"/>
      <c r="Q116" s="53" t="s">
        <v>58</v>
      </c>
      <c r="R116" s="49"/>
      <c r="S116" s="49"/>
      <c r="T116" s="49"/>
      <c r="U116" s="49"/>
      <c r="V116" s="50"/>
      <c r="W116" s="49"/>
      <c r="X116" s="49"/>
      <c r="Y116" s="49"/>
      <c r="Z116" s="49"/>
      <c r="AA116" s="49"/>
      <c r="AB116" s="49"/>
      <c r="AC116" s="50"/>
      <c r="AD116" s="49"/>
      <c r="AE116" s="49"/>
      <c r="AF116" s="49"/>
      <c r="AG116" s="49"/>
      <c r="AH116" s="49"/>
      <c r="AI116" s="49"/>
      <c r="AJ116" s="50"/>
      <c r="AK116" s="49"/>
      <c r="AL116" s="49"/>
      <c r="AM116" s="49"/>
      <c r="AN116" s="51">
        <f>COUNTIF(الجدول2[[#This Row],[21]:[20]],480)</f>
        <v>0</v>
      </c>
      <c r="AO116" s="52">
        <f>COUNTIF(الجدول2[[#This Row],[21]:[20]],"غ")</f>
        <v>0</v>
      </c>
      <c r="AP116" s="52">
        <f>COUNTIF(الجدول2[[#This Row],[21]:[20]],"ب")</f>
        <v>0</v>
      </c>
      <c r="AQ116" s="52">
        <f>COUNTIF(الجدول2[[#This Row],[21]:[20]],"&lt;480")</f>
        <v>0</v>
      </c>
    </row>
    <row r="117" spans="1:43">
      <c r="A117" s="41">
        <v>1982</v>
      </c>
      <c r="B117" s="54"/>
      <c r="C117" s="43">
        <f>الجدول2[[#This Row],[الرقم]]</f>
        <v>1982</v>
      </c>
      <c r="D117" s="43"/>
      <c r="E117" s="44">
        <f t="shared" si="4"/>
        <v>3.7624999999999997</v>
      </c>
      <c r="F117" s="45">
        <f t="shared" si="5"/>
        <v>1805.9999999999998</v>
      </c>
      <c r="G117" s="46">
        <f t="shared" si="6"/>
        <v>0</v>
      </c>
      <c r="H117" s="47">
        <f t="shared" si="7"/>
        <v>1937.9999999999998</v>
      </c>
      <c r="I117" s="48">
        <v>4.0374999999999996</v>
      </c>
      <c r="J117" s="65">
        <v>132</v>
      </c>
      <c r="K117" s="49"/>
      <c r="L117" s="49"/>
      <c r="M117" s="49"/>
      <c r="N117" s="49"/>
      <c r="O117" s="50"/>
      <c r="P117" s="49"/>
      <c r="Q117" s="49"/>
      <c r="R117" s="49"/>
      <c r="S117" s="49"/>
      <c r="T117" s="49"/>
      <c r="U117" s="49"/>
      <c r="V117" s="50"/>
      <c r="W117" s="49"/>
      <c r="X117" s="49"/>
      <c r="Y117" s="49"/>
      <c r="Z117" s="49"/>
      <c r="AA117" s="49"/>
      <c r="AB117" s="49"/>
      <c r="AC117" s="50"/>
      <c r="AD117" s="49"/>
      <c r="AE117" s="49"/>
      <c r="AF117" s="49"/>
      <c r="AG117" s="49"/>
      <c r="AH117" s="49"/>
      <c r="AI117" s="49"/>
      <c r="AJ117" s="50"/>
      <c r="AK117" s="49"/>
      <c r="AL117" s="49"/>
      <c r="AM117" s="49"/>
      <c r="AN117" s="51">
        <f>COUNTIF(الجدول2[[#This Row],[21]:[20]],480)</f>
        <v>0</v>
      </c>
      <c r="AO117" s="52">
        <f>COUNTIF(الجدول2[[#This Row],[21]:[20]],"غ")</f>
        <v>0</v>
      </c>
      <c r="AP117" s="52">
        <f>COUNTIF(الجدول2[[#This Row],[21]:[20]],"ب")</f>
        <v>0</v>
      </c>
      <c r="AQ117" s="52">
        <f>COUNTIF(الجدول2[[#This Row],[21]:[20]],"&lt;480")</f>
        <v>1</v>
      </c>
    </row>
    <row r="118" spans="1:43">
      <c r="A118" s="43">
        <v>1987</v>
      </c>
      <c r="B118" s="57"/>
      <c r="C118" s="43">
        <f>الجدول2[[#This Row],[الرقم]]</f>
        <v>1987</v>
      </c>
      <c r="D118" s="43"/>
      <c r="E118" s="44">
        <f t="shared" si="4"/>
        <v>2.5</v>
      </c>
      <c r="F118" s="58">
        <f t="shared" si="5"/>
        <v>1200</v>
      </c>
      <c r="G118" s="46">
        <f t="shared" si="6"/>
        <v>0</v>
      </c>
      <c r="H118" s="59">
        <f t="shared" si="7"/>
        <v>1200</v>
      </c>
      <c r="I118" s="60">
        <v>2.5</v>
      </c>
      <c r="J118" s="61"/>
      <c r="K118" s="61"/>
      <c r="L118" s="61"/>
      <c r="M118" s="49"/>
      <c r="N118" s="49"/>
      <c r="O118" s="50"/>
      <c r="P118" s="49"/>
      <c r="Q118" s="49"/>
      <c r="R118" s="49"/>
      <c r="S118" s="49"/>
      <c r="T118" s="49"/>
      <c r="U118" s="49"/>
      <c r="V118" s="50"/>
      <c r="W118" s="49"/>
      <c r="X118" s="49"/>
      <c r="Y118" s="49"/>
      <c r="Z118" s="49"/>
      <c r="AA118" s="49"/>
      <c r="AB118" s="49"/>
      <c r="AC118" s="50"/>
      <c r="AD118" s="49"/>
      <c r="AE118" s="49"/>
      <c r="AF118" s="49"/>
      <c r="AG118" s="49"/>
      <c r="AH118" s="49"/>
      <c r="AI118" s="49"/>
      <c r="AJ118" s="50"/>
      <c r="AK118" s="49"/>
      <c r="AL118" s="49"/>
      <c r="AM118" s="49"/>
      <c r="AN118" s="62">
        <f>COUNTIF(الجدول2[[#This Row],[21]:[20]],480)</f>
        <v>0</v>
      </c>
      <c r="AO118" s="63">
        <f>COUNTIF(الجدول2[[#This Row],[21]:[20]],"غ")</f>
        <v>0</v>
      </c>
      <c r="AP118" s="63">
        <f>COUNTIF(الجدول2[[#This Row],[21]:[20]],"ب")</f>
        <v>0</v>
      </c>
      <c r="AQ118" s="63">
        <f>COUNTIF(الجدول2[[#This Row],[21]:[20]],"&lt;480")</f>
        <v>0</v>
      </c>
    </row>
    <row r="119" spans="1:43">
      <c r="A119" s="41">
        <v>2009</v>
      </c>
      <c r="B119" s="54"/>
      <c r="C119" s="43">
        <f>الجدول2[[#This Row],[الرقم]]</f>
        <v>2009</v>
      </c>
      <c r="D119" s="43"/>
      <c r="E119" s="44">
        <f t="shared" si="4"/>
        <v>24.000000003333337</v>
      </c>
      <c r="F119" s="45">
        <f t="shared" si="5"/>
        <v>11520.000001600001</v>
      </c>
      <c r="G119" s="46">
        <f t="shared" si="6"/>
        <v>0</v>
      </c>
      <c r="H119" s="47">
        <f t="shared" si="7"/>
        <v>11520.000001600001</v>
      </c>
      <c r="I119" s="48">
        <v>24.000000003333337</v>
      </c>
      <c r="J119" s="49"/>
      <c r="K119" s="49"/>
      <c r="L119" s="49"/>
      <c r="M119" s="49"/>
      <c r="N119" s="49"/>
      <c r="O119" s="50"/>
      <c r="P119" s="49"/>
      <c r="Q119" s="49"/>
      <c r="R119" s="49"/>
      <c r="S119" s="49"/>
      <c r="T119" s="49"/>
      <c r="U119" s="49"/>
      <c r="V119" s="50"/>
      <c r="W119" s="49"/>
      <c r="X119" s="49"/>
      <c r="Y119" s="49"/>
      <c r="Z119" s="49"/>
      <c r="AA119" s="49"/>
      <c r="AB119" s="49"/>
      <c r="AC119" s="50"/>
      <c r="AD119" s="49"/>
      <c r="AE119" s="49"/>
      <c r="AF119" s="49"/>
      <c r="AG119" s="49"/>
      <c r="AH119" s="49"/>
      <c r="AI119" s="49"/>
      <c r="AJ119" s="50"/>
      <c r="AK119" s="49"/>
      <c r="AL119" s="49"/>
      <c r="AM119" s="49"/>
      <c r="AN119" s="51">
        <f>COUNTIF(الجدول2[[#This Row],[21]:[20]],480)</f>
        <v>0</v>
      </c>
      <c r="AO119" s="52">
        <f>COUNTIF(الجدول2[[#This Row],[21]:[20]],"غ")</f>
        <v>0</v>
      </c>
      <c r="AP119" s="52">
        <f>COUNTIF(الجدول2[[#This Row],[21]:[20]],"ب")</f>
        <v>0</v>
      </c>
      <c r="AQ119" s="52">
        <f>COUNTIF(الجدول2[[#This Row],[21]:[20]],"&lt;480")</f>
        <v>0</v>
      </c>
    </row>
    <row r="120" spans="1:43">
      <c r="A120" s="41">
        <v>2013</v>
      </c>
      <c r="B120" s="54"/>
      <c r="C120" s="43">
        <f>الجدول2[[#This Row],[الرقم]]</f>
        <v>2013</v>
      </c>
      <c r="D120" s="43"/>
      <c r="E120" s="44">
        <f t="shared" si="4"/>
        <v>11.360416666666667</v>
      </c>
      <c r="F120" s="45">
        <f t="shared" si="5"/>
        <v>5453</v>
      </c>
      <c r="G120" s="46">
        <f t="shared" si="6"/>
        <v>0</v>
      </c>
      <c r="H120" s="47">
        <f t="shared" si="7"/>
        <v>5573</v>
      </c>
      <c r="I120" s="48">
        <v>11.610416666666667</v>
      </c>
      <c r="J120" s="49"/>
      <c r="K120" s="49"/>
      <c r="L120" s="49"/>
      <c r="M120" s="53">
        <v>120</v>
      </c>
      <c r="N120" s="49"/>
      <c r="O120" s="50"/>
      <c r="P120" s="49"/>
      <c r="Q120" s="49"/>
      <c r="R120" s="49"/>
      <c r="S120" s="49"/>
      <c r="T120" s="49"/>
      <c r="U120" s="49"/>
      <c r="V120" s="50"/>
      <c r="W120" s="49"/>
      <c r="X120" s="49"/>
      <c r="Y120" s="49"/>
      <c r="Z120" s="49"/>
      <c r="AA120" s="49"/>
      <c r="AB120" s="49"/>
      <c r="AC120" s="50"/>
      <c r="AD120" s="49"/>
      <c r="AE120" s="49"/>
      <c r="AF120" s="49"/>
      <c r="AG120" s="49"/>
      <c r="AH120" s="49"/>
      <c r="AI120" s="49"/>
      <c r="AJ120" s="50"/>
      <c r="AK120" s="49"/>
      <c r="AL120" s="49"/>
      <c r="AM120" s="49"/>
      <c r="AN120" s="51">
        <f>COUNTIF(الجدول2[[#This Row],[21]:[20]],480)</f>
        <v>0</v>
      </c>
      <c r="AO120" s="52">
        <f>COUNTIF(الجدول2[[#This Row],[21]:[20]],"غ")</f>
        <v>0</v>
      </c>
      <c r="AP120" s="52">
        <f>COUNTIF(الجدول2[[#This Row],[21]:[20]],"ب")</f>
        <v>0</v>
      </c>
      <c r="AQ120" s="52">
        <f>COUNTIF(الجدول2[[#This Row],[21]:[20]],"&lt;480")</f>
        <v>1</v>
      </c>
    </row>
    <row r="121" spans="1:43">
      <c r="A121" s="41">
        <v>2040</v>
      </c>
      <c r="B121" s="54"/>
      <c r="C121" s="43">
        <f>الجدول2[[#This Row],[الرقم]]</f>
        <v>2040</v>
      </c>
      <c r="D121" s="43"/>
      <c r="E121" s="44">
        <f t="shared" si="4"/>
        <v>29.095833329999998</v>
      </c>
      <c r="F121" s="45">
        <f t="shared" si="5"/>
        <v>13965.999998399999</v>
      </c>
      <c r="G121" s="46">
        <f t="shared" si="6"/>
        <v>0</v>
      </c>
      <c r="H121" s="47">
        <f t="shared" si="7"/>
        <v>14110.999998399999</v>
      </c>
      <c r="I121" s="48">
        <v>29.39791666333333</v>
      </c>
      <c r="J121" s="49"/>
      <c r="K121" s="53">
        <v>145</v>
      </c>
      <c r="L121" s="49"/>
      <c r="M121" s="49"/>
      <c r="N121" s="49"/>
      <c r="O121" s="50"/>
      <c r="P121" s="49"/>
      <c r="Q121" s="49"/>
      <c r="R121" s="49"/>
      <c r="S121" s="49"/>
      <c r="T121" s="49"/>
      <c r="U121" s="49"/>
      <c r="V121" s="50"/>
      <c r="W121" s="49"/>
      <c r="X121" s="49"/>
      <c r="Y121" s="49"/>
      <c r="Z121" s="49"/>
      <c r="AA121" s="49"/>
      <c r="AB121" s="49"/>
      <c r="AC121" s="50"/>
      <c r="AD121" s="49"/>
      <c r="AE121" s="49"/>
      <c r="AF121" s="49"/>
      <c r="AG121" s="49"/>
      <c r="AH121" s="49"/>
      <c r="AI121" s="49"/>
      <c r="AJ121" s="50"/>
      <c r="AK121" s="49"/>
      <c r="AL121" s="49"/>
      <c r="AM121" s="49"/>
      <c r="AN121" s="51">
        <f>COUNTIF(الجدول2[[#This Row],[21]:[20]],480)</f>
        <v>0</v>
      </c>
      <c r="AO121" s="52">
        <f>COUNTIF(الجدول2[[#This Row],[21]:[20]],"غ")</f>
        <v>0</v>
      </c>
      <c r="AP121" s="52">
        <f>COUNTIF(الجدول2[[#This Row],[21]:[20]],"ب")</f>
        <v>0</v>
      </c>
      <c r="AQ121" s="52">
        <f>COUNTIF(الجدول2[[#This Row],[21]:[20]],"&lt;480")</f>
        <v>1</v>
      </c>
    </row>
    <row r="122" spans="1:43">
      <c r="A122" s="41">
        <v>2041</v>
      </c>
      <c r="B122" s="54"/>
      <c r="C122" s="43">
        <f>الجدول2[[#This Row],[الرقم]]</f>
        <v>2041</v>
      </c>
      <c r="D122" s="43"/>
      <c r="E122" s="44">
        <f t="shared" si="4"/>
        <v>4.7729166633333326</v>
      </c>
      <c r="F122" s="45">
        <f t="shared" si="5"/>
        <v>2290.9999983999996</v>
      </c>
      <c r="G122" s="46">
        <f t="shared" si="6"/>
        <v>0</v>
      </c>
      <c r="H122" s="47">
        <f t="shared" si="7"/>
        <v>2770.9999983999996</v>
      </c>
      <c r="I122" s="48">
        <v>5.7729166633333326</v>
      </c>
      <c r="J122" s="49"/>
      <c r="K122" s="53">
        <v>480</v>
      </c>
      <c r="L122" s="49"/>
      <c r="M122" s="49"/>
      <c r="N122" s="49"/>
      <c r="O122" s="50"/>
      <c r="P122" s="49"/>
      <c r="Q122" s="49"/>
      <c r="R122" s="49"/>
      <c r="S122" s="49"/>
      <c r="T122" s="49"/>
      <c r="U122" s="49"/>
      <c r="V122" s="50"/>
      <c r="W122" s="49"/>
      <c r="X122" s="49"/>
      <c r="Y122" s="49"/>
      <c r="Z122" s="49"/>
      <c r="AA122" s="49"/>
      <c r="AB122" s="49"/>
      <c r="AC122" s="50"/>
      <c r="AD122" s="49"/>
      <c r="AE122" s="49"/>
      <c r="AF122" s="49"/>
      <c r="AG122" s="49"/>
      <c r="AH122" s="49"/>
      <c r="AI122" s="49"/>
      <c r="AJ122" s="50"/>
      <c r="AK122" s="49"/>
      <c r="AL122" s="49"/>
      <c r="AM122" s="49"/>
      <c r="AN122" s="51">
        <f>COUNTIF(الجدول2[[#This Row],[21]:[20]],480)</f>
        <v>1</v>
      </c>
      <c r="AO122" s="52">
        <f>COUNTIF(الجدول2[[#This Row],[21]:[20]],"غ")</f>
        <v>0</v>
      </c>
      <c r="AP122" s="52">
        <f>COUNTIF(الجدول2[[#This Row],[21]:[20]],"ب")</f>
        <v>0</v>
      </c>
      <c r="AQ122" s="52">
        <f>COUNTIF(الجدول2[[#This Row],[21]:[20]],"&lt;480")</f>
        <v>0</v>
      </c>
    </row>
    <row r="123" spans="1:43">
      <c r="A123" s="41">
        <v>2060</v>
      </c>
      <c r="B123" s="54"/>
      <c r="C123" s="43">
        <f>الجدول2[[#This Row],[الرقم]]</f>
        <v>2060</v>
      </c>
      <c r="D123" s="43"/>
      <c r="E123" s="44">
        <f t="shared" si="4"/>
        <v>12.585416666666667</v>
      </c>
      <c r="F123" s="45">
        <f t="shared" si="5"/>
        <v>6041</v>
      </c>
      <c r="G123" s="46">
        <f t="shared" si="6"/>
        <v>0</v>
      </c>
      <c r="H123" s="47">
        <f t="shared" si="7"/>
        <v>8441</v>
      </c>
      <c r="I123" s="48">
        <v>17.585416666666667</v>
      </c>
      <c r="J123" s="53">
        <v>480</v>
      </c>
      <c r="K123" s="53">
        <v>480</v>
      </c>
      <c r="L123" s="53">
        <v>480</v>
      </c>
      <c r="M123" s="53">
        <v>480</v>
      </c>
      <c r="N123" s="53">
        <v>480</v>
      </c>
      <c r="O123" s="50"/>
      <c r="P123" s="49"/>
      <c r="Q123" s="49"/>
      <c r="R123" s="49"/>
      <c r="S123" s="49"/>
      <c r="T123" s="49"/>
      <c r="U123" s="49"/>
      <c r="V123" s="50"/>
      <c r="W123" s="49"/>
      <c r="X123" s="49"/>
      <c r="Y123" s="49"/>
      <c r="Z123" s="49"/>
      <c r="AA123" s="49"/>
      <c r="AB123" s="49"/>
      <c r="AC123" s="50"/>
      <c r="AD123" s="49"/>
      <c r="AE123" s="49"/>
      <c r="AF123" s="49"/>
      <c r="AG123" s="49"/>
      <c r="AH123" s="49"/>
      <c r="AI123" s="49"/>
      <c r="AJ123" s="50"/>
      <c r="AK123" s="49"/>
      <c r="AL123" s="49"/>
      <c r="AM123" s="49"/>
      <c r="AN123" s="51">
        <f>COUNTIF(الجدول2[[#This Row],[21]:[20]],480)</f>
        <v>5</v>
      </c>
      <c r="AO123" s="52">
        <f>COUNTIF(الجدول2[[#This Row],[21]:[20]],"غ")</f>
        <v>0</v>
      </c>
      <c r="AP123" s="52">
        <f>COUNTIF(الجدول2[[#This Row],[21]:[20]],"ب")</f>
        <v>0</v>
      </c>
      <c r="AQ123" s="52">
        <f>COUNTIF(الجدول2[[#This Row],[21]:[20]],"&lt;480")</f>
        <v>0</v>
      </c>
    </row>
    <row r="124" spans="1:43">
      <c r="A124" s="41">
        <v>2101</v>
      </c>
      <c r="B124" s="54"/>
      <c r="C124" s="43">
        <f>الجدول2[[#This Row],[الرقم]]</f>
        <v>2101</v>
      </c>
      <c r="D124" s="43"/>
      <c r="E124" s="44">
        <f t="shared" si="4"/>
        <v>0</v>
      </c>
      <c r="F124" s="45">
        <f t="shared" si="5"/>
        <v>0</v>
      </c>
      <c r="G124" s="46">
        <f t="shared" si="6"/>
        <v>10</v>
      </c>
      <c r="H124" s="47">
        <f t="shared" si="7"/>
        <v>0</v>
      </c>
      <c r="I124" s="48"/>
      <c r="J124" s="53" t="s">
        <v>44</v>
      </c>
      <c r="K124" s="53" t="s">
        <v>44</v>
      </c>
      <c r="L124" s="53" t="s">
        <v>44</v>
      </c>
      <c r="M124" s="53" t="s">
        <v>44</v>
      </c>
      <c r="N124" s="53" t="s">
        <v>44</v>
      </c>
      <c r="O124" s="50" t="s">
        <v>44</v>
      </c>
      <c r="P124" s="53" t="s">
        <v>44</v>
      </c>
      <c r="Q124" s="53" t="s">
        <v>44</v>
      </c>
      <c r="R124" s="53" t="s">
        <v>44</v>
      </c>
      <c r="S124" s="53" t="s">
        <v>44</v>
      </c>
      <c r="T124" s="49"/>
      <c r="U124" s="49"/>
      <c r="V124" s="50"/>
      <c r="W124" s="49"/>
      <c r="X124" s="49"/>
      <c r="Y124" s="49"/>
      <c r="Z124" s="49"/>
      <c r="AA124" s="49"/>
      <c r="AB124" s="49"/>
      <c r="AC124" s="50"/>
      <c r="AD124" s="49"/>
      <c r="AE124" s="49"/>
      <c r="AF124" s="49"/>
      <c r="AG124" s="49"/>
      <c r="AH124" s="49"/>
      <c r="AI124" s="49"/>
      <c r="AJ124" s="50"/>
      <c r="AK124" s="49"/>
      <c r="AL124" s="49"/>
      <c r="AM124" s="49"/>
      <c r="AN124" s="51">
        <f>COUNTIF(الجدول2[[#This Row],[21]:[20]],480)</f>
        <v>0</v>
      </c>
      <c r="AO124" s="52">
        <f>COUNTIF(الجدول2[[#This Row],[21]:[20]],"غ")</f>
        <v>0</v>
      </c>
      <c r="AP124" s="52">
        <f>COUNTIF(الجدول2[[#This Row],[21]:[20]],"ب")</f>
        <v>10</v>
      </c>
      <c r="AQ124" s="52">
        <f>COUNTIF(الجدول2[[#This Row],[21]:[20]],"&lt;480")</f>
        <v>0</v>
      </c>
    </row>
    <row r="125" spans="1:43">
      <c r="A125" s="41">
        <v>2132</v>
      </c>
      <c r="B125" s="54"/>
      <c r="C125" s="43">
        <f>الجدول2[[#This Row],[الرقم]]</f>
        <v>2132</v>
      </c>
      <c r="D125" s="43"/>
      <c r="E125" s="44">
        <f t="shared" si="4"/>
        <v>4.1249999996666666</v>
      </c>
      <c r="F125" s="45">
        <f t="shared" si="5"/>
        <v>1979.9999998399999</v>
      </c>
      <c r="G125" s="46">
        <f t="shared" si="6"/>
        <v>0</v>
      </c>
      <c r="H125" s="47">
        <f t="shared" si="7"/>
        <v>1979.9999998399999</v>
      </c>
      <c r="I125" s="48">
        <v>4.1249999996666666</v>
      </c>
      <c r="J125" s="49"/>
      <c r="K125" s="49"/>
      <c r="L125" s="49"/>
      <c r="M125" s="49"/>
      <c r="N125" s="49"/>
      <c r="O125" s="50"/>
      <c r="P125" s="49"/>
      <c r="Q125" s="49"/>
      <c r="R125" s="49"/>
      <c r="S125" s="49"/>
      <c r="T125" s="49"/>
      <c r="U125" s="49"/>
      <c r="V125" s="50"/>
      <c r="W125" s="49"/>
      <c r="X125" s="49"/>
      <c r="Y125" s="49"/>
      <c r="Z125" s="49"/>
      <c r="AA125" s="49"/>
      <c r="AB125" s="49"/>
      <c r="AC125" s="50"/>
      <c r="AD125" s="49"/>
      <c r="AE125" s="49"/>
      <c r="AF125" s="49"/>
      <c r="AG125" s="49"/>
      <c r="AH125" s="49"/>
      <c r="AI125" s="49"/>
      <c r="AJ125" s="50"/>
      <c r="AK125" s="49"/>
      <c r="AL125" s="49"/>
      <c r="AM125" s="49"/>
      <c r="AN125" s="51">
        <f>COUNTIF(الجدول2[[#This Row],[21]:[20]],480)</f>
        <v>0</v>
      </c>
      <c r="AO125" s="52">
        <f>COUNTIF(الجدول2[[#This Row],[21]:[20]],"غ")</f>
        <v>0</v>
      </c>
      <c r="AP125" s="52">
        <f>COUNTIF(الجدول2[[#This Row],[21]:[20]],"ب")</f>
        <v>0</v>
      </c>
      <c r="AQ125" s="52">
        <f>COUNTIF(الجدول2[[#This Row],[21]:[20]],"&lt;480")</f>
        <v>0</v>
      </c>
    </row>
    <row r="126" spans="1:43">
      <c r="A126" s="41">
        <v>2147</v>
      </c>
      <c r="B126" s="54"/>
      <c r="C126" s="43">
        <f>الجدول2[[#This Row],[الرقم]]</f>
        <v>2147</v>
      </c>
      <c r="D126" s="43"/>
      <c r="E126" s="44">
        <f t="shared" si="4"/>
        <v>15.899920000000002</v>
      </c>
      <c r="F126" s="45">
        <f t="shared" si="5"/>
        <v>7631.9616000000005</v>
      </c>
      <c r="G126" s="46">
        <f t="shared" si="6"/>
        <v>0</v>
      </c>
      <c r="H126" s="47">
        <f t="shared" si="7"/>
        <v>7631.9616000000005</v>
      </c>
      <c r="I126" s="48">
        <v>15.899920000000002</v>
      </c>
      <c r="J126" s="49"/>
      <c r="K126" s="49"/>
      <c r="L126" s="49"/>
      <c r="M126" s="49"/>
      <c r="N126" s="49"/>
      <c r="O126" s="50"/>
      <c r="P126" s="49"/>
      <c r="Q126" s="49"/>
      <c r="R126" s="49"/>
      <c r="S126" s="49"/>
      <c r="T126" s="49"/>
      <c r="U126" s="49"/>
      <c r="V126" s="50"/>
      <c r="W126" s="49"/>
      <c r="X126" s="49"/>
      <c r="Y126" s="49"/>
      <c r="Z126" s="49"/>
      <c r="AA126" s="49"/>
      <c r="AB126" s="49"/>
      <c r="AC126" s="50"/>
      <c r="AD126" s="49"/>
      <c r="AE126" s="49"/>
      <c r="AF126" s="49"/>
      <c r="AG126" s="49"/>
      <c r="AH126" s="49"/>
      <c r="AI126" s="49"/>
      <c r="AJ126" s="50"/>
      <c r="AK126" s="49"/>
      <c r="AL126" s="49"/>
      <c r="AM126" s="49"/>
      <c r="AN126" s="51">
        <f>COUNTIF(الجدول2[[#This Row],[21]:[20]],480)</f>
        <v>0</v>
      </c>
      <c r="AO126" s="52">
        <f>COUNTIF(الجدول2[[#This Row],[21]:[20]],"غ")</f>
        <v>0</v>
      </c>
      <c r="AP126" s="52">
        <f>COUNTIF(الجدول2[[#This Row],[21]:[20]],"ب")</f>
        <v>0</v>
      </c>
      <c r="AQ126" s="52">
        <f>COUNTIF(الجدول2[[#This Row],[21]:[20]],"&lt;480")</f>
        <v>0</v>
      </c>
    </row>
    <row r="127" spans="1:43">
      <c r="A127" s="41">
        <v>2166</v>
      </c>
      <c r="B127" s="54"/>
      <c r="C127" s="43">
        <f>الجدول2[[#This Row],[الرقم]]</f>
        <v>2166</v>
      </c>
      <c r="D127" s="43"/>
      <c r="E127" s="44">
        <f t="shared" si="4"/>
        <v>10.035416663333333</v>
      </c>
      <c r="F127" s="45">
        <f t="shared" si="5"/>
        <v>4816.9999983999996</v>
      </c>
      <c r="G127" s="46">
        <f t="shared" si="6"/>
        <v>0</v>
      </c>
      <c r="H127" s="47">
        <f t="shared" si="7"/>
        <v>4816.9999983999996</v>
      </c>
      <c r="I127" s="48">
        <v>10.035416663333333</v>
      </c>
      <c r="J127" s="49"/>
      <c r="K127" s="49"/>
      <c r="L127" s="49"/>
      <c r="M127" s="49"/>
      <c r="N127" s="49"/>
      <c r="O127" s="50"/>
      <c r="P127" s="49"/>
      <c r="Q127" s="49"/>
      <c r="R127" s="49"/>
      <c r="S127" s="49"/>
      <c r="T127" s="49"/>
      <c r="U127" s="49"/>
      <c r="V127" s="50"/>
      <c r="W127" s="49"/>
      <c r="X127" s="49"/>
      <c r="Y127" s="49"/>
      <c r="Z127" s="49"/>
      <c r="AA127" s="49"/>
      <c r="AB127" s="49"/>
      <c r="AC127" s="50"/>
      <c r="AD127" s="49"/>
      <c r="AE127" s="49"/>
      <c r="AF127" s="49"/>
      <c r="AG127" s="49"/>
      <c r="AH127" s="49"/>
      <c r="AI127" s="49"/>
      <c r="AJ127" s="50"/>
      <c r="AK127" s="49"/>
      <c r="AL127" s="49"/>
      <c r="AM127" s="49"/>
      <c r="AN127" s="51">
        <f>COUNTIF(الجدول2[[#This Row],[21]:[20]],480)</f>
        <v>0</v>
      </c>
      <c r="AO127" s="52">
        <f>COUNTIF(الجدول2[[#This Row],[21]:[20]],"غ")</f>
        <v>0</v>
      </c>
      <c r="AP127" s="52">
        <f>COUNTIF(الجدول2[[#This Row],[21]:[20]],"ب")</f>
        <v>0</v>
      </c>
      <c r="AQ127" s="52">
        <f>COUNTIF(الجدول2[[#This Row],[21]:[20]],"&lt;480")</f>
        <v>0</v>
      </c>
    </row>
    <row r="128" spans="1:43">
      <c r="A128" s="41">
        <v>2168</v>
      </c>
      <c r="B128" s="54"/>
      <c r="C128" s="43">
        <f>الجدول2[[#This Row],[الرقم]]</f>
        <v>2168</v>
      </c>
      <c r="D128" s="43"/>
      <c r="E128" s="44">
        <f t="shared" si="4"/>
        <v>36</v>
      </c>
      <c r="F128" s="45">
        <f t="shared" si="5"/>
        <v>17280</v>
      </c>
      <c r="G128" s="46">
        <f t="shared" si="6"/>
        <v>0</v>
      </c>
      <c r="H128" s="47">
        <f t="shared" si="7"/>
        <v>17280</v>
      </c>
      <c r="I128" s="48">
        <v>36</v>
      </c>
      <c r="J128" s="49"/>
      <c r="K128" s="49"/>
      <c r="L128" s="49"/>
      <c r="M128" s="49"/>
      <c r="N128" s="49"/>
      <c r="O128" s="50"/>
      <c r="P128" s="49"/>
      <c r="Q128" s="49"/>
      <c r="R128" s="49"/>
      <c r="S128" s="49"/>
      <c r="T128" s="49"/>
      <c r="U128" s="49"/>
      <c r="V128" s="50"/>
      <c r="W128" s="49"/>
      <c r="X128" s="49"/>
      <c r="Y128" s="49"/>
      <c r="Z128" s="49"/>
      <c r="AA128" s="49"/>
      <c r="AB128" s="49"/>
      <c r="AC128" s="50"/>
      <c r="AD128" s="49"/>
      <c r="AE128" s="49"/>
      <c r="AF128" s="49"/>
      <c r="AG128" s="49"/>
      <c r="AH128" s="49"/>
      <c r="AI128" s="49"/>
      <c r="AJ128" s="50"/>
      <c r="AK128" s="49"/>
      <c r="AL128" s="49"/>
      <c r="AM128" s="49"/>
      <c r="AN128" s="51">
        <f>COUNTIF(الجدول2[[#This Row],[21]:[20]],480)</f>
        <v>0</v>
      </c>
      <c r="AO128" s="52">
        <f>COUNTIF(الجدول2[[#This Row],[21]:[20]],"غ")</f>
        <v>0</v>
      </c>
      <c r="AP128" s="52">
        <f>COUNTIF(الجدول2[[#This Row],[21]:[20]],"ب")</f>
        <v>0</v>
      </c>
      <c r="AQ128" s="52">
        <f>COUNTIF(الجدول2[[#This Row],[21]:[20]],"&lt;480")</f>
        <v>0</v>
      </c>
    </row>
    <row r="129" spans="1:43">
      <c r="A129" s="41">
        <v>2169</v>
      </c>
      <c r="B129" s="54"/>
      <c r="C129" s="43">
        <f>الجدول2[[#This Row],[الرقم]]</f>
        <v>2169</v>
      </c>
      <c r="D129" s="43"/>
      <c r="E129" s="44">
        <f t="shared" si="4"/>
        <v>37</v>
      </c>
      <c r="F129" s="45">
        <f t="shared" si="5"/>
        <v>17760</v>
      </c>
      <c r="G129" s="46">
        <f t="shared" si="6"/>
        <v>0</v>
      </c>
      <c r="H129" s="47">
        <f t="shared" si="7"/>
        <v>17760</v>
      </c>
      <c r="I129" s="48">
        <v>37</v>
      </c>
      <c r="J129" s="49"/>
      <c r="K129" s="49"/>
      <c r="L129" s="49"/>
      <c r="M129" s="49"/>
      <c r="N129" s="49"/>
      <c r="O129" s="50"/>
      <c r="P129" s="49"/>
      <c r="Q129" s="49"/>
      <c r="R129" s="49"/>
      <c r="S129" s="49"/>
      <c r="T129" s="49"/>
      <c r="U129" s="49"/>
      <c r="V129" s="50"/>
      <c r="W129" s="49"/>
      <c r="X129" s="49"/>
      <c r="Y129" s="49"/>
      <c r="Z129" s="49"/>
      <c r="AA129" s="49"/>
      <c r="AB129" s="49"/>
      <c r="AC129" s="50"/>
      <c r="AD129" s="49"/>
      <c r="AE129" s="49"/>
      <c r="AF129" s="49"/>
      <c r="AG129" s="49"/>
      <c r="AH129" s="49"/>
      <c r="AI129" s="49"/>
      <c r="AJ129" s="50"/>
      <c r="AK129" s="49"/>
      <c r="AL129" s="49"/>
      <c r="AM129" s="49"/>
      <c r="AN129" s="51">
        <f>COUNTIF(الجدول2[[#This Row],[21]:[20]],480)</f>
        <v>0</v>
      </c>
      <c r="AO129" s="52">
        <f>COUNTIF(الجدول2[[#This Row],[21]:[20]],"غ")</f>
        <v>0</v>
      </c>
      <c r="AP129" s="52">
        <f>COUNTIF(الجدول2[[#This Row],[21]:[20]],"ب")</f>
        <v>0</v>
      </c>
      <c r="AQ129" s="52">
        <f>COUNTIF(الجدول2[[#This Row],[21]:[20]],"&lt;480")</f>
        <v>0</v>
      </c>
    </row>
    <row r="130" spans="1:43">
      <c r="A130" s="41">
        <v>2170</v>
      </c>
      <c r="B130" s="54"/>
      <c r="C130" s="43">
        <f>الجدول2[[#This Row],[الرقم]]</f>
        <v>2170</v>
      </c>
      <c r="D130" s="43"/>
      <c r="E130" s="44">
        <f t="shared" ref="E130:E193" si="8">F130/60/8</f>
        <v>36</v>
      </c>
      <c r="F130" s="45">
        <f t="shared" ref="F130:F193" si="9">H130-SUM(J130:AM130)</f>
        <v>17280</v>
      </c>
      <c r="G130" s="46">
        <f t="shared" ref="G130:G193" si="10">COUNTIF(J130:AM130,"ب")</f>
        <v>0</v>
      </c>
      <c r="H130" s="47">
        <f t="shared" ref="H130:H193" si="11">I130*60*8</f>
        <v>17280</v>
      </c>
      <c r="I130" s="48">
        <v>36</v>
      </c>
      <c r="J130" s="49"/>
      <c r="K130" s="49"/>
      <c r="L130" s="49"/>
      <c r="M130" s="49"/>
      <c r="N130" s="49"/>
      <c r="O130" s="50"/>
      <c r="P130" s="49"/>
      <c r="Q130" s="49"/>
      <c r="R130" s="49"/>
      <c r="S130" s="49"/>
      <c r="T130" s="49"/>
      <c r="U130" s="49"/>
      <c r="V130" s="50"/>
      <c r="W130" s="49"/>
      <c r="X130" s="49"/>
      <c r="Y130" s="49"/>
      <c r="Z130" s="49"/>
      <c r="AA130" s="49"/>
      <c r="AB130" s="49"/>
      <c r="AC130" s="50"/>
      <c r="AD130" s="49"/>
      <c r="AE130" s="49"/>
      <c r="AF130" s="49"/>
      <c r="AG130" s="49"/>
      <c r="AH130" s="49"/>
      <c r="AI130" s="49"/>
      <c r="AJ130" s="50"/>
      <c r="AK130" s="49"/>
      <c r="AL130" s="49"/>
      <c r="AM130" s="49"/>
      <c r="AN130" s="51">
        <f>COUNTIF(الجدول2[[#This Row],[21]:[20]],480)</f>
        <v>0</v>
      </c>
      <c r="AO130" s="52">
        <f>COUNTIF(الجدول2[[#This Row],[21]:[20]],"غ")</f>
        <v>0</v>
      </c>
      <c r="AP130" s="52">
        <f>COUNTIF(الجدول2[[#This Row],[21]:[20]],"ب")</f>
        <v>0</v>
      </c>
      <c r="AQ130" s="52">
        <f>COUNTIF(الجدول2[[#This Row],[21]:[20]],"&lt;480")</f>
        <v>0</v>
      </c>
    </row>
    <row r="131" spans="1:43">
      <c r="A131" s="41">
        <v>2197</v>
      </c>
      <c r="B131" s="55"/>
      <c r="C131" s="43">
        <f>الجدول2[[#This Row],[الرقم]]</f>
        <v>2197</v>
      </c>
      <c r="D131" s="43"/>
      <c r="E131" s="44">
        <f t="shared" si="8"/>
        <v>2.5208333333333335</v>
      </c>
      <c r="F131" s="45">
        <f t="shared" si="9"/>
        <v>1210</v>
      </c>
      <c r="G131" s="46">
        <f t="shared" si="10"/>
        <v>0</v>
      </c>
      <c r="H131" s="47">
        <f t="shared" si="11"/>
        <v>1210</v>
      </c>
      <c r="I131" s="48">
        <v>2.5208333333333335</v>
      </c>
      <c r="J131" s="49"/>
      <c r="K131" s="49"/>
      <c r="L131" s="49"/>
      <c r="M131" s="49"/>
      <c r="N131" s="49"/>
      <c r="O131" s="50"/>
      <c r="P131" s="49"/>
      <c r="Q131" s="49"/>
      <c r="R131" s="49"/>
      <c r="S131" s="49"/>
      <c r="T131" s="49"/>
      <c r="U131" s="49"/>
      <c r="V131" s="50"/>
      <c r="W131" s="49"/>
      <c r="X131" s="49"/>
      <c r="Y131" s="49"/>
      <c r="Z131" s="49"/>
      <c r="AA131" s="49"/>
      <c r="AB131" s="49"/>
      <c r="AC131" s="50"/>
      <c r="AD131" s="49"/>
      <c r="AE131" s="49"/>
      <c r="AF131" s="49"/>
      <c r="AG131" s="49"/>
      <c r="AH131" s="49"/>
      <c r="AI131" s="49"/>
      <c r="AJ131" s="50"/>
      <c r="AK131" s="49"/>
      <c r="AL131" s="49"/>
      <c r="AM131" s="49"/>
      <c r="AN131" s="62">
        <f>COUNTIF(الجدول2[[#This Row],[21]:[20]],480)</f>
        <v>0</v>
      </c>
      <c r="AO131" s="63">
        <f>COUNTIF(الجدول2[[#This Row],[21]:[20]],"غ")</f>
        <v>0</v>
      </c>
      <c r="AP131" s="63">
        <f>COUNTIF(الجدول2[[#This Row],[21]:[20]],"ب")</f>
        <v>0</v>
      </c>
      <c r="AQ131" s="63">
        <f>COUNTIF(الجدول2[[#This Row],[21]:[20]],"&lt;480")</f>
        <v>0</v>
      </c>
    </row>
    <row r="132" spans="1:43">
      <c r="A132" s="41">
        <v>2236</v>
      </c>
      <c r="B132" s="55"/>
      <c r="C132" s="56">
        <f>الجدول2[[#This Row],[الرقم]]</f>
        <v>2236</v>
      </c>
      <c r="D132" s="43"/>
      <c r="E132" s="44">
        <f t="shared" si="8"/>
        <v>2.3395833333333331</v>
      </c>
      <c r="F132" s="45">
        <f t="shared" si="9"/>
        <v>1123</v>
      </c>
      <c r="G132" s="46">
        <f t="shared" si="10"/>
        <v>0</v>
      </c>
      <c r="H132" s="47">
        <f t="shared" si="11"/>
        <v>1723</v>
      </c>
      <c r="I132" s="48">
        <v>3.5895833333333336</v>
      </c>
      <c r="J132" s="49"/>
      <c r="K132" s="65">
        <v>120</v>
      </c>
      <c r="L132" s="53">
        <v>480</v>
      </c>
      <c r="M132" s="49"/>
      <c r="N132" s="49"/>
      <c r="O132" s="50"/>
      <c r="P132" s="49"/>
      <c r="Q132" s="49"/>
      <c r="R132" s="49"/>
      <c r="S132" s="49"/>
      <c r="T132" s="49"/>
      <c r="U132" s="49"/>
      <c r="V132" s="50"/>
      <c r="W132" s="49"/>
      <c r="X132" s="49"/>
      <c r="Y132" s="49"/>
      <c r="Z132" s="49"/>
      <c r="AA132" s="49"/>
      <c r="AB132" s="49"/>
      <c r="AC132" s="50"/>
      <c r="AD132" s="49"/>
      <c r="AE132" s="49"/>
      <c r="AF132" s="49"/>
      <c r="AG132" s="49"/>
      <c r="AH132" s="49"/>
      <c r="AI132" s="49"/>
      <c r="AJ132" s="50"/>
      <c r="AK132" s="49"/>
      <c r="AL132" s="49"/>
      <c r="AM132" s="49"/>
      <c r="AN132" s="62">
        <f>COUNTIF(الجدول2[[#This Row],[21]:[20]],480)</f>
        <v>1</v>
      </c>
      <c r="AO132" s="63">
        <f>COUNTIF(الجدول2[[#This Row],[21]:[20]],"غ")</f>
        <v>0</v>
      </c>
      <c r="AP132" s="63">
        <f>COUNTIF(الجدول2[[#This Row],[21]:[20]],"ب")</f>
        <v>0</v>
      </c>
      <c r="AQ132" s="63">
        <f>COUNTIF(الجدول2[[#This Row],[21]:[20]],"&lt;480")</f>
        <v>1</v>
      </c>
    </row>
    <row r="133" spans="1:43">
      <c r="A133" s="41">
        <v>2289</v>
      </c>
      <c r="B133" s="54"/>
      <c r="C133" s="43">
        <f>الجدول2[[#This Row],[الرقم]]</f>
        <v>2289</v>
      </c>
      <c r="D133" s="43"/>
      <c r="E133" s="44">
        <f t="shared" si="8"/>
        <v>40</v>
      </c>
      <c r="F133" s="45">
        <f t="shared" si="9"/>
        <v>19200</v>
      </c>
      <c r="G133" s="46">
        <f t="shared" si="10"/>
        <v>0</v>
      </c>
      <c r="H133" s="47">
        <f t="shared" si="11"/>
        <v>19200</v>
      </c>
      <c r="I133" s="48">
        <v>40</v>
      </c>
      <c r="J133" s="49"/>
      <c r="K133" s="49"/>
      <c r="L133" s="49"/>
      <c r="M133" s="49"/>
      <c r="N133" s="49"/>
      <c r="O133" s="50"/>
      <c r="P133" s="49"/>
      <c r="Q133" s="49"/>
      <c r="R133" s="49"/>
      <c r="S133" s="49"/>
      <c r="T133" s="49"/>
      <c r="U133" s="49"/>
      <c r="V133" s="50"/>
      <c r="W133" s="49"/>
      <c r="X133" s="49"/>
      <c r="Y133" s="49"/>
      <c r="Z133" s="49"/>
      <c r="AA133" s="49"/>
      <c r="AB133" s="49"/>
      <c r="AC133" s="50"/>
      <c r="AD133" s="49"/>
      <c r="AE133" s="49"/>
      <c r="AF133" s="49"/>
      <c r="AG133" s="49"/>
      <c r="AH133" s="49"/>
      <c r="AI133" s="49"/>
      <c r="AJ133" s="50"/>
      <c r="AK133" s="49"/>
      <c r="AL133" s="49"/>
      <c r="AM133" s="49"/>
      <c r="AN133" s="51">
        <f>COUNTIF(الجدول2[[#This Row],[21]:[20]],480)</f>
        <v>0</v>
      </c>
      <c r="AO133" s="52">
        <f>COUNTIF(الجدول2[[#This Row],[21]:[20]],"غ")</f>
        <v>0</v>
      </c>
      <c r="AP133" s="52">
        <f>COUNTIF(الجدول2[[#This Row],[21]:[20]],"ب")</f>
        <v>0</v>
      </c>
      <c r="AQ133" s="52">
        <f>COUNTIF(الجدول2[[#This Row],[21]:[20]],"&lt;480")</f>
        <v>0</v>
      </c>
    </row>
    <row r="134" spans="1:43">
      <c r="A134" s="41">
        <v>2316</v>
      </c>
      <c r="B134" s="55"/>
      <c r="C134" s="56">
        <f>الجدول2[[#This Row],[الرقم]]</f>
        <v>2316</v>
      </c>
      <c r="D134" s="43"/>
      <c r="E134" s="44">
        <f t="shared" si="8"/>
        <v>3.1645833333333333</v>
      </c>
      <c r="F134" s="45">
        <f t="shared" si="9"/>
        <v>1519</v>
      </c>
      <c r="G134" s="46">
        <f t="shared" si="10"/>
        <v>0</v>
      </c>
      <c r="H134" s="47">
        <f t="shared" si="11"/>
        <v>1600</v>
      </c>
      <c r="I134" s="48">
        <v>3.3333333333333335</v>
      </c>
      <c r="J134" s="49"/>
      <c r="K134" s="49"/>
      <c r="L134" s="49"/>
      <c r="M134" s="49"/>
      <c r="N134" s="65">
        <v>81</v>
      </c>
      <c r="O134" s="50"/>
      <c r="P134" s="49"/>
      <c r="Q134" s="49"/>
      <c r="R134" s="49"/>
      <c r="S134" s="49"/>
      <c r="T134" s="49"/>
      <c r="U134" s="49"/>
      <c r="V134" s="50"/>
      <c r="W134" s="49"/>
      <c r="X134" s="49"/>
      <c r="Y134" s="49"/>
      <c r="Z134" s="49"/>
      <c r="AA134" s="49"/>
      <c r="AB134" s="49"/>
      <c r="AC134" s="50"/>
      <c r="AD134" s="49"/>
      <c r="AE134" s="49"/>
      <c r="AF134" s="49"/>
      <c r="AG134" s="49"/>
      <c r="AH134" s="49"/>
      <c r="AI134" s="49"/>
      <c r="AJ134" s="50"/>
      <c r="AK134" s="49"/>
      <c r="AL134" s="49"/>
      <c r="AM134" s="49"/>
      <c r="AN134" s="69">
        <f>COUNTIF(الجدول2[[#This Row],[21]:[20]],480)</f>
        <v>0</v>
      </c>
      <c r="AO134" s="70">
        <f>COUNTIF(الجدول2[[#This Row],[21]:[20]],"غ")</f>
        <v>0</v>
      </c>
      <c r="AP134" s="70">
        <f>COUNTIF(الجدول2[[#This Row],[21]:[20]],"ب")</f>
        <v>0</v>
      </c>
      <c r="AQ134" s="70">
        <f>COUNTIF(الجدول2[[#This Row],[21]:[20]],"&lt;480")</f>
        <v>1</v>
      </c>
    </row>
    <row r="135" spans="1:43">
      <c r="A135" s="41">
        <v>2322</v>
      </c>
      <c r="B135" s="54"/>
      <c r="C135" s="43">
        <f>الجدول2[[#This Row],[الرقم]]</f>
        <v>2322</v>
      </c>
      <c r="D135" s="43"/>
      <c r="E135" s="44">
        <f t="shared" si="8"/>
        <v>3.1737500033333315</v>
      </c>
      <c r="F135" s="45">
        <f t="shared" si="9"/>
        <v>1523.4000015999991</v>
      </c>
      <c r="G135" s="46">
        <f t="shared" si="10"/>
        <v>0</v>
      </c>
      <c r="H135" s="47">
        <f t="shared" si="11"/>
        <v>1523.4000015999991</v>
      </c>
      <c r="I135" s="48">
        <v>3.1737500033333315</v>
      </c>
      <c r="J135" s="49"/>
      <c r="K135" s="49"/>
      <c r="L135" s="49"/>
      <c r="M135" s="49"/>
      <c r="N135" s="49"/>
      <c r="O135" s="50"/>
      <c r="P135" s="49"/>
      <c r="Q135" s="49"/>
      <c r="R135" s="49"/>
      <c r="S135" s="49"/>
      <c r="T135" s="49"/>
      <c r="U135" s="49"/>
      <c r="V135" s="50"/>
      <c r="W135" s="49"/>
      <c r="X135" s="49"/>
      <c r="Y135" s="49"/>
      <c r="Z135" s="49"/>
      <c r="AA135" s="49"/>
      <c r="AB135" s="49"/>
      <c r="AC135" s="50"/>
      <c r="AD135" s="49"/>
      <c r="AE135" s="49"/>
      <c r="AF135" s="49"/>
      <c r="AG135" s="49"/>
      <c r="AH135" s="49"/>
      <c r="AI135" s="49"/>
      <c r="AJ135" s="50"/>
      <c r="AK135" s="49"/>
      <c r="AL135" s="49"/>
      <c r="AM135" s="49"/>
      <c r="AN135" s="71">
        <f>COUNTIF(الجدول2[[#This Row],[21]:[20]],480)</f>
        <v>0</v>
      </c>
      <c r="AO135" s="72">
        <f>COUNTIF(الجدول2[[#This Row],[21]:[20]],"غ")</f>
        <v>0</v>
      </c>
      <c r="AP135" s="72">
        <f>COUNTIF(الجدول2[[#This Row],[21]:[20]],"ب")</f>
        <v>0</v>
      </c>
      <c r="AQ135" s="72">
        <f>COUNTIF(الجدول2[[#This Row],[21]:[20]],"&lt;480")</f>
        <v>0</v>
      </c>
    </row>
    <row r="136" spans="1:43">
      <c r="A136" s="41">
        <v>2371</v>
      </c>
      <c r="B136" s="55"/>
      <c r="C136" s="56">
        <f>الجدول2[[#This Row],[الرقم]]</f>
        <v>2371</v>
      </c>
      <c r="D136" s="43"/>
      <c r="E136" s="44">
        <f t="shared" si="8"/>
        <v>4.114583333333333</v>
      </c>
      <c r="F136" s="45">
        <f t="shared" si="9"/>
        <v>1974.9999999999998</v>
      </c>
      <c r="G136" s="46">
        <f t="shared" si="10"/>
        <v>0</v>
      </c>
      <c r="H136" s="47">
        <f t="shared" si="11"/>
        <v>1974.9999999999998</v>
      </c>
      <c r="I136" s="48">
        <v>4.114583333333333</v>
      </c>
      <c r="J136" s="49"/>
      <c r="K136" s="49"/>
      <c r="L136" s="49"/>
      <c r="M136" s="49"/>
      <c r="N136" s="49"/>
      <c r="O136" s="50"/>
      <c r="P136" s="49"/>
      <c r="Q136" s="49"/>
      <c r="R136" s="49"/>
      <c r="S136" s="49"/>
      <c r="T136" s="49"/>
      <c r="U136" s="49"/>
      <c r="V136" s="50"/>
      <c r="W136" s="49"/>
      <c r="X136" s="49"/>
      <c r="Y136" s="49"/>
      <c r="Z136" s="49"/>
      <c r="AA136" s="49"/>
      <c r="AB136" s="49"/>
      <c r="AC136" s="50"/>
      <c r="AD136" s="49"/>
      <c r="AE136" s="49"/>
      <c r="AF136" s="49"/>
      <c r="AG136" s="49"/>
      <c r="AH136" s="49"/>
      <c r="AI136" s="49"/>
      <c r="AJ136" s="50"/>
      <c r="AK136" s="49"/>
      <c r="AL136" s="49"/>
      <c r="AM136" s="49"/>
      <c r="AN136" s="69">
        <f>COUNTIF(الجدول2[[#This Row],[21]:[20]],480)</f>
        <v>0</v>
      </c>
      <c r="AO136" s="70">
        <f>COUNTIF(الجدول2[[#This Row],[21]:[20]],"غ")</f>
        <v>0</v>
      </c>
      <c r="AP136" s="70">
        <f>COUNTIF(الجدول2[[#This Row],[21]:[20]],"ب")</f>
        <v>0</v>
      </c>
      <c r="AQ136" s="70">
        <f>COUNTIF(الجدول2[[#This Row],[21]:[20]],"&lt;480")</f>
        <v>0</v>
      </c>
    </row>
    <row r="137" spans="1:43">
      <c r="A137" s="41">
        <v>2412</v>
      </c>
      <c r="B137" s="54"/>
      <c r="C137" s="43">
        <f>الجدول2[[#This Row],[الرقم]]</f>
        <v>2412</v>
      </c>
      <c r="D137" s="43"/>
      <c r="E137" s="44">
        <f t="shared" si="8"/>
        <v>2.5624999996666662</v>
      </c>
      <c r="F137" s="45">
        <f t="shared" si="9"/>
        <v>1229.9999998399999</v>
      </c>
      <c r="G137" s="46">
        <f t="shared" si="10"/>
        <v>0</v>
      </c>
      <c r="H137" s="47">
        <f t="shared" si="11"/>
        <v>1229.9999998399999</v>
      </c>
      <c r="I137" s="48">
        <v>2.5624999996666662</v>
      </c>
      <c r="J137" s="49"/>
      <c r="K137" s="49"/>
      <c r="L137" s="49"/>
      <c r="M137" s="49"/>
      <c r="N137" s="49"/>
      <c r="O137" s="50"/>
      <c r="P137" s="49"/>
      <c r="Q137" s="49"/>
      <c r="R137" s="49"/>
      <c r="S137" s="49"/>
      <c r="T137" s="49"/>
      <c r="U137" s="49"/>
      <c r="V137" s="50"/>
      <c r="W137" s="49"/>
      <c r="X137" s="49"/>
      <c r="Y137" s="49"/>
      <c r="Z137" s="49"/>
      <c r="AA137" s="49"/>
      <c r="AB137" s="49"/>
      <c r="AC137" s="50"/>
      <c r="AD137" s="49"/>
      <c r="AE137" s="49"/>
      <c r="AF137" s="49"/>
      <c r="AG137" s="49"/>
      <c r="AH137" s="49"/>
      <c r="AI137" s="49"/>
      <c r="AJ137" s="50"/>
      <c r="AK137" s="49"/>
      <c r="AL137" s="49"/>
      <c r="AM137" s="49"/>
      <c r="AN137" s="71">
        <f>COUNTIF(الجدول2[[#This Row],[21]:[20]],480)</f>
        <v>0</v>
      </c>
      <c r="AO137" s="72">
        <f>COUNTIF(الجدول2[[#This Row],[21]:[20]],"غ")</f>
        <v>0</v>
      </c>
      <c r="AP137" s="72">
        <f>COUNTIF(الجدول2[[#This Row],[21]:[20]],"ب")</f>
        <v>0</v>
      </c>
      <c r="AQ137" s="72">
        <f>COUNTIF(الجدول2[[#This Row],[21]:[20]],"&lt;480")</f>
        <v>0</v>
      </c>
    </row>
    <row r="138" spans="1:43">
      <c r="A138" s="41">
        <v>2459</v>
      </c>
      <c r="B138" s="54"/>
      <c r="C138" s="43">
        <f>الجدول2[[#This Row],[الرقم]]</f>
        <v>2459</v>
      </c>
      <c r="D138" s="43"/>
      <c r="E138" s="44">
        <f t="shared" si="8"/>
        <v>2.8166666666666629</v>
      </c>
      <c r="F138" s="45">
        <f t="shared" si="9"/>
        <v>1351.9999999999982</v>
      </c>
      <c r="G138" s="46">
        <f t="shared" si="10"/>
        <v>0</v>
      </c>
      <c r="H138" s="47">
        <f t="shared" si="11"/>
        <v>1426.9999999999982</v>
      </c>
      <c r="I138" s="48">
        <v>2.9729166666666629</v>
      </c>
      <c r="J138" s="65">
        <v>75</v>
      </c>
      <c r="K138" s="49"/>
      <c r="L138" s="49"/>
      <c r="M138" s="49"/>
      <c r="N138" s="49"/>
      <c r="O138" s="50"/>
      <c r="P138" s="49"/>
      <c r="Q138" s="49"/>
      <c r="R138" s="49"/>
      <c r="S138" s="49"/>
      <c r="T138" s="49"/>
      <c r="U138" s="49"/>
      <c r="V138" s="50"/>
      <c r="W138" s="49"/>
      <c r="X138" s="49"/>
      <c r="Y138" s="49"/>
      <c r="Z138" s="49"/>
      <c r="AA138" s="49"/>
      <c r="AB138" s="49"/>
      <c r="AC138" s="50"/>
      <c r="AD138" s="49"/>
      <c r="AE138" s="49"/>
      <c r="AF138" s="49"/>
      <c r="AG138" s="49"/>
      <c r="AH138" s="49"/>
      <c r="AI138" s="49"/>
      <c r="AJ138" s="50"/>
      <c r="AK138" s="49"/>
      <c r="AL138" s="49"/>
      <c r="AM138" s="49"/>
      <c r="AN138" s="71">
        <f>COUNTIF(الجدول2[[#This Row],[21]:[20]],480)</f>
        <v>0</v>
      </c>
      <c r="AO138" s="72">
        <f>COUNTIF(الجدول2[[#This Row],[21]:[20]],"غ")</f>
        <v>0</v>
      </c>
      <c r="AP138" s="72">
        <f>COUNTIF(الجدول2[[#This Row],[21]:[20]],"ب")</f>
        <v>0</v>
      </c>
      <c r="AQ138" s="72">
        <f>COUNTIF(الجدول2[[#This Row],[21]:[20]],"&lt;480")</f>
        <v>1</v>
      </c>
    </row>
    <row r="139" spans="1:43">
      <c r="A139" s="41">
        <v>2473</v>
      </c>
      <c r="B139" s="54"/>
      <c r="C139" s="43">
        <f>الجدول2[[#This Row],[الرقم]]</f>
        <v>2473</v>
      </c>
      <c r="D139" s="43"/>
      <c r="E139" s="44">
        <f t="shared" si="8"/>
        <v>40</v>
      </c>
      <c r="F139" s="45">
        <f t="shared" si="9"/>
        <v>19200</v>
      </c>
      <c r="G139" s="46">
        <f t="shared" si="10"/>
        <v>0</v>
      </c>
      <c r="H139" s="47">
        <f t="shared" si="11"/>
        <v>19200</v>
      </c>
      <c r="I139" s="48">
        <v>40</v>
      </c>
      <c r="J139" s="49"/>
      <c r="K139" s="49"/>
      <c r="L139" s="49"/>
      <c r="M139" s="49"/>
      <c r="N139" s="49"/>
      <c r="O139" s="50"/>
      <c r="P139" s="49"/>
      <c r="Q139" s="49"/>
      <c r="R139" s="49"/>
      <c r="S139" s="49"/>
      <c r="T139" s="49"/>
      <c r="U139" s="49"/>
      <c r="V139" s="50"/>
      <c r="W139" s="49"/>
      <c r="X139" s="49"/>
      <c r="Y139" s="49"/>
      <c r="Z139" s="49"/>
      <c r="AA139" s="49"/>
      <c r="AB139" s="49"/>
      <c r="AC139" s="50"/>
      <c r="AD139" s="49"/>
      <c r="AE139" s="49"/>
      <c r="AF139" s="49"/>
      <c r="AG139" s="49"/>
      <c r="AH139" s="49"/>
      <c r="AI139" s="49"/>
      <c r="AJ139" s="50"/>
      <c r="AK139" s="49"/>
      <c r="AL139" s="49"/>
      <c r="AM139" s="49"/>
      <c r="AN139" s="71">
        <f>COUNTIF(الجدول2[[#This Row],[21]:[20]],480)</f>
        <v>0</v>
      </c>
      <c r="AO139" s="72">
        <f>COUNTIF(الجدول2[[#This Row],[21]:[20]],"غ")</f>
        <v>0</v>
      </c>
      <c r="AP139" s="72">
        <f>COUNTIF(الجدول2[[#This Row],[21]:[20]],"ب")</f>
        <v>0</v>
      </c>
      <c r="AQ139" s="72">
        <f>COUNTIF(الجدول2[[#This Row],[21]:[20]],"&lt;480")</f>
        <v>0</v>
      </c>
    </row>
    <row r="140" spans="1:43">
      <c r="A140" s="41">
        <v>2474</v>
      </c>
      <c r="B140" s="54"/>
      <c r="C140" s="43">
        <f>الجدول2[[#This Row],[الرقم]]</f>
        <v>2474</v>
      </c>
      <c r="D140" s="43"/>
      <c r="E140" s="44">
        <f t="shared" si="8"/>
        <v>40</v>
      </c>
      <c r="F140" s="45">
        <f t="shared" si="9"/>
        <v>19200</v>
      </c>
      <c r="G140" s="46">
        <f t="shared" si="10"/>
        <v>0</v>
      </c>
      <c r="H140" s="47">
        <f t="shared" si="11"/>
        <v>19200</v>
      </c>
      <c r="I140" s="48">
        <v>40</v>
      </c>
      <c r="J140" s="49"/>
      <c r="K140" s="49"/>
      <c r="L140" s="49"/>
      <c r="M140" s="49"/>
      <c r="N140" s="49"/>
      <c r="O140" s="50"/>
      <c r="P140" s="49"/>
      <c r="Q140" s="49"/>
      <c r="R140" s="49"/>
      <c r="S140" s="49"/>
      <c r="T140" s="49"/>
      <c r="U140" s="49"/>
      <c r="V140" s="50"/>
      <c r="W140" s="49"/>
      <c r="X140" s="49"/>
      <c r="Y140" s="49"/>
      <c r="Z140" s="49"/>
      <c r="AA140" s="49"/>
      <c r="AB140" s="49"/>
      <c r="AC140" s="50"/>
      <c r="AD140" s="49"/>
      <c r="AE140" s="49"/>
      <c r="AF140" s="49"/>
      <c r="AG140" s="49"/>
      <c r="AH140" s="49"/>
      <c r="AI140" s="49"/>
      <c r="AJ140" s="50"/>
      <c r="AK140" s="49"/>
      <c r="AL140" s="49"/>
      <c r="AM140" s="49"/>
      <c r="AN140" s="71">
        <f>COUNTIF(الجدول2[[#This Row],[21]:[20]],480)</f>
        <v>0</v>
      </c>
      <c r="AO140" s="72">
        <f>COUNTIF(الجدول2[[#This Row],[21]:[20]],"غ")</f>
        <v>0</v>
      </c>
      <c r="AP140" s="72">
        <f>COUNTIF(الجدول2[[#This Row],[21]:[20]],"ب")</f>
        <v>0</v>
      </c>
      <c r="AQ140" s="72">
        <f>COUNTIF(الجدول2[[#This Row],[21]:[20]],"&lt;480")</f>
        <v>0</v>
      </c>
    </row>
    <row r="141" spans="1:43">
      <c r="A141" s="41">
        <v>2503</v>
      </c>
      <c r="B141" s="54"/>
      <c r="C141" s="43">
        <f>الجدول2[[#This Row],[الرقم]]</f>
        <v>2503</v>
      </c>
      <c r="D141" s="43"/>
      <c r="E141" s="44">
        <f t="shared" si="8"/>
        <v>27.121483336666664</v>
      </c>
      <c r="F141" s="45">
        <f t="shared" si="9"/>
        <v>13018.312001599999</v>
      </c>
      <c r="G141" s="46">
        <f t="shared" si="10"/>
        <v>0</v>
      </c>
      <c r="H141" s="47">
        <f t="shared" si="11"/>
        <v>14233.312001599999</v>
      </c>
      <c r="I141" s="48">
        <v>29.652733336666664</v>
      </c>
      <c r="J141" s="53">
        <v>480</v>
      </c>
      <c r="K141" s="53">
        <v>480</v>
      </c>
      <c r="L141" s="49"/>
      <c r="M141" s="49"/>
      <c r="N141" s="53">
        <v>255</v>
      </c>
      <c r="O141" s="50"/>
      <c r="P141" s="49"/>
      <c r="Q141" s="49"/>
      <c r="R141" s="49"/>
      <c r="S141" s="49"/>
      <c r="T141" s="49"/>
      <c r="U141" s="49"/>
      <c r="V141" s="50"/>
      <c r="W141" s="49"/>
      <c r="X141" s="49"/>
      <c r="Y141" s="49"/>
      <c r="Z141" s="49"/>
      <c r="AA141" s="49"/>
      <c r="AB141" s="49"/>
      <c r="AC141" s="50"/>
      <c r="AD141" s="49"/>
      <c r="AE141" s="49"/>
      <c r="AF141" s="49"/>
      <c r="AG141" s="49"/>
      <c r="AH141" s="49"/>
      <c r="AI141" s="49"/>
      <c r="AJ141" s="50"/>
      <c r="AK141" s="49"/>
      <c r="AL141" s="49"/>
      <c r="AM141" s="49"/>
      <c r="AN141" s="71">
        <f>COUNTIF(الجدول2[[#This Row],[21]:[20]],480)</f>
        <v>2</v>
      </c>
      <c r="AO141" s="72">
        <f>COUNTIF(الجدول2[[#This Row],[21]:[20]],"غ")</f>
        <v>0</v>
      </c>
      <c r="AP141" s="72">
        <f>COUNTIF(الجدول2[[#This Row],[21]:[20]],"ب")</f>
        <v>0</v>
      </c>
      <c r="AQ141" s="72">
        <f>COUNTIF(الجدول2[[#This Row],[21]:[20]],"&lt;480")</f>
        <v>1</v>
      </c>
    </row>
    <row r="142" spans="1:43">
      <c r="A142" s="41">
        <v>2560</v>
      </c>
      <c r="B142" s="54"/>
      <c r="C142" s="43">
        <f>الجدول2[[#This Row],[الرقم]]</f>
        <v>2560</v>
      </c>
      <c r="D142" s="43"/>
      <c r="E142" s="44">
        <f t="shared" si="8"/>
        <v>1.8612500003333348</v>
      </c>
      <c r="F142" s="45">
        <f t="shared" si="9"/>
        <v>893.40000016000067</v>
      </c>
      <c r="G142" s="46">
        <f t="shared" si="10"/>
        <v>0</v>
      </c>
      <c r="H142" s="47">
        <f t="shared" si="11"/>
        <v>1373.4000001600007</v>
      </c>
      <c r="I142" s="48">
        <v>2.8612500003333348</v>
      </c>
      <c r="J142" s="53">
        <v>480</v>
      </c>
      <c r="K142" s="49"/>
      <c r="L142" s="49"/>
      <c r="M142" s="49"/>
      <c r="N142" s="49"/>
      <c r="O142" s="50"/>
      <c r="P142" s="49"/>
      <c r="Q142" s="49"/>
      <c r="R142" s="49"/>
      <c r="S142" s="49"/>
      <c r="T142" s="49"/>
      <c r="U142" s="49"/>
      <c r="V142" s="50"/>
      <c r="W142" s="49"/>
      <c r="X142" s="49"/>
      <c r="Y142" s="49"/>
      <c r="Z142" s="49"/>
      <c r="AA142" s="49"/>
      <c r="AB142" s="49"/>
      <c r="AC142" s="50"/>
      <c r="AD142" s="49"/>
      <c r="AE142" s="49"/>
      <c r="AF142" s="49"/>
      <c r="AG142" s="49"/>
      <c r="AH142" s="49"/>
      <c r="AI142" s="49"/>
      <c r="AJ142" s="50"/>
      <c r="AK142" s="49"/>
      <c r="AL142" s="49"/>
      <c r="AM142" s="49"/>
      <c r="AN142" s="71">
        <f>COUNTIF(الجدول2[[#This Row],[21]:[20]],480)</f>
        <v>1</v>
      </c>
      <c r="AO142" s="72">
        <f>COUNTIF(الجدول2[[#This Row],[21]:[20]],"غ")</f>
        <v>0</v>
      </c>
      <c r="AP142" s="72">
        <f>COUNTIF(الجدول2[[#This Row],[21]:[20]],"ب")</f>
        <v>0</v>
      </c>
      <c r="AQ142" s="72">
        <f>COUNTIF(الجدول2[[#This Row],[21]:[20]],"&lt;480")</f>
        <v>0</v>
      </c>
    </row>
    <row r="143" spans="1:43">
      <c r="A143" s="41">
        <v>2569</v>
      </c>
      <c r="B143" s="54"/>
      <c r="C143" s="43">
        <f>الجدول2[[#This Row],[الرقم]]</f>
        <v>2569</v>
      </c>
      <c r="D143" s="43"/>
      <c r="E143" s="44">
        <f t="shared" si="8"/>
        <v>37.37083333333333</v>
      </c>
      <c r="F143" s="45">
        <f t="shared" si="9"/>
        <v>17938</v>
      </c>
      <c r="G143" s="46">
        <f t="shared" si="10"/>
        <v>0</v>
      </c>
      <c r="H143" s="47">
        <f t="shared" si="11"/>
        <v>18418</v>
      </c>
      <c r="I143" s="48">
        <v>38.37083333333333</v>
      </c>
      <c r="J143" s="49"/>
      <c r="K143" s="49"/>
      <c r="L143" s="49"/>
      <c r="M143" s="49"/>
      <c r="N143" s="53">
        <v>480</v>
      </c>
      <c r="O143" s="50"/>
      <c r="P143" s="49"/>
      <c r="Q143" s="49"/>
      <c r="R143" s="49"/>
      <c r="S143" s="49"/>
      <c r="T143" s="49"/>
      <c r="U143" s="49"/>
      <c r="V143" s="50"/>
      <c r="W143" s="49"/>
      <c r="X143" s="49"/>
      <c r="Y143" s="49"/>
      <c r="Z143" s="49"/>
      <c r="AA143" s="49"/>
      <c r="AB143" s="49"/>
      <c r="AC143" s="50"/>
      <c r="AD143" s="49"/>
      <c r="AE143" s="49"/>
      <c r="AF143" s="49"/>
      <c r="AG143" s="49"/>
      <c r="AH143" s="49"/>
      <c r="AI143" s="49"/>
      <c r="AJ143" s="50"/>
      <c r="AK143" s="49"/>
      <c r="AL143" s="49"/>
      <c r="AM143" s="49"/>
      <c r="AN143" s="71">
        <f>COUNTIF(الجدول2[[#This Row],[21]:[20]],480)</f>
        <v>1</v>
      </c>
      <c r="AO143" s="72">
        <f>COUNTIF(الجدول2[[#This Row],[21]:[20]],"غ")</f>
        <v>0</v>
      </c>
      <c r="AP143" s="72">
        <f>COUNTIF(الجدول2[[#This Row],[21]:[20]],"ب")</f>
        <v>0</v>
      </c>
      <c r="AQ143" s="72">
        <f>COUNTIF(الجدول2[[#This Row],[21]:[20]],"&lt;480")</f>
        <v>0</v>
      </c>
    </row>
    <row r="144" spans="1:43">
      <c r="A144" s="41">
        <v>2597</v>
      </c>
      <c r="B144" s="54"/>
      <c r="C144" s="43">
        <f>الجدول2[[#This Row],[الرقم]]</f>
        <v>2597</v>
      </c>
      <c r="D144" s="43"/>
      <c r="E144" s="44">
        <f t="shared" si="8"/>
        <v>8.7687499996666656</v>
      </c>
      <c r="F144" s="45">
        <f t="shared" si="9"/>
        <v>4208.9999998399999</v>
      </c>
      <c r="G144" s="46">
        <f t="shared" si="10"/>
        <v>0</v>
      </c>
      <c r="H144" s="47">
        <f t="shared" si="11"/>
        <v>4208.9999998399999</v>
      </c>
      <c r="I144" s="48">
        <v>8.7687499996666673</v>
      </c>
      <c r="J144" s="49"/>
      <c r="K144" s="49"/>
      <c r="L144" s="49"/>
      <c r="M144" s="49"/>
      <c r="N144" s="49"/>
      <c r="O144" s="50"/>
      <c r="P144" s="49"/>
      <c r="Q144" s="49"/>
      <c r="R144" s="49"/>
      <c r="S144" s="49"/>
      <c r="T144" s="49"/>
      <c r="U144" s="49"/>
      <c r="V144" s="50"/>
      <c r="W144" s="49"/>
      <c r="X144" s="49"/>
      <c r="Y144" s="49"/>
      <c r="Z144" s="49"/>
      <c r="AA144" s="49"/>
      <c r="AB144" s="49"/>
      <c r="AC144" s="50"/>
      <c r="AD144" s="49"/>
      <c r="AE144" s="49"/>
      <c r="AF144" s="49"/>
      <c r="AG144" s="49"/>
      <c r="AH144" s="49"/>
      <c r="AI144" s="49"/>
      <c r="AJ144" s="50"/>
      <c r="AK144" s="49"/>
      <c r="AL144" s="49"/>
      <c r="AM144" s="49"/>
      <c r="AN144" s="71">
        <f>COUNTIF(الجدول2[[#This Row],[21]:[20]],480)</f>
        <v>0</v>
      </c>
      <c r="AO144" s="72">
        <f>COUNTIF(الجدول2[[#This Row],[21]:[20]],"غ")</f>
        <v>0</v>
      </c>
      <c r="AP144" s="72">
        <f>COUNTIF(الجدول2[[#This Row],[21]:[20]],"ب")</f>
        <v>0</v>
      </c>
      <c r="AQ144" s="72">
        <f>COUNTIF(الجدول2[[#This Row],[21]:[20]],"&lt;480")</f>
        <v>0</v>
      </c>
    </row>
    <row r="145" spans="1:43">
      <c r="A145" s="41">
        <v>2601</v>
      </c>
      <c r="B145" s="55"/>
      <c r="C145" s="56">
        <f>الجدول2[[#This Row],[الرقم]]</f>
        <v>2601</v>
      </c>
      <c r="D145" s="43"/>
      <c r="E145" s="44">
        <f t="shared" si="8"/>
        <v>19.018749999999997</v>
      </c>
      <c r="F145" s="45">
        <f t="shared" si="9"/>
        <v>9128.9999999999982</v>
      </c>
      <c r="G145" s="46">
        <f t="shared" si="10"/>
        <v>0</v>
      </c>
      <c r="H145" s="47">
        <f t="shared" si="11"/>
        <v>9128.9999999999982</v>
      </c>
      <c r="I145" s="48">
        <v>19.018749999999997</v>
      </c>
      <c r="J145" s="49"/>
      <c r="K145" s="49"/>
      <c r="L145" s="49"/>
      <c r="M145" s="49"/>
      <c r="N145" s="49"/>
      <c r="O145" s="50"/>
      <c r="P145" s="49"/>
      <c r="Q145" s="49"/>
      <c r="R145" s="49"/>
      <c r="S145" s="49"/>
      <c r="T145" s="49"/>
      <c r="U145" s="49"/>
      <c r="V145" s="50"/>
      <c r="W145" s="49"/>
      <c r="X145" s="49"/>
      <c r="Y145" s="49"/>
      <c r="Z145" s="49"/>
      <c r="AA145" s="49"/>
      <c r="AB145" s="49"/>
      <c r="AC145" s="50"/>
      <c r="AD145" s="49"/>
      <c r="AE145" s="49"/>
      <c r="AF145" s="49"/>
      <c r="AG145" s="49"/>
      <c r="AH145" s="49"/>
      <c r="AI145" s="49"/>
      <c r="AJ145" s="50"/>
      <c r="AK145" s="49"/>
      <c r="AL145" s="49"/>
      <c r="AM145" s="49"/>
      <c r="AN145" s="71">
        <f>COUNTIF(الجدول2[[#This Row],[21]:[20]],480)</f>
        <v>0</v>
      </c>
      <c r="AO145" s="72">
        <f>COUNTIF(الجدول2[[#This Row],[21]:[20]],"غ")</f>
        <v>0</v>
      </c>
      <c r="AP145" s="72">
        <f>COUNTIF(الجدول2[[#This Row],[21]:[20]],"ب")</f>
        <v>0</v>
      </c>
      <c r="AQ145" s="72">
        <f>COUNTIF(الجدول2[[#This Row],[21]:[20]],"&lt;480")</f>
        <v>0</v>
      </c>
    </row>
    <row r="146" spans="1:43">
      <c r="A146" s="41">
        <v>2604</v>
      </c>
      <c r="B146" s="54"/>
      <c r="C146" s="43">
        <f>الجدول2[[#This Row],[الرقم]]</f>
        <v>2604</v>
      </c>
      <c r="D146" s="43"/>
      <c r="E146" s="44">
        <f t="shared" si="8"/>
        <v>11.058333333333334</v>
      </c>
      <c r="F146" s="45">
        <f t="shared" si="9"/>
        <v>5308</v>
      </c>
      <c r="G146" s="46">
        <f t="shared" si="10"/>
        <v>0</v>
      </c>
      <c r="H146" s="47">
        <f t="shared" si="11"/>
        <v>5788</v>
      </c>
      <c r="I146" s="48">
        <v>12.058333333333334</v>
      </c>
      <c r="J146" s="49"/>
      <c r="K146" s="53" t="s">
        <v>58</v>
      </c>
      <c r="L146" s="49"/>
      <c r="M146" s="49"/>
      <c r="N146" s="53">
        <v>480</v>
      </c>
      <c r="O146" s="50"/>
      <c r="P146" s="49"/>
      <c r="Q146" s="49"/>
      <c r="R146" s="53" t="s">
        <v>58</v>
      </c>
      <c r="S146" s="49"/>
      <c r="T146" s="49"/>
      <c r="U146" s="49"/>
      <c r="V146" s="50"/>
      <c r="W146" s="49"/>
      <c r="X146" s="49"/>
      <c r="Y146" s="49"/>
      <c r="Z146" s="49"/>
      <c r="AA146" s="49"/>
      <c r="AB146" s="49"/>
      <c r="AC146" s="50"/>
      <c r="AD146" s="49"/>
      <c r="AE146" s="49"/>
      <c r="AF146" s="49"/>
      <c r="AG146" s="49"/>
      <c r="AH146" s="49"/>
      <c r="AI146" s="49"/>
      <c r="AJ146" s="50"/>
      <c r="AK146" s="49"/>
      <c r="AL146" s="49"/>
      <c r="AM146" s="49"/>
      <c r="AN146" s="71">
        <f>COUNTIF(الجدول2[[#This Row],[21]:[20]],480)</f>
        <v>1</v>
      </c>
      <c r="AO146" s="72">
        <f>COUNTIF(الجدول2[[#This Row],[21]:[20]],"غ")</f>
        <v>0</v>
      </c>
      <c r="AP146" s="72">
        <f>COUNTIF(الجدول2[[#This Row],[21]:[20]],"ب")</f>
        <v>0</v>
      </c>
      <c r="AQ146" s="72">
        <f>COUNTIF(الجدول2[[#This Row],[21]:[20]],"&lt;480")</f>
        <v>0</v>
      </c>
    </row>
    <row r="147" spans="1:43">
      <c r="A147" s="41">
        <v>2618</v>
      </c>
      <c r="B147" s="54"/>
      <c r="C147" s="56">
        <f>الجدول2[[#This Row],[الرقم]]</f>
        <v>2618</v>
      </c>
      <c r="D147" s="43"/>
      <c r="E147" s="44">
        <f t="shared" si="8"/>
        <v>38</v>
      </c>
      <c r="F147" s="45">
        <f t="shared" si="9"/>
        <v>18240</v>
      </c>
      <c r="G147" s="46">
        <f t="shared" si="10"/>
        <v>0</v>
      </c>
      <c r="H147" s="47">
        <f t="shared" si="11"/>
        <v>18240</v>
      </c>
      <c r="I147" s="48">
        <v>38</v>
      </c>
      <c r="J147" s="49"/>
      <c r="K147" s="49"/>
      <c r="L147" s="49"/>
      <c r="M147" s="49"/>
      <c r="N147" s="49"/>
      <c r="O147" s="50"/>
      <c r="P147" s="49"/>
      <c r="Q147" s="49"/>
      <c r="R147" s="49"/>
      <c r="S147" s="49"/>
      <c r="T147" s="49"/>
      <c r="U147" s="49"/>
      <c r="V147" s="50"/>
      <c r="W147" s="49"/>
      <c r="X147" s="49"/>
      <c r="Y147" s="49"/>
      <c r="Z147" s="49"/>
      <c r="AA147" s="49"/>
      <c r="AB147" s="49"/>
      <c r="AC147" s="50"/>
      <c r="AD147" s="49"/>
      <c r="AE147" s="49"/>
      <c r="AF147" s="49"/>
      <c r="AG147" s="49"/>
      <c r="AH147" s="49"/>
      <c r="AI147" s="49"/>
      <c r="AJ147" s="50"/>
      <c r="AK147" s="49"/>
      <c r="AL147" s="49"/>
      <c r="AM147" s="49"/>
      <c r="AN147" s="71">
        <f>COUNTIF(الجدول2[[#This Row],[21]:[20]],480)</f>
        <v>0</v>
      </c>
      <c r="AO147" s="72">
        <f>COUNTIF(الجدول2[[#This Row],[21]:[20]],"غ")</f>
        <v>0</v>
      </c>
      <c r="AP147" s="72">
        <f>COUNTIF(الجدول2[[#This Row],[21]:[20]],"ب")</f>
        <v>0</v>
      </c>
      <c r="AQ147" s="72">
        <f>COUNTIF(الجدول2[[#This Row],[21]:[20]],"&lt;480")</f>
        <v>0</v>
      </c>
    </row>
    <row r="148" spans="1:43">
      <c r="A148" s="41">
        <v>2619</v>
      </c>
      <c r="B148" s="54"/>
      <c r="C148" s="43">
        <f>الجدول2[[#This Row],[الرقم]]</f>
        <v>2619</v>
      </c>
      <c r="D148" s="43"/>
      <c r="E148" s="44">
        <f t="shared" si="8"/>
        <v>23.774999999999999</v>
      </c>
      <c r="F148" s="45">
        <f t="shared" si="9"/>
        <v>11412</v>
      </c>
      <c r="G148" s="46">
        <f t="shared" si="10"/>
        <v>0</v>
      </c>
      <c r="H148" s="47">
        <f t="shared" si="11"/>
        <v>11412</v>
      </c>
      <c r="I148" s="48">
        <v>23.774999999999999</v>
      </c>
      <c r="J148" s="49"/>
      <c r="K148" s="49"/>
      <c r="L148" s="49"/>
      <c r="M148" s="49"/>
      <c r="N148" s="49"/>
      <c r="O148" s="50"/>
      <c r="P148" s="49"/>
      <c r="Q148" s="49"/>
      <c r="R148" s="49"/>
      <c r="S148" s="49"/>
      <c r="T148" s="49"/>
      <c r="U148" s="49"/>
      <c r="V148" s="50"/>
      <c r="W148" s="49"/>
      <c r="X148" s="49"/>
      <c r="Y148" s="49"/>
      <c r="Z148" s="49"/>
      <c r="AA148" s="49"/>
      <c r="AB148" s="49"/>
      <c r="AC148" s="50"/>
      <c r="AD148" s="49"/>
      <c r="AE148" s="49"/>
      <c r="AF148" s="49"/>
      <c r="AG148" s="49"/>
      <c r="AH148" s="49"/>
      <c r="AI148" s="49"/>
      <c r="AJ148" s="50"/>
      <c r="AK148" s="49"/>
      <c r="AL148" s="49"/>
      <c r="AM148" s="49"/>
      <c r="AN148" s="71">
        <f>COUNTIF(الجدول2[[#This Row],[21]:[20]],480)</f>
        <v>0</v>
      </c>
      <c r="AO148" s="72">
        <f>COUNTIF(الجدول2[[#This Row],[21]:[20]],"غ")</f>
        <v>0</v>
      </c>
      <c r="AP148" s="72">
        <f>COUNTIF(الجدول2[[#This Row],[21]:[20]],"ب")</f>
        <v>0</v>
      </c>
      <c r="AQ148" s="72">
        <f>COUNTIF(الجدول2[[#This Row],[21]:[20]],"&lt;480")</f>
        <v>0</v>
      </c>
    </row>
    <row r="149" spans="1:43">
      <c r="A149" s="41">
        <v>2620</v>
      </c>
      <c r="B149" s="54"/>
      <c r="C149" s="43">
        <f>الجدول2[[#This Row],[الرقم]]</f>
        <v>2620</v>
      </c>
      <c r="D149" s="43"/>
      <c r="E149" s="44">
        <f t="shared" si="8"/>
        <v>32.049999999999997</v>
      </c>
      <c r="F149" s="45">
        <f t="shared" si="9"/>
        <v>15383.999999999998</v>
      </c>
      <c r="G149" s="46">
        <f t="shared" si="10"/>
        <v>0</v>
      </c>
      <c r="H149" s="47">
        <f t="shared" si="11"/>
        <v>15383.999999999998</v>
      </c>
      <c r="I149" s="48">
        <v>32.049999999999997</v>
      </c>
      <c r="J149" s="49"/>
      <c r="K149" s="49"/>
      <c r="L149" s="49"/>
      <c r="M149" s="49"/>
      <c r="N149" s="49"/>
      <c r="O149" s="50"/>
      <c r="P149" s="49"/>
      <c r="Q149" s="49"/>
      <c r="R149" s="49"/>
      <c r="S149" s="49"/>
      <c r="T149" s="49"/>
      <c r="U149" s="49"/>
      <c r="V149" s="50"/>
      <c r="W149" s="49"/>
      <c r="X149" s="49"/>
      <c r="Y149" s="49"/>
      <c r="Z149" s="49"/>
      <c r="AA149" s="49"/>
      <c r="AB149" s="49"/>
      <c r="AC149" s="50"/>
      <c r="AD149" s="49"/>
      <c r="AE149" s="49"/>
      <c r="AF149" s="49"/>
      <c r="AG149" s="49"/>
      <c r="AH149" s="49"/>
      <c r="AI149" s="49"/>
      <c r="AJ149" s="50"/>
      <c r="AK149" s="49"/>
      <c r="AL149" s="49"/>
      <c r="AM149" s="49"/>
      <c r="AN149" s="71">
        <f>COUNTIF(الجدول2[[#This Row],[21]:[20]],480)</f>
        <v>0</v>
      </c>
      <c r="AO149" s="72">
        <f>COUNTIF(الجدول2[[#This Row],[21]:[20]],"غ")</f>
        <v>0</v>
      </c>
      <c r="AP149" s="72">
        <f>COUNTIF(الجدول2[[#This Row],[21]:[20]],"ب")</f>
        <v>0</v>
      </c>
      <c r="AQ149" s="72">
        <f>COUNTIF(الجدول2[[#This Row],[21]:[20]],"&lt;480")</f>
        <v>0</v>
      </c>
    </row>
    <row r="150" spans="1:43">
      <c r="A150" s="41">
        <v>2623</v>
      </c>
      <c r="B150" s="54"/>
      <c r="C150" s="56">
        <f>الجدول2[[#This Row],[الرقم]]</f>
        <v>2623</v>
      </c>
      <c r="D150" s="43"/>
      <c r="E150" s="44">
        <f t="shared" si="8"/>
        <v>22</v>
      </c>
      <c r="F150" s="45">
        <f t="shared" si="9"/>
        <v>10560</v>
      </c>
      <c r="G150" s="46">
        <f t="shared" si="10"/>
        <v>0</v>
      </c>
      <c r="H150" s="47">
        <f t="shared" si="11"/>
        <v>10560</v>
      </c>
      <c r="I150" s="48">
        <v>22</v>
      </c>
      <c r="J150" s="49"/>
      <c r="K150" s="49"/>
      <c r="L150" s="49"/>
      <c r="M150" s="49"/>
      <c r="N150" s="49"/>
      <c r="O150" s="50"/>
      <c r="P150" s="49"/>
      <c r="Q150" s="49"/>
      <c r="R150" s="49"/>
      <c r="S150" s="49"/>
      <c r="T150" s="49"/>
      <c r="U150" s="49"/>
      <c r="V150" s="50"/>
      <c r="W150" s="49"/>
      <c r="X150" s="49"/>
      <c r="Y150" s="49"/>
      <c r="Z150" s="49"/>
      <c r="AA150" s="49"/>
      <c r="AB150" s="49"/>
      <c r="AC150" s="50"/>
      <c r="AD150" s="49"/>
      <c r="AE150" s="49"/>
      <c r="AF150" s="49"/>
      <c r="AG150" s="49"/>
      <c r="AH150" s="49"/>
      <c r="AI150" s="49"/>
      <c r="AJ150" s="50"/>
      <c r="AK150" s="49"/>
      <c r="AL150" s="49"/>
      <c r="AM150" s="49"/>
      <c r="AN150" s="71">
        <f>COUNTIF(الجدول2[[#This Row],[21]:[20]],480)</f>
        <v>0</v>
      </c>
      <c r="AO150" s="72">
        <f>COUNTIF(الجدول2[[#This Row],[21]:[20]],"غ")</f>
        <v>0</v>
      </c>
      <c r="AP150" s="72">
        <f>COUNTIF(الجدول2[[#This Row],[21]:[20]],"ب")</f>
        <v>0</v>
      </c>
      <c r="AQ150" s="72">
        <f>COUNTIF(الجدول2[[#This Row],[21]:[20]],"&lt;480")</f>
        <v>0</v>
      </c>
    </row>
    <row r="151" spans="1:43">
      <c r="A151" s="41">
        <v>2624</v>
      </c>
      <c r="B151" s="54"/>
      <c r="C151" s="56">
        <f>الجدول2[[#This Row],[الرقم]]</f>
        <v>2624</v>
      </c>
      <c r="D151" s="43"/>
      <c r="E151" s="44">
        <f t="shared" si="8"/>
        <v>32.75</v>
      </c>
      <c r="F151" s="45">
        <f t="shared" si="9"/>
        <v>15720</v>
      </c>
      <c r="G151" s="46">
        <f t="shared" si="10"/>
        <v>0</v>
      </c>
      <c r="H151" s="47">
        <f t="shared" si="11"/>
        <v>15720</v>
      </c>
      <c r="I151" s="48">
        <v>32.75</v>
      </c>
      <c r="J151" s="49"/>
      <c r="K151" s="49"/>
      <c r="L151" s="49"/>
      <c r="M151" s="49"/>
      <c r="N151" s="49"/>
      <c r="O151" s="50"/>
      <c r="P151" s="49"/>
      <c r="Q151" s="49"/>
      <c r="R151" s="49"/>
      <c r="S151" s="49"/>
      <c r="T151" s="49"/>
      <c r="U151" s="49"/>
      <c r="V151" s="50"/>
      <c r="W151" s="49"/>
      <c r="X151" s="49"/>
      <c r="Y151" s="49"/>
      <c r="Z151" s="49"/>
      <c r="AA151" s="49"/>
      <c r="AB151" s="49"/>
      <c r="AC151" s="50"/>
      <c r="AD151" s="49"/>
      <c r="AE151" s="49"/>
      <c r="AF151" s="49"/>
      <c r="AG151" s="49"/>
      <c r="AH151" s="49"/>
      <c r="AI151" s="49"/>
      <c r="AJ151" s="50"/>
      <c r="AK151" s="49"/>
      <c r="AL151" s="49"/>
      <c r="AM151" s="49"/>
      <c r="AN151" s="71">
        <f>COUNTIF(الجدول2[[#This Row],[21]:[20]],480)</f>
        <v>0</v>
      </c>
      <c r="AO151" s="72">
        <f>COUNTIF(الجدول2[[#This Row],[21]:[20]],"غ")</f>
        <v>0</v>
      </c>
      <c r="AP151" s="72">
        <f>COUNTIF(الجدول2[[#This Row],[21]:[20]],"ب")</f>
        <v>0</v>
      </c>
      <c r="AQ151" s="72">
        <f>COUNTIF(الجدول2[[#This Row],[21]:[20]],"&lt;480")</f>
        <v>0</v>
      </c>
    </row>
    <row r="152" spans="1:43">
      <c r="A152" s="41">
        <v>2639</v>
      </c>
      <c r="B152" s="54"/>
      <c r="C152" s="43">
        <f>الجدول2[[#This Row],[الرقم]]</f>
        <v>2639</v>
      </c>
      <c r="D152" s="43"/>
      <c r="E152" s="44">
        <f t="shared" si="8"/>
        <v>18</v>
      </c>
      <c r="F152" s="45">
        <f t="shared" si="9"/>
        <v>8640</v>
      </c>
      <c r="G152" s="46">
        <f t="shared" si="10"/>
        <v>0</v>
      </c>
      <c r="H152" s="47">
        <f t="shared" si="11"/>
        <v>8640</v>
      </c>
      <c r="I152" s="48">
        <v>18</v>
      </c>
      <c r="J152" s="49"/>
      <c r="K152" s="49"/>
      <c r="L152" s="49"/>
      <c r="M152" s="49"/>
      <c r="N152" s="49"/>
      <c r="O152" s="50"/>
      <c r="P152" s="49"/>
      <c r="Q152" s="49"/>
      <c r="R152" s="49"/>
      <c r="S152" s="49"/>
      <c r="T152" s="49"/>
      <c r="U152" s="49"/>
      <c r="V152" s="50"/>
      <c r="W152" s="49"/>
      <c r="X152" s="49"/>
      <c r="Y152" s="49"/>
      <c r="Z152" s="49"/>
      <c r="AA152" s="49"/>
      <c r="AB152" s="49"/>
      <c r="AC152" s="50"/>
      <c r="AD152" s="49"/>
      <c r="AE152" s="49"/>
      <c r="AF152" s="49"/>
      <c r="AG152" s="49"/>
      <c r="AH152" s="49"/>
      <c r="AI152" s="49"/>
      <c r="AJ152" s="50"/>
      <c r="AK152" s="49"/>
      <c r="AL152" s="49"/>
      <c r="AM152" s="49"/>
      <c r="AN152" s="71">
        <f>COUNTIF(الجدول2[[#This Row],[21]:[20]],480)</f>
        <v>0</v>
      </c>
      <c r="AO152" s="72">
        <f>COUNTIF(الجدول2[[#This Row],[21]:[20]],"غ")</f>
        <v>0</v>
      </c>
      <c r="AP152" s="72">
        <f>COUNTIF(الجدول2[[#This Row],[21]:[20]],"ب")</f>
        <v>0</v>
      </c>
      <c r="AQ152" s="72">
        <f>COUNTIF(الجدول2[[#This Row],[21]:[20]],"&lt;480")</f>
        <v>0</v>
      </c>
    </row>
    <row r="153" spans="1:43">
      <c r="A153" s="41">
        <v>2648</v>
      </c>
      <c r="B153" s="54"/>
      <c r="C153" s="43">
        <f>الجدول2[[#This Row],[الرقم]]</f>
        <v>2648</v>
      </c>
      <c r="D153" s="43"/>
      <c r="E153" s="44">
        <f t="shared" si="8"/>
        <v>10.980000003333334</v>
      </c>
      <c r="F153" s="45">
        <f t="shared" si="9"/>
        <v>5270.4000016</v>
      </c>
      <c r="G153" s="46">
        <f t="shared" si="10"/>
        <v>0</v>
      </c>
      <c r="H153" s="47">
        <f t="shared" si="11"/>
        <v>5750.4000016</v>
      </c>
      <c r="I153" s="48">
        <v>11.980000003333334</v>
      </c>
      <c r="J153" s="49"/>
      <c r="K153" s="53">
        <v>480</v>
      </c>
      <c r="L153" s="49"/>
      <c r="M153" s="49"/>
      <c r="N153" s="49"/>
      <c r="O153" s="50"/>
      <c r="P153" s="49"/>
      <c r="Q153" s="49"/>
      <c r="R153" s="49"/>
      <c r="S153" s="49"/>
      <c r="T153" s="49"/>
      <c r="U153" s="49"/>
      <c r="V153" s="50"/>
      <c r="W153" s="49"/>
      <c r="X153" s="49"/>
      <c r="Y153" s="49"/>
      <c r="Z153" s="49"/>
      <c r="AA153" s="49"/>
      <c r="AB153" s="49"/>
      <c r="AC153" s="50"/>
      <c r="AD153" s="49"/>
      <c r="AE153" s="49"/>
      <c r="AF153" s="49"/>
      <c r="AG153" s="49"/>
      <c r="AH153" s="49"/>
      <c r="AI153" s="49"/>
      <c r="AJ153" s="50"/>
      <c r="AK153" s="49"/>
      <c r="AL153" s="49"/>
      <c r="AM153" s="49"/>
      <c r="AN153" s="71">
        <f>COUNTIF(الجدول2[[#This Row],[21]:[20]],480)</f>
        <v>1</v>
      </c>
      <c r="AO153" s="72">
        <f>COUNTIF(الجدول2[[#This Row],[21]:[20]],"غ")</f>
        <v>0</v>
      </c>
      <c r="AP153" s="72">
        <f>COUNTIF(الجدول2[[#This Row],[21]:[20]],"ب")</f>
        <v>0</v>
      </c>
      <c r="AQ153" s="72">
        <f>COUNTIF(الجدول2[[#This Row],[21]:[20]],"&lt;480")</f>
        <v>0</v>
      </c>
    </row>
    <row r="154" spans="1:43">
      <c r="A154" s="41">
        <v>2651</v>
      </c>
      <c r="B154" s="54"/>
      <c r="C154" s="43">
        <f>الجدول2[[#This Row],[الرقم]]</f>
        <v>2651</v>
      </c>
      <c r="D154" s="43"/>
      <c r="E154" s="44">
        <f t="shared" si="8"/>
        <v>5.6062500000000002</v>
      </c>
      <c r="F154" s="45">
        <f t="shared" si="9"/>
        <v>2691</v>
      </c>
      <c r="G154" s="46">
        <f t="shared" si="10"/>
        <v>0</v>
      </c>
      <c r="H154" s="47">
        <f t="shared" si="11"/>
        <v>3171</v>
      </c>
      <c r="I154" s="48">
        <v>6.6062500000000002</v>
      </c>
      <c r="J154" s="49"/>
      <c r="K154" s="53">
        <v>480</v>
      </c>
      <c r="L154" s="49"/>
      <c r="M154" s="49"/>
      <c r="N154" s="49"/>
      <c r="O154" s="50"/>
      <c r="P154" s="49"/>
      <c r="Q154" s="49"/>
      <c r="R154" s="49"/>
      <c r="S154" s="49"/>
      <c r="T154" s="49"/>
      <c r="U154" s="49"/>
      <c r="V154" s="50"/>
      <c r="W154" s="49"/>
      <c r="X154" s="49"/>
      <c r="Y154" s="49"/>
      <c r="Z154" s="49"/>
      <c r="AA154" s="49"/>
      <c r="AB154" s="49"/>
      <c r="AC154" s="50"/>
      <c r="AD154" s="49"/>
      <c r="AE154" s="49"/>
      <c r="AF154" s="49"/>
      <c r="AG154" s="49"/>
      <c r="AH154" s="49"/>
      <c r="AI154" s="49"/>
      <c r="AJ154" s="50"/>
      <c r="AK154" s="49"/>
      <c r="AL154" s="49"/>
      <c r="AM154" s="49"/>
      <c r="AN154" s="71">
        <f>COUNTIF(الجدول2[[#This Row],[21]:[20]],480)</f>
        <v>1</v>
      </c>
      <c r="AO154" s="72">
        <f>COUNTIF(الجدول2[[#This Row],[21]:[20]],"غ")</f>
        <v>0</v>
      </c>
      <c r="AP154" s="72">
        <f>COUNTIF(الجدول2[[#This Row],[21]:[20]],"ب")</f>
        <v>0</v>
      </c>
      <c r="AQ154" s="72">
        <f>COUNTIF(الجدول2[[#This Row],[21]:[20]],"&lt;480")</f>
        <v>0</v>
      </c>
    </row>
    <row r="155" spans="1:43">
      <c r="A155" s="41">
        <v>2655</v>
      </c>
      <c r="B155" s="54"/>
      <c r="C155" s="43">
        <f>الجدول2[[#This Row],[الرقم]]</f>
        <v>2655</v>
      </c>
      <c r="D155" s="43"/>
      <c r="E155" s="44">
        <f t="shared" si="8"/>
        <v>40</v>
      </c>
      <c r="F155" s="45">
        <f t="shared" si="9"/>
        <v>19200</v>
      </c>
      <c r="G155" s="46">
        <f t="shared" si="10"/>
        <v>0</v>
      </c>
      <c r="H155" s="47">
        <f t="shared" si="11"/>
        <v>19200</v>
      </c>
      <c r="I155" s="48">
        <v>40</v>
      </c>
      <c r="J155" s="49"/>
      <c r="K155" s="49"/>
      <c r="L155" s="49"/>
      <c r="M155" s="53" t="s">
        <v>58</v>
      </c>
      <c r="N155" s="49"/>
      <c r="O155" s="50"/>
      <c r="P155" s="49"/>
      <c r="Q155" s="49"/>
      <c r="R155" s="49"/>
      <c r="S155" s="49"/>
      <c r="T155" s="53" t="s">
        <v>58</v>
      </c>
      <c r="U155" s="49"/>
      <c r="V155" s="50"/>
      <c r="W155" s="49"/>
      <c r="X155" s="49"/>
      <c r="Y155" s="49"/>
      <c r="Z155" s="49"/>
      <c r="AA155" s="49"/>
      <c r="AB155" s="49"/>
      <c r="AC155" s="50"/>
      <c r="AD155" s="49"/>
      <c r="AE155" s="49"/>
      <c r="AF155" s="49"/>
      <c r="AG155" s="49"/>
      <c r="AH155" s="49"/>
      <c r="AI155" s="49"/>
      <c r="AJ155" s="50"/>
      <c r="AK155" s="49"/>
      <c r="AL155" s="49"/>
      <c r="AM155" s="49"/>
      <c r="AN155" s="71">
        <f>COUNTIF(الجدول2[[#This Row],[21]:[20]],480)</f>
        <v>0</v>
      </c>
      <c r="AO155" s="72">
        <f>COUNTIF(الجدول2[[#This Row],[21]:[20]],"غ")</f>
        <v>0</v>
      </c>
      <c r="AP155" s="72">
        <f>COUNTIF(الجدول2[[#This Row],[21]:[20]],"ب")</f>
        <v>0</v>
      </c>
      <c r="AQ155" s="72">
        <f>COUNTIF(الجدول2[[#This Row],[21]:[20]],"&lt;480")</f>
        <v>0</v>
      </c>
    </row>
    <row r="156" spans="1:43">
      <c r="A156" s="41">
        <v>2685</v>
      </c>
      <c r="B156" s="54"/>
      <c r="C156" s="43">
        <f>الجدول2[[#This Row],[الرقم]]</f>
        <v>2685</v>
      </c>
      <c r="D156" s="43"/>
      <c r="E156" s="44">
        <f t="shared" si="8"/>
        <v>3.1708333329999996</v>
      </c>
      <c r="F156" s="45">
        <f t="shared" si="9"/>
        <v>1521.9999998399999</v>
      </c>
      <c r="G156" s="46">
        <f t="shared" si="10"/>
        <v>0</v>
      </c>
      <c r="H156" s="47">
        <f t="shared" si="11"/>
        <v>1521.9999998399999</v>
      </c>
      <c r="I156" s="48">
        <v>3.1708333329999996</v>
      </c>
      <c r="J156" s="49"/>
      <c r="K156" s="49"/>
      <c r="L156" s="49"/>
      <c r="M156" s="49"/>
      <c r="N156" s="49"/>
      <c r="O156" s="50"/>
      <c r="P156" s="49"/>
      <c r="Q156" s="49"/>
      <c r="R156" s="49"/>
      <c r="S156" s="49"/>
      <c r="T156" s="49"/>
      <c r="U156" s="49"/>
      <c r="V156" s="50"/>
      <c r="W156" s="49"/>
      <c r="X156" s="49"/>
      <c r="Y156" s="49"/>
      <c r="Z156" s="49"/>
      <c r="AA156" s="49"/>
      <c r="AB156" s="49"/>
      <c r="AC156" s="50"/>
      <c r="AD156" s="49"/>
      <c r="AE156" s="49"/>
      <c r="AF156" s="49"/>
      <c r="AG156" s="49"/>
      <c r="AH156" s="49"/>
      <c r="AI156" s="49"/>
      <c r="AJ156" s="50"/>
      <c r="AK156" s="49"/>
      <c r="AL156" s="49"/>
      <c r="AM156" s="49"/>
      <c r="AN156" s="71">
        <f>COUNTIF(الجدول2[[#This Row],[21]:[20]],480)</f>
        <v>0</v>
      </c>
      <c r="AO156" s="72">
        <f>COUNTIF(الجدول2[[#This Row],[21]:[20]],"غ")</f>
        <v>0</v>
      </c>
      <c r="AP156" s="72">
        <f>COUNTIF(الجدول2[[#This Row],[21]:[20]],"ب")</f>
        <v>0</v>
      </c>
      <c r="AQ156" s="72">
        <f>COUNTIF(الجدول2[[#This Row],[21]:[20]],"&lt;480")</f>
        <v>0</v>
      </c>
    </row>
    <row r="157" spans="1:43">
      <c r="A157" s="41">
        <v>2755</v>
      </c>
      <c r="B157" s="54"/>
      <c r="C157" s="43">
        <f>الجدول2[[#This Row],[الرقم]]</f>
        <v>2755</v>
      </c>
      <c r="D157" s="43"/>
      <c r="E157" s="44">
        <f t="shared" si="8"/>
        <v>34.395833333333329</v>
      </c>
      <c r="F157" s="45">
        <f t="shared" si="9"/>
        <v>16509.999999999996</v>
      </c>
      <c r="G157" s="46">
        <f t="shared" si="10"/>
        <v>0</v>
      </c>
      <c r="H157" s="47">
        <f t="shared" si="11"/>
        <v>16509.999999999996</v>
      </c>
      <c r="I157" s="48">
        <v>34.395833333333329</v>
      </c>
      <c r="J157" s="49"/>
      <c r="K157" s="49"/>
      <c r="L157" s="49"/>
      <c r="M157" s="49"/>
      <c r="N157" s="49"/>
      <c r="O157" s="50"/>
      <c r="P157" s="49"/>
      <c r="Q157" s="49"/>
      <c r="R157" s="49"/>
      <c r="S157" s="49"/>
      <c r="T157" s="49"/>
      <c r="U157" s="49"/>
      <c r="V157" s="50"/>
      <c r="W157" s="49"/>
      <c r="X157" s="49"/>
      <c r="Y157" s="49"/>
      <c r="Z157" s="49"/>
      <c r="AA157" s="49"/>
      <c r="AB157" s="49"/>
      <c r="AC157" s="50"/>
      <c r="AD157" s="49"/>
      <c r="AE157" s="49"/>
      <c r="AF157" s="49"/>
      <c r="AG157" s="49"/>
      <c r="AH157" s="49"/>
      <c r="AI157" s="49"/>
      <c r="AJ157" s="50"/>
      <c r="AK157" s="49"/>
      <c r="AL157" s="49"/>
      <c r="AM157" s="49"/>
      <c r="AN157" s="71">
        <f>COUNTIF(الجدول2[[#This Row],[21]:[20]],480)</f>
        <v>0</v>
      </c>
      <c r="AO157" s="72">
        <f>COUNTIF(الجدول2[[#This Row],[21]:[20]],"غ")</f>
        <v>0</v>
      </c>
      <c r="AP157" s="72">
        <f>COUNTIF(الجدول2[[#This Row],[21]:[20]],"ب")</f>
        <v>0</v>
      </c>
      <c r="AQ157" s="72">
        <f>COUNTIF(الجدول2[[#This Row],[21]:[20]],"&lt;480")</f>
        <v>0</v>
      </c>
    </row>
    <row r="158" spans="1:43">
      <c r="A158" s="41">
        <v>2760</v>
      </c>
      <c r="B158" s="54"/>
      <c r="C158" s="43">
        <f>الجدول2[[#This Row],[الرقم]]</f>
        <v>2760</v>
      </c>
      <c r="D158" s="43"/>
      <c r="E158" s="44">
        <f t="shared" si="8"/>
        <v>28.25</v>
      </c>
      <c r="F158" s="45">
        <f t="shared" si="9"/>
        <v>13560</v>
      </c>
      <c r="G158" s="46">
        <f t="shared" si="10"/>
        <v>0</v>
      </c>
      <c r="H158" s="47">
        <f t="shared" si="11"/>
        <v>13560</v>
      </c>
      <c r="I158" s="48">
        <v>28.25</v>
      </c>
      <c r="J158" s="49"/>
      <c r="K158" s="49"/>
      <c r="L158" s="49"/>
      <c r="M158" s="49"/>
      <c r="N158" s="49"/>
      <c r="O158" s="50"/>
      <c r="P158" s="49"/>
      <c r="Q158" s="49"/>
      <c r="R158" s="49"/>
      <c r="S158" s="49"/>
      <c r="T158" s="49"/>
      <c r="U158" s="49"/>
      <c r="V158" s="50"/>
      <c r="W158" s="49"/>
      <c r="X158" s="49"/>
      <c r="Y158" s="49"/>
      <c r="Z158" s="49"/>
      <c r="AA158" s="49"/>
      <c r="AB158" s="49"/>
      <c r="AC158" s="50"/>
      <c r="AD158" s="49"/>
      <c r="AE158" s="49"/>
      <c r="AF158" s="49"/>
      <c r="AG158" s="49"/>
      <c r="AH158" s="49"/>
      <c r="AI158" s="49"/>
      <c r="AJ158" s="50"/>
      <c r="AK158" s="49"/>
      <c r="AL158" s="49"/>
      <c r="AM158" s="49"/>
      <c r="AN158" s="71">
        <f>COUNTIF(الجدول2[[#This Row],[21]:[20]],480)</f>
        <v>0</v>
      </c>
      <c r="AO158" s="72">
        <f>COUNTIF(الجدول2[[#This Row],[21]:[20]],"غ")</f>
        <v>0</v>
      </c>
      <c r="AP158" s="72">
        <f>COUNTIF(الجدول2[[#This Row],[21]:[20]],"ب")</f>
        <v>0</v>
      </c>
      <c r="AQ158" s="72">
        <f>COUNTIF(الجدول2[[#This Row],[21]:[20]],"&lt;480")</f>
        <v>0</v>
      </c>
    </row>
    <row r="159" spans="1:43">
      <c r="A159" s="41">
        <v>2762</v>
      </c>
      <c r="B159" s="54"/>
      <c r="C159" s="43">
        <f>الجدول2[[#This Row],[الرقم]]</f>
        <v>2762</v>
      </c>
      <c r="D159" s="43"/>
      <c r="E159" s="44">
        <f t="shared" si="8"/>
        <v>27.270833333333332</v>
      </c>
      <c r="F159" s="45">
        <f t="shared" si="9"/>
        <v>13090</v>
      </c>
      <c r="G159" s="46">
        <f t="shared" si="10"/>
        <v>0</v>
      </c>
      <c r="H159" s="47">
        <f t="shared" si="11"/>
        <v>13090</v>
      </c>
      <c r="I159" s="48">
        <v>27.270833333333332</v>
      </c>
      <c r="J159" s="49"/>
      <c r="K159" s="49"/>
      <c r="L159" s="49"/>
      <c r="M159" s="49"/>
      <c r="N159" s="49"/>
      <c r="O159" s="50"/>
      <c r="P159" s="49"/>
      <c r="Q159" s="49"/>
      <c r="R159" s="49"/>
      <c r="S159" s="49"/>
      <c r="T159" s="49"/>
      <c r="U159" s="49"/>
      <c r="V159" s="50"/>
      <c r="W159" s="49"/>
      <c r="X159" s="49"/>
      <c r="Y159" s="49"/>
      <c r="Z159" s="49"/>
      <c r="AA159" s="49"/>
      <c r="AB159" s="49"/>
      <c r="AC159" s="50"/>
      <c r="AD159" s="49"/>
      <c r="AE159" s="49"/>
      <c r="AF159" s="49"/>
      <c r="AG159" s="49"/>
      <c r="AH159" s="49"/>
      <c r="AI159" s="49"/>
      <c r="AJ159" s="50"/>
      <c r="AK159" s="49"/>
      <c r="AL159" s="49"/>
      <c r="AM159" s="49"/>
      <c r="AN159" s="71">
        <f>COUNTIF(الجدول2[[#This Row],[21]:[20]],480)</f>
        <v>0</v>
      </c>
      <c r="AO159" s="72">
        <f>COUNTIF(الجدول2[[#This Row],[21]:[20]],"غ")</f>
        <v>0</v>
      </c>
      <c r="AP159" s="72">
        <f>COUNTIF(الجدول2[[#This Row],[21]:[20]],"ب")</f>
        <v>0</v>
      </c>
      <c r="AQ159" s="72">
        <f>COUNTIF(الجدول2[[#This Row],[21]:[20]],"&lt;480")</f>
        <v>0</v>
      </c>
    </row>
    <row r="160" spans="1:43">
      <c r="A160" s="41">
        <v>2780</v>
      </c>
      <c r="B160" s="55"/>
      <c r="C160" s="43">
        <f>الجدول2[[#This Row],[الرقم]]</f>
        <v>2780</v>
      </c>
      <c r="D160" s="43"/>
      <c r="E160" s="44">
        <f t="shared" si="8"/>
        <v>37.681249999999999</v>
      </c>
      <c r="F160" s="45">
        <f t="shared" si="9"/>
        <v>18087</v>
      </c>
      <c r="G160" s="46">
        <f t="shared" si="10"/>
        <v>0</v>
      </c>
      <c r="H160" s="47">
        <f t="shared" si="11"/>
        <v>18087</v>
      </c>
      <c r="I160" s="48">
        <v>37.681249999999999</v>
      </c>
      <c r="J160" s="49"/>
      <c r="K160" s="49"/>
      <c r="L160" s="49"/>
      <c r="M160" s="49"/>
      <c r="N160" s="49"/>
      <c r="O160" s="50"/>
      <c r="P160" s="49"/>
      <c r="Q160" s="49"/>
      <c r="R160" s="49"/>
      <c r="S160" s="49"/>
      <c r="T160" s="49"/>
      <c r="U160" s="49"/>
      <c r="V160" s="50"/>
      <c r="W160" s="49"/>
      <c r="X160" s="49"/>
      <c r="Y160" s="49"/>
      <c r="Z160" s="49"/>
      <c r="AA160" s="49"/>
      <c r="AB160" s="49"/>
      <c r="AC160" s="50"/>
      <c r="AD160" s="49"/>
      <c r="AE160" s="49"/>
      <c r="AF160" s="49"/>
      <c r="AG160" s="49"/>
      <c r="AH160" s="49"/>
      <c r="AI160" s="49"/>
      <c r="AJ160" s="50"/>
      <c r="AK160" s="49"/>
      <c r="AL160" s="49"/>
      <c r="AM160" s="49"/>
      <c r="AN160" s="71">
        <f>COUNTIF(الجدول2[[#This Row],[21]:[20]],480)</f>
        <v>0</v>
      </c>
      <c r="AO160" s="72">
        <f>COUNTIF(الجدول2[[#This Row],[21]:[20]],"غ")</f>
        <v>0</v>
      </c>
      <c r="AP160" s="72">
        <f>COUNTIF(الجدول2[[#This Row],[21]:[20]],"ب")</f>
        <v>0</v>
      </c>
      <c r="AQ160" s="72">
        <f>COUNTIF(الجدول2[[#This Row],[21]:[20]],"&lt;480")</f>
        <v>0</v>
      </c>
    </row>
    <row r="161" spans="1:43">
      <c r="A161" s="41">
        <v>2798</v>
      </c>
      <c r="B161" s="54"/>
      <c r="C161" s="43">
        <f>الجدول2[[#This Row],[الرقم]]</f>
        <v>2798</v>
      </c>
      <c r="D161" s="43"/>
      <c r="E161" s="44">
        <f t="shared" si="8"/>
        <v>16.385416663333334</v>
      </c>
      <c r="F161" s="45">
        <f t="shared" si="9"/>
        <v>7864.9999984000005</v>
      </c>
      <c r="G161" s="46">
        <f t="shared" si="10"/>
        <v>0</v>
      </c>
      <c r="H161" s="47">
        <f t="shared" si="11"/>
        <v>8344.9999984000005</v>
      </c>
      <c r="I161" s="48">
        <v>17.385416663333334</v>
      </c>
      <c r="J161" s="49"/>
      <c r="K161" s="49"/>
      <c r="L161" s="49"/>
      <c r="M161" s="49"/>
      <c r="N161" s="49"/>
      <c r="O161" s="50">
        <v>480</v>
      </c>
      <c r="P161" s="49"/>
      <c r="Q161" s="49"/>
      <c r="R161" s="49"/>
      <c r="S161" s="49"/>
      <c r="T161" s="49"/>
      <c r="U161" s="49"/>
      <c r="V161" s="50"/>
      <c r="W161" s="49"/>
      <c r="X161" s="49"/>
      <c r="Y161" s="49"/>
      <c r="Z161" s="49"/>
      <c r="AA161" s="49"/>
      <c r="AB161" s="49"/>
      <c r="AC161" s="50"/>
      <c r="AD161" s="49"/>
      <c r="AE161" s="49"/>
      <c r="AF161" s="49"/>
      <c r="AG161" s="49"/>
      <c r="AH161" s="49"/>
      <c r="AI161" s="49"/>
      <c r="AJ161" s="50"/>
      <c r="AK161" s="49"/>
      <c r="AL161" s="49"/>
      <c r="AM161" s="49"/>
      <c r="AN161" s="71">
        <f>COUNTIF(الجدول2[[#This Row],[21]:[20]],480)</f>
        <v>1</v>
      </c>
      <c r="AO161" s="72">
        <f>COUNTIF(الجدول2[[#This Row],[21]:[20]],"غ")</f>
        <v>0</v>
      </c>
      <c r="AP161" s="72">
        <f>COUNTIF(الجدول2[[#This Row],[21]:[20]],"ب")</f>
        <v>0</v>
      </c>
      <c r="AQ161" s="72">
        <f>COUNTIF(الجدول2[[#This Row],[21]:[20]],"&lt;480")</f>
        <v>0</v>
      </c>
    </row>
    <row r="162" spans="1:43">
      <c r="A162" s="41">
        <v>2854</v>
      </c>
      <c r="B162" s="54"/>
      <c r="C162" s="43">
        <f>الجدول2[[#This Row],[الرقم]]</f>
        <v>2854</v>
      </c>
      <c r="D162" s="43"/>
      <c r="E162" s="44">
        <f t="shared" si="8"/>
        <v>4.1374999999999975</v>
      </c>
      <c r="F162" s="45">
        <f t="shared" si="9"/>
        <v>1985.9999999999986</v>
      </c>
      <c r="G162" s="46">
        <f t="shared" si="10"/>
        <v>0</v>
      </c>
      <c r="H162" s="47">
        <f t="shared" si="11"/>
        <v>2315.9999999999986</v>
      </c>
      <c r="I162" s="48">
        <v>4.8249999999999975</v>
      </c>
      <c r="J162" s="49"/>
      <c r="K162" s="49"/>
      <c r="L162" s="49"/>
      <c r="M162" s="49"/>
      <c r="N162" s="49"/>
      <c r="O162" s="50">
        <v>330</v>
      </c>
      <c r="P162" s="49"/>
      <c r="Q162" s="49"/>
      <c r="R162" s="49"/>
      <c r="S162" s="49"/>
      <c r="T162" s="49"/>
      <c r="U162" s="49"/>
      <c r="V162" s="50"/>
      <c r="W162" s="49"/>
      <c r="X162" s="49"/>
      <c r="Y162" s="49"/>
      <c r="Z162" s="49"/>
      <c r="AA162" s="49"/>
      <c r="AB162" s="49"/>
      <c r="AC162" s="50"/>
      <c r="AD162" s="49"/>
      <c r="AE162" s="49"/>
      <c r="AF162" s="49"/>
      <c r="AG162" s="49"/>
      <c r="AH162" s="49"/>
      <c r="AI162" s="49"/>
      <c r="AJ162" s="50"/>
      <c r="AK162" s="49"/>
      <c r="AL162" s="49"/>
      <c r="AM162" s="49"/>
      <c r="AN162" s="71">
        <f>COUNTIF(الجدول2[[#This Row],[21]:[20]],480)</f>
        <v>0</v>
      </c>
      <c r="AO162" s="72">
        <f>COUNTIF(الجدول2[[#This Row],[21]:[20]],"غ")</f>
        <v>0</v>
      </c>
      <c r="AP162" s="72">
        <f>COUNTIF(الجدول2[[#This Row],[21]:[20]],"ب")</f>
        <v>0</v>
      </c>
      <c r="AQ162" s="72">
        <f>COUNTIF(الجدول2[[#This Row],[21]:[20]],"&lt;480")</f>
        <v>1</v>
      </c>
    </row>
    <row r="163" spans="1:43">
      <c r="A163" s="41">
        <v>2873</v>
      </c>
      <c r="B163" s="54"/>
      <c r="C163" s="43">
        <f>الجدول2[[#This Row],[الرقم]]</f>
        <v>2873</v>
      </c>
      <c r="D163" s="43"/>
      <c r="E163" s="44" t="e">
        <f t="shared" si="8"/>
        <v>#VALUE!</v>
      </c>
      <c r="F163" s="45" t="e">
        <f t="shared" si="9"/>
        <v>#VALUE!</v>
      </c>
      <c r="G163" s="73">
        <f t="shared" si="10"/>
        <v>0</v>
      </c>
      <c r="H163" s="47" t="e">
        <f t="shared" si="11"/>
        <v>#VALUE!</v>
      </c>
      <c r="I163" s="48" t="e">
        <v>#VALUE!</v>
      </c>
      <c r="J163" s="49"/>
      <c r="K163" s="49"/>
      <c r="L163" s="49"/>
      <c r="M163" s="49"/>
      <c r="N163" s="49"/>
      <c r="O163" s="50"/>
      <c r="P163" s="49"/>
      <c r="Q163" s="49"/>
      <c r="R163" s="49"/>
      <c r="S163" s="49"/>
      <c r="T163" s="49"/>
      <c r="U163" s="49"/>
      <c r="V163" s="50"/>
      <c r="W163" s="49"/>
      <c r="X163" s="49"/>
      <c r="Y163" s="49"/>
      <c r="Z163" s="49"/>
      <c r="AA163" s="49"/>
      <c r="AB163" s="49"/>
      <c r="AC163" s="50"/>
      <c r="AD163" s="49"/>
      <c r="AE163" s="49"/>
      <c r="AF163" s="49"/>
      <c r="AG163" s="49"/>
      <c r="AH163" s="49"/>
      <c r="AI163" s="49"/>
      <c r="AJ163" s="50"/>
      <c r="AK163" s="49"/>
      <c r="AL163" s="49"/>
      <c r="AM163" s="49"/>
      <c r="AN163" s="71">
        <f>COUNTIF(الجدول2[[#This Row],[21]:[20]],480)</f>
        <v>0</v>
      </c>
      <c r="AO163" s="72">
        <f>COUNTIF(الجدول2[[#This Row],[21]:[20]],"غ")</f>
        <v>0</v>
      </c>
      <c r="AP163" s="72">
        <f>COUNTIF(الجدول2[[#This Row],[21]:[20]],"ب")</f>
        <v>0</v>
      </c>
      <c r="AQ163" s="72">
        <f>COUNTIF(الجدول2[[#This Row],[21]:[20]],"&lt;480")</f>
        <v>0</v>
      </c>
    </row>
    <row r="164" spans="1:43">
      <c r="A164" s="41">
        <v>2887</v>
      </c>
      <c r="B164" s="54"/>
      <c r="C164" s="43">
        <f>الجدول2[[#This Row],[الرقم]]</f>
        <v>2887</v>
      </c>
      <c r="D164" s="43"/>
      <c r="E164" s="44" t="e">
        <f t="shared" si="8"/>
        <v>#VALUE!</v>
      </c>
      <c r="F164" s="45" t="e">
        <f t="shared" si="9"/>
        <v>#VALUE!</v>
      </c>
      <c r="G164" s="46">
        <f t="shared" si="10"/>
        <v>0</v>
      </c>
      <c r="H164" s="47" t="e">
        <f t="shared" si="11"/>
        <v>#VALUE!</v>
      </c>
      <c r="I164" s="48" t="e">
        <v>#VALUE!</v>
      </c>
      <c r="J164" s="49"/>
      <c r="K164" s="49"/>
      <c r="L164" s="49"/>
      <c r="M164" s="49"/>
      <c r="N164" s="49"/>
      <c r="O164" s="50"/>
      <c r="P164" s="49"/>
      <c r="Q164" s="49"/>
      <c r="R164" s="49"/>
      <c r="S164" s="49"/>
      <c r="T164" s="49"/>
      <c r="U164" s="49"/>
      <c r="V164" s="50"/>
      <c r="W164" s="49"/>
      <c r="X164" s="49"/>
      <c r="Y164" s="49"/>
      <c r="Z164" s="49"/>
      <c r="AA164" s="49"/>
      <c r="AB164" s="49"/>
      <c r="AC164" s="50"/>
      <c r="AD164" s="49"/>
      <c r="AE164" s="49"/>
      <c r="AF164" s="49"/>
      <c r="AG164" s="49"/>
      <c r="AH164" s="49"/>
      <c r="AI164" s="49"/>
      <c r="AJ164" s="50"/>
      <c r="AK164" s="49"/>
      <c r="AL164" s="49"/>
      <c r="AM164" s="49"/>
      <c r="AN164" s="71">
        <f>COUNTIF(الجدول2[[#This Row],[21]:[20]],480)</f>
        <v>0</v>
      </c>
      <c r="AO164" s="72">
        <f>COUNTIF(الجدول2[[#This Row],[21]:[20]],"غ")</f>
        <v>0</v>
      </c>
      <c r="AP164" s="72">
        <f>COUNTIF(الجدول2[[#This Row],[21]:[20]],"ب")</f>
        <v>0</v>
      </c>
      <c r="AQ164" s="72">
        <f>COUNTIF(الجدول2[[#This Row],[21]:[20]],"&lt;480")</f>
        <v>0</v>
      </c>
    </row>
    <row r="165" spans="1:43">
      <c r="A165" s="41">
        <v>2896</v>
      </c>
      <c r="B165" s="54"/>
      <c r="C165" s="43">
        <f>الجدول2[[#This Row],[الرقم]]</f>
        <v>2896</v>
      </c>
      <c r="D165" s="43"/>
      <c r="E165" s="44">
        <f t="shared" si="8"/>
        <v>36.125</v>
      </c>
      <c r="F165" s="45">
        <f t="shared" si="9"/>
        <v>17340</v>
      </c>
      <c r="G165" s="46">
        <f t="shared" si="10"/>
        <v>0</v>
      </c>
      <c r="H165" s="47">
        <f t="shared" si="11"/>
        <v>17340</v>
      </c>
      <c r="I165" s="48">
        <v>36.125</v>
      </c>
      <c r="J165" s="49"/>
      <c r="K165" s="49"/>
      <c r="L165" s="49"/>
      <c r="M165" s="49"/>
      <c r="N165" s="49"/>
      <c r="O165" s="50"/>
      <c r="P165" s="49"/>
      <c r="Q165" s="49"/>
      <c r="R165" s="49"/>
      <c r="S165" s="49"/>
      <c r="T165" s="49"/>
      <c r="U165" s="49"/>
      <c r="V165" s="50"/>
      <c r="W165" s="49"/>
      <c r="X165" s="49"/>
      <c r="Y165" s="49"/>
      <c r="Z165" s="49"/>
      <c r="AA165" s="49"/>
      <c r="AB165" s="49"/>
      <c r="AC165" s="50"/>
      <c r="AD165" s="49"/>
      <c r="AE165" s="49"/>
      <c r="AF165" s="49"/>
      <c r="AG165" s="49"/>
      <c r="AH165" s="49"/>
      <c r="AI165" s="49"/>
      <c r="AJ165" s="50"/>
      <c r="AK165" s="49"/>
      <c r="AL165" s="49"/>
      <c r="AM165" s="49"/>
      <c r="AN165" s="71">
        <f>COUNTIF(الجدول2[[#This Row],[21]:[20]],480)</f>
        <v>0</v>
      </c>
      <c r="AO165" s="72">
        <f>COUNTIF(الجدول2[[#This Row],[21]:[20]],"غ")</f>
        <v>0</v>
      </c>
      <c r="AP165" s="72">
        <f>COUNTIF(الجدول2[[#This Row],[21]:[20]],"ب")</f>
        <v>0</v>
      </c>
      <c r="AQ165" s="72">
        <f>COUNTIF(الجدول2[[#This Row],[21]:[20]],"&lt;480")</f>
        <v>0</v>
      </c>
    </row>
    <row r="166" spans="1:43">
      <c r="A166" s="41">
        <v>2909</v>
      </c>
      <c r="B166" s="54"/>
      <c r="C166" s="43">
        <f>الجدول2[[#This Row],[الرقم]]</f>
        <v>2909</v>
      </c>
      <c r="D166" s="43"/>
      <c r="E166" s="44">
        <f t="shared" si="8"/>
        <v>15.75</v>
      </c>
      <c r="F166" s="45">
        <f t="shared" si="9"/>
        <v>7560</v>
      </c>
      <c r="G166" s="46">
        <f t="shared" si="10"/>
        <v>0</v>
      </c>
      <c r="H166" s="47">
        <f t="shared" si="11"/>
        <v>7560</v>
      </c>
      <c r="I166" s="48">
        <v>15.75</v>
      </c>
      <c r="J166" s="49"/>
      <c r="K166" s="49"/>
      <c r="L166" s="49"/>
      <c r="M166" s="49"/>
      <c r="N166" s="49"/>
      <c r="O166" s="50"/>
      <c r="P166" s="49"/>
      <c r="Q166" s="49"/>
      <c r="R166" s="49"/>
      <c r="S166" s="49"/>
      <c r="T166" s="49"/>
      <c r="U166" s="49"/>
      <c r="V166" s="50"/>
      <c r="W166" s="49"/>
      <c r="X166" s="49"/>
      <c r="Y166" s="49"/>
      <c r="Z166" s="49"/>
      <c r="AA166" s="49"/>
      <c r="AB166" s="49"/>
      <c r="AC166" s="50"/>
      <c r="AD166" s="49"/>
      <c r="AE166" s="49"/>
      <c r="AF166" s="49"/>
      <c r="AG166" s="49"/>
      <c r="AH166" s="49"/>
      <c r="AI166" s="49"/>
      <c r="AJ166" s="50"/>
      <c r="AK166" s="49"/>
      <c r="AL166" s="49"/>
      <c r="AM166" s="49"/>
      <c r="AN166" s="71">
        <f>COUNTIF(الجدول2[[#This Row],[21]:[20]],480)</f>
        <v>0</v>
      </c>
      <c r="AO166" s="72">
        <f>COUNTIF(الجدول2[[#This Row],[21]:[20]],"غ")</f>
        <v>0</v>
      </c>
      <c r="AP166" s="72">
        <f>COUNTIF(الجدول2[[#This Row],[21]:[20]],"ب")</f>
        <v>0</v>
      </c>
      <c r="AQ166" s="72">
        <f>COUNTIF(الجدول2[[#This Row],[21]:[20]],"&lt;480")</f>
        <v>0</v>
      </c>
    </row>
    <row r="167" spans="1:43">
      <c r="A167" s="41">
        <v>2940</v>
      </c>
      <c r="B167" s="54"/>
      <c r="C167" s="43">
        <f>الجدول2[[#This Row],[الرقم]]</f>
        <v>2940</v>
      </c>
      <c r="D167" s="43"/>
      <c r="E167" s="44" t="e">
        <f t="shared" si="8"/>
        <v>#VALUE!</v>
      </c>
      <c r="F167" s="45" t="e">
        <f t="shared" si="9"/>
        <v>#VALUE!</v>
      </c>
      <c r="G167" s="46">
        <f t="shared" si="10"/>
        <v>0</v>
      </c>
      <c r="H167" s="47" t="e">
        <f t="shared" si="11"/>
        <v>#VALUE!</v>
      </c>
      <c r="I167" s="48" t="e">
        <v>#VALUE!</v>
      </c>
      <c r="J167" s="49"/>
      <c r="K167" s="49"/>
      <c r="L167" s="49"/>
      <c r="M167" s="49"/>
      <c r="N167" s="49"/>
      <c r="O167" s="50"/>
      <c r="P167" s="49"/>
      <c r="Q167" s="49"/>
      <c r="R167" s="49"/>
      <c r="S167" s="49"/>
      <c r="T167" s="49"/>
      <c r="U167" s="49"/>
      <c r="V167" s="50"/>
      <c r="W167" s="49"/>
      <c r="X167" s="49"/>
      <c r="Y167" s="49"/>
      <c r="Z167" s="49"/>
      <c r="AA167" s="49"/>
      <c r="AB167" s="49"/>
      <c r="AC167" s="50"/>
      <c r="AD167" s="49"/>
      <c r="AE167" s="49"/>
      <c r="AF167" s="49"/>
      <c r="AG167" s="49"/>
      <c r="AH167" s="49"/>
      <c r="AI167" s="49"/>
      <c r="AJ167" s="50"/>
      <c r="AK167" s="49"/>
      <c r="AL167" s="49"/>
      <c r="AM167" s="49"/>
      <c r="AN167" s="74">
        <f>COUNTIF(الجدول2[[#This Row],[21]:[20]],480)</f>
        <v>0</v>
      </c>
      <c r="AO167" s="74">
        <f>COUNTIF(الجدول2[[#This Row],[21]:[20]],"غ")</f>
        <v>0</v>
      </c>
      <c r="AP167" s="74">
        <f>COUNTIF(الجدول2[[#This Row],[21]:[20]],"ب")</f>
        <v>0</v>
      </c>
      <c r="AQ167" s="74">
        <f>COUNTIF(الجدول2[[#This Row],[21]:[20]],"&lt;480")</f>
        <v>0</v>
      </c>
    </row>
    <row r="168" spans="1:43">
      <c r="A168" s="41">
        <v>2944</v>
      </c>
      <c r="B168" s="55"/>
      <c r="C168" s="56">
        <f>الجدول2[[#This Row],[الرقم]]</f>
        <v>2944</v>
      </c>
      <c r="D168" s="43"/>
      <c r="E168" s="44">
        <f t="shared" si="8"/>
        <v>0.75416666666666665</v>
      </c>
      <c r="F168" s="45">
        <f t="shared" si="9"/>
        <v>362</v>
      </c>
      <c r="G168" s="46">
        <f t="shared" si="10"/>
        <v>2</v>
      </c>
      <c r="H168" s="47">
        <f t="shared" si="11"/>
        <v>1802</v>
      </c>
      <c r="I168" s="48">
        <v>3.7541666666666664</v>
      </c>
      <c r="J168" s="53">
        <v>480</v>
      </c>
      <c r="K168" s="53">
        <v>480</v>
      </c>
      <c r="L168" s="53">
        <v>480</v>
      </c>
      <c r="M168" s="53" t="s">
        <v>44</v>
      </c>
      <c r="N168" s="53" t="s">
        <v>44</v>
      </c>
      <c r="O168" s="50"/>
      <c r="P168" s="49"/>
      <c r="Q168" s="49"/>
      <c r="R168" s="49"/>
      <c r="S168" s="49"/>
      <c r="T168" s="49"/>
      <c r="U168" s="49"/>
      <c r="V168" s="50"/>
      <c r="W168" s="49"/>
      <c r="X168" s="49"/>
      <c r="Y168" s="49"/>
      <c r="Z168" s="49"/>
      <c r="AA168" s="49"/>
      <c r="AB168" s="49"/>
      <c r="AC168" s="50"/>
      <c r="AD168" s="49"/>
      <c r="AE168" s="49"/>
      <c r="AF168" s="49"/>
      <c r="AG168" s="49"/>
      <c r="AH168" s="49"/>
      <c r="AI168" s="49"/>
      <c r="AJ168" s="50"/>
      <c r="AK168" s="49"/>
      <c r="AL168" s="49"/>
      <c r="AM168" s="49"/>
      <c r="AN168" s="75">
        <f>COUNTIF(الجدول2[[#This Row],[21]:[20]],480)</f>
        <v>3</v>
      </c>
      <c r="AO168" s="75">
        <f>COUNTIF(الجدول2[[#This Row],[21]:[20]],"غ")</f>
        <v>0</v>
      </c>
      <c r="AP168" s="75">
        <f>COUNTIF(الجدول2[[#This Row],[21]:[20]],"ب")</f>
        <v>2</v>
      </c>
      <c r="AQ168" s="75">
        <f>COUNTIF(الجدول2[[#This Row],[21]:[20]],"&lt;480")</f>
        <v>0</v>
      </c>
    </row>
    <row r="169" spans="1:43">
      <c r="A169" s="41">
        <v>2949</v>
      </c>
      <c r="B169" s="55"/>
      <c r="C169" s="56">
        <f>الجدول2[[#This Row],[الرقم]]</f>
        <v>2949</v>
      </c>
      <c r="D169" s="43"/>
      <c r="E169" s="44">
        <f t="shared" si="8"/>
        <v>1.75</v>
      </c>
      <c r="F169" s="45">
        <f t="shared" si="9"/>
        <v>840</v>
      </c>
      <c r="G169" s="46">
        <f t="shared" si="10"/>
        <v>0</v>
      </c>
      <c r="H169" s="66">
        <f t="shared" si="11"/>
        <v>1320</v>
      </c>
      <c r="I169" s="48">
        <v>2.75</v>
      </c>
      <c r="J169" s="49"/>
      <c r="K169" s="49"/>
      <c r="L169" s="49"/>
      <c r="M169" s="53">
        <v>480</v>
      </c>
      <c r="N169" s="49"/>
      <c r="O169" s="50"/>
      <c r="P169" s="49"/>
      <c r="Q169" s="49"/>
      <c r="R169" s="49"/>
      <c r="S169" s="49"/>
      <c r="T169" s="49"/>
      <c r="U169" s="49"/>
      <c r="V169" s="50"/>
      <c r="W169" s="49"/>
      <c r="X169" s="49"/>
      <c r="Y169" s="49"/>
      <c r="Z169" s="49"/>
      <c r="AA169" s="49"/>
      <c r="AB169" s="49"/>
      <c r="AC169" s="50"/>
      <c r="AD169" s="49"/>
      <c r="AE169" s="49"/>
      <c r="AF169" s="49"/>
      <c r="AG169" s="49"/>
      <c r="AH169" s="49"/>
      <c r="AI169" s="49"/>
      <c r="AJ169" s="50"/>
      <c r="AK169" s="49"/>
      <c r="AL169" s="49"/>
      <c r="AM169" s="49"/>
      <c r="AN169" s="75">
        <f>COUNTIF(الجدول2[[#This Row],[21]:[20]],480)</f>
        <v>1</v>
      </c>
      <c r="AO169" s="75">
        <f>COUNTIF(الجدول2[[#This Row],[21]:[20]],"غ")</f>
        <v>0</v>
      </c>
      <c r="AP169" s="75">
        <f>COUNTIF(الجدول2[[#This Row],[21]:[20]],"ب")</f>
        <v>0</v>
      </c>
      <c r="AQ169" s="75">
        <f>COUNTIF(الجدول2[[#This Row],[21]:[20]],"&lt;480")</f>
        <v>0</v>
      </c>
    </row>
    <row r="170" spans="1:43">
      <c r="A170" s="41">
        <v>2951</v>
      </c>
      <c r="B170" s="54"/>
      <c r="C170" s="56">
        <f>الجدول2[[#This Row],[الرقم]]</f>
        <v>2951</v>
      </c>
      <c r="D170" s="43"/>
      <c r="E170" s="44">
        <f t="shared" si="8"/>
        <v>34.75</v>
      </c>
      <c r="F170" s="45">
        <f t="shared" si="9"/>
        <v>16680</v>
      </c>
      <c r="G170" s="46">
        <f t="shared" si="10"/>
        <v>0</v>
      </c>
      <c r="H170" s="47">
        <f t="shared" si="11"/>
        <v>17160</v>
      </c>
      <c r="I170" s="48">
        <v>35.75</v>
      </c>
      <c r="J170" s="53">
        <v>480</v>
      </c>
      <c r="K170" s="49"/>
      <c r="L170" s="49"/>
      <c r="M170" s="49"/>
      <c r="N170" s="49"/>
      <c r="O170" s="50"/>
      <c r="P170" s="49"/>
      <c r="Q170" s="49"/>
      <c r="R170" s="49"/>
      <c r="S170" s="49"/>
      <c r="T170" s="49"/>
      <c r="U170" s="49"/>
      <c r="V170" s="50"/>
      <c r="W170" s="49"/>
      <c r="X170" s="49"/>
      <c r="Y170" s="49"/>
      <c r="Z170" s="49"/>
      <c r="AA170" s="49"/>
      <c r="AB170" s="49"/>
      <c r="AC170" s="50"/>
      <c r="AD170" s="49"/>
      <c r="AE170" s="49"/>
      <c r="AF170" s="49"/>
      <c r="AG170" s="49"/>
      <c r="AH170" s="49"/>
      <c r="AI170" s="49"/>
      <c r="AJ170" s="50"/>
      <c r="AK170" s="49"/>
      <c r="AL170" s="49"/>
      <c r="AM170" s="49"/>
      <c r="AN170" s="74">
        <f>COUNTIF(الجدول2[[#This Row],[21]:[20]],480)</f>
        <v>1</v>
      </c>
      <c r="AO170" s="74">
        <f>COUNTIF(الجدول2[[#This Row],[21]:[20]],"غ")</f>
        <v>0</v>
      </c>
      <c r="AP170" s="74">
        <f>COUNTIF(الجدول2[[#This Row],[21]:[20]],"ب")</f>
        <v>0</v>
      </c>
      <c r="AQ170" s="74">
        <f>COUNTIF(الجدول2[[#This Row],[21]:[20]],"&lt;480")</f>
        <v>0</v>
      </c>
    </row>
    <row r="171" spans="1:43">
      <c r="A171" s="41">
        <v>2957</v>
      </c>
      <c r="B171" s="54"/>
      <c r="C171" s="43">
        <f>الجدول2[[#This Row],[الرقم]]</f>
        <v>2957</v>
      </c>
      <c r="D171" s="43"/>
      <c r="E171" s="44">
        <f t="shared" si="8"/>
        <v>34.75</v>
      </c>
      <c r="F171" s="45">
        <f t="shared" si="9"/>
        <v>16680</v>
      </c>
      <c r="G171" s="46">
        <f t="shared" si="10"/>
        <v>0</v>
      </c>
      <c r="H171" s="47">
        <f t="shared" si="11"/>
        <v>16680</v>
      </c>
      <c r="I171" s="48">
        <v>34.75</v>
      </c>
      <c r="J171" s="49"/>
      <c r="K171" s="49"/>
      <c r="L171" s="49"/>
      <c r="M171" s="49"/>
      <c r="N171" s="49"/>
      <c r="O171" s="50"/>
      <c r="P171" s="49"/>
      <c r="Q171" s="49"/>
      <c r="R171" s="49"/>
      <c r="S171" s="49"/>
      <c r="T171" s="49"/>
      <c r="U171" s="49"/>
      <c r="V171" s="50"/>
      <c r="W171" s="49"/>
      <c r="X171" s="49"/>
      <c r="Y171" s="49"/>
      <c r="Z171" s="49"/>
      <c r="AA171" s="49"/>
      <c r="AB171" s="49"/>
      <c r="AC171" s="50"/>
      <c r="AD171" s="49"/>
      <c r="AE171" s="49"/>
      <c r="AF171" s="49"/>
      <c r="AG171" s="49"/>
      <c r="AH171" s="49"/>
      <c r="AI171" s="49"/>
      <c r="AJ171" s="50"/>
      <c r="AK171" s="49"/>
      <c r="AL171" s="49"/>
      <c r="AM171" s="49"/>
      <c r="AN171" s="74">
        <f>COUNTIF(الجدول2[[#This Row],[21]:[20]],480)</f>
        <v>0</v>
      </c>
      <c r="AO171" s="74">
        <f>COUNTIF(الجدول2[[#This Row],[21]:[20]],"غ")</f>
        <v>0</v>
      </c>
      <c r="AP171" s="74">
        <f>COUNTIF(الجدول2[[#This Row],[21]:[20]],"ب")</f>
        <v>0</v>
      </c>
      <c r="AQ171" s="74">
        <f>COUNTIF(الجدول2[[#This Row],[21]:[20]],"&lt;480")</f>
        <v>0</v>
      </c>
    </row>
    <row r="172" spans="1:43">
      <c r="A172" s="41">
        <v>2962</v>
      </c>
      <c r="B172" s="54"/>
      <c r="C172" s="43">
        <f>الجدول2[[#This Row],[الرقم]]</f>
        <v>2962</v>
      </c>
      <c r="D172" s="43"/>
      <c r="E172" s="44">
        <f t="shared" si="8"/>
        <v>2.7665833333333336</v>
      </c>
      <c r="F172" s="45">
        <f t="shared" si="9"/>
        <v>1327.96</v>
      </c>
      <c r="G172" s="46">
        <f t="shared" si="10"/>
        <v>0</v>
      </c>
      <c r="H172" s="47">
        <f t="shared" si="11"/>
        <v>1462.96</v>
      </c>
      <c r="I172" s="48">
        <v>3.0478333333333332</v>
      </c>
      <c r="J172" s="49"/>
      <c r="K172" s="65">
        <v>135</v>
      </c>
      <c r="L172" s="49"/>
      <c r="M172" s="49"/>
      <c r="N172" s="49"/>
      <c r="O172" s="50"/>
      <c r="P172" s="49"/>
      <c r="Q172" s="49"/>
      <c r="R172" s="49"/>
      <c r="S172" s="49"/>
      <c r="T172" s="49"/>
      <c r="U172" s="49"/>
      <c r="V172" s="50"/>
      <c r="W172" s="49"/>
      <c r="X172" s="49"/>
      <c r="Y172" s="49"/>
      <c r="Z172" s="49"/>
      <c r="AA172" s="49"/>
      <c r="AB172" s="49"/>
      <c r="AC172" s="50"/>
      <c r="AD172" s="49"/>
      <c r="AE172" s="49"/>
      <c r="AF172" s="49"/>
      <c r="AG172" s="49"/>
      <c r="AH172" s="49"/>
      <c r="AI172" s="49"/>
      <c r="AJ172" s="50"/>
      <c r="AK172" s="49"/>
      <c r="AL172" s="49"/>
      <c r="AM172" s="49"/>
      <c r="AN172" s="74">
        <f>COUNTIF(الجدول2[[#This Row],[21]:[20]],480)</f>
        <v>0</v>
      </c>
      <c r="AO172" s="74">
        <f>COUNTIF(الجدول2[[#This Row],[21]:[20]],"غ")</f>
        <v>0</v>
      </c>
      <c r="AP172" s="74">
        <f>COUNTIF(الجدول2[[#This Row],[21]:[20]],"ب")</f>
        <v>0</v>
      </c>
      <c r="AQ172" s="74">
        <f>COUNTIF(الجدول2[[#This Row],[21]:[20]],"&lt;480")</f>
        <v>1</v>
      </c>
    </row>
    <row r="173" spans="1:43">
      <c r="A173" s="41">
        <v>2963</v>
      </c>
      <c r="B173" s="54"/>
      <c r="C173" s="43">
        <f>الجدول2[[#This Row],[الرقم]]</f>
        <v>2963</v>
      </c>
      <c r="D173" s="43"/>
      <c r="E173" s="44">
        <f t="shared" si="8"/>
        <v>39</v>
      </c>
      <c r="F173" s="45">
        <f t="shared" si="9"/>
        <v>18720</v>
      </c>
      <c r="G173" s="46">
        <f t="shared" si="10"/>
        <v>0</v>
      </c>
      <c r="H173" s="47">
        <f t="shared" si="11"/>
        <v>18720</v>
      </c>
      <c r="I173" s="48">
        <v>39</v>
      </c>
      <c r="J173" s="49"/>
      <c r="K173" s="49"/>
      <c r="L173" s="49"/>
      <c r="M173" s="49"/>
      <c r="N173" s="49"/>
      <c r="O173" s="50"/>
      <c r="P173" s="49"/>
      <c r="Q173" s="49"/>
      <c r="R173" s="49"/>
      <c r="S173" s="49"/>
      <c r="T173" s="49"/>
      <c r="U173" s="49"/>
      <c r="V173" s="50"/>
      <c r="W173" s="49"/>
      <c r="X173" s="49"/>
      <c r="Y173" s="49"/>
      <c r="Z173" s="49"/>
      <c r="AA173" s="49"/>
      <c r="AB173" s="49"/>
      <c r="AC173" s="50"/>
      <c r="AD173" s="49"/>
      <c r="AE173" s="49"/>
      <c r="AF173" s="49"/>
      <c r="AG173" s="49"/>
      <c r="AH173" s="49"/>
      <c r="AI173" s="49"/>
      <c r="AJ173" s="50"/>
      <c r="AK173" s="49"/>
      <c r="AL173" s="49"/>
      <c r="AM173" s="49"/>
      <c r="AN173" s="74">
        <f>COUNTIF(الجدول2[[#This Row],[21]:[20]],480)</f>
        <v>0</v>
      </c>
      <c r="AO173" s="74">
        <f>COUNTIF(الجدول2[[#This Row],[21]:[20]],"غ")</f>
        <v>0</v>
      </c>
      <c r="AP173" s="74">
        <f>COUNTIF(الجدول2[[#This Row],[21]:[20]],"ب")</f>
        <v>0</v>
      </c>
      <c r="AQ173" s="74">
        <f>COUNTIF(الجدول2[[#This Row],[21]:[20]],"&lt;480")</f>
        <v>0</v>
      </c>
    </row>
    <row r="174" spans="1:43">
      <c r="A174" s="41">
        <v>2964</v>
      </c>
      <c r="B174" s="54"/>
      <c r="C174" s="43">
        <f>الجدول2[[#This Row],[الرقم]]</f>
        <v>2964</v>
      </c>
      <c r="D174" s="43"/>
      <c r="E174" s="44" t="e">
        <f t="shared" si="8"/>
        <v>#VALUE!</v>
      </c>
      <c r="F174" s="45" t="e">
        <f t="shared" si="9"/>
        <v>#VALUE!</v>
      </c>
      <c r="G174" s="46">
        <f t="shared" si="10"/>
        <v>0</v>
      </c>
      <c r="H174" s="47" t="e">
        <f t="shared" si="11"/>
        <v>#VALUE!</v>
      </c>
      <c r="I174" s="48" t="e">
        <v>#VALUE!</v>
      </c>
      <c r="J174" s="49"/>
      <c r="K174" s="49"/>
      <c r="L174" s="49"/>
      <c r="M174" s="49"/>
      <c r="N174" s="49"/>
      <c r="O174" s="50"/>
      <c r="P174" s="49"/>
      <c r="Q174" s="49"/>
      <c r="R174" s="49"/>
      <c r="S174" s="49"/>
      <c r="T174" s="49"/>
      <c r="U174" s="49"/>
      <c r="V174" s="50"/>
      <c r="W174" s="49"/>
      <c r="X174" s="49"/>
      <c r="Y174" s="49"/>
      <c r="Z174" s="49"/>
      <c r="AA174" s="49"/>
      <c r="AB174" s="49"/>
      <c r="AC174" s="50"/>
      <c r="AD174" s="49"/>
      <c r="AE174" s="49"/>
      <c r="AF174" s="49"/>
      <c r="AG174" s="49"/>
      <c r="AH174" s="49"/>
      <c r="AI174" s="49"/>
      <c r="AJ174" s="50"/>
      <c r="AK174" s="49"/>
      <c r="AL174" s="49"/>
      <c r="AM174" s="49"/>
      <c r="AN174" s="74">
        <f>COUNTIF(الجدول2[[#This Row],[21]:[20]],480)</f>
        <v>0</v>
      </c>
      <c r="AO174" s="74">
        <f>COUNTIF(الجدول2[[#This Row],[21]:[20]],"غ")</f>
        <v>0</v>
      </c>
      <c r="AP174" s="74">
        <f>COUNTIF(الجدول2[[#This Row],[21]:[20]],"ب")</f>
        <v>0</v>
      </c>
      <c r="AQ174" s="74">
        <f>COUNTIF(الجدول2[[#This Row],[21]:[20]],"&lt;480")</f>
        <v>0</v>
      </c>
    </row>
    <row r="175" spans="1:43">
      <c r="A175" s="41">
        <v>2966</v>
      </c>
      <c r="B175" s="54"/>
      <c r="C175" s="43">
        <f>الجدول2[[#This Row],[الرقم]]</f>
        <v>2966</v>
      </c>
      <c r="D175" s="43"/>
      <c r="E175" s="44" t="e">
        <f t="shared" si="8"/>
        <v>#VALUE!</v>
      </c>
      <c r="F175" s="45" t="e">
        <f t="shared" si="9"/>
        <v>#VALUE!</v>
      </c>
      <c r="G175" s="46">
        <f t="shared" si="10"/>
        <v>0</v>
      </c>
      <c r="H175" s="47" t="e">
        <f t="shared" si="11"/>
        <v>#VALUE!</v>
      </c>
      <c r="I175" s="48" t="e">
        <v>#VALUE!</v>
      </c>
      <c r="J175" s="49"/>
      <c r="K175" s="49"/>
      <c r="L175" s="49"/>
      <c r="M175" s="49"/>
      <c r="N175" s="49"/>
      <c r="O175" s="50"/>
      <c r="P175" s="49"/>
      <c r="Q175" s="49"/>
      <c r="R175" s="49"/>
      <c r="S175" s="49"/>
      <c r="T175" s="49"/>
      <c r="U175" s="49"/>
      <c r="V175" s="50"/>
      <c r="W175" s="49"/>
      <c r="X175" s="49"/>
      <c r="Y175" s="49"/>
      <c r="Z175" s="49"/>
      <c r="AA175" s="49"/>
      <c r="AB175" s="49"/>
      <c r="AC175" s="50"/>
      <c r="AD175" s="49"/>
      <c r="AE175" s="49"/>
      <c r="AF175" s="49"/>
      <c r="AG175" s="49"/>
      <c r="AH175" s="49"/>
      <c r="AI175" s="49"/>
      <c r="AJ175" s="50"/>
      <c r="AK175" s="49"/>
      <c r="AL175" s="49"/>
      <c r="AM175" s="49"/>
      <c r="AN175" s="74">
        <f>COUNTIF(الجدول2[[#This Row],[21]:[20]],480)</f>
        <v>0</v>
      </c>
      <c r="AO175" s="74">
        <f>COUNTIF(الجدول2[[#This Row],[21]:[20]],"غ")</f>
        <v>0</v>
      </c>
      <c r="AP175" s="74">
        <f>COUNTIF(الجدول2[[#This Row],[21]:[20]],"ب")</f>
        <v>0</v>
      </c>
      <c r="AQ175" s="74">
        <f>COUNTIF(الجدول2[[#This Row],[21]:[20]],"&lt;480")</f>
        <v>0</v>
      </c>
    </row>
    <row r="176" spans="1:43">
      <c r="A176" s="41">
        <v>2972</v>
      </c>
      <c r="B176" s="55"/>
      <c r="C176" s="56">
        <f>الجدول2[[#This Row],[الرقم]]</f>
        <v>2972</v>
      </c>
      <c r="D176" s="43"/>
      <c r="E176" s="44">
        <f t="shared" si="8"/>
        <v>12.5</v>
      </c>
      <c r="F176" s="45">
        <f t="shared" si="9"/>
        <v>6000</v>
      </c>
      <c r="G176" s="46">
        <f t="shared" si="10"/>
        <v>0</v>
      </c>
      <c r="H176" s="47">
        <f t="shared" si="11"/>
        <v>6000</v>
      </c>
      <c r="I176" s="48">
        <v>12.5</v>
      </c>
      <c r="J176" s="49"/>
      <c r="K176" s="49"/>
      <c r="L176" s="49"/>
      <c r="M176" s="49"/>
      <c r="N176" s="49"/>
      <c r="O176" s="50"/>
      <c r="P176" s="49"/>
      <c r="Q176" s="49"/>
      <c r="R176" s="49"/>
      <c r="S176" s="49"/>
      <c r="T176" s="49"/>
      <c r="U176" s="49"/>
      <c r="V176" s="50"/>
      <c r="W176" s="49"/>
      <c r="X176" s="49"/>
      <c r="Y176" s="49"/>
      <c r="Z176" s="49"/>
      <c r="AA176" s="49"/>
      <c r="AB176" s="49"/>
      <c r="AC176" s="50"/>
      <c r="AD176" s="49"/>
      <c r="AE176" s="49"/>
      <c r="AF176" s="49"/>
      <c r="AG176" s="49"/>
      <c r="AH176" s="49"/>
      <c r="AI176" s="49"/>
      <c r="AJ176" s="50"/>
      <c r="AK176" s="49"/>
      <c r="AL176" s="49"/>
      <c r="AM176" s="49"/>
      <c r="AN176" s="75">
        <f>COUNTIF(الجدول2[[#This Row],[21]:[20]],480)</f>
        <v>0</v>
      </c>
      <c r="AO176" s="75">
        <f>COUNTIF(الجدول2[[#This Row],[21]:[20]],"غ")</f>
        <v>0</v>
      </c>
      <c r="AP176" s="75">
        <f>COUNTIF(الجدول2[[#This Row],[21]:[20]],"ب")</f>
        <v>0</v>
      </c>
      <c r="AQ176" s="75">
        <f>COUNTIF(الجدول2[[#This Row],[21]:[20]],"&lt;480")</f>
        <v>0</v>
      </c>
    </row>
    <row r="177" spans="1:43">
      <c r="A177" s="41">
        <v>2973</v>
      </c>
      <c r="B177" s="54"/>
      <c r="C177" s="43">
        <f>الجدول2[[#This Row],[الرقم]]</f>
        <v>2973</v>
      </c>
      <c r="D177" s="43"/>
      <c r="E177" s="44">
        <f t="shared" si="8"/>
        <v>12.066249996666667</v>
      </c>
      <c r="F177" s="45">
        <f t="shared" si="9"/>
        <v>5791.7999983999998</v>
      </c>
      <c r="G177" s="46">
        <f t="shared" si="10"/>
        <v>0</v>
      </c>
      <c r="H177" s="47">
        <f t="shared" si="11"/>
        <v>5791.7999983999998</v>
      </c>
      <c r="I177" s="48">
        <v>12.066249996666667</v>
      </c>
      <c r="J177" s="49"/>
      <c r="K177" s="49"/>
      <c r="L177" s="49"/>
      <c r="M177" s="49"/>
      <c r="N177" s="49"/>
      <c r="O177" s="50"/>
      <c r="P177" s="49"/>
      <c r="Q177" s="49"/>
      <c r="R177" s="49"/>
      <c r="S177" s="49"/>
      <c r="T177" s="49"/>
      <c r="U177" s="49"/>
      <c r="V177" s="50"/>
      <c r="W177" s="49"/>
      <c r="X177" s="49"/>
      <c r="Y177" s="49"/>
      <c r="Z177" s="49"/>
      <c r="AA177" s="49"/>
      <c r="AB177" s="49"/>
      <c r="AC177" s="50"/>
      <c r="AD177" s="49"/>
      <c r="AE177" s="49"/>
      <c r="AF177" s="49"/>
      <c r="AG177" s="49"/>
      <c r="AH177" s="49"/>
      <c r="AI177" s="49"/>
      <c r="AJ177" s="50"/>
      <c r="AK177" s="49"/>
      <c r="AL177" s="49"/>
      <c r="AM177" s="49"/>
      <c r="AN177" s="74">
        <f>COUNTIF(الجدول2[[#This Row],[21]:[20]],480)</f>
        <v>0</v>
      </c>
      <c r="AO177" s="74">
        <f>COUNTIF(الجدول2[[#This Row],[21]:[20]],"غ")</f>
        <v>0</v>
      </c>
      <c r="AP177" s="74">
        <f>COUNTIF(الجدول2[[#This Row],[21]:[20]],"ب")</f>
        <v>0</v>
      </c>
      <c r="AQ177" s="74">
        <f>COUNTIF(الجدول2[[#This Row],[21]:[20]],"&lt;480")</f>
        <v>0</v>
      </c>
    </row>
    <row r="178" spans="1:43">
      <c r="A178" s="41">
        <v>2976</v>
      </c>
      <c r="B178" s="54"/>
      <c r="C178" s="43">
        <f>الجدول2[[#This Row],[الرقم]]</f>
        <v>2976</v>
      </c>
      <c r="D178" s="43"/>
      <c r="E178" s="44">
        <f t="shared" si="8"/>
        <v>14.697916670000003</v>
      </c>
      <c r="F178" s="45">
        <f t="shared" si="9"/>
        <v>7055.0000016000013</v>
      </c>
      <c r="G178" s="46">
        <f t="shared" si="10"/>
        <v>0</v>
      </c>
      <c r="H178" s="47">
        <f t="shared" si="11"/>
        <v>7055.0000016000013</v>
      </c>
      <c r="I178" s="48">
        <v>14.697916670000003</v>
      </c>
      <c r="J178" s="49"/>
      <c r="K178" s="49"/>
      <c r="L178" s="53" t="s">
        <v>58</v>
      </c>
      <c r="M178" s="49"/>
      <c r="N178" s="49"/>
      <c r="O178" s="50"/>
      <c r="P178" s="49"/>
      <c r="Q178" s="49"/>
      <c r="R178" s="49"/>
      <c r="S178" s="53" t="s">
        <v>58</v>
      </c>
      <c r="T178" s="49"/>
      <c r="U178" s="49"/>
      <c r="V178" s="50"/>
      <c r="W178" s="49"/>
      <c r="X178" s="49"/>
      <c r="Y178" s="49"/>
      <c r="Z178" s="49"/>
      <c r="AA178" s="49"/>
      <c r="AB178" s="49"/>
      <c r="AC178" s="50"/>
      <c r="AD178" s="49"/>
      <c r="AE178" s="49"/>
      <c r="AF178" s="49"/>
      <c r="AG178" s="49"/>
      <c r="AH178" s="49"/>
      <c r="AI178" s="49"/>
      <c r="AJ178" s="50"/>
      <c r="AK178" s="49"/>
      <c r="AL178" s="49"/>
      <c r="AM178" s="49"/>
      <c r="AN178" s="74">
        <f>COUNTIF(الجدول2[[#This Row],[21]:[20]],480)</f>
        <v>0</v>
      </c>
      <c r="AO178" s="74">
        <f>COUNTIF(الجدول2[[#This Row],[21]:[20]],"غ")</f>
        <v>0</v>
      </c>
      <c r="AP178" s="74">
        <f>COUNTIF(الجدول2[[#This Row],[21]:[20]],"ب")</f>
        <v>0</v>
      </c>
      <c r="AQ178" s="74">
        <f>COUNTIF(الجدول2[[#This Row],[21]:[20]],"&lt;480")</f>
        <v>0</v>
      </c>
    </row>
    <row r="179" spans="1:43">
      <c r="A179" s="41">
        <v>2985</v>
      </c>
      <c r="B179" s="54"/>
      <c r="C179" s="43">
        <f>الجدول2[[#This Row],[الرقم]]</f>
        <v>2985</v>
      </c>
      <c r="D179" s="43"/>
      <c r="E179" s="44">
        <f t="shared" si="8"/>
        <v>14.593749999666668</v>
      </c>
      <c r="F179" s="45">
        <f t="shared" si="9"/>
        <v>7004.9999998400008</v>
      </c>
      <c r="G179" s="46">
        <f t="shared" si="10"/>
        <v>0</v>
      </c>
      <c r="H179" s="47">
        <f t="shared" si="11"/>
        <v>7004.9999998400008</v>
      </c>
      <c r="I179" s="48">
        <v>14.593749999666668</v>
      </c>
      <c r="J179" s="49"/>
      <c r="K179" s="49"/>
      <c r="L179" s="49"/>
      <c r="M179" s="49"/>
      <c r="N179" s="49"/>
      <c r="O179" s="50"/>
      <c r="P179" s="49"/>
      <c r="Q179" s="49"/>
      <c r="R179" s="49"/>
      <c r="S179" s="49"/>
      <c r="T179" s="49"/>
      <c r="U179" s="49"/>
      <c r="V179" s="50"/>
      <c r="W179" s="49"/>
      <c r="X179" s="49"/>
      <c r="Y179" s="49"/>
      <c r="Z179" s="49"/>
      <c r="AA179" s="49"/>
      <c r="AB179" s="49"/>
      <c r="AC179" s="50"/>
      <c r="AD179" s="49"/>
      <c r="AE179" s="49"/>
      <c r="AF179" s="49"/>
      <c r="AG179" s="49"/>
      <c r="AH179" s="49"/>
      <c r="AI179" s="49"/>
      <c r="AJ179" s="50"/>
      <c r="AK179" s="49"/>
      <c r="AL179" s="49"/>
      <c r="AM179" s="49"/>
      <c r="AN179" s="74">
        <f>COUNTIF(الجدول2[[#This Row],[21]:[20]],480)</f>
        <v>0</v>
      </c>
      <c r="AO179" s="74">
        <f>COUNTIF(الجدول2[[#This Row],[21]:[20]],"غ")</f>
        <v>0</v>
      </c>
      <c r="AP179" s="74">
        <f>COUNTIF(الجدول2[[#This Row],[21]:[20]],"ب")</f>
        <v>0</v>
      </c>
      <c r="AQ179" s="74">
        <f>COUNTIF(الجدول2[[#This Row],[21]:[20]],"&lt;480")</f>
        <v>0</v>
      </c>
    </row>
    <row r="180" spans="1:43">
      <c r="A180" s="41">
        <v>2986</v>
      </c>
      <c r="B180" s="55"/>
      <c r="C180" s="56">
        <f>الجدول2[[#This Row],[الرقم]]</f>
        <v>2986</v>
      </c>
      <c r="D180" s="43"/>
      <c r="E180" s="44">
        <f t="shared" si="8"/>
        <v>2.3229166666666665</v>
      </c>
      <c r="F180" s="45">
        <f t="shared" si="9"/>
        <v>1115</v>
      </c>
      <c r="G180" s="46">
        <f t="shared" si="10"/>
        <v>0</v>
      </c>
      <c r="H180" s="47">
        <f t="shared" si="11"/>
        <v>1220</v>
      </c>
      <c r="I180" s="48">
        <v>2.5416666666666665</v>
      </c>
      <c r="J180" s="49"/>
      <c r="K180" s="53" t="s">
        <v>58</v>
      </c>
      <c r="L180" s="49"/>
      <c r="M180" s="53">
        <v>105</v>
      </c>
      <c r="N180" s="49"/>
      <c r="O180" s="50"/>
      <c r="P180" s="49"/>
      <c r="Q180" s="49"/>
      <c r="R180" s="53" t="s">
        <v>58</v>
      </c>
      <c r="S180" s="49"/>
      <c r="T180" s="49"/>
      <c r="U180" s="49"/>
      <c r="V180" s="50"/>
      <c r="W180" s="49"/>
      <c r="X180" s="49"/>
      <c r="Y180" s="49"/>
      <c r="Z180" s="49"/>
      <c r="AA180" s="49"/>
      <c r="AB180" s="49"/>
      <c r="AC180" s="50"/>
      <c r="AD180" s="49"/>
      <c r="AE180" s="49"/>
      <c r="AF180" s="49"/>
      <c r="AG180" s="49"/>
      <c r="AH180" s="49"/>
      <c r="AI180" s="49"/>
      <c r="AJ180" s="50"/>
      <c r="AK180" s="49"/>
      <c r="AL180" s="49"/>
      <c r="AM180" s="49"/>
      <c r="AN180" s="75">
        <f>COUNTIF(الجدول2[[#This Row],[21]:[20]],480)</f>
        <v>0</v>
      </c>
      <c r="AO180" s="75">
        <f>COUNTIF(الجدول2[[#This Row],[21]:[20]],"غ")</f>
        <v>0</v>
      </c>
      <c r="AP180" s="75">
        <f>COUNTIF(الجدول2[[#This Row],[21]:[20]],"ب")</f>
        <v>0</v>
      </c>
      <c r="AQ180" s="75">
        <f>COUNTIF(الجدول2[[#This Row],[21]:[20]],"&lt;480")</f>
        <v>1</v>
      </c>
    </row>
    <row r="181" spans="1:43">
      <c r="A181" s="41">
        <v>2988</v>
      </c>
      <c r="B181" s="54"/>
      <c r="C181" s="43">
        <f>الجدول2[[#This Row],[الرقم]]</f>
        <v>2988</v>
      </c>
      <c r="D181" s="43"/>
      <c r="E181" s="44">
        <f t="shared" si="8"/>
        <v>2.5979166663333313</v>
      </c>
      <c r="F181" s="45">
        <f t="shared" si="9"/>
        <v>1246.999999839999</v>
      </c>
      <c r="G181" s="46">
        <f t="shared" si="10"/>
        <v>0</v>
      </c>
      <c r="H181" s="47">
        <f t="shared" si="11"/>
        <v>1726.999999839999</v>
      </c>
      <c r="I181" s="48">
        <v>3.5979166663333313</v>
      </c>
      <c r="J181" s="53">
        <v>480</v>
      </c>
      <c r="K181" s="49"/>
      <c r="L181" s="49"/>
      <c r="M181" s="49"/>
      <c r="N181" s="49"/>
      <c r="O181" s="50"/>
      <c r="P181" s="49"/>
      <c r="Q181" s="49"/>
      <c r="R181" s="49"/>
      <c r="S181" s="49"/>
      <c r="T181" s="49"/>
      <c r="U181" s="49"/>
      <c r="V181" s="50"/>
      <c r="W181" s="49"/>
      <c r="X181" s="49"/>
      <c r="Y181" s="49"/>
      <c r="Z181" s="49"/>
      <c r="AA181" s="49"/>
      <c r="AB181" s="49"/>
      <c r="AC181" s="50"/>
      <c r="AD181" s="49"/>
      <c r="AE181" s="49"/>
      <c r="AF181" s="49"/>
      <c r="AG181" s="49"/>
      <c r="AH181" s="49"/>
      <c r="AI181" s="49"/>
      <c r="AJ181" s="50"/>
      <c r="AK181" s="49"/>
      <c r="AL181" s="49"/>
      <c r="AM181" s="49"/>
      <c r="AN181" s="74">
        <f>COUNTIF(الجدول2[[#This Row],[21]:[20]],480)</f>
        <v>1</v>
      </c>
      <c r="AO181" s="74">
        <f>COUNTIF(الجدول2[[#This Row],[21]:[20]],"غ")</f>
        <v>0</v>
      </c>
      <c r="AP181" s="74">
        <f>COUNTIF(الجدول2[[#This Row],[21]:[20]],"ب")</f>
        <v>0</v>
      </c>
      <c r="AQ181" s="74">
        <f>COUNTIF(الجدول2[[#This Row],[21]:[20]],"&lt;480")</f>
        <v>0</v>
      </c>
    </row>
    <row r="182" spans="1:43">
      <c r="A182" s="41">
        <v>2993</v>
      </c>
      <c r="B182" s="55"/>
      <c r="C182" s="56">
        <f>الجدول2[[#This Row],[الرقم]]</f>
        <v>2993</v>
      </c>
      <c r="D182" s="43"/>
      <c r="E182" s="44">
        <f t="shared" si="8"/>
        <v>5</v>
      </c>
      <c r="F182" s="45">
        <f t="shared" si="9"/>
        <v>2400</v>
      </c>
      <c r="G182" s="46">
        <f t="shared" si="10"/>
        <v>0</v>
      </c>
      <c r="H182" s="66">
        <f t="shared" si="11"/>
        <v>2400</v>
      </c>
      <c r="I182" s="48">
        <v>5</v>
      </c>
      <c r="J182" s="49"/>
      <c r="K182" s="49"/>
      <c r="L182" s="49"/>
      <c r="M182" s="49"/>
      <c r="N182" s="49"/>
      <c r="O182" s="50"/>
      <c r="P182" s="49"/>
      <c r="Q182" s="49"/>
      <c r="R182" s="49"/>
      <c r="S182" s="49"/>
      <c r="T182" s="49"/>
      <c r="U182" s="49"/>
      <c r="V182" s="50"/>
      <c r="W182" s="49"/>
      <c r="X182" s="49"/>
      <c r="Y182" s="49"/>
      <c r="Z182" s="49"/>
      <c r="AA182" s="49"/>
      <c r="AB182" s="49"/>
      <c r="AC182" s="50"/>
      <c r="AD182" s="49"/>
      <c r="AE182" s="49"/>
      <c r="AF182" s="49"/>
      <c r="AG182" s="49"/>
      <c r="AH182" s="49"/>
      <c r="AI182" s="49"/>
      <c r="AJ182" s="50"/>
      <c r="AK182" s="49"/>
      <c r="AL182" s="49"/>
      <c r="AM182" s="49"/>
      <c r="AN182" s="75">
        <f>COUNTIF(الجدول2[[#This Row],[21]:[20]],480)</f>
        <v>0</v>
      </c>
      <c r="AO182" s="75">
        <f>COUNTIF(الجدول2[[#This Row],[21]:[20]],"غ")</f>
        <v>0</v>
      </c>
      <c r="AP182" s="75">
        <f>COUNTIF(الجدول2[[#This Row],[21]:[20]],"ب")</f>
        <v>0</v>
      </c>
      <c r="AQ182" s="75">
        <f>COUNTIF(الجدول2[[#This Row],[21]:[20]],"&lt;480")</f>
        <v>0</v>
      </c>
    </row>
    <row r="183" spans="1:43">
      <c r="A183" s="41">
        <v>2998</v>
      </c>
      <c r="B183" s="54"/>
      <c r="C183" s="43">
        <f>الجدول2[[#This Row],[الرقم]]</f>
        <v>2998</v>
      </c>
      <c r="D183" s="43"/>
      <c r="E183" s="44">
        <f t="shared" si="8"/>
        <v>11.814583333</v>
      </c>
      <c r="F183" s="45">
        <f t="shared" si="9"/>
        <v>5670.9999998399999</v>
      </c>
      <c r="G183" s="46">
        <f t="shared" si="10"/>
        <v>0</v>
      </c>
      <c r="H183" s="47">
        <f t="shared" si="11"/>
        <v>5670.9999998399999</v>
      </c>
      <c r="I183" s="48">
        <v>11.814583333</v>
      </c>
      <c r="J183" s="49"/>
      <c r="K183" s="49"/>
      <c r="L183" s="49"/>
      <c r="M183" s="49"/>
      <c r="N183" s="49"/>
      <c r="O183" s="50"/>
      <c r="P183" s="49"/>
      <c r="Q183" s="49"/>
      <c r="R183" s="49"/>
      <c r="S183" s="49"/>
      <c r="T183" s="49"/>
      <c r="U183" s="49"/>
      <c r="V183" s="50"/>
      <c r="W183" s="49"/>
      <c r="X183" s="49"/>
      <c r="Y183" s="49"/>
      <c r="Z183" s="49"/>
      <c r="AA183" s="49"/>
      <c r="AB183" s="49"/>
      <c r="AC183" s="50"/>
      <c r="AD183" s="49"/>
      <c r="AE183" s="49"/>
      <c r="AF183" s="49"/>
      <c r="AG183" s="49"/>
      <c r="AH183" s="49"/>
      <c r="AI183" s="49"/>
      <c r="AJ183" s="50"/>
      <c r="AK183" s="49"/>
      <c r="AL183" s="49"/>
      <c r="AM183" s="49"/>
      <c r="AN183" s="74">
        <f>COUNTIF(الجدول2[[#This Row],[21]:[20]],480)</f>
        <v>0</v>
      </c>
      <c r="AO183" s="74">
        <f>COUNTIF(الجدول2[[#This Row],[21]:[20]],"غ")</f>
        <v>0</v>
      </c>
      <c r="AP183" s="74">
        <f>COUNTIF(الجدول2[[#This Row],[21]:[20]],"ب")</f>
        <v>0</v>
      </c>
      <c r="AQ183" s="74">
        <f>COUNTIF(الجدول2[[#This Row],[21]:[20]],"&lt;480")</f>
        <v>0</v>
      </c>
    </row>
    <row r="184" spans="1:43">
      <c r="A184" s="41">
        <v>3012</v>
      </c>
      <c r="B184" s="54"/>
      <c r="C184" s="43">
        <f>الجدول2[[#This Row],[الرقم]]</f>
        <v>3012</v>
      </c>
      <c r="D184" s="43"/>
      <c r="E184" s="44">
        <f t="shared" si="8"/>
        <v>13.891666666666667</v>
      </c>
      <c r="F184" s="45">
        <f t="shared" si="9"/>
        <v>6668</v>
      </c>
      <c r="G184" s="46">
        <f t="shared" si="10"/>
        <v>0</v>
      </c>
      <c r="H184" s="47">
        <f t="shared" si="11"/>
        <v>15788</v>
      </c>
      <c r="I184" s="48">
        <v>32.891666666666666</v>
      </c>
      <c r="J184" s="53">
        <v>480</v>
      </c>
      <c r="K184" s="53">
        <v>480</v>
      </c>
      <c r="L184" s="53">
        <v>480</v>
      </c>
      <c r="M184" s="53">
        <v>480</v>
      </c>
      <c r="N184" s="53">
        <v>480</v>
      </c>
      <c r="O184" s="50">
        <v>480</v>
      </c>
      <c r="P184" s="53">
        <v>480</v>
      </c>
      <c r="Q184" s="53">
        <v>480</v>
      </c>
      <c r="R184" s="53">
        <v>480</v>
      </c>
      <c r="S184" s="53">
        <v>480</v>
      </c>
      <c r="T184" s="53">
        <v>480</v>
      </c>
      <c r="U184" s="53">
        <v>480</v>
      </c>
      <c r="V184" s="50">
        <v>480</v>
      </c>
      <c r="W184" s="53">
        <v>480</v>
      </c>
      <c r="X184" s="53">
        <v>480</v>
      </c>
      <c r="Y184" s="53">
        <v>480</v>
      </c>
      <c r="Z184" s="53">
        <v>480</v>
      </c>
      <c r="AA184" s="53">
        <v>480</v>
      </c>
      <c r="AB184" s="53">
        <v>480</v>
      </c>
      <c r="AC184" s="50"/>
      <c r="AD184" s="49"/>
      <c r="AE184" s="49"/>
      <c r="AF184" s="49"/>
      <c r="AG184" s="49"/>
      <c r="AH184" s="49"/>
      <c r="AI184" s="49"/>
      <c r="AJ184" s="50"/>
      <c r="AK184" s="49"/>
      <c r="AL184" s="49"/>
      <c r="AM184" s="49"/>
      <c r="AN184" s="74">
        <f>COUNTIF(الجدول2[[#This Row],[21]:[20]],480)</f>
        <v>19</v>
      </c>
      <c r="AO184" s="74">
        <f>COUNTIF(الجدول2[[#This Row],[21]:[20]],"غ")</f>
        <v>0</v>
      </c>
      <c r="AP184" s="74">
        <f>COUNTIF(الجدول2[[#This Row],[21]:[20]],"ب")</f>
        <v>0</v>
      </c>
      <c r="AQ184" s="74">
        <f>COUNTIF(الجدول2[[#This Row],[21]:[20]],"&lt;480")</f>
        <v>0</v>
      </c>
    </row>
    <row r="185" spans="1:43">
      <c r="A185" s="41">
        <v>3013</v>
      </c>
      <c r="B185" s="54"/>
      <c r="C185" s="43">
        <f>الجدول2[[#This Row],[الرقم]]</f>
        <v>3013</v>
      </c>
      <c r="D185" s="43"/>
      <c r="E185" s="44">
        <f t="shared" si="8"/>
        <v>27.518750000000001</v>
      </c>
      <c r="F185" s="45">
        <f t="shared" si="9"/>
        <v>13209</v>
      </c>
      <c r="G185" s="46">
        <f t="shared" si="10"/>
        <v>0</v>
      </c>
      <c r="H185" s="47">
        <f t="shared" si="11"/>
        <v>13209</v>
      </c>
      <c r="I185" s="48">
        <v>27.518750000000001</v>
      </c>
      <c r="J185" s="49"/>
      <c r="K185" s="49"/>
      <c r="L185" s="49"/>
      <c r="M185" s="49"/>
      <c r="N185" s="49"/>
      <c r="O185" s="50"/>
      <c r="P185" s="49"/>
      <c r="Q185" s="49"/>
      <c r="R185" s="49"/>
      <c r="S185" s="49"/>
      <c r="T185" s="49"/>
      <c r="U185" s="49"/>
      <c r="V185" s="50"/>
      <c r="W185" s="49"/>
      <c r="X185" s="49"/>
      <c r="Y185" s="49"/>
      <c r="Z185" s="49"/>
      <c r="AA185" s="49"/>
      <c r="AB185" s="49"/>
      <c r="AC185" s="50"/>
      <c r="AD185" s="49"/>
      <c r="AE185" s="49"/>
      <c r="AF185" s="49"/>
      <c r="AG185" s="49"/>
      <c r="AH185" s="49"/>
      <c r="AI185" s="49"/>
      <c r="AJ185" s="50"/>
      <c r="AK185" s="49"/>
      <c r="AL185" s="49"/>
      <c r="AM185" s="49"/>
      <c r="AN185" s="74">
        <f>COUNTIF(الجدول2[[#This Row],[21]:[20]],480)</f>
        <v>0</v>
      </c>
      <c r="AO185" s="74">
        <f>COUNTIF(الجدول2[[#This Row],[21]:[20]],"غ")</f>
        <v>0</v>
      </c>
      <c r="AP185" s="74">
        <f>COUNTIF(الجدول2[[#This Row],[21]:[20]],"ب")</f>
        <v>0</v>
      </c>
      <c r="AQ185" s="74">
        <f>COUNTIF(الجدول2[[#This Row],[21]:[20]],"&lt;480")</f>
        <v>0</v>
      </c>
    </row>
    <row r="186" spans="1:43">
      <c r="A186" s="41">
        <v>3016</v>
      </c>
      <c r="B186" s="54"/>
      <c r="C186" s="43">
        <f>الجدول2[[#This Row],[الرقم]]</f>
        <v>3016</v>
      </c>
      <c r="D186" s="43"/>
      <c r="E186" s="44">
        <f t="shared" si="8"/>
        <v>1.59581666666667</v>
      </c>
      <c r="F186" s="45">
        <f t="shared" si="9"/>
        <v>765.99200000000155</v>
      </c>
      <c r="G186" s="46">
        <f t="shared" si="10"/>
        <v>0</v>
      </c>
      <c r="H186" s="47">
        <f t="shared" si="11"/>
        <v>1245.9920000000016</v>
      </c>
      <c r="I186" s="48">
        <v>2.59581666666667</v>
      </c>
      <c r="J186" s="49"/>
      <c r="K186" s="49"/>
      <c r="L186" s="49"/>
      <c r="M186" s="53">
        <v>480</v>
      </c>
      <c r="N186" s="49"/>
      <c r="O186" s="50"/>
      <c r="P186" s="49"/>
      <c r="Q186" s="49"/>
      <c r="R186" s="49"/>
      <c r="S186" s="49"/>
      <c r="T186" s="49"/>
      <c r="U186" s="49"/>
      <c r="V186" s="50"/>
      <c r="W186" s="49"/>
      <c r="X186" s="49"/>
      <c r="Y186" s="49"/>
      <c r="Z186" s="49"/>
      <c r="AA186" s="49"/>
      <c r="AB186" s="49"/>
      <c r="AC186" s="50"/>
      <c r="AD186" s="49"/>
      <c r="AE186" s="49"/>
      <c r="AF186" s="49"/>
      <c r="AG186" s="49"/>
      <c r="AH186" s="49"/>
      <c r="AI186" s="49"/>
      <c r="AJ186" s="50"/>
      <c r="AK186" s="49"/>
      <c r="AL186" s="49"/>
      <c r="AM186" s="49"/>
      <c r="AN186" s="74">
        <f>COUNTIF(الجدول2[[#This Row],[21]:[20]],480)</f>
        <v>1</v>
      </c>
      <c r="AO186" s="74">
        <f>COUNTIF(الجدول2[[#This Row],[21]:[20]],"غ")</f>
        <v>0</v>
      </c>
      <c r="AP186" s="74">
        <f>COUNTIF(الجدول2[[#This Row],[21]:[20]],"ب")</f>
        <v>0</v>
      </c>
      <c r="AQ186" s="74">
        <f>COUNTIF(الجدول2[[#This Row],[21]:[20]],"&lt;480")</f>
        <v>0</v>
      </c>
    </row>
    <row r="187" spans="1:43">
      <c r="A187" s="43">
        <v>3018</v>
      </c>
      <c r="B187" s="57"/>
      <c r="C187" s="43">
        <f>الجدول2[[#This Row],[الرقم]]</f>
        <v>3018</v>
      </c>
      <c r="D187" s="43"/>
      <c r="E187" s="44">
        <f t="shared" si="8"/>
        <v>1.6666666666666665</v>
      </c>
      <c r="F187" s="58">
        <f t="shared" si="9"/>
        <v>799.99999999999989</v>
      </c>
      <c r="G187" s="46">
        <f t="shared" si="10"/>
        <v>0</v>
      </c>
      <c r="H187" s="59">
        <f t="shared" si="11"/>
        <v>919.99999999999989</v>
      </c>
      <c r="I187" s="60">
        <v>1.9166666666666665</v>
      </c>
      <c r="J187" s="61"/>
      <c r="K187" s="61"/>
      <c r="L187" s="61"/>
      <c r="M187" s="53">
        <v>120</v>
      </c>
      <c r="N187" s="49"/>
      <c r="O187" s="50"/>
      <c r="P187" s="49"/>
      <c r="Q187" s="49"/>
      <c r="R187" s="49"/>
      <c r="S187" s="49"/>
      <c r="T187" s="49"/>
      <c r="U187" s="49"/>
      <c r="V187" s="50"/>
      <c r="W187" s="49"/>
      <c r="X187" s="49"/>
      <c r="Y187" s="49"/>
      <c r="Z187" s="49"/>
      <c r="AA187" s="49"/>
      <c r="AB187" s="49"/>
      <c r="AC187" s="50"/>
      <c r="AD187" s="49"/>
      <c r="AE187" s="49"/>
      <c r="AF187" s="49"/>
      <c r="AG187" s="49"/>
      <c r="AH187" s="49"/>
      <c r="AI187" s="49"/>
      <c r="AJ187" s="50"/>
      <c r="AK187" s="49"/>
      <c r="AL187" s="49"/>
      <c r="AM187" s="49"/>
      <c r="AN187" s="75">
        <f>COUNTIF(الجدول2[[#This Row],[21]:[20]],480)</f>
        <v>0</v>
      </c>
      <c r="AO187" s="75">
        <f>COUNTIF(الجدول2[[#This Row],[21]:[20]],"غ")</f>
        <v>0</v>
      </c>
      <c r="AP187" s="75">
        <f>COUNTIF(الجدول2[[#This Row],[21]:[20]],"ب")</f>
        <v>0</v>
      </c>
      <c r="AQ187" s="75">
        <f>COUNTIF(الجدول2[[#This Row],[21]:[20]],"&lt;480")</f>
        <v>1</v>
      </c>
    </row>
    <row r="188" spans="1:43">
      <c r="A188" s="41">
        <v>3021</v>
      </c>
      <c r="B188" s="54"/>
      <c r="C188" s="43">
        <f>الجدول2[[#This Row],[الرقم]]</f>
        <v>3021</v>
      </c>
      <c r="D188" s="43"/>
      <c r="E188" s="44">
        <f t="shared" si="8"/>
        <v>3.8430833333333334</v>
      </c>
      <c r="F188" s="45">
        <f t="shared" si="9"/>
        <v>1844.68</v>
      </c>
      <c r="G188" s="46">
        <f t="shared" si="10"/>
        <v>0</v>
      </c>
      <c r="H188" s="47">
        <f t="shared" si="11"/>
        <v>1890.68</v>
      </c>
      <c r="I188" s="48">
        <v>3.9389166666666666</v>
      </c>
      <c r="J188" s="65">
        <v>46</v>
      </c>
      <c r="K188" s="49"/>
      <c r="L188" s="49"/>
      <c r="M188" s="49"/>
      <c r="N188" s="49"/>
      <c r="O188" s="50"/>
      <c r="P188" s="49"/>
      <c r="Q188" s="49"/>
      <c r="R188" s="49"/>
      <c r="S188" s="49"/>
      <c r="T188" s="49"/>
      <c r="U188" s="49"/>
      <c r="V188" s="50"/>
      <c r="W188" s="49"/>
      <c r="X188" s="49"/>
      <c r="Y188" s="49"/>
      <c r="Z188" s="49"/>
      <c r="AA188" s="49"/>
      <c r="AB188" s="49"/>
      <c r="AC188" s="50"/>
      <c r="AD188" s="49"/>
      <c r="AE188" s="49"/>
      <c r="AF188" s="49"/>
      <c r="AG188" s="49"/>
      <c r="AH188" s="49"/>
      <c r="AI188" s="49"/>
      <c r="AJ188" s="50"/>
      <c r="AK188" s="49"/>
      <c r="AL188" s="49"/>
      <c r="AM188" s="49"/>
      <c r="AN188" s="74">
        <f>COUNTIF(الجدول2[[#This Row],[21]:[20]],480)</f>
        <v>0</v>
      </c>
      <c r="AO188" s="74">
        <f>COUNTIF(الجدول2[[#This Row],[21]:[20]],"غ")</f>
        <v>0</v>
      </c>
      <c r="AP188" s="74">
        <f>COUNTIF(الجدول2[[#This Row],[21]:[20]],"ب")</f>
        <v>0</v>
      </c>
      <c r="AQ188" s="74">
        <f>COUNTIF(الجدول2[[#This Row],[21]:[20]],"&lt;480")</f>
        <v>1</v>
      </c>
    </row>
    <row r="189" spans="1:43">
      <c r="A189" s="41">
        <v>3027</v>
      </c>
      <c r="B189" s="54"/>
      <c r="C189" s="43">
        <f>الجدول2[[#This Row],[الرقم]]</f>
        <v>3027</v>
      </c>
      <c r="D189" s="43"/>
      <c r="E189" s="44">
        <f t="shared" si="8"/>
        <v>5.2729166666666707</v>
      </c>
      <c r="F189" s="45">
        <f t="shared" si="9"/>
        <v>2531.0000000000018</v>
      </c>
      <c r="G189" s="46">
        <f t="shared" si="10"/>
        <v>0</v>
      </c>
      <c r="H189" s="47">
        <f t="shared" si="11"/>
        <v>2531.0000000000018</v>
      </c>
      <c r="I189" s="48">
        <v>5.2729166666666707</v>
      </c>
      <c r="J189" s="49"/>
      <c r="K189" s="49"/>
      <c r="L189" s="49"/>
      <c r="M189" s="49"/>
      <c r="N189" s="49"/>
      <c r="O189" s="50"/>
      <c r="P189" s="49"/>
      <c r="Q189" s="49"/>
      <c r="R189" s="49"/>
      <c r="S189" s="49"/>
      <c r="T189" s="49"/>
      <c r="U189" s="49"/>
      <c r="V189" s="50"/>
      <c r="W189" s="49"/>
      <c r="X189" s="49"/>
      <c r="Y189" s="49"/>
      <c r="Z189" s="49"/>
      <c r="AA189" s="49"/>
      <c r="AB189" s="49"/>
      <c r="AC189" s="50"/>
      <c r="AD189" s="49"/>
      <c r="AE189" s="49"/>
      <c r="AF189" s="49"/>
      <c r="AG189" s="49"/>
      <c r="AH189" s="49"/>
      <c r="AI189" s="49"/>
      <c r="AJ189" s="50"/>
      <c r="AK189" s="49"/>
      <c r="AL189" s="49"/>
      <c r="AM189" s="49"/>
      <c r="AN189" s="74">
        <f>COUNTIF(الجدول2[[#This Row],[21]:[20]],480)</f>
        <v>0</v>
      </c>
      <c r="AO189" s="74">
        <f>COUNTIF(الجدول2[[#This Row],[21]:[20]],"غ")</f>
        <v>0</v>
      </c>
      <c r="AP189" s="74">
        <f>COUNTIF(الجدول2[[#This Row],[21]:[20]],"ب")</f>
        <v>0</v>
      </c>
      <c r="AQ189" s="74">
        <f>COUNTIF(الجدول2[[#This Row],[21]:[20]],"&lt;480")</f>
        <v>0</v>
      </c>
    </row>
    <row r="190" spans="1:43">
      <c r="A190" s="41">
        <v>3043</v>
      </c>
      <c r="B190" s="54"/>
      <c r="C190" s="43">
        <f>الجدول2[[#This Row],[الرقم]]</f>
        <v>3043</v>
      </c>
      <c r="D190" s="43"/>
      <c r="E190" s="44">
        <f t="shared" si="8"/>
        <v>29.75</v>
      </c>
      <c r="F190" s="45">
        <f t="shared" si="9"/>
        <v>14280</v>
      </c>
      <c r="G190" s="46">
        <f t="shared" si="10"/>
        <v>0</v>
      </c>
      <c r="H190" s="47">
        <f t="shared" si="11"/>
        <v>14280</v>
      </c>
      <c r="I190" s="48">
        <v>29.75</v>
      </c>
      <c r="J190" s="49"/>
      <c r="K190" s="49"/>
      <c r="L190" s="49"/>
      <c r="M190" s="49"/>
      <c r="N190" s="49"/>
      <c r="O190" s="50"/>
      <c r="P190" s="49"/>
      <c r="Q190" s="49"/>
      <c r="R190" s="49"/>
      <c r="S190" s="49"/>
      <c r="T190" s="49"/>
      <c r="U190" s="49"/>
      <c r="V190" s="50"/>
      <c r="W190" s="49"/>
      <c r="X190" s="49"/>
      <c r="Y190" s="49"/>
      <c r="Z190" s="49"/>
      <c r="AA190" s="49"/>
      <c r="AB190" s="49"/>
      <c r="AC190" s="50"/>
      <c r="AD190" s="49"/>
      <c r="AE190" s="49"/>
      <c r="AF190" s="49"/>
      <c r="AG190" s="49"/>
      <c r="AH190" s="49"/>
      <c r="AI190" s="49"/>
      <c r="AJ190" s="50"/>
      <c r="AK190" s="49"/>
      <c r="AL190" s="49"/>
      <c r="AM190" s="49"/>
      <c r="AN190" s="74">
        <f>COUNTIF(الجدول2[[#This Row],[21]:[20]],480)</f>
        <v>0</v>
      </c>
      <c r="AO190" s="74">
        <f>COUNTIF(الجدول2[[#This Row],[21]:[20]],"غ")</f>
        <v>0</v>
      </c>
      <c r="AP190" s="74">
        <f>COUNTIF(الجدول2[[#This Row],[21]:[20]],"ب")</f>
        <v>0</v>
      </c>
      <c r="AQ190" s="74">
        <f>COUNTIF(الجدول2[[#This Row],[21]:[20]],"&lt;480")</f>
        <v>0</v>
      </c>
    </row>
    <row r="191" spans="1:43">
      <c r="A191" s="41">
        <v>3046</v>
      </c>
      <c r="B191" s="54"/>
      <c r="C191" s="43">
        <f>الجدول2[[#This Row],[الرقم]]</f>
        <v>3046</v>
      </c>
      <c r="D191" s="43"/>
      <c r="E191" s="44">
        <f t="shared" si="8"/>
        <v>11.495833333</v>
      </c>
      <c r="F191" s="45">
        <f t="shared" si="9"/>
        <v>5517.9999998399999</v>
      </c>
      <c r="G191" s="46">
        <f t="shared" si="10"/>
        <v>0</v>
      </c>
      <c r="H191" s="47">
        <f t="shared" si="11"/>
        <v>5517.9999998399999</v>
      </c>
      <c r="I191" s="48">
        <v>11.495833333</v>
      </c>
      <c r="J191" s="49"/>
      <c r="K191" s="49"/>
      <c r="L191" s="49"/>
      <c r="M191" s="49"/>
      <c r="N191" s="49"/>
      <c r="O191" s="50"/>
      <c r="P191" s="49"/>
      <c r="Q191" s="49"/>
      <c r="R191" s="49"/>
      <c r="S191" s="49"/>
      <c r="T191" s="49"/>
      <c r="U191" s="49"/>
      <c r="V191" s="50"/>
      <c r="W191" s="49"/>
      <c r="X191" s="49"/>
      <c r="Y191" s="49"/>
      <c r="Z191" s="49"/>
      <c r="AA191" s="49"/>
      <c r="AB191" s="49"/>
      <c r="AC191" s="50"/>
      <c r="AD191" s="49"/>
      <c r="AE191" s="49"/>
      <c r="AF191" s="49"/>
      <c r="AG191" s="49"/>
      <c r="AH191" s="49"/>
      <c r="AI191" s="49"/>
      <c r="AJ191" s="50"/>
      <c r="AK191" s="49"/>
      <c r="AL191" s="49"/>
      <c r="AM191" s="49"/>
      <c r="AN191" s="74">
        <f>COUNTIF(الجدول2[[#This Row],[21]:[20]],480)</f>
        <v>0</v>
      </c>
      <c r="AO191" s="74">
        <f>COUNTIF(الجدول2[[#This Row],[21]:[20]],"غ")</f>
        <v>0</v>
      </c>
      <c r="AP191" s="74">
        <f>COUNTIF(الجدول2[[#This Row],[21]:[20]],"ب")</f>
        <v>0</v>
      </c>
      <c r="AQ191" s="74">
        <f>COUNTIF(الجدول2[[#This Row],[21]:[20]],"&lt;480")</f>
        <v>0</v>
      </c>
    </row>
    <row r="192" spans="1:43">
      <c r="A192" s="41">
        <v>3047</v>
      </c>
      <c r="B192" s="54"/>
      <c r="C192" s="43">
        <f>الجدول2[[#This Row],[الرقم]]</f>
        <v>3047</v>
      </c>
      <c r="D192" s="43"/>
      <c r="E192" s="44">
        <f t="shared" si="8"/>
        <v>28.755416666666669</v>
      </c>
      <c r="F192" s="45">
        <f t="shared" si="9"/>
        <v>13802.6</v>
      </c>
      <c r="G192" s="46">
        <f t="shared" si="10"/>
        <v>0</v>
      </c>
      <c r="H192" s="47">
        <f t="shared" si="11"/>
        <v>13802.6</v>
      </c>
      <c r="I192" s="48">
        <v>28.755416666666669</v>
      </c>
      <c r="J192" s="49"/>
      <c r="K192" s="49"/>
      <c r="L192" s="49"/>
      <c r="M192" s="49"/>
      <c r="N192" s="49"/>
      <c r="O192" s="50"/>
      <c r="P192" s="49"/>
      <c r="Q192" s="49"/>
      <c r="R192" s="49"/>
      <c r="S192" s="49"/>
      <c r="T192" s="49"/>
      <c r="U192" s="49"/>
      <c r="V192" s="50"/>
      <c r="W192" s="49"/>
      <c r="X192" s="49"/>
      <c r="Y192" s="49"/>
      <c r="Z192" s="49"/>
      <c r="AA192" s="49"/>
      <c r="AB192" s="49"/>
      <c r="AC192" s="50"/>
      <c r="AD192" s="49"/>
      <c r="AE192" s="49"/>
      <c r="AF192" s="49"/>
      <c r="AG192" s="49"/>
      <c r="AH192" s="49"/>
      <c r="AI192" s="49"/>
      <c r="AJ192" s="50"/>
      <c r="AK192" s="49"/>
      <c r="AL192" s="49"/>
      <c r="AM192" s="49"/>
      <c r="AN192" s="74">
        <f>COUNTIF(الجدول2[[#This Row],[21]:[20]],480)</f>
        <v>0</v>
      </c>
      <c r="AO192" s="74">
        <f>COUNTIF(الجدول2[[#This Row],[21]:[20]],"غ")</f>
        <v>0</v>
      </c>
      <c r="AP192" s="74">
        <f>COUNTIF(الجدول2[[#This Row],[21]:[20]],"ب")</f>
        <v>0</v>
      </c>
      <c r="AQ192" s="74">
        <f>COUNTIF(الجدول2[[#This Row],[21]:[20]],"&lt;480")</f>
        <v>0</v>
      </c>
    </row>
    <row r="193" spans="1:43">
      <c r="A193" s="41">
        <v>3058</v>
      </c>
      <c r="B193" s="54"/>
      <c r="C193" s="43">
        <f>الجدول2[[#This Row],[الرقم]]</f>
        <v>3058</v>
      </c>
      <c r="D193" s="43"/>
      <c r="E193" s="44">
        <f t="shared" si="8"/>
        <v>5.7291666666666625</v>
      </c>
      <c r="F193" s="45">
        <f t="shared" si="9"/>
        <v>2749.9999999999982</v>
      </c>
      <c r="G193" s="46">
        <f t="shared" si="10"/>
        <v>0</v>
      </c>
      <c r="H193" s="47">
        <f t="shared" si="11"/>
        <v>8509.9999999999982</v>
      </c>
      <c r="I193" s="48">
        <v>17.729166666666664</v>
      </c>
      <c r="J193" s="53">
        <v>480</v>
      </c>
      <c r="K193" s="53">
        <v>480</v>
      </c>
      <c r="L193" s="53">
        <v>480</v>
      </c>
      <c r="M193" s="53">
        <v>480</v>
      </c>
      <c r="N193" s="53">
        <v>480</v>
      </c>
      <c r="O193" s="50">
        <v>480</v>
      </c>
      <c r="P193" s="53">
        <v>480</v>
      </c>
      <c r="Q193" s="53">
        <v>480</v>
      </c>
      <c r="R193" s="53">
        <v>480</v>
      </c>
      <c r="S193" s="53">
        <v>480</v>
      </c>
      <c r="T193" s="53">
        <v>480</v>
      </c>
      <c r="U193" s="53">
        <v>480</v>
      </c>
      <c r="V193" s="50"/>
      <c r="W193" s="49"/>
      <c r="X193" s="49"/>
      <c r="Y193" s="49"/>
      <c r="Z193" s="49"/>
      <c r="AA193" s="49"/>
      <c r="AB193" s="49"/>
      <c r="AC193" s="50"/>
      <c r="AD193" s="49"/>
      <c r="AE193" s="49"/>
      <c r="AF193" s="49"/>
      <c r="AG193" s="49"/>
      <c r="AH193" s="49"/>
      <c r="AI193" s="49"/>
      <c r="AJ193" s="50"/>
      <c r="AK193" s="49"/>
      <c r="AL193" s="49"/>
      <c r="AM193" s="49"/>
      <c r="AN193" s="74">
        <f>COUNTIF(الجدول2[[#This Row],[21]:[20]],480)</f>
        <v>12</v>
      </c>
      <c r="AO193" s="74">
        <f>COUNTIF(الجدول2[[#This Row],[21]:[20]],"غ")</f>
        <v>0</v>
      </c>
      <c r="AP193" s="74">
        <f>COUNTIF(الجدول2[[#This Row],[21]:[20]],"ب")</f>
        <v>0</v>
      </c>
      <c r="AQ193" s="74">
        <f>COUNTIF(الجدول2[[#This Row],[21]:[20]],"&lt;480")</f>
        <v>0</v>
      </c>
    </row>
    <row r="194" spans="1:43">
      <c r="A194" s="41">
        <v>3061</v>
      </c>
      <c r="B194" s="54"/>
      <c r="C194" s="43">
        <f>الجدول2[[#This Row],[الرقم]]</f>
        <v>3061</v>
      </c>
      <c r="D194" s="43"/>
      <c r="E194" s="44">
        <f t="shared" ref="E194:E257" si="12">F194/60/8</f>
        <v>9.7916666663333292</v>
      </c>
      <c r="F194" s="45">
        <f t="shared" ref="F194:F257" si="13">H194-SUM(J194:AM194)</f>
        <v>4699.9999998399981</v>
      </c>
      <c r="G194" s="46">
        <f t="shared" ref="G194:G257" si="14">COUNTIF(J194:AM194,"ب")</f>
        <v>0</v>
      </c>
      <c r="H194" s="47">
        <f t="shared" ref="H194:H257" si="15">I194*60*8</f>
        <v>4879.9999998399981</v>
      </c>
      <c r="I194" s="48">
        <v>10.166666666333329</v>
      </c>
      <c r="J194" s="49"/>
      <c r="K194" s="49"/>
      <c r="L194" s="49"/>
      <c r="M194" s="53">
        <v>180</v>
      </c>
      <c r="N194" s="49"/>
      <c r="O194" s="50"/>
      <c r="P194" s="49"/>
      <c r="Q194" s="49"/>
      <c r="R194" s="49"/>
      <c r="S194" s="49"/>
      <c r="T194" s="49"/>
      <c r="U194" s="49"/>
      <c r="V194" s="50"/>
      <c r="W194" s="49"/>
      <c r="X194" s="49"/>
      <c r="Y194" s="49"/>
      <c r="Z194" s="49"/>
      <c r="AA194" s="49"/>
      <c r="AB194" s="49"/>
      <c r="AC194" s="50"/>
      <c r="AD194" s="49"/>
      <c r="AE194" s="49"/>
      <c r="AF194" s="49"/>
      <c r="AG194" s="49"/>
      <c r="AH194" s="49"/>
      <c r="AI194" s="49"/>
      <c r="AJ194" s="50"/>
      <c r="AK194" s="49"/>
      <c r="AL194" s="49"/>
      <c r="AM194" s="49"/>
      <c r="AN194" s="74">
        <f>COUNTIF(الجدول2[[#This Row],[21]:[20]],480)</f>
        <v>0</v>
      </c>
      <c r="AO194" s="74">
        <f>COUNTIF(الجدول2[[#This Row],[21]:[20]],"غ")</f>
        <v>0</v>
      </c>
      <c r="AP194" s="74">
        <f>COUNTIF(الجدول2[[#This Row],[21]:[20]],"ب")</f>
        <v>0</v>
      </c>
      <c r="AQ194" s="74">
        <f>COUNTIF(الجدول2[[#This Row],[21]:[20]],"&lt;480")</f>
        <v>1</v>
      </c>
    </row>
    <row r="195" spans="1:43">
      <c r="A195" s="41">
        <v>3062</v>
      </c>
      <c r="B195" s="54"/>
      <c r="C195" s="43">
        <f>الجدول2[[#This Row],[الرقم]]</f>
        <v>3062</v>
      </c>
      <c r="D195" s="43"/>
      <c r="E195" s="44">
        <f t="shared" si="12"/>
        <v>36.681250003333325</v>
      </c>
      <c r="F195" s="45">
        <f t="shared" si="13"/>
        <v>17607.000001599998</v>
      </c>
      <c r="G195" s="46">
        <f t="shared" si="14"/>
        <v>0</v>
      </c>
      <c r="H195" s="47">
        <f t="shared" si="15"/>
        <v>17607.000001599998</v>
      </c>
      <c r="I195" s="48">
        <v>36.681250003333325</v>
      </c>
      <c r="J195" s="49"/>
      <c r="K195" s="49"/>
      <c r="L195" s="49"/>
      <c r="M195" s="49"/>
      <c r="N195" s="49"/>
      <c r="O195" s="50"/>
      <c r="P195" s="49"/>
      <c r="Q195" s="49"/>
      <c r="R195" s="49"/>
      <c r="S195" s="49"/>
      <c r="T195" s="49"/>
      <c r="U195" s="49"/>
      <c r="V195" s="50"/>
      <c r="W195" s="49"/>
      <c r="X195" s="49"/>
      <c r="Y195" s="49"/>
      <c r="Z195" s="49"/>
      <c r="AA195" s="49"/>
      <c r="AB195" s="49"/>
      <c r="AC195" s="50"/>
      <c r="AD195" s="49"/>
      <c r="AE195" s="49"/>
      <c r="AF195" s="49"/>
      <c r="AG195" s="49"/>
      <c r="AH195" s="49"/>
      <c r="AI195" s="49"/>
      <c r="AJ195" s="50"/>
      <c r="AK195" s="49"/>
      <c r="AL195" s="49"/>
      <c r="AM195" s="49"/>
      <c r="AN195" s="74">
        <f>COUNTIF(الجدول2[[#This Row],[21]:[20]],480)</f>
        <v>0</v>
      </c>
      <c r="AO195" s="74">
        <f>COUNTIF(الجدول2[[#This Row],[21]:[20]],"غ")</f>
        <v>0</v>
      </c>
      <c r="AP195" s="74">
        <f>COUNTIF(الجدول2[[#This Row],[21]:[20]],"ب")</f>
        <v>0</v>
      </c>
      <c r="AQ195" s="74">
        <f>COUNTIF(الجدول2[[#This Row],[21]:[20]],"&lt;480")</f>
        <v>0</v>
      </c>
    </row>
    <row r="196" spans="1:43">
      <c r="A196" s="41">
        <v>3063</v>
      </c>
      <c r="B196" s="54"/>
      <c r="C196" s="43">
        <f>الجدول2[[#This Row],[الرقم]]</f>
        <v>3063</v>
      </c>
      <c r="D196" s="43"/>
      <c r="E196" s="44">
        <f t="shared" si="12"/>
        <v>30.639583333333334</v>
      </c>
      <c r="F196" s="45">
        <f t="shared" si="13"/>
        <v>14707</v>
      </c>
      <c r="G196" s="46">
        <f t="shared" si="14"/>
        <v>0</v>
      </c>
      <c r="H196" s="47">
        <f t="shared" si="15"/>
        <v>14707</v>
      </c>
      <c r="I196" s="48">
        <v>30.639583333333334</v>
      </c>
      <c r="J196" s="49"/>
      <c r="K196" s="49"/>
      <c r="L196" s="49"/>
      <c r="M196" s="49"/>
      <c r="N196" s="49"/>
      <c r="O196" s="50"/>
      <c r="P196" s="49"/>
      <c r="Q196" s="49"/>
      <c r="R196" s="49"/>
      <c r="S196" s="49"/>
      <c r="T196" s="49"/>
      <c r="U196" s="49"/>
      <c r="V196" s="50"/>
      <c r="W196" s="49"/>
      <c r="X196" s="49"/>
      <c r="Y196" s="49"/>
      <c r="Z196" s="49"/>
      <c r="AA196" s="49"/>
      <c r="AB196" s="49"/>
      <c r="AC196" s="50"/>
      <c r="AD196" s="49"/>
      <c r="AE196" s="49"/>
      <c r="AF196" s="49"/>
      <c r="AG196" s="49"/>
      <c r="AH196" s="49"/>
      <c r="AI196" s="49"/>
      <c r="AJ196" s="50"/>
      <c r="AK196" s="49"/>
      <c r="AL196" s="49"/>
      <c r="AM196" s="49"/>
      <c r="AN196" s="74">
        <f>COUNTIF(الجدول2[[#This Row],[21]:[20]],480)</f>
        <v>0</v>
      </c>
      <c r="AO196" s="74">
        <f>COUNTIF(الجدول2[[#This Row],[21]:[20]],"غ")</f>
        <v>0</v>
      </c>
      <c r="AP196" s="74">
        <f>COUNTIF(الجدول2[[#This Row],[21]:[20]],"ب")</f>
        <v>0</v>
      </c>
      <c r="AQ196" s="74">
        <f>COUNTIF(الجدول2[[#This Row],[21]:[20]],"&lt;480")</f>
        <v>0</v>
      </c>
    </row>
    <row r="197" spans="1:43">
      <c r="A197" s="41">
        <v>3069</v>
      </c>
      <c r="B197" s="54"/>
      <c r="C197" s="43">
        <f>الجدول2[[#This Row],[الرقم]]</f>
        <v>3069</v>
      </c>
      <c r="D197" s="43"/>
      <c r="E197" s="44">
        <f t="shared" si="12"/>
        <v>9.6270833333333368</v>
      </c>
      <c r="F197" s="45">
        <f t="shared" si="13"/>
        <v>4621.0000000000018</v>
      </c>
      <c r="G197" s="46">
        <f t="shared" si="14"/>
        <v>0</v>
      </c>
      <c r="H197" s="47">
        <f t="shared" si="15"/>
        <v>4621.0000000000018</v>
      </c>
      <c r="I197" s="48">
        <v>9.6270833333333368</v>
      </c>
      <c r="J197" s="49"/>
      <c r="K197" s="49"/>
      <c r="L197" s="49"/>
      <c r="M197" s="49"/>
      <c r="N197" s="49"/>
      <c r="O197" s="50"/>
      <c r="P197" s="49"/>
      <c r="Q197" s="49"/>
      <c r="R197" s="49"/>
      <c r="S197" s="49"/>
      <c r="T197" s="49"/>
      <c r="U197" s="49"/>
      <c r="V197" s="50"/>
      <c r="W197" s="49"/>
      <c r="X197" s="49"/>
      <c r="Y197" s="49"/>
      <c r="Z197" s="49"/>
      <c r="AA197" s="49"/>
      <c r="AB197" s="49"/>
      <c r="AC197" s="50"/>
      <c r="AD197" s="49"/>
      <c r="AE197" s="49"/>
      <c r="AF197" s="49"/>
      <c r="AG197" s="49"/>
      <c r="AH197" s="49"/>
      <c r="AI197" s="49"/>
      <c r="AJ197" s="50"/>
      <c r="AK197" s="49"/>
      <c r="AL197" s="49"/>
      <c r="AM197" s="49"/>
      <c r="AN197" s="74">
        <f>COUNTIF(الجدول2[[#This Row],[21]:[20]],480)</f>
        <v>0</v>
      </c>
      <c r="AO197" s="74">
        <f>COUNTIF(الجدول2[[#This Row],[21]:[20]],"غ")</f>
        <v>0</v>
      </c>
      <c r="AP197" s="74">
        <f>COUNTIF(الجدول2[[#This Row],[21]:[20]],"ب")</f>
        <v>0</v>
      </c>
      <c r="AQ197" s="74">
        <f>COUNTIF(الجدول2[[#This Row],[21]:[20]],"&lt;480")</f>
        <v>0</v>
      </c>
    </row>
    <row r="198" spans="1:43">
      <c r="A198" s="41">
        <v>3079</v>
      </c>
      <c r="B198" s="54"/>
      <c r="C198" s="43">
        <f>الجدول2[[#This Row],[الرقم]]</f>
        <v>3079</v>
      </c>
      <c r="D198" s="43"/>
      <c r="E198" s="44">
        <f t="shared" si="12"/>
        <v>40</v>
      </c>
      <c r="F198" s="45">
        <f t="shared" si="13"/>
        <v>19200</v>
      </c>
      <c r="G198" s="46">
        <f t="shared" si="14"/>
        <v>0</v>
      </c>
      <c r="H198" s="47">
        <f t="shared" si="15"/>
        <v>19200</v>
      </c>
      <c r="I198" s="48">
        <v>40</v>
      </c>
      <c r="J198" s="49"/>
      <c r="K198" s="49"/>
      <c r="L198" s="49"/>
      <c r="M198" s="49"/>
      <c r="N198" s="49"/>
      <c r="O198" s="50"/>
      <c r="P198" s="49"/>
      <c r="Q198" s="49"/>
      <c r="R198" s="49"/>
      <c r="S198" s="49"/>
      <c r="T198" s="49"/>
      <c r="U198" s="49"/>
      <c r="V198" s="50"/>
      <c r="W198" s="49"/>
      <c r="X198" s="49"/>
      <c r="Y198" s="49"/>
      <c r="Z198" s="49"/>
      <c r="AA198" s="49"/>
      <c r="AB198" s="49"/>
      <c r="AC198" s="50"/>
      <c r="AD198" s="49"/>
      <c r="AE198" s="49"/>
      <c r="AF198" s="49"/>
      <c r="AG198" s="49"/>
      <c r="AH198" s="49"/>
      <c r="AI198" s="49"/>
      <c r="AJ198" s="50"/>
      <c r="AK198" s="49"/>
      <c r="AL198" s="49"/>
      <c r="AM198" s="49"/>
      <c r="AN198" s="74">
        <f>COUNTIF(الجدول2[[#This Row],[21]:[20]],480)</f>
        <v>0</v>
      </c>
      <c r="AO198" s="74">
        <f>COUNTIF(الجدول2[[#This Row],[21]:[20]],"غ")</f>
        <v>0</v>
      </c>
      <c r="AP198" s="74">
        <f>COUNTIF(الجدول2[[#This Row],[21]:[20]],"ب")</f>
        <v>0</v>
      </c>
      <c r="AQ198" s="74">
        <f>COUNTIF(الجدول2[[#This Row],[21]:[20]],"&lt;480")</f>
        <v>0</v>
      </c>
    </row>
    <row r="199" spans="1:43">
      <c r="A199" s="41">
        <v>3080</v>
      </c>
      <c r="B199" s="54"/>
      <c r="C199" s="43">
        <f>الجدول2[[#This Row],[الرقم]]</f>
        <v>3080</v>
      </c>
      <c r="D199" s="43"/>
      <c r="E199" s="44">
        <f t="shared" si="12"/>
        <v>21.237500003333331</v>
      </c>
      <c r="F199" s="45">
        <f t="shared" si="13"/>
        <v>10194.000001599999</v>
      </c>
      <c r="G199" s="46">
        <f t="shared" si="14"/>
        <v>0</v>
      </c>
      <c r="H199" s="47">
        <f t="shared" si="15"/>
        <v>10674.000001599999</v>
      </c>
      <c r="I199" s="48">
        <v>22.237500003333331</v>
      </c>
      <c r="J199" s="53">
        <v>480</v>
      </c>
      <c r="K199" s="49"/>
      <c r="L199" s="49"/>
      <c r="M199" s="49"/>
      <c r="N199" s="49"/>
      <c r="O199" s="50"/>
      <c r="P199" s="49"/>
      <c r="Q199" s="49"/>
      <c r="R199" s="49"/>
      <c r="S199" s="49"/>
      <c r="T199" s="49"/>
      <c r="U199" s="49"/>
      <c r="V199" s="50"/>
      <c r="W199" s="49"/>
      <c r="X199" s="49"/>
      <c r="Y199" s="49"/>
      <c r="Z199" s="49"/>
      <c r="AA199" s="49"/>
      <c r="AB199" s="49"/>
      <c r="AC199" s="50"/>
      <c r="AD199" s="49"/>
      <c r="AE199" s="49"/>
      <c r="AF199" s="49"/>
      <c r="AG199" s="49"/>
      <c r="AH199" s="49"/>
      <c r="AI199" s="49"/>
      <c r="AJ199" s="50"/>
      <c r="AK199" s="49"/>
      <c r="AL199" s="49"/>
      <c r="AM199" s="49"/>
      <c r="AN199" s="74">
        <f>COUNTIF(الجدول2[[#This Row],[21]:[20]],480)</f>
        <v>1</v>
      </c>
      <c r="AO199" s="74">
        <f>COUNTIF(الجدول2[[#This Row],[21]:[20]],"غ")</f>
        <v>0</v>
      </c>
      <c r="AP199" s="74">
        <f>COUNTIF(الجدول2[[#This Row],[21]:[20]],"ب")</f>
        <v>0</v>
      </c>
      <c r="AQ199" s="74">
        <f>COUNTIF(الجدول2[[#This Row],[21]:[20]],"&lt;480")</f>
        <v>0</v>
      </c>
    </row>
    <row r="200" spans="1:43">
      <c r="A200" s="41">
        <v>3081</v>
      </c>
      <c r="B200" s="54"/>
      <c r="C200" s="43">
        <f>الجدول2[[#This Row],[الرقم]]</f>
        <v>3081</v>
      </c>
      <c r="D200" s="43"/>
      <c r="E200" s="44">
        <f t="shared" si="12"/>
        <v>35.71875</v>
      </c>
      <c r="F200" s="45">
        <f t="shared" si="13"/>
        <v>17145</v>
      </c>
      <c r="G200" s="46">
        <f t="shared" si="14"/>
        <v>0</v>
      </c>
      <c r="H200" s="47">
        <f t="shared" si="15"/>
        <v>17145</v>
      </c>
      <c r="I200" s="48">
        <v>35.71875</v>
      </c>
      <c r="J200" s="49"/>
      <c r="K200" s="49"/>
      <c r="L200" s="49"/>
      <c r="M200" s="49"/>
      <c r="N200" s="49"/>
      <c r="O200" s="50" t="s">
        <v>58</v>
      </c>
      <c r="P200" s="49"/>
      <c r="Q200" s="49"/>
      <c r="R200" s="49"/>
      <c r="S200" s="49"/>
      <c r="T200" s="49"/>
      <c r="U200" s="49"/>
      <c r="V200" s="50" t="s">
        <v>58</v>
      </c>
      <c r="W200" s="49"/>
      <c r="X200" s="49"/>
      <c r="Y200" s="49"/>
      <c r="Z200" s="49"/>
      <c r="AA200" s="49"/>
      <c r="AB200" s="49"/>
      <c r="AC200" s="50"/>
      <c r="AD200" s="49"/>
      <c r="AE200" s="49"/>
      <c r="AF200" s="49"/>
      <c r="AG200" s="49"/>
      <c r="AH200" s="49"/>
      <c r="AI200" s="49"/>
      <c r="AJ200" s="50"/>
      <c r="AK200" s="49"/>
      <c r="AL200" s="49"/>
      <c r="AM200" s="49"/>
      <c r="AN200" s="74">
        <f>COUNTIF(الجدول2[[#This Row],[21]:[20]],480)</f>
        <v>0</v>
      </c>
      <c r="AO200" s="74">
        <f>COUNTIF(الجدول2[[#This Row],[21]:[20]],"غ")</f>
        <v>0</v>
      </c>
      <c r="AP200" s="74">
        <f>COUNTIF(الجدول2[[#This Row],[21]:[20]],"ب")</f>
        <v>0</v>
      </c>
      <c r="AQ200" s="74">
        <f>COUNTIF(الجدول2[[#This Row],[21]:[20]],"&lt;480")</f>
        <v>0</v>
      </c>
    </row>
    <row r="201" spans="1:43">
      <c r="A201" s="41">
        <v>3082</v>
      </c>
      <c r="B201" s="54"/>
      <c r="C201" s="43">
        <f>الجدول2[[#This Row],[الرقم]]</f>
        <v>3082</v>
      </c>
      <c r="D201" s="43"/>
      <c r="E201" s="44" t="e">
        <f t="shared" si="12"/>
        <v>#VALUE!</v>
      </c>
      <c r="F201" s="45" t="e">
        <f t="shared" si="13"/>
        <v>#VALUE!</v>
      </c>
      <c r="G201" s="46">
        <f t="shared" si="14"/>
        <v>0</v>
      </c>
      <c r="H201" s="47" t="e">
        <f t="shared" si="15"/>
        <v>#VALUE!</v>
      </c>
      <c r="I201" s="48" t="e">
        <v>#VALUE!</v>
      </c>
      <c r="J201" s="49"/>
      <c r="K201" s="49"/>
      <c r="L201" s="49"/>
      <c r="M201" s="49"/>
      <c r="N201" s="49"/>
      <c r="O201" s="50"/>
      <c r="P201" s="49"/>
      <c r="Q201" s="49"/>
      <c r="R201" s="49"/>
      <c r="S201" s="49"/>
      <c r="T201" s="49"/>
      <c r="U201" s="49"/>
      <c r="V201" s="50"/>
      <c r="W201" s="49"/>
      <c r="X201" s="49"/>
      <c r="Y201" s="49"/>
      <c r="Z201" s="49"/>
      <c r="AA201" s="49"/>
      <c r="AB201" s="49"/>
      <c r="AC201" s="50"/>
      <c r="AD201" s="49"/>
      <c r="AE201" s="49"/>
      <c r="AF201" s="49"/>
      <c r="AG201" s="49"/>
      <c r="AH201" s="49"/>
      <c r="AI201" s="49"/>
      <c r="AJ201" s="50"/>
      <c r="AK201" s="49"/>
      <c r="AL201" s="49"/>
      <c r="AM201" s="49"/>
      <c r="AN201" s="74">
        <f>COUNTIF(الجدول2[[#This Row],[21]:[20]],480)</f>
        <v>0</v>
      </c>
      <c r="AO201" s="74">
        <f>COUNTIF(الجدول2[[#This Row],[21]:[20]],"غ")</f>
        <v>0</v>
      </c>
      <c r="AP201" s="74">
        <f>COUNTIF(الجدول2[[#This Row],[21]:[20]],"ب")</f>
        <v>0</v>
      </c>
      <c r="AQ201" s="74">
        <f>COUNTIF(الجدول2[[#This Row],[21]:[20]],"&lt;480")</f>
        <v>0</v>
      </c>
    </row>
    <row r="202" spans="1:43">
      <c r="A202" s="41">
        <v>3105</v>
      </c>
      <c r="B202" s="55"/>
      <c r="C202" s="43">
        <f>الجدول2[[#This Row],[الرقم]]</f>
        <v>3105</v>
      </c>
      <c r="D202" s="43"/>
      <c r="E202" s="44">
        <f t="shared" si="12"/>
        <v>2.7312333333333338</v>
      </c>
      <c r="F202" s="45">
        <f t="shared" si="13"/>
        <v>1310.9920000000002</v>
      </c>
      <c r="G202" s="46">
        <f t="shared" si="14"/>
        <v>0</v>
      </c>
      <c r="H202" s="47">
        <f t="shared" si="15"/>
        <v>1310.9920000000002</v>
      </c>
      <c r="I202" s="48">
        <v>2.7312333333333338</v>
      </c>
      <c r="J202" s="49"/>
      <c r="K202" s="49"/>
      <c r="L202" s="49"/>
      <c r="M202" s="49"/>
      <c r="N202" s="49"/>
      <c r="O202" s="50"/>
      <c r="P202" s="49"/>
      <c r="Q202" s="49"/>
      <c r="R202" s="49"/>
      <c r="S202" s="49"/>
      <c r="T202" s="49"/>
      <c r="U202" s="49"/>
      <c r="V202" s="50"/>
      <c r="W202" s="49"/>
      <c r="X202" s="49"/>
      <c r="Y202" s="49"/>
      <c r="Z202" s="49"/>
      <c r="AA202" s="49"/>
      <c r="AB202" s="49"/>
      <c r="AC202" s="50"/>
      <c r="AD202" s="49"/>
      <c r="AE202" s="49"/>
      <c r="AF202" s="49"/>
      <c r="AG202" s="49"/>
      <c r="AH202" s="49"/>
      <c r="AI202" s="49"/>
      <c r="AJ202" s="50"/>
      <c r="AK202" s="49"/>
      <c r="AL202" s="49"/>
      <c r="AM202" s="49"/>
      <c r="AN202" s="74">
        <f>COUNTIF(الجدول2[[#This Row],[21]:[20]],480)</f>
        <v>0</v>
      </c>
      <c r="AO202" s="74">
        <f>COUNTIF(الجدول2[[#This Row],[21]:[20]],"غ")</f>
        <v>0</v>
      </c>
      <c r="AP202" s="74">
        <f>COUNTIF(الجدول2[[#This Row],[21]:[20]],"ب")</f>
        <v>0</v>
      </c>
      <c r="AQ202" s="74">
        <f>COUNTIF(الجدول2[[#This Row],[21]:[20]],"&lt;480")</f>
        <v>0</v>
      </c>
    </row>
    <row r="203" spans="1:43">
      <c r="A203" s="41">
        <v>3109</v>
      </c>
      <c r="B203" s="54"/>
      <c r="C203" s="43">
        <f>الجدول2[[#This Row],[الرقم]]</f>
        <v>3109</v>
      </c>
      <c r="D203" s="43"/>
      <c r="E203" s="44">
        <f t="shared" si="12"/>
        <v>23.792500000333334</v>
      </c>
      <c r="F203" s="45">
        <f t="shared" si="13"/>
        <v>11420.40000016</v>
      </c>
      <c r="G203" s="46">
        <f t="shared" si="14"/>
        <v>0</v>
      </c>
      <c r="H203" s="47">
        <f t="shared" si="15"/>
        <v>11900.40000016</v>
      </c>
      <c r="I203" s="48">
        <v>24.792500000333334</v>
      </c>
      <c r="J203" s="49"/>
      <c r="K203" s="53">
        <v>480</v>
      </c>
      <c r="L203" s="49"/>
      <c r="M203" s="49"/>
      <c r="N203" s="49"/>
      <c r="O203" s="50"/>
      <c r="P203" s="49"/>
      <c r="Q203" s="49"/>
      <c r="R203" s="49"/>
      <c r="S203" s="49"/>
      <c r="T203" s="49"/>
      <c r="U203" s="49"/>
      <c r="V203" s="50"/>
      <c r="W203" s="49"/>
      <c r="X203" s="49"/>
      <c r="Y203" s="49"/>
      <c r="Z203" s="49"/>
      <c r="AA203" s="49"/>
      <c r="AB203" s="49"/>
      <c r="AC203" s="50"/>
      <c r="AD203" s="49"/>
      <c r="AE203" s="49"/>
      <c r="AF203" s="49"/>
      <c r="AG203" s="49"/>
      <c r="AH203" s="49"/>
      <c r="AI203" s="49"/>
      <c r="AJ203" s="50"/>
      <c r="AK203" s="49"/>
      <c r="AL203" s="49"/>
      <c r="AM203" s="49"/>
      <c r="AN203" s="74">
        <f>COUNTIF(الجدول2[[#This Row],[21]:[20]],480)</f>
        <v>1</v>
      </c>
      <c r="AO203" s="74">
        <f>COUNTIF(الجدول2[[#This Row],[21]:[20]],"غ")</f>
        <v>0</v>
      </c>
      <c r="AP203" s="74">
        <f>COUNTIF(الجدول2[[#This Row],[21]:[20]],"ب")</f>
        <v>0</v>
      </c>
      <c r="AQ203" s="74">
        <f>COUNTIF(الجدول2[[#This Row],[21]:[20]],"&lt;480")</f>
        <v>0</v>
      </c>
    </row>
    <row r="204" spans="1:43">
      <c r="A204" s="41">
        <v>3111</v>
      </c>
      <c r="B204" s="55"/>
      <c r="C204" s="56">
        <f>الجدول2[[#This Row],[الرقم]]</f>
        <v>3111</v>
      </c>
      <c r="D204" s="43"/>
      <c r="E204" s="44">
        <f t="shared" si="12"/>
        <v>7.2937500000000002</v>
      </c>
      <c r="F204" s="45">
        <f t="shared" si="13"/>
        <v>3501</v>
      </c>
      <c r="G204" s="46">
        <f t="shared" si="14"/>
        <v>0</v>
      </c>
      <c r="H204" s="47">
        <f t="shared" si="15"/>
        <v>3501</v>
      </c>
      <c r="I204" s="48">
        <v>7.2937500000000002</v>
      </c>
      <c r="J204" s="49"/>
      <c r="K204" s="49"/>
      <c r="L204" s="49"/>
      <c r="M204" s="49"/>
      <c r="N204" s="49"/>
      <c r="O204" s="50"/>
      <c r="P204" s="49"/>
      <c r="Q204" s="49"/>
      <c r="R204" s="49"/>
      <c r="S204" s="49"/>
      <c r="T204" s="49"/>
      <c r="U204" s="49"/>
      <c r="V204" s="50"/>
      <c r="W204" s="49"/>
      <c r="X204" s="49"/>
      <c r="Y204" s="49"/>
      <c r="Z204" s="49"/>
      <c r="AA204" s="49"/>
      <c r="AB204" s="49"/>
      <c r="AC204" s="50"/>
      <c r="AD204" s="49"/>
      <c r="AE204" s="49"/>
      <c r="AF204" s="49"/>
      <c r="AG204" s="49"/>
      <c r="AH204" s="49"/>
      <c r="AI204" s="49"/>
      <c r="AJ204" s="50"/>
      <c r="AK204" s="49"/>
      <c r="AL204" s="49"/>
      <c r="AM204" s="49"/>
      <c r="AN204" s="74">
        <f>COUNTIF(الجدول2[[#This Row],[21]:[20]],480)</f>
        <v>0</v>
      </c>
      <c r="AO204" s="74">
        <f>COUNTIF(الجدول2[[#This Row],[21]:[20]],"غ")</f>
        <v>0</v>
      </c>
      <c r="AP204" s="74">
        <f>COUNTIF(الجدول2[[#This Row],[21]:[20]],"ب")</f>
        <v>0</v>
      </c>
      <c r="AQ204" s="74">
        <f>COUNTIF(الجدول2[[#This Row],[21]:[20]],"&lt;480")</f>
        <v>0</v>
      </c>
    </row>
    <row r="205" spans="1:43">
      <c r="A205" s="41">
        <v>3120</v>
      </c>
      <c r="B205" s="54"/>
      <c r="C205" s="43">
        <f>الجدول2[[#This Row],[الرقم]]</f>
        <v>3120</v>
      </c>
      <c r="D205" s="43"/>
      <c r="E205" s="44">
        <f t="shared" si="12"/>
        <v>32.658333333333331</v>
      </c>
      <c r="F205" s="45">
        <f t="shared" si="13"/>
        <v>15676</v>
      </c>
      <c r="G205" s="46">
        <f t="shared" si="14"/>
        <v>0</v>
      </c>
      <c r="H205" s="47">
        <f t="shared" si="15"/>
        <v>15676</v>
      </c>
      <c r="I205" s="48">
        <v>32.658333333333331</v>
      </c>
      <c r="J205" s="49"/>
      <c r="K205" s="49"/>
      <c r="L205" s="49"/>
      <c r="M205" s="49"/>
      <c r="N205" s="49"/>
      <c r="O205" s="50"/>
      <c r="P205" s="49"/>
      <c r="Q205" s="49"/>
      <c r="R205" s="49"/>
      <c r="S205" s="49"/>
      <c r="T205" s="49"/>
      <c r="U205" s="49"/>
      <c r="V205" s="50"/>
      <c r="W205" s="49"/>
      <c r="X205" s="49"/>
      <c r="Y205" s="49"/>
      <c r="Z205" s="49"/>
      <c r="AA205" s="49"/>
      <c r="AB205" s="49"/>
      <c r="AC205" s="50"/>
      <c r="AD205" s="49"/>
      <c r="AE205" s="49"/>
      <c r="AF205" s="49"/>
      <c r="AG205" s="49"/>
      <c r="AH205" s="49"/>
      <c r="AI205" s="49"/>
      <c r="AJ205" s="50"/>
      <c r="AK205" s="49"/>
      <c r="AL205" s="49"/>
      <c r="AM205" s="49"/>
      <c r="AN205" s="74">
        <f>COUNTIF(الجدول2[[#This Row],[21]:[20]],480)</f>
        <v>0</v>
      </c>
      <c r="AO205" s="74">
        <f>COUNTIF(الجدول2[[#This Row],[21]:[20]],"غ")</f>
        <v>0</v>
      </c>
      <c r="AP205" s="74">
        <f>COUNTIF(الجدول2[[#This Row],[21]:[20]],"ب")</f>
        <v>0</v>
      </c>
      <c r="AQ205" s="74">
        <f>COUNTIF(الجدول2[[#This Row],[21]:[20]],"&lt;480")</f>
        <v>0</v>
      </c>
    </row>
    <row r="206" spans="1:43">
      <c r="A206" s="41">
        <v>3127</v>
      </c>
      <c r="B206" s="54"/>
      <c r="C206" s="43">
        <f>الجدول2[[#This Row],[الرقم]]</f>
        <v>3127</v>
      </c>
      <c r="D206" s="43"/>
      <c r="E206" s="44">
        <f t="shared" si="12"/>
        <v>27.604166663333334</v>
      </c>
      <c r="F206" s="45">
        <f t="shared" si="13"/>
        <v>13249.999998400001</v>
      </c>
      <c r="G206" s="46">
        <f t="shared" si="14"/>
        <v>0</v>
      </c>
      <c r="H206" s="47">
        <f t="shared" si="15"/>
        <v>13249.999998400001</v>
      </c>
      <c r="I206" s="48">
        <v>27.604166663333334</v>
      </c>
      <c r="J206" s="49"/>
      <c r="K206" s="49"/>
      <c r="L206" s="49"/>
      <c r="M206" s="49"/>
      <c r="N206" s="49"/>
      <c r="O206" s="50"/>
      <c r="P206" s="49"/>
      <c r="Q206" s="49"/>
      <c r="R206" s="49"/>
      <c r="S206" s="49"/>
      <c r="T206" s="49"/>
      <c r="U206" s="49"/>
      <c r="V206" s="50"/>
      <c r="W206" s="49"/>
      <c r="X206" s="49"/>
      <c r="Y206" s="49"/>
      <c r="Z206" s="49"/>
      <c r="AA206" s="49"/>
      <c r="AB206" s="49"/>
      <c r="AC206" s="50"/>
      <c r="AD206" s="49"/>
      <c r="AE206" s="49"/>
      <c r="AF206" s="49"/>
      <c r="AG206" s="49"/>
      <c r="AH206" s="49"/>
      <c r="AI206" s="49"/>
      <c r="AJ206" s="50"/>
      <c r="AK206" s="49"/>
      <c r="AL206" s="49"/>
      <c r="AM206" s="49"/>
      <c r="AN206" s="74">
        <f>COUNTIF(الجدول2[[#This Row],[21]:[20]],480)</f>
        <v>0</v>
      </c>
      <c r="AO206" s="74">
        <f>COUNTIF(الجدول2[[#This Row],[21]:[20]],"غ")</f>
        <v>0</v>
      </c>
      <c r="AP206" s="74">
        <f>COUNTIF(الجدول2[[#This Row],[21]:[20]],"ب")</f>
        <v>0</v>
      </c>
      <c r="AQ206" s="74">
        <f>COUNTIF(الجدول2[[#This Row],[21]:[20]],"&lt;480")</f>
        <v>0</v>
      </c>
    </row>
    <row r="207" spans="1:43">
      <c r="A207" s="41">
        <v>3130</v>
      </c>
      <c r="B207" s="55"/>
      <c r="C207" s="56">
        <f>الجدول2[[#This Row],[الرقم]]</f>
        <v>3130</v>
      </c>
      <c r="D207" s="43"/>
      <c r="E207" s="44">
        <f t="shared" si="12"/>
        <v>8.75</v>
      </c>
      <c r="F207" s="45">
        <f t="shared" si="13"/>
        <v>4200</v>
      </c>
      <c r="G207" s="46">
        <f t="shared" si="14"/>
        <v>0</v>
      </c>
      <c r="H207" s="47">
        <f t="shared" si="15"/>
        <v>4200</v>
      </c>
      <c r="I207" s="48">
        <v>8.75</v>
      </c>
      <c r="J207" s="49"/>
      <c r="K207" s="49"/>
      <c r="L207" s="49"/>
      <c r="M207" s="49"/>
      <c r="N207" s="49"/>
      <c r="O207" s="50"/>
      <c r="P207" s="49"/>
      <c r="Q207" s="49"/>
      <c r="R207" s="49"/>
      <c r="S207" s="49"/>
      <c r="T207" s="49"/>
      <c r="U207" s="49"/>
      <c r="V207" s="50"/>
      <c r="W207" s="49"/>
      <c r="X207" s="49"/>
      <c r="Y207" s="49"/>
      <c r="Z207" s="49"/>
      <c r="AA207" s="49"/>
      <c r="AB207" s="49"/>
      <c r="AC207" s="50"/>
      <c r="AD207" s="49"/>
      <c r="AE207" s="49"/>
      <c r="AF207" s="49"/>
      <c r="AG207" s="49"/>
      <c r="AH207" s="49"/>
      <c r="AI207" s="49"/>
      <c r="AJ207" s="50"/>
      <c r="AK207" s="49"/>
      <c r="AL207" s="49"/>
      <c r="AM207" s="49"/>
      <c r="AN207" s="75">
        <f>COUNTIF(الجدول2[[#This Row],[21]:[20]],480)</f>
        <v>0</v>
      </c>
      <c r="AO207" s="75">
        <f>COUNTIF(الجدول2[[#This Row],[21]:[20]],"غ")</f>
        <v>0</v>
      </c>
      <c r="AP207" s="75">
        <f>COUNTIF(الجدول2[[#This Row],[21]:[20]],"ب")</f>
        <v>0</v>
      </c>
      <c r="AQ207" s="75">
        <f>COUNTIF(الجدول2[[#This Row],[21]:[20]],"&lt;480")</f>
        <v>0</v>
      </c>
    </row>
    <row r="208" spans="1:43">
      <c r="A208" s="41">
        <v>3131</v>
      </c>
      <c r="B208" s="54"/>
      <c r="C208" s="43">
        <f>الجدول2[[#This Row],[الرقم]]</f>
        <v>3131</v>
      </c>
      <c r="D208" s="43"/>
      <c r="E208" s="44">
        <f t="shared" si="12"/>
        <v>1.3895833333333343</v>
      </c>
      <c r="F208" s="45">
        <f t="shared" si="13"/>
        <v>667.00000000000045</v>
      </c>
      <c r="G208" s="46">
        <f t="shared" si="14"/>
        <v>0</v>
      </c>
      <c r="H208" s="47">
        <f t="shared" si="15"/>
        <v>1251.0000000000005</v>
      </c>
      <c r="I208" s="48">
        <v>2.6062500000000011</v>
      </c>
      <c r="J208" s="53">
        <v>480</v>
      </c>
      <c r="K208" s="49"/>
      <c r="L208" s="49"/>
      <c r="M208" s="53">
        <v>104</v>
      </c>
      <c r="N208" s="49"/>
      <c r="O208" s="50"/>
      <c r="P208" s="49"/>
      <c r="Q208" s="49"/>
      <c r="R208" s="49"/>
      <c r="S208" s="49"/>
      <c r="T208" s="49"/>
      <c r="U208" s="49"/>
      <c r="V208" s="50"/>
      <c r="W208" s="49"/>
      <c r="X208" s="49"/>
      <c r="Y208" s="49"/>
      <c r="Z208" s="49"/>
      <c r="AA208" s="49"/>
      <c r="AB208" s="49"/>
      <c r="AC208" s="50"/>
      <c r="AD208" s="49"/>
      <c r="AE208" s="49"/>
      <c r="AF208" s="49"/>
      <c r="AG208" s="49"/>
      <c r="AH208" s="49"/>
      <c r="AI208" s="49"/>
      <c r="AJ208" s="50"/>
      <c r="AK208" s="49"/>
      <c r="AL208" s="49"/>
      <c r="AM208" s="49"/>
      <c r="AN208" s="74">
        <f>COUNTIF(الجدول2[[#This Row],[21]:[20]],480)</f>
        <v>1</v>
      </c>
      <c r="AO208" s="74">
        <f>COUNTIF(الجدول2[[#This Row],[21]:[20]],"غ")</f>
        <v>0</v>
      </c>
      <c r="AP208" s="74">
        <f>COUNTIF(الجدول2[[#This Row],[21]:[20]],"ب")</f>
        <v>0</v>
      </c>
      <c r="AQ208" s="74">
        <f>COUNTIF(الجدول2[[#This Row],[21]:[20]],"&lt;480")</f>
        <v>1</v>
      </c>
    </row>
    <row r="209" spans="1:43">
      <c r="A209" s="41">
        <v>3134</v>
      </c>
      <c r="B209" s="54"/>
      <c r="C209" s="43">
        <f>الجدول2[[#This Row],[الرقم]]</f>
        <v>3134</v>
      </c>
      <c r="D209" s="43"/>
      <c r="E209" s="44">
        <f t="shared" si="12"/>
        <v>27.010416669999998</v>
      </c>
      <c r="F209" s="45">
        <f t="shared" si="13"/>
        <v>12965.000001599999</v>
      </c>
      <c r="G209" s="46">
        <f t="shared" si="14"/>
        <v>0</v>
      </c>
      <c r="H209" s="47">
        <f t="shared" si="15"/>
        <v>12965.000001599999</v>
      </c>
      <c r="I209" s="48">
        <v>27.010416669999998</v>
      </c>
      <c r="J209" s="49"/>
      <c r="K209" s="49"/>
      <c r="L209" s="49"/>
      <c r="M209" s="49"/>
      <c r="N209" s="49"/>
      <c r="O209" s="50"/>
      <c r="P209" s="49"/>
      <c r="Q209" s="49"/>
      <c r="R209" s="49"/>
      <c r="S209" s="49"/>
      <c r="T209" s="49"/>
      <c r="U209" s="49"/>
      <c r="V209" s="50"/>
      <c r="W209" s="49"/>
      <c r="X209" s="49"/>
      <c r="Y209" s="49"/>
      <c r="Z209" s="49"/>
      <c r="AA209" s="49"/>
      <c r="AB209" s="49"/>
      <c r="AC209" s="50"/>
      <c r="AD209" s="49"/>
      <c r="AE209" s="49"/>
      <c r="AF209" s="49"/>
      <c r="AG209" s="49"/>
      <c r="AH209" s="49"/>
      <c r="AI209" s="49"/>
      <c r="AJ209" s="50"/>
      <c r="AK209" s="49"/>
      <c r="AL209" s="49"/>
      <c r="AM209" s="49"/>
      <c r="AN209" s="74">
        <f>COUNTIF(الجدول2[[#This Row],[21]:[20]],480)</f>
        <v>0</v>
      </c>
      <c r="AO209" s="74">
        <f>COUNTIF(الجدول2[[#This Row],[21]:[20]],"غ")</f>
        <v>0</v>
      </c>
      <c r="AP209" s="74">
        <f>COUNTIF(الجدول2[[#This Row],[21]:[20]],"ب")</f>
        <v>0</v>
      </c>
      <c r="AQ209" s="74">
        <f>COUNTIF(الجدول2[[#This Row],[21]:[20]],"&lt;480")</f>
        <v>0</v>
      </c>
    </row>
    <row r="210" spans="1:43">
      <c r="A210" s="41">
        <v>3135</v>
      </c>
      <c r="B210" s="54"/>
      <c r="C210" s="43">
        <f>الجدول2[[#This Row],[الرقم]]</f>
        <v>3135</v>
      </c>
      <c r="D210" s="43"/>
      <c r="E210" s="44" t="e">
        <f t="shared" si="12"/>
        <v>#VALUE!</v>
      </c>
      <c r="F210" s="45" t="e">
        <f t="shared" si="13"/>
        <v>#VALUE!</v>
      </c>
      <c r="G210" s="46">
        <f t="shared" si="14"/>
        <v>0</v>
      </c>
      <c r="H210" s="47" t="e">
        <f t="shared" si="15"/>
        <v>#VALUE!</v>
      </c>
      <c r="I210" s="48" t="e">
        <v>#VALUE!</v>
      </c>
      <c r="J210" s="49"/>
      <c r="K210" s="49"/>
      <c r="L210" s="49"/>
      <c r="M210" s="49"/>
      <c r="N210" s="49"/>
      <c r="O210" s="50"/>
      <c r="P210" s="49"/>
      <c r="Q210" s="49"/>
      <c r="R210" s="49"/>
      <c r="S210" s="49"/>
      <c r="T210" s="49"/>
      <c r="U210" s="49"/>
      <c r="V210" s="50"/>
      <c r="W210" s="49"/>
      <c r="X210" s="49"/>
      <c r="Y210" s="49"/>
      <c r="Z210" s="49"/>
      <c r="AA210" s="49"/>
      <c r="AB210" s="49"/>
      <c r="AC210" s="50"/>
      <c r="AD210" s="49"/>
      <c r="AE210" s="49"/>
      <c r="AF210" s="49"/>
      <c r="AG210" s="49"/>
      <c r="AH210" s="49"/>
      <c r="AI210" s="49"/>
      <c r="AJ210" s="50"/>
      <c r="AK210" s="49"/>
      <c r="AL210" s="49"/>
      <c r="AM210" s="49"/>
      <c r="AN210" s="74">
        <f>COUNTIF(الجدول2[[#This Row],[21]:[20]],480)</f>
        <v>0</v>
      </c>
      <c r="AO210" s="74">
        <f>COUNTIF(الجدول2[[#This Row],[21]:[20]],"غ")</f>
        <v>0</v>
      </c>
      <c r="AP210" s="74">
        <f>COUNTIF(الجدول2[[#This Row],[21]:[20]],"ب")</f>
        <v>0</v>
      </c>
      <c r="AQ210" s="74">
        <f>COUNTIF(الجدول2[[#This Row],[21]:[20]],"&lt;480")</f>
        <v>0</v>
      </c>
    </row>
    <row r="211" spans="1:43">
      <c r="A211" s="41">
        <v>3138</v>
      </c>
      <c r="B211" s="54"/>
      <c r="C211" s="43">
        <f>الجدول2[[#This Row],[الرقم]]</f>
        <v>3138</v>
      </c>
      <c r="D211" s="43"/>
      <c r="E211" s="44">
        <f t="shared" si="12"/>
        <v>6.4770833333333675</v>
      </c>
      <c r="F211" s="45">
        <f t="shared" si="13"/>
        <v>3109.0000000000164</v>
      </c>
      <c r="G211" s="46">
        <f t="shared" si="14"/>
        <v>0</v>
      </c>
      <c r="H211" s="47">
        <f t="shared" si="15"/>
        <v>3589.0000000000164</v>
      </c>
      <c r="I211" s="48">
        <v>7.4770833333333675</v>
      </c>
      <c r="J211" s="49"/>
      <c r="K211" s="53">
        <v>480</v>
      </c>
      <c r="L211" s="49"/>
      <c r="M211" s="49"/>
      <c r="N211" s="49"/>
      <c r="O211" s="50"/>
      <c r="P211" s="49"/>
      <c r="Q211" s="49"/>
      <c r="R211" s="49"/>
      <c r="S211" s="49"/>
      <c r="T211" s="49"/>
      <c r="U211" s="49"/>
      <c r="V211" s="50"/>
      <c r="W211" s="49"/>
      <c r="X211" s="49"/>
      <c r="Y211" s="49"/>
      <c r="Z211" s="49"/>
      <c r="AA211" s="49"/>
      <c r="AB211" s="49"/>
      <c r="AC211" s="50"/>
      <c r="AD211" s="49"/>
      <c r="AE211" s="49"/>
      <c r="AF211" s="49"/>
      <c r="AG211" s="49"/>
      <c r="AH211" s="49"/>
      <c r="AI211" s="49"/>
      <c r="AJ211" s="50"/>
      <c r="AK211" s="49"/>
      <c r="AL211" s="49"/>
      <c r="AM211" s="49"/>
      <c r="AN211" s="74">
        <f>COUNTIF(الجدول2[[#This Row],[21]:[20]],480)</f>
        <v>1</v>
      </c>
      <c r="AO211" s="74">
        <f>COUNTIF(الجدول2[[#This Row],[21]:[20]],"غ")</f>
        <v>0</v>
      </c>
      <c r="AP211" s="74">
        <f>COUNTIF(الجدول2[[#This Row],[21]:[20]],"ب")</f>
        <v>0</v>
      </c>
      <c r="AQ211" s="74">
        <f>COUNTIF(الجدول2[[#This Row],[21]:[20]],"&lt;480")</f>
        <v>0</v>
      </c>
    </row>
    <row r="212" spans="1:43">
      <c r="A212" s="41">
        <v>3167</v>
      </c>
      <c r="B212" s="54"/>
      <c r="C212" s="43">
        <f>الجدول2[[#This Row],[الرقم]]</f>
        <v>3167</v>
      </c>
      <c r="D212" s="43"/>
      <c r="E212" s="44">
        <f t="shared" si="12"/>
        <v>5.4470833333333353</v>
      </c>
      <c r="F212" s="45">
        <f t="shared" si="13"/>
        <v>2614.6000000000008</v>
      </c>
      <c r="G212" s="46">
        <f t="shared" si="14"/>
        <v>0</v>
      </c>
      <c r="H212" s="47">
        <f t="shared" si="15"/>
        <v>2724.6000000000008</v>
      </c>
      <c r="I212" s="48">
        <v>5.6762500000000014</v>
      </c>
      <c r="J212" s="49"/>
      <c r="K212" s="53">
        <v>110</v>
      </c>
      <c r="L212" s="49"/>
      <c r="M212" s="49"/>
      <c r="N212" s="49"/>
      <c r="O212" s="50"/>
      <c r="P212" s="49"/>
      <c r="Q212" s="49"/>
      <c r="R212" s="49"/>
      <c r="S212" s="49"/>
      <c r="T212" s="49"/>
      <c r="U212" s="49"/>
      <c r="V212" s="50"/>
      <c r="W212" s="49"/>
      <c r="X212" s="49"/>
      <c r="Y212" s="49"/>
      <c r="Z212" s="49"/>
      <c r="AA212" s="49"/>
      <c r="AB212" s="49"/>
      <c r="AC212" s="50"/>
      <c r="AD212" s="49"/>
      <c r="AE212" s="49"/>
      <c r="AF212" s="49"/>
      <c r="AG212" s="49"/>
      <c r="AH212" s="49"/>
      <c r="AI212" s="49"/>
      <c r="AJ212" s="50"/>
      <c r="AK212" s="49"/>
      <c r="AL212" s="49"/>
      <c r="AM212" s="49"/>
      <c r="AN212" s="74">
        <f>COUNTIF(الجدول2[[#This Row],[21]:[20]],480)</f>
        <v>0</v>
      </c>
      <c r="AO212" s="74">
        <f>COUNTIF(الجدول2[[#This Row],[21]:[20]],"غ")</f>
        <v>0</v>
      </c>
      <c r="AP212" s="74">
        <f>COUNTIF(الجدول2[[#This Row],[21]:[20]],"ب")</f>
        <v>0</v>
      </c>
      <c r="AQ212" s="74">
        <f>COUNTIF(الجدول2[[#This Row],[21]:[20]],"&lt;480")</f>
        <v>1</v>
      </c>
    </row>
    <row r="213" spans="1:43">
      <c r="A213" s="41">
        <v>3168</v>
      </c>
      <c r="B213" s="54"/>
      <c r="C213" s="43">
        <f>الجدول2[[#This Row],[الرقم]]</f>
        <v>3168</v>
      </c>
      <c r="D213" s="43"/>
      <c r="E213" s="44">
        <f t="shared" si="12"/>
        <v>5.3374999966666641</v>
      </c>
      <c r="F213" s="45">
        <f t="shared" si="13"/>
        <v>2561.9999983999987</v>
      </c>
      <c r="G213" s="46">
        <f t="shared" si="14"/>
        <v>0</v>
      </c>
      <c r="H213" s="47">
        <f t="shared" si="15"/>
        <v>2670.9999983999987</v>
      </c>
      <c r="I213" s="48">
        <v>5.5645833299999978</v>
      </c>
      <c r="J213" s="76">
        <v>109</v>
      </c>
      <c r="K213" s="49"/>
      <c r="L213" s="49"/>
      <c r="M213" s="49"/>
      <c r="N213" s="49"/>
      <c r="O213" s="50"/>
      <c r="P213" s="49"/>
      <c r="Q213" s="49"/>
      <c r="R213" s="49"/>
      <c r="S213" s="49"/>
      <c r="T213" s="49"/>
      <c r="U213" s="49"/>
      <c r="V213" s="50"/>
      <c r="W213" s="49"/>
      <c r="X213" s="49"/>
      <c r="Y213" s="49"/>
      <c r="Z213" s="49"/>
      <c r="AA213" s="49"/>
      <c r="AB213" s="49"/>
      <c r="AC213" s="50"/>
      <c r="AD213" s="49"/>
      <c r="AE213" s="49"/>
      <c r="AF213" s="49"/>
      <c r="AG213" s="49"/>
      <c r="AH213" s="49"/>
      <c r="AI213" s="49"/>
      <c r="AJ213" s="50"/>
      <c r="AK213" s="49"/>
      <c r="AL213" s="49"/>
      <c r="AM213" s="49"/>
      <c r="AN213" s="74">
        <f>COUNTIF(الجدول2[[#This Row],[21]:[20]],480)</f>
        <v>0</v>
      </c>
      <c r="AO213" s="74">
        <f>COUNTIF(الجدول2[[#This Row],[21]:[20]],"غ")</f>
        <v>0</v>
      </c>
      <c r="AP213" s="74">
        <f>COUNTIF(الجدول2[[#This Row],[21]:[20]],"ب")</f>
        <v>0</v>
      </c>
      <c r="AQ213" s="74">
        <f>COUNTIF(الجدول2[[#This Row],[21]:[20]],"&lt;480")</f>
        <v>1</v>
      </c>
    </row>
    <row r="214" spans="1:43">
      <c r="A214" s="41">
        <v>3175</v>
      </c>
      <c r="B214" s="54"/>
      <c r="C214" s="43">
        <f>الجدول2[[#This Row],[الرقم]]</f>
        <v>3175</v>
      </c>
      <c r="D214" s="43"/>
      <c r="E214" s="44">
        <f t="shared" si="12"/>
        <v>15.012499999999999</v>
      </c>
      <c r="F214" s="45">
        <f t="shared" si="13"/>
        <v>7206</v>
      </c>
      <c r="G214" s="46">
        <f t="shared" si="14"/>
        <v>0</v>
      </c>
      <c r="H214" s="47">
        <f t="shared" si="15"/>
        <v>7206</v>
      </c>
      <c r="I214" s="48">
        <v>15.012499999999999</v>
      </c>
      <c r="J214" s="49"/>
      <c r="K214" s="49"/>
      <c r="L214" s="49"/>
      <c r="M214" s="49"/>
      <c r="N214" s="49"/>
      <c r="O214" s="50"/>
      <c r="P214" s="49"/>
      <c r="Q214" s="49"/>
      <c r="R214" s="49"/>
      <c r="S214" s="49"/>
      <c r="T214" s="49"/>
      <c r="U214" s="49"/>
      <c r="V214" s="50"/>
      <c r="W214" s="49"/>
      <c r="X214" s="49"/>
      <c r="Y214" s="49"/>
      <c r="Z214" s="49"/>
      <c r="AA214" s="49"/>
      <c r="AB214" s="49"/>
      <c r="AC214" s="50"/>
      <c r="AD214" s="49"/>
      <c r="AE214" s="49"/>
      <c r="AF214" s="49"/>
      <c r="AG214" s="49"/>
      <c r="AH214" s="49"/>
      <c r="AI214" s="49"/>
      <c r="AJ214" s="50"/>
      <c r="AK214" s="49"/>
      <c r="AL214" s="49"/>
      <c r="AM214" s="49"/>
      <c r="AN214" s="74">
        <f>COUNTIF(الجدول2[[#This Row],[21]:[20]],480)</f>
        <v>0</v>
      </c>
      <c r="AO214" s="74">
        <f>COUNTIF(الجدول2[[#This Row],[21]:[20]],"غ")</f>
        <v>0</v>
      </c>
      <c r="AP214" s="74">
        <f>COUNTIF(الجدول2[[#This Row],[21]:[20]],"ب")</f>
        <v>0</v>
      </c>
      <c r="AQ214" s="74">
        <f>COUNTIF(الجدول2[[#This Row],[21]:[20]],"&lt;480")</f>
        <v>0</v>
      </c>
    </row>
    <row r="215" spans="1:43">
      <c r="A215" s="41">
        <v>3178</v>
      </c>
      <c r="B215" s="54"/>
      <c r="C215" s="43">
        <f>الجدول2[[#This Row],[الرقم]]</f>
        <v>3178</v>
      </c>
      <c r="D215" s="43"/>
      <c r="E215" s="44">
        <f t="shared" si="12"/>
        <v>2.9254166676666671</v>
      </c>
      <c r="F215" s="45">
        <f t="shared" si="13"/>
        <v>1404.2000004800002</v>
      </c>
      <c r="G215" s="46">
        <f t="shared" si="14"/>
        <v>0</v>
      </c>
      <c r="H215" s="47">
        <f t="shared" si="15"/>
        <v>1404.2000004800002</v>
      </c>
      <c r="I215" s="48">
        <v>2.9254166676666671</v>
      </c>
      <c r="J215" s="49"/>
      <c r="K215" s="49"/>
      <c r="L215" s="49"/>
      <c r="M215" s="49"/>
      <c r="N215" s="49"/>
      <c r="O215" s="50"/>
      <c r="P215" s="49"/>
      <c r="Q215" s="49"/>
      <c r="R215" s="49"/>
      <c r="S215" s="49"/>
      <c r="T215" s="49"/>
      <c r="U215" s="49"/>
      <c r="V215" s="50"/>
      <c r="W215" s="49"/>
      <c r="X215" s="49"/>
      <c r="Y215" s="49"/>
      <c r="Z215" s="49"/>
      <c r="AA215" s="49"/>
      <c r="AB215" s="49"/>
      <c r="AC215" s="50"/>
      <c r="AD215" s="49"/>
      <c r="AE215" s="49"/>
      <c r="AF215" s="49"/>
      <c r="AG215" s="49"/>
      <c r="AH215" s="49"/>
      <c r="AI215" s="49"/>
      <c r="AJ215" s="50"/>
      <c r="AK215" s="49"/>
      <c r="AL215" s="49"/>
      <c r="AM215" s="49"/>
      <c r="AN215" s="74">
        <f>COUNTIF(الجدول2[[#This Row],[21]:[20]],480)</f>
        <v>0</v>
      </c>
      <c r="AO215" s="74">
        <f>COUNTIF(الجدول2[[#This Row],[21]:[20]],"غ")</f>
        <v>0</v>
      </c>
      <c r="AP215" s="74">
        <f>COUNTIF(الجدول2[[#This Row],[21]:[20]],"ب")</f>
        <v>0</v>
      </c>
      <c r="AQ215" s="74">
        <f>COUNTIF(الجدول2[[#This Row],[21]:[20]],"&lt;480")</f>
        <v>0</v>
      </c>
    </row>
    <row r="216" spans="1:43">
      <c r="A216" s="41">
        <v>3179</v>
      </c>
      <c r="B216" s="54"/>
      <c r="C216" s="43">
        <f>الجدول2[[#This Row],[الرقم]]</f>
        <v>3179</v>
      </c>
      <c r="D216" s="43"/>
      <c r="E216" s="44">
        <f t="shared" si="12"/>
        <v>1</v>
      </c>
      <c r="F216" s="45">
        <f t="shared" si="13"/>
        <v>480</v>
      </c>
      <c r="G216" s="46">
        <f t="shared" si="14"/>
        <v>0</v>
      </c>
      <c r="H216" s="47">
        <f t="shared" si="15"/>
        <v>480</v>
      </c>
      <c r="I216" s="48">
        <v>1</v>
      </c>
      <c r="J216" s="49"/>
      <c r="K216" s="49"/>
      <c r="L216" s="49"/>
      <c r="M216" s="49"/>
      <c r="N216" s="49"/>
      <c r="O216" s="50"/>
      <c r="P216" s="49"/>
      <c r="Q216" s="49"/>
      <c r="R216" s="49"/>
      <c r="S216" s="49"/>
      <c r="T216" s="49"/>
      <c r="U216" s="49"/>
      <c r="V216" s="50"/>
      <c r="W216" s="49"/>
      <c r="X216" s="49"/>
      <c r="Y216" s="49"/>
      <c r="Z216" s="49"/>
      <c r="AA216" s="49"/>
      <c r="AB216" s="49"/>
      <c r="AC216" s="50"/>
      <c r="AD216" s="49"/>
      <c r="AE216" s="49"/>
      <c r="AF216" s="49"/>
      <c r="AG216" s="49"/>
      <c r="AH216" s="49"/>
      <c r="AI216" s="49"/>
      <c r="AJ216" s="50"/>
      <c r="AK216" s="49"/>
      <c r="AL216" s="49"/>
      <c r="AM216" s="49"/>
      <c r="AN216" s="74">
        <f>COUNTIF(الجدول2[[#This Row],[21]:[20]],480)</f>
        <v>0</v>
      </c>
      <c r="AO216" s="74">
        <f>COUNTIF(الجدول2[[#This Row],[21]:[20]],"غ")</f>
        <v>0</v>
      </c>
      <c r="AP216" s="74">
        <f>COUNTIF(الجدول2[[#This Row],[21]:[20]],"ب")</f>
        <v>0</v>
      </c>
      <c r="AQ216" s="74">
        <f>COUNTIF(الجدول2[[#This Row],[21]:[20]],"&lt;480")</f>
        <v>0</v>
      </c>
    </row>
    <row r="217" spans="1:43">
      <c r="A217" s="41">
        <v>3180</v>
      </c>
      <c r="B217" s="54"/>
      <c r="C217" s="43">
        <f>الجدول2[[#This Row],[الرقم]]</f>
        <v>3180</v>
      </c>
      <c r="D217" s="43"/>
      <c r="E217" s="44">
        <f t="shared" si="12"/>
        <v>36</v>
      </c>
      <c r="F217" s="45">
        <f t="shared" si="13"/>
        <v>17280</v>
      </c>
      <c r="G217" s="46">
        <f t="shared" si="14"/>
        <v>0</v>
      </c>
      <c r="H217" s="47">
        <f t="shared" si="15"/>
        <v>17280</v>
      </c>
      <c r="I217" s="48">
        <v>36</v>
      </c>
      <c r="J217" s="49"/>
      <c r="K217" s="49"/>
      <c r="L217" s="49"/>
      <c r="M217" s="49"/>
      <c r="N217" s="49"/>
      <c r="O217" s="50"/>
      <c r="P217" s="49"/>
      <c r="Q217" s="49"/>
      <c r="R217" s="49"/>
      <c r="S217" s="49"/>
      <c r="T217" s="49"/>
      <c r="U217" s="49"/>
      <c r="V217" s="50"/>
      <c r="W217" s="49"/>
      <c r="X217" s="49"/>
      <c r="Y217" s="49"/>
      <c r="Z217" s="49"/>
      <c r="AA217" s="49"/>
      <c r="AB217" s="49"/>
      <c r="AC217" s="50"/>
      <c r="AD217" s="49"/>
      <c r="AE217" s="49"/>
      <c r="AF217" s="49"/>
      <c r="AG217" s="49"/>
      <c r="AH217" s="49"/>
      <c r="AI217" s="49"/>
      <c r="AJ217" s="50"/>
      <c r="AK217" s="49"/>
      <c r="AL217" s="49"/>
      <c r="AM217" s="49"/>
      <c r="AN217" s="74">
        <f>COUNTIF(الجدول2[[#This Row],[21]:[20]],480)</f>
        <v>0</v>
      </c>
      <c r="AO217" s="74">
        <f>COUNTIF(الجدول2[[#This Row],[21]:[20]],"غ")</f>
        <v>0</v>
      </c>
      <c r="AP217" s="74">
        <f>COUNTIF(الجدول2[[#This Row],[21]:[20]],"ب")</f>
        <v>0</v>
      </c>
      <c r="AQ217" s="74">
        <f>COUNTIF(الجدول2[[#This Row],[21]:[20]],"&lt;480")</f>
        <v>0</v>
      </c>
    </row>
    <row r="218" spans="1:43">
      <c r="A218" s="41">
        <v>3181</v>
      </c>
      <c r="B218" s="54"/>
      <c r="C218" s="43">
        <f>الجدول2[[#This Row],[الرقم]]</f>
        <v>3181</v>
      </c>
      <c r="D218" s="43"/>
      <c r="E218" s="44">
        <f t="shared" si="12"/>
        <v>7.2854166633333346</v>
      </c>
      <c r="F218" s="45">
        <f t="shared" si="13"/>
        <v>3496.9999984000005</v>
      </c>
      <c r="G218" s="46">
        <f t="shared" si="14"/>
        <v>0</v>
      </c>
      <c r="H218" s="47">
        <f t="shared" si="15"/>
        <v>5896.9999984000005</v>
      </c>
      <c r="I218" s="48">
        <v>12.285416663333335</v>
      </c>
      <c r="J218" s="53">
        <v>480</v>
      </c>
      <c r="K218" s="53">
        <v>480</v>
      </c>
      <c r="L218" s="53">
        <v>480</v>
      </c>
      <c r="M218" s="53">
        <v>480</v>
      </c>
      <c r="N218" s="53">
        <v>480</v>
      </c>
      <c r="O218" s="50"/>
      <c r="P218" s="49"/>
      <c r="Q218" s="49"/>
      <c r="R218" s="49"/>
      <c r="S218" s="49"/>
      <c r="T218" s="49"/>
      <c r="U218" s="49"/>
      <c r="V218" s="50"/>
      <c r="W218" s="49"/>
      <c r="X218" s="49"/>
      <c r="Y218" s="49"/>
      <c r="Z218" s="49"/>
      <c r="AA218" s="49"/>
      <c r="AB218" s="49"/>
      <c r="AC218" s="50"/>
      <c r="AD218" s="49"/>
      <c r="AE218" s="49"/>
      <c r="AF218" s="49"/>
      <c r="AG218" s="49"/>
      <c r="AH218" s="49"/>
      <c r="AI218" s="49"/>
      <c r="AJ218" s="50"/>
      <c r="AK218" s="49"/>
      <c r="AL218" s="49"/>
      <c r="AM218" s="49"/>
      <c r="AN218" s="74">
        <f>COUNTIF(الجدول2[[#This Row],[21]:[20]],480)</f>
        <v>5</v>
      </c>
      <c r="AO218" s="74">
        <f>COUNTIF(الجدول2[[#This Row],[21]:[20]],"غ")</f>
        <v>0</v>
      </c>
      <c r="AP218" s="74">
        <f>COUNTIF(الجدول2[[#This Row],[21]:[20]],"ب")</f>
        <v>0</v>
      </c>
      <c r="AQ218" s="74">
        <f>COUNTIF(الجدول2[[#This Row],[21]:[20]],"&lt;480")</f>
        <v>0</v>
      </c>
    </row>
    <row r="219" spans="1:43">
      <c r="A219" s="42">
        <v>3183</v>
      </c>
      <c r="B219" s="54"/>
      <c r="C219" s="43">
        <f>الجدول2[[#This Row],[الرقم]]</f>
        <v>3183</v>
      </c>
      <c r="D219" s="43"/>
      <c r="E219" s="44">
        <f t="shared" si="12"/>
        <v>33.59375</v>
      </c>
      <c r="F219" s="45">
        <f t="shared" si="13"/>
        <v>16125</v>
      </c>
      <c r="G219" s="46">
        <f t="shared" si="14"/>
        <v>0</v>
      </c>
      <c r="H219" s="47">
        <f t="shared" si="15"/>
        <v>16125</v>
      </c>
      <c r="I219" s="48">
        <v>33.59375</v>
      </c>
      <c r="J219" s="49"/>
      <c r="K219" s="49"/>
      <c r="L219" s="49"/>
      <c r="M219" s="49"/>
      <c r="N219" s="49"/>
      <c r="O219" s="50"/>
      <c r="P219" s="49"/>
      <c r="Q219" s="49"/>
      <c r="R219" s="49"/>
      <c r="S219" s="49"/>
      <c r="T219" s="49"/>
      <c r="U219" s="49"/>
      <c r="V219" s="50"/>
      <c r="W219" s="49"/>
      <c r="X219" s="49"/>
      <c r="Y219" s="49"/>
      <c r="Z219" s="49"/>
      <c r="AA219" s="49"/>
      <c r="AB219" s="49"/>
      <c r="AC219" s="50"/>
      <c r="AD219" s="49"/>
      <c r="AE219" s="49"/>
      <c r="AF219" s="49"/>
      <c r="AG219" s="49"/>
      <c r="AH219" s="49"/>
      <c r="AI219" s="49"/>
      <c r="AJ219" s="50"/>
      <c r="AK219" s="49"/>
      <c r="AL219" s="49"/>
      <c r="AM219" s="49"/>
      <c r="AN219" s="74">
        <f>COUNTIF(الجدول2[[#This Row],[21]:[20]],480)</f>
        <v>0</v>
      </c>
      <c r="AO219" s="74">
        <f>COUNTIF(الجدول2[[#This Row],[21]:[20]],"غ")</f>
        <v>0</v>
      </c>
      <c r="AP219" s="74">
        <f>COUNTIF(الجدول2[[#This Row],[21]:[20]],"ب")</f>
        <v>0</v>
      </c>
      <c r="AQ219" s="74">
        <f>COUNTIF(الجدول2[[#This Row],[21]:[20]],"&lt;480")</f>
        <v>0</v>
      </c>
    </row>
    <row r="220" spans="1:43">
      <c r="A220" s="41">
        <v>3186</v>
      </c>
      <c r="B220" s="54"/>
      <c r="C220" s="43">
        <f>الجدول2[[#This Row],[الرقم]]</f>
        <v>3186</v>
      </c>
      <c r="D220" s="43"/>
      <c r="E220" s="44">
        <f t="shared" si="12"/>
        <v>11.206249996666667</v>
      </c>
      <c r="F220" s="45">
        <f t="shared" si="13"/>
        <v>5378.9999984000005</v>
      </c>
      <c r="G220" s="46">
        <f t="shared" si="14"/>
        <v>0</v>
      </c>
      <c r="H220" s="47">
        <f t="shared" si="15"/>
        <v>5468.9999984000005</v>
      </c>
      <c r="I220" s="48">
        <v>11.393749996666667</v>
      </c>
      <c r="J220" s="49"/>
      <c r="K220" s="49"/>
      <c r="L220" s="65">
        <v>90</v>
      </c>
      <c r="M220" s="49"/>
      <c r="N220" s="49"/>
      <c r="O220" s="50"/>
      <c r="P220" s="49"/>
      <c r="Q220" s="49"/>
      <c r="R220" s="49"/>
      <c r="S220" s="49"/>
      <c r="T220" s="49"/>
      <c r="U220" s="49"/>
      <c r="V220" s="50"/>
      <c r="W220" s="49"/>
      <c r="X220" s="49"/>
      <c r="Y220" s="49"/>
      <c r="Z220" s="49"/>
      <c r="AA220" s="49"/>
      <c r="AB220" s="49"/>
      <c r="AC220" s="50"/>
      <c r="AD220" s="49"/>
      <c r="AE220" s="49"/>
      <c r="AF220" s="49"/>
      <c r="AG220" s="49"/>
      <c r="AH220" s="49"/>
      <c r="AI220" s="49"/>
      <c r="AJ220" s="50"/>
      <c r="AK220" s="49"/>
      <c r="AL220" s="49"/>
      <c r="AM220" s="49"/>
      <c r="AN220" s="74">
        <f>COUNTIF(الجدول2[[#This Row],[21]:[20]],480)</f>
        <v>0</v>
      </c>
      <c r="AO220" s="74">
        <f>COUNTIF(الجدول2[[#This Row],[21]:[20]],"غ")</f>
        <v>0</v>
      </c>
      <c r="AP220" s="74">
        <f>COUNTIF(الجدول2[[#This Row],[21]:[20]],"ب")</f>
        <v>0</v>
      </c>
      <c r="AQ220" s="74">
        <f>COUNTIF(الجدول2[[#This Row],[21]:[20]],"&lt;480")</f>
        <v>1</v>
      </c>
    </row>
    <row r="221" spans="1:43">
      <c r="A221" s="41">
        <v>3191</v>
      </c>
      <c r="B221" s="55"/>
      <c r="C221" s="56">
        <f>الجدول2[[#This Row],[الرقم]]</f>
        <v>3191</v>
      </c>
      <c r="D221" s="43"/>
      <c r="E221" s="44">
        <f t="shared" si="12"/>
        <v>3.1145833333333344</v>
      </c>
      <c r="F221" s="45">
        <f t="shared" si="13"/>
        <v>1495.0000000000005</v>
      </c>
      <c r="G221" s="46">
        <f t="shared" si="14"/>
        <v>0</v>
      </c>
      <c r="H221" s="47">
        <f t="shared" si="15"/>
        <v>1495.0000000000005</v>
      </c>
      <c r="I221" s="48">
        <v>3.1145833333333344</v>
      </c>
      <c r="J221" s="53" t="s">
        <v>60</v>
      </c>
      <c r="K221" s="49"/>
      <c r="L221" s="49"/>
      <c r="M221" s="49"/>
      <c r="N221" s="49"/>
      <c r="O221" s="50"/>
      <c r="P221" s="49"/>
      <c r="Q221" s="49"/>
      <c r="R221" s="49"/>
      <c r="S221" s="49"/>
      <c r="T221" s="49"/>
      <c r="U221" s="49"/>
      <c r="V221" s="50"/>
      <c r="W221" s="49"/>
      <c r="X221" s="49"/>
      <c r="Y221" s="49"/>
      <c r="Z221" s="49"/>
      <c r="AA221" s="49"/>
      <c r="AB221" s="49"/>
      <c r="AC221" s="50"/>
      <c r="AD221" s="49"/>
      <c r="AE221" s="49"/>
      <c r="AF221" s="49"/>
      <c r="AG221" s="49"/>
      <c r="AH221" s="49"/>
      <c r="AI221" s="49"/>
      <c r="AJ221" s="50"/>
      <c r="AK221" s="49"/>
      <c r="AL221" s="49"/>
      <c r="AM221" s="49"/>
      <c r="AN221" s="75">
        <f>COUNTIF(الجدول2[[#This Row],[21]:[20]],480)</f>
        <v>0</v>
      </c>
      <c r="AO221" s="75">
        <f>COUNTIF(الجدول2[[#This Row],[21]:[20]],"غ")</f>
        <v>0</v>
      </c>
      <c r="AP221" s="75">
        <f>COUNTIF(الجدول2[[#This Row],[21]:[20]],"ب")</f>
        <v>0</v>
      </c>
      <c r="AQ221" s="75">
        <f>COUNTIF(الجدول2[[#This Row],[21]:[20]],"&lt;480")</f>
        <v>0</v>
      </c>
    </row>
    <row r="222" spans="1:43">
      <c r="A222" s="41">
        <v>3194</v>
      </c>
      <c r="B222" s="54"/>
      <c r="C222" s="43">
        <f>الجدول2[[#This Row],[الرقم]]</f>
        <v>3194</v>
      </c>
      <c r="D222" s="43"/>
      <c r="E222" s="44">
        <f t="shared" si="12"/>
        <v>40</v>
      </c>
      <c r="F222" s="45">
        <f t="shared" si="13"/>
        <v>19200</v>
      </c>
      <c r="G222" s="46">
        <f t="shared" si="14"/>
        <v>0</v>
      </c>
      <c r="H222" s="47">
        <f t="shared" si="15"/>
        <v>19200</v>
      </c>
      <c r="I222" s="48">
        <v>40</v>
      </c>
      <c r="J222" s="49"/>
      <c r="K222" s="49"/>
      <c r="L222" s="49"/>
      <c r="M222" s="49"/>
      <c r="N222" s="49"/>
      <c r="O222" s="50"/>
      <c r="P222" s="49"/>
      <c r="Q222" s="49"/>
      <c r="R222" s="49"/>
      <c r="S222" s="49"/>
      <c r="T222" s="49"/>
      <c r="U222" s="49"/>
      <c r="V222" s="50"/>
      <c r="W222" s="49"/>
      <c r="X222" s="49"/>
      <c r="Y222" s="49"/>
      <c r="Z222" s="49"/>
      <c r="AA222" s="49"/>
      <c r="AB222" s="49"/>
      <c r="AC222" s="50"/>
      <c r="AD222" s="49"/>
      <c r="AE222" s="49"/>
      <c r="AF222" s="49"/>
      <c r="AG222" s="49"/>
      <c r="AH222" s="49"/>
      <c r="AI222" s="49"/>
      <c r="AJ222" s="50"/>
      <c r="AK222" s="49"/>
      <c r="AL222" s="49"/>
      <c r="AM222" s="49"/>
      <c r="AN222" s="74">
        <f>COUNTIF(الجدول2[[#This Row],[21]:[20]],480)</f>
        <v>0</v>
      </c>
      <c r="AO222" s="74">
        <f>COUNTIF(الجدول2[[#This Row],[21]:[20]],"غ")</f>
        <v>0</v>
      </c>
      <c r="AP222" s="74">
        <f>COUNTIF(الجدول2[[#This Row],[21]:[20]],"ب")</f>
        <v>0</v>
      </c>
      <c r="AQ222" s="74">
        <f>COUNTIF(الجدول2[[#This Row],[21]:[20]],"&lt;480")</f>
        <v>0</v>
      </c>
    </row>
    <row r="223" spans="1:43">
      <c r="A223" s="41">
        <v>3195</v>
      </c>
      <c r="B223" s="54"/>
      <c r="C223" s="43">
        <f>الجدول2[[#This Row],[الرقم]]</f>
        <v>3195</v>
      </c>
      <c r="D223" s="43"/>
      <c r="E223" s="44">
        <f t="shared" si="12"/>
        <v>2.6270833299999974</v>
      </c>
      <c r="F223" s="45">
        <f t="shared" si="13"/>
        <v>1260.9999983999987</v>
      </c>
      <c r="G223" s="46">
        <f t="shared" si="14"/>
        <v>0</v>
      </c>
      <c r="H223" s="47">
        <f t="shared" si="15"/>
        <v>2220.9999983999987</v>
      </c>
      <c r="I223" s="48">
        <v>4.6270833299999978</v>
      </c>
      <c r="J223" s="53">
        <v>480</v>
      </c>
      <c r="K223" s="53">
        <v>480</v>
      </c>
      <c r="L223" s="49"/>
      <c r="M223" s="49"/>
      <c r="N223" s="49"/>
      <c r="O223" s="50"/>
      <c r="P223" s="49"/>
      <c r="Q223" s="49"/>
      <c r="R223" s="49"/>
      <c r="S223" s="49"/>
      <c r="T223" s="49"/>
      <c r="U223" s="49"/>
      <c r="V223" s="50"/>
      <c r="W223" s="49"/>
      <c r="X223" s="49"/>
      <c r="Y223" s="49"/>
      <c r="Z223" s="49"/>
      <c r="AA223" s="49"/>
      <c r="AB223" s="49"/>
      <c r="AC223" s="50"/>
      <c r="AD223" s="49"/>
      <c r="AE223" s="49"/>
      <c r="AF223" s="49"/>
      <c r="AG223" s="49"/>
      <c r="AH223" s="49"/>
      <c r="AI223" s="49"/>
      <c r="AJ223" s="50"/>
      <c r="AK223" s="49"/>
      <c r="AL223" s="49"/>
      <c r="AM223" s="49"/>
      <c r="AN223" s="74">
        <f>COUNTIF(الجدول2[[#This Row],[21]:[20]],480)</f>
        <v>2</v>
      </c>
      <c r="AO223" s="74">
        <f>COUNTIF(الجدول2[[#This Row],[21]:[20]],"غ")</f>
        <v>0</v>
      </c>
      <c r="AP223" s="74">
        <f>COUNTIF(الجدول2[[#This Row],[21]:[20]],"ب")</f>
        <v>0</v>
      </c>
      <c r="AQ223" s="74">
        <f>COUNTIF(الجدول2[[#This Row],[21]:[20]],"&lt;480")</f>
        <v>0</v>
      </c>
    </row>
    <row r="224" spans="1:43">
      <c r="A224" s="41">
        <v>3200</v>
      </c>
      <c r="B224" s="55"/>
      <c r="C224" s="43">
        <f>الجدول2[[#This Row],[الرقم]]</f>
        <v>3200</v>
      </c>
      <c r="D224" s="43"/>
      <c r="E224" s="44">
        <f t="shared" si="12"/>
        <v>5.4791476666666652</v>
      </c>
      <c r="F224" s="45">
        <f t="shared" si="13"/>
        <v>2629.9908799999994</v>
      </c>
      <c r="G224" s="46">
        <f t="shared" si="14"/>
        <v>0</v>
      </c>
      <c r="H224" s="47">
        <f t="shared" si="15"/>
        <v>3192.9908799999994</v>
      </c>
      <c r="I224" s="48">
        <v>6.6520643333333318</v>
      </c>
      <c r="J224" s="49"/>
      <c r="K224" s="53">
        <v>83</v>
      </c>
      <c r="L224" s="49"/>
      <c r="M224" s="53">
        <v>480</v>
      </c>
      <c r="N224" s="49"/>
      <c r="O224" s="50"/>
      <c r="P224" s="49"/>
      <c r="Q224" s="49"/>
      <c r="R224" s="49"/>
      <c r="S224" s="49"/>
      <c r="T224" s="49"/>
      <c r="U224" s="49"/>
      <c r="V224" s="50"/>
      <c r="W224" s="49"/>
      <c r="X224" s="49"/>
      <c r="Y224" s="49"/>
      <c r="Z224" s="49"/>
      <c r="AA224" s="49"/>
      <c r="AB224" s="49"/>
      <c r="AC224" s="50"/>
      <c r="AD224" s="49"/>
      <c r="AE224" s="49"/>
      <c r="AF224" s="49"/>
      <c r="AG224" s="49"/>
      <c r="AH224" s="49"/>
      <c r="AI224" s="49"/>
      <c r="AJ224" s="50"/>
      <c r="AK224" s="49"/>
      <c r="AL224" s="49"/>
      <c r="AM224" s="49"/>
      <c r="AN224" s="74">
        <f>COUNTIF(الجدول2[[#This Row],[21]:[20]],480)</f>
        <v>1</v>
      </c>
      <c r="AO224" s="74">
        <f>COUNTIF(الجدول2[[#This Row],[21]:[20]],"غ")</f>
        <v>0</v>
      </c>
      <c r="AP224" s="74">
        <f>COUNTIF(الجدول2[[#This Row],[21]:[20]],"ب")</f>
        <v>0</v>
      </c>
      <c r="AQ224" s="74">
        <f>COUNTIF(الجدول2[[#This Row],[21]:[20]],"&lt;480")</f>
        <v>1</v>
      </c>
    </row>
    <row r="225" spans="1:43">
      <c r="A225" s="41">
        <v>3202</v>
      </c>
      <c r="B225" s="54"/>
      <c r="C225" s="43">
        <f>الجدول2[[#This Row],[الرقم]]</f>
        <v>3202</v>
      </c>
      <c r="D225" s="43"/>
      <c r="E225" s="44">
        <f t="shared" si="12"/>
        <v>8.9895833336666655</v>
      </c>
      <c r="F225" s="45">
        <f t="shared" si="13"/>
        <v>4315.0000001599992</v>
      </c>
      <c r="G225" s="46">
        <f t="shared" si="14"/>
        <v>0</v>
      </c>
      <c r="H225" s="47">
        <f t="shared" si="15"/>
        <v>4315.0000001599992</v>
      </c>
      <c r="I225" s="48">
        <v>8.9895833336666655</v>
      </c>
      <c r="J225" s="49"/>
      <c r="K225" s="49"/>
      <c r="L225" s="49"/>
      <c r="M225" s="49"/>
      <c r="N225" s="49"/>
      <c r="O225" s="50"/>
      <c r="P225" s="49"/>
      <c r="Q225" s="49"/>
      <c r="R225" s="49"/>
      <c r="S225" s="49"/>
      <c r="T225" s="49"/>
      <c r="U225" s="49"/>
      <c r="V225" s="50"/>
      <c r="W225" s="49"/>
      <c r="X225" s="49"/>
      <c r="Y225" s="49"/>
      <c r="Z225" s="49"/>
      <c r="AA225" s="49"/>
      <c r="AB225" s="49"/>
      <c r="AC225" s="50"/>
      <c r="AD225" s="49"/>
      <c r="AE225" s="49"/>
      <c r="AF225" s="49"/>
      <c r="AG225" s="49"/>
      <c r="AH225" s="49"/>
      <c r="AI225" s="49"/>
      <c r="AJ225" s="50"/>
      <c r="AK225" s="49"/>
      <c r="AL225" s="49"/>
      <c r="AM225" s="49"/>
      <c r="AN225" s="74">
        <f>COUNTIF(الجدول2[[#This Row],[21]:[20]],480)</f>
        <v>0</v>
      </c>
      <c r="AO225" s="74">
        <f>COUNTIF(الجدول2[[#This Row],[21]:[20]],"غ")</f>
        <v>0</v>
      </c>
      <c r="AP225" s="74">
        <f>COUNTIF(الجدول2[[#This Row],[21]:[20]],"ب")</f>
        <v>0</v>
      </c>
      <c r="AQ225" s="74">
        <f>COUNTIF(الجدول2[[#This Row],[21]:[20]],"&lt;480")</f>
        <v>0</v>
      </c>
    </row>
    <row r="226" spans="1:43">
      <c r="A226" s="41">
        <v>3205</v>
      </c>
      <c r="B226" s="54"/>
      <c r="C226" s="140">
        <f>الجدول2[[#This Row],[الرقم]]</f>
        <v>3205</v>
      </c>
      <c r="D226" s="43"/>
      <c r="E226" s="44">
        <f t="shared" si="12"/>
        <v>16.294166669999999</v>
      </c>
      <c r="F226" s="45">
        <f t="shared" si="13"/>
        <v>7821.2000015999993</v>
      </c>
      <c r="G226" s="46">
        <f t="shared" si="14"/>
        <v>0</v>
      </c>
      <c r="H226" s="47">
        <f t="shared" si="15"/>
        <v>7821.2000015999993</v>
      </c>
      <c r="I226" s="48">
        <v>16.294166669999999</v>
      </c>
      <c r="J226" s="49"/>
      <c r="K226" s="49"/>
      <c r="L226" s="49"/>
      <c r="M226" s="49"/>
      <c r="N226" s="49"/>
      <c r="O226" s="50"/>
      <c r="P226" s="49"/>
      <c r="Q226" s="49"/>
      <c r="R226" s="49"/>
      <c r="S226" s="49"/>
      <c r="T226" s="49"/>
      <c r="U226" s="49"/>
      <c r="V226" s="50"/>
      <c r="W226" s="49"/>
      <c r="X226" s="49"/>
      <c r="Y226" s="49"/>
      <c r="Z226" s="49"/>
      <c r="AA226" s="49"/>
      <c r="AB226" s="49"/>
      <c r="AC226" s="50"/>
      <c r="AD226" s="49"/>
      <c r="AE226" s="49"/>
      <c r="AF226" s="49"/>
      <c r="AG226" s="49"/>
      <c r="AH226" s="49"/>
      <c r="AI226" s="49"/>
      <c r="AJ226" s="50"/>
      <c r="AK226" s="49"/>
      <c r="AL226" s="49"/>
      <c r="AM226" s="49"/>
      <c r="AN226" s="74">
        <f>COUNTIF(الجدول2[[#This Row],[21]:[20]],480)</f>
        <v>0</v>
      </c>
      <c r="AO226" s="74">
        <f>COUNTIF(الجدول2[[#This Row],[21]:[20]],"غ")</f>
        <v>0</v>
      </c>
      <c r="AP226" s="74">
        <f>COUNTIF(الجدول2[[#This Row],[21]:[20]],"ب")</f>
        <v>0</v>
      </c>
      <c r="AQ226" s="74">
        <f>COUNTIF(الجدول2[[#This Row],[21]:[20]],"&lt;480")</f>
        <v>0</v>
      </c>
    </row>
    <row r="227" spans="1:43">
      <c r="A227" s="41">
        <v>3221</v>
      </c>
      <c r="B227" s="55"/>
      <c r="C227" s="56">
        <f>الجدول2[[#This Row],[الرقم]]</f>
        <v>3221</v>
      </c>
      <c r="D227" s="43"/>
      <c r="E227" s="44">
        <f t="shared" si="12"/>
        <v>12.63625</v>
      </c>
      <c r="F227" s="45">
        <f t="shared" si="13"/>
        <v>6065.4000000000005</v>
      </c>
      <c r="G227" s="46">
        <f t="shared" si="14"/>
        <v>0</v>
      </c>
      <c r="H227" s="47">
        <f t="shared" si="15"/>
        <v>6065.4000000000005</v>
      </c>
      <c r="I227" s="48">
        <v>12.63625</v>
      </c>
      <c r="J227" s="53" t="s">
        <v>60</v>
      </c>
      <c r="K227" s="49"/>
      <c r="L227" s="49"/>
      <c r="M227" s="49"/>
      <c r="N227" s="49"/>
      <c r="O227" s="50"/>
      <c r="P227" s="49"/>
      <c r="Q227" s="49"/>
      <c r="R227" s="49"/>
      <c r="S227" s="49"/>
      <c r="T227" s="49"/>
      <c r="U227" s="49"/>
      <c r="V227" s="50"/>
      <c r="W227" s="49"/>
      <c r="X227" s="49"/>
      <c r="Y227" s="49"/>
      <c r="Z227" s="49"/>
      <c r="AA227" s="49"/>
      <c r="AB227" s="49"/>
      <c r="AC227" s="50"/>
      <c r="AD227" s="49"/>
      <c r="AE227" s="49"/>
      <c r="AF227" s="49"/>
      <c r="AG227" s="49"/>
      <c r="AH227" s="49"/>
      <c r="AI227" s="49"/>
      <c r="AJ227" s="50"/>
      <c r="AK227" s="49"/>
      <c r="AL227" s="49"/>
      <c r="AM227" s="49"/>
      <c r="AN227" s="75">
        <f>COUNTIF(الجدول2[[#This Row],[21]:[20]],480)</f>
        <v>0</v>
      </c>
      <c r="AO227" s="75">
        <f>COUNTIF(الجدول2[[#This Row],[21]:[20]],"غ")</f>
        <v>0</v>
      </c>
      <c r="AP227" s="75">
        <f>COUNTIF(الجدول2[[#This Row],[21]:[20]],"ب")</f>
        <v>0</v>
      </c>
      <c r="AQ227" s="75">
        <f>COUNTIF(الجدول2[[#This Row],[21]:[20]],"&lt;480")</f>
        <v>0</v>
      </c>
    </row>
    <row r="228" spans="1:43">
      <c r="A228" s="41">
        <v>3224</v>
      </c>
      <c r="B228" s="54"/>
      <c r="C228" s="43">
        <f>الجدول2[[#This Row],[الرقم]]</f>
        <v>3224</v>
      </c>
      <c r="D228" s="43"/>
      <c r="E228" s="44">
        <f t="shared" si="12"/>
        <v>27.708333330000002</v>
      </c>
      <c r="F228" s="45">
        <f t="shared" si="13"/>
        <v>13299.999998400001</v>
      </c>
      <c r="G228" s="46">
        <f t="shared" si="14"/>
        <v>0</v>
      </c>
      <c r="H228" s="47">
        <f t="shared" si="15"/>
        <v>13299.999998400001</v>
      </c>
      <c r="I228" s="48">
        <v>27.708333330000002</v>
      </c>
      <c r="J228" s="49"/>
      <c r="K228" s="49"/>
      <c r="L228" s="49"/>
      <c r="M228" s="49"/>
      <c r="N228" s="49"/>
      <c r="O228" s="50"/>
      <c r="P228" s="49"/>
      <c r="Q228" s="49"/>
      <c r="R228" s="49"/>
      <c r="S228" s="49"/>
      <c r="T228" s="49"/>
      <c r="U228" s="49"/>
      <c r="V228" s="50"/>
      <c r="W228" s="49"/>
      <c r="X228" s="49"/>
      <c r="Y228" s="49"/>
      <c r="Z228" s="49"/>
      <c r="AA228" s="49"/>
      <c r="AB228" s="49"/>
      <c r="AC228" s="50"/>
      <c r="AD228" s="49"/>
      <c r="AE228" s="49"/>
      <c r="AF228" s="49"/>
      <c r="AG228" s="49"/>
      <c r="AH228" s="49"/>
      <c r="AI228" s="49"/>
      <c r="AJ228" s="50"/>
      <c r="AK228" s="49"/>
      <c r="AL228" s="49"/>
      <c r="AM228" s="49"/>
      <c r="AN228" s="74">
        <f>COUNTIF(الجدول2[[#This Row],[21]:[20]],480)</f>
        <v>0</v>
      </c>
      <c r="AO228" s="74">
        <f>COUNTIF(الجدول2[[#This Row],[21]:[20]],"غ")</f>
        <v>0</v>
      </c>
      <c r="AP228" s="74">
        <f>COUNTIF(الجدول2[[#This Row],[21]:[20]],"ب")</f>
        <v>0</v>
      </c>
      <c r="AQ228" s="74">
        <f>COUNTIF(الجدول2[[#This Row],[21]:[20]],"&lt;480")</f>
        <v>0</v>
      </c>
    </row>
    <row r="229" spans="1:43">
      <c r="A229" s="41">
        <v>3236</v>
      </c>
      <c r="B229" s="55"/>
      <c r="C229" s="56">
        <f>الجدول2[[#This Row],[الرقم]]</f>
        <v>3236</v>
      </c>
      <c r="D229" s="43"/>
      <c r="E229" s="44">
        <f t="shared" si="12"/>
        <v>4.9166666666666661</v>
      </c>
      <c r="F229" s="45">
        <f t="shared" si="13"/>
        <v>2359.9999999999995</v>
      </c>
      <c r="G229" s="46">
        <f t="shared" si="14"/>
        <v>0</v>
      </c>
      <c r="H229" s="47">
        <f t="shared" si="15"/>
        <v>2359.9999999999995</v>
      </c>
      <c r="I229" s="48">
        <v>4.9166666666666661</v>
      </c>
      <c r="J229" s="49"/>
      <c r="K229" s="49"/>
      <c r="L229" s="49"/>
      <c r="M229" s="49"/>
      <c r="N229" s="49"/>
      <c r="O229" s="50"/>
      <c r="P229" s="49"/>
      <c r="Q229" s="49"/>
      <c r="R229" s="49"/>
      <c r="S229" s="49"/>
      <c r="T229" s="49"/>
      <c r="U229" s="49"/>
      <c r="V229" s="50"/>
      <c r="W229" s="49"/>
      <c r="X229" s="49"/>
      <c r="Y229" s="49"/>
      <c r="Z229" s="49"/>
      <c r="AA229" s="49"/>
      <c r="AB229" s="49"/>
      <c r="AC229" s="50"/>
      <c r="AD229" s="49"/>
      <c r="AE229" s="49"/>
      <c r="AF229" s="49"/>
      <c r="AG229" s="49"/>
      <c r="AH229" s="49"/>
      <c r="AI229" s="49"/>
      <c r="AJ229" s="50"/>
      <c r="AK229" s="49"/>
      <c r="AL229" s="49"/>
      <c r="AM229" s="49"/>
      <c r="AN229" s="75">
        <f>COUNTIF(الجدول2[[#This Row],[21]:[20]],480)</f>
        <v>0</v>
      </c>
      <c r="AO229" s="75">
        <f>COUNTIF(الجدول2[[#This Row],[21]:[20]],"غ")</f>
        <v>0</v>
      </c>
      <c r="AP229" s="75">
        <f>COUNTIF(الجدول2[[#This Row],[21]:[20]],"ب")</f>
        <v>0</v>
      </c>
      <c r="AQ229" s="75">
        <f>COUNTIF(الجدول2[[#This Row],[21]:[20]],"&lt;480")</f>
        <v>0</v>
      </c>
    </row>
    <row r="230" spans="1:43">
      <c r="A230" s="41">
        <v>3237</v>
      </c>
      <c r="B230" s="55"/>
      <c r="C230" s="56">
        <f>الجدول2[[#This Row],[الرقم]]</f>
        <v>3237</v>
      </c>
      <c r="D230" s="43"/>
      <c r="E230" s="44">
        <f t="shared" si="12"/>
        <v>3.5</v>
      </c>
      <c r="F230" s="45">
        <f t="shared" si="13"/>
        <v>1680</v>
      </c>
      <c r="G230" s="46">
        <f t="shared" si="14"/>
        <v>0</v>
      </c>
      <c r="H230" s="47">
        <f t="shared" si="15"/>
        <v>1680</v>
      </c>
      <c r="I230" s="48">
        <v>3.5</v>
      </c>
      <c r="J230" s="49"/>
      <c r="K230" s="49"/>
      <c r="L230" s="49"/>
      <c r="M230" s="49"/>
      <c r="N230" s="49"/>
      <c r="O230" s="50"/>
      <c r="P230" s="49"/>
      <c r="Q230" s="49"/>
      <c r="R230" s="49"/>
      <c r="S230" s="49"/>
      <c r="T230" s="49"/>
      <c r="U230" s="49"/>
      <c r="V230" s="50"/>
      <c r="W230" s="49"/>
      <c r="X230" s="49"/>
      <c r="Y230" s="49"/>
      <c r="Z230" s="49"/>
      <c r="AA230" s="49"/>
      <c r="AB230" s="49"/>
      <c r="AC230" s="50"/>
      <c r="AD230" s="49"/>
      <c r="AE230" s="49"/>
      <c r="AF230" s="49"/>
      <c r="AG230" s="49"/>
      <c r="AH230" s="49"/>
      <c r="AI230" s="49"/>
      <c r="AJ230" s="50"/>
      <c r="AK230" s="49"/>
      <c r="AL230" s="49"/>
      <c r="AM230" s="49"/>
      <c r="AN230" s="75">
        <f>COUNTIF(الجدول2[[#This Row],[21]:[20]],480)</f>
        <v>0</v>
      </c>
      <c r="AO230" s="75">
        <f>COUNTIF(الجدول2[[#This Row],[21]:[20]],"غ")</f>
        <v>0</v>
      </c>
      <c r="AP230" s="75">
        <f>COUNTIF(الجدول2[[#This Row],[21]:[20]],"ب")</f>
        <v>0</v>
      </c>
      <c r="AQ230" s="75">
        <f>COUNTIF(الجدول2[[#This Row],[21]:[20]],"&lt;480")</f>
        <v>0</v>
      </c>
    </row>
    <row r="231" spans="1:43">
      <c r="A231" s="41">
        <v>3247</v>
      </c>
      <c r="B231" s="54"/>
      <c r="C231" s="43">
        <f>الجدول2[[#This Row],[الرقم]]</f>
        <v>3247</v>
      </c>
      <c r="D231" s="43"/>
      <c r="E231" s="44">
        <f t="shared" si="12"/>
        <v>11.030833333666667</v>
      </c>
      <c r="F231" s="45">
        <f t="shared" si="13"/>
        <v>5294.8000001600003</v>
      </c>
      <c r="G231" s="46">
        <f t="shared" si="14"/>
        <v>0</v>
      </c>
      <c r="H231" s="47">
        <f t="shared" si="15"/>
        <v>5444.8000001600003</v>
      </c>
      <c r="I231" s="48">
        <v>11.343333333666667</v>
      </c>
      <c r="J231" s="53">
        <v>150</v>
      </c>
      <c r="K231" s="49"/>
      <c r="L231" s="49"/>
      <c r="M231" s="49"/>
      <c r="N231" s="49"/>
      <c r="O231" s="50"/>
      <c r="P231" s="49"/>
      <c r="Q231" s="49"/>
      <c r="R231" s="49"/>
      <c r="S231" s="49"/>
      <c r="T231" s="49"/>
      <c r="U231" s="49"/>
      <c r="V231" s="50"/>
      <c r="W231" s="49"/>
      <c r="X231" s="49"/>
      <c r="Y231" s="49"/>
      <c r="Z231" s="49"/>
      <c r="AA231" s="49"/>
      <c r="AB231" s="49"/>
      <c r="AC231" s="50"/>
      <c r="AD231" s="49"/>
      <c r="AE231" s="49"/>
      <c r="AF231" s="49"/>
      <c r="AG231" s="49"/>
      <c r="AH231" s="49"/>
      <c r="AI231" s="49"/>
      <c r="AJ231" s="50"/>
      <c r="AK231" s="49"/>
      <c r="AL231" s="49"/>
      <c r="AM231" s="49"/>
      <c r="AN231" s="74">
        <f>COUNTIF(الجدول2[[#This Row],[21]:[20]],480)</f>
        <v>0</v>
      </c>
      <c r="AO231" s="74">
        <f>COUNTIF(الجدول2[[#This Row],[21]:[20]],"غ")</f>
        <v>0</v>
      </c>
      <c r="AP231" s="74">
        <f>COUNTIF(الجدول2[[#This Row],[21]:[20]],"ب")</f>
        <v>0</v>
      </c>
      <c r="AQ231" s="74">
        <f>COUNTIF(الجدول2[[#This Row],[21]:[20]],"&lt;480")</f>
        <v>1</v>
      </c>
    </row>
    <row r="232" spans="1:43">
      <c r="A232" s="41">
        <v>3257</v>
      </c>
      <c r="B232" s="55"/>
      <c r="C232" s="56">
        <f>الجدول2[[#This Row],[الرقم]]</f>
        <v>3257</v>
      </c>
      <c r="D232" s="43"/>
      <c r="E232" s="44" t="e">
        <f t="shared" si="12"/>
        <v>#VALUE!</v>
      </c>
      <c r="F232" s="45" t="e">
        <f t="shared" si="13"/>
        <v>#VALUE!</v>
      </c>
      <c r="G232" s="46">
        <f t="shared" si="14"/>
        <v>0</v>
      </c>
      <c r="H232" s="47" t="e">
        <f t="shared" si="15"/>
        <v>#VALUE!</v>
      </c>
      <c r="I232" s="48" t="e">
        <v>#VALUE!</v>
      </c>
      <c r="J232" s="49"/>
      <c r="K232" s="49"/>
      <c r="L232" s="49"/>
      <c r="M232" s="49"/>
      <c r="N232" s="49"/>
      <c r="O232" s="50"/>
      <c r="P232" s="49"/>
      <c r="Q232" s="49"/>
      <c r="R232" s="49"/>
      <c r="S232" s="49"/>
      <c r="T232" s="49"/>
      <c r="U232" s="49"/>
      <c r="V232" s="50"/>
      <c r="W232" s="49"/>
      <c r="X232" s="49"/>
      <c r="Y232" s="49"/>
      <c r="Z232" s="49"/>
      <c r="AA232" s="49"/>
      <c r="AB232" s="49"/>
      <c r="AC232" s="50"/>
      <c r="AD232" s="49"/>
      <c r="AE232" s="49"/>
      <c r="AF232" s="49"/>
      <c r="AG232" s="49"/>
      <c r="AH232" s="49"/>
      <c r="AI232" s="49"/>
      <c r="AJ232" s="50"/>
      <c r="AK232" s="49"/>
      <c r="AL232" s="49"/>
      <c r="AM232" s="49"/>
      <c r="AN232" s="75">
        <f>COUNTIF(الجدول2[[#This Row],[21]:[20]],480)</f>
        <v>0</v>
      </c>
      <c r="AO232" s="75">
        <f>COUNTIF(الجدول2[[#This Row],[21]:[20]],"غ")</f>
        <v>0</v>
      </c>
      <c r="AP232" s="75">
        <f>COUNTIF(الجدول2[[#This Row],[21]:[20]],"ب")</f>
        <v>0</v>
      </c>
      <c r="AQ232" s="75">
        <f>COUNTIF(الجدول2[[#This Row],[21]:[20]],"&lt;480")</f>
        <v>0</v>
      </c>
    </row>
    <row r="233" spans="1:43">
      <c r="A233" s="41">
        <v>3271</v>
      </c>
      <c r="B233" s="54"/>
      <c r="C233" s="43">
        <f>الجدول2[[#This Row],[الرقم]]</f>
        <v>3271</v>
      </c>
      <c r="D233" s="43"/>
      <c r="E233" s="44">
        <f t="shared" si="12"/>
        <v>6.1666666633333325</v>
      </c>
      <c r="F233" s="45">
        <f t="shared" si="13"/>
        <v>2959.9999983999996</v>
      </c>
      <c r="G233" s="46">
        <f t="shared" si="14"/>
        <v>0</v>
      </c>
      <c r="H233" s="47">
        <f t="shared" si="15"/>
        <v>3010.9999983999996</v>
      </c>
      <c r="I233" s="48">
        <v>6.2729166633333326</v>
      </c>
      <c r="J233" s="49"/>
      <c r="K233" s="76">
        <v>51</v>
      </c>
      <c r="L233" s="49"/>
      <c r="M233" s="49"/>
      <c r="N233" s="49"/>
      <c r="O233" s="50"/>
      <c r="P233" s="49"/>
      <c r="Q233" s="49"/>
      <c r="R233" s="49"/>
      <c r="S233" s="49"/>
      <c r="T233" s="49"/>
      <c r="U233" s="49"/>
      <c r="V233" s="50"/>
      <c r="W233" s="49"/>
      <c r="X233" s="49"/>
      <c r="Y233" s="49"/>
      <c r="Z233" s="49"/>
      <c r="AA233" s="49"/>
      <c r="AB233" s="49"/>
      <c r="AC233" s="50"/>
      <c r="AD233" s="49"/>
      <c r="AE233" s="49"/>
      <c r="AF233" s="49"/>
      <c r="AG233" s="49"/>
      <c r="AH233" s="49"/>
      <c r="AI233" s="49"/>
      <c r="AJ233" s="50"/>
      <c r="AK233" s="49"/>
      <c r="AL233" s="49"/>
      <c r="AM233" s="49"/>
      <c r="AN233" s="74">
        <f>COUNTIF(الجدول2[[#This Row],[21]:[20]],480)</f>
        <v>0</v>
      </c>
      <c r="AO233" s="74">
        <f>COUNTIF(الجدول2[[#This Row],[21]:[20]],"غ")</f>
        <v>0</v>
      </c>
      <c r="AP233" s="74">
        <f>COUNTIF(الجدول2[[#This Row],[21]:[20]],"ب")</f>
        <v>0</v>
      </c>
      <c r="AQ233" s="74">
        <f>COUNTIF(الجدول2[[#This Row],[21]:[20]],"&lt;480")</f>
        <v>1</v>
      </c>
    </row>
    <row r="234" spans="1:43">
      <c r="A234" s="41">
        <v>3273</v>
      </c>
      <c r="B234" s="54"/>
      <c r="C234" s="43">
        <f>الجدول2[[#This Row],[الرقم]]</f>
        <v>3273</v>
      </c>
      <c r="D234" s="43"/>
      <c r="E234" s="44">
        <f t="shared" si="12"/>
        <v>7.7916666670000003</v>
      </c>
      <c r="F234" s="45">
        <f t="shared" si="13"/>
        <v>3740.0000001600001</v>
      </c>
      <c r="G234" s="46">
        <f t="shared" si="14"/>
        <v>0</v>
      </c>
      <c r="H234" s="47">
        <f t="shared" si="15"/>
        <v>3865.0000001600001</v>
      </c>
      <c r="I234" s="48">
        <v>8.0520833336666673</v>
      </c>
      <c r="J234" s="49"/>
      <c r="K234" s="49"/>
      <c r="L234" s="49"/>
      <c r="M234" s="49"/>
      <c r="N234" s="65">
        <v>125</v>
      </c>
      <c r="O234" s="50"/>
      <c r="P234" s="49"/>
      <c r="Q234" s="49"/>
      <c r="R234" s="49"/>
      <c r="S234" s="49"/>
      <c r="T234" s="49"/>
      <c r="U234" s="49"/>
      <c r="V234" s="50"/>
      <c r="W234" s="49"/>
      <c r="X234" s="49"/>
      <c r="Y234" s="49"/>
      <c r="Z234" s="49"/>
      <c r="AA234" s="49"/>
      <c r="AB234" s="49"/>
      <c r="AC234" s="50"/>
      <c r="AD234" s="49"/>
      <c r="AE234" s="49"/>
      <c r="AF234" s="49"/>
      <c r="AG234" s="49"/>
      <c r="AH234" s="49"/>
      <c r="AI234" s="49"/>
      <c r="AJ234" s="50"/>
      <c r="AK234" s="49"/>
      <c r="AL234" s="49"/>
      <c r="AM234" s="49"/>
      <c r="AN234" s="74">
        <f>COUNTIF(الجدول2[[#This Row],[21]:[20]],480)</f>
        <v>0</v>
      </c>
      <c r="AO234" s="74">
        <f>COUNTIF(الجدول2[[#This Row],[21]:[20]],"غ")</f>
        <v>0</v>
      </c>
      <c r="AP234" s="74">
        <f>COUNTIF(الجدول2[[#This Row],[21]:[20]],"ب")</f>
        <v>0</v>
      </c>
      <c r="AQ234" s="74">
        <f>COUNTIF(الجدول2[[#This Row],[21]:[20]],"&lt;480")</f>
        <v>1</v>
      </c>
    </row>
    <row r="235" spans="1:43">
      <c r="A235" s="41">
        <v>3279</v>
      </c>
      <c r="B235" s="55"/>
      <c r="C235" s="56">
        <f>الجدول2[[#This Row],[الرقم]]</f>
        <v>3279</v>
      </c>
      <c r="D235" s="43"/>
      <c r="E235" s="44">
        <f t="shared" si="12"/>
        <v>6.59375</v>
      </c>
      <c r="F235" s="45">
        <f t="shared" si="13"/>
        <v>3165</v>
      </c>
      <c r="G235" s="46">
        <f t="shared" si="14"/>
        <v>0</v>
      </c>
      <c r="H235" s="47">
        <f t="shared" si="15"/>
        <v>3165</v>
      </c>
      <c r="I235" s="48">
        <v>6.59375</v>
      </c>
      <c r="J235" s="49"/>
      <c r="K235" s="49"/>
      <c r="L235" s="49"/>
      <c r="M235" s="49"/>
      <c r="N235" s="49"/>
      <c r="O235" s="50"/>
      <c r="P235" s="49"/>
      <c r="Q235" s="49"/>
      <c r="R235" s="49"/>
      <c r="S235" s="49"/>
      <c r="T235" s="49"/>
      <c r="U235" s="49"/>
      <c r="V235" s="50"/>
      <c r="W235" s="49"/>
      <c r="X235" s="49"/>
      <c r="Y235" s="49"/>
      <c r="Z235" s="49"/>
      <c r="AA235" s="49"/>
      <c r="AB235" s="49"/>
      <c r="AC235" s="50"/>
      <c r="AD235" s="49"/>
      <c r="AE235" s="49"/>
      <c r="AF235" s="49"/>
      <c r="AG235" s="49"/>
      <c r="AH235" s="49"/>
      <c r="AI235" s="49"/>
      <c r="AJ235" s="50"/>
      <c r="AK235" s="49"/>
      <c r="AL235" s="49"/>
      <c r="AM235" s="49"/>
      <c r="AN235" s="75">
        <f>COUNTIF(الجدول2[[#This Row],[21]:[20]],480)</f>
        <v>0</v>
      </c>
      <c r="AO235" s="75">
        <f>COUNTIF(الجدول2[[#This Row],[21]:[20]],"غ")</f>
        <v>0</v>
      </c>
      <c r="AP235" s="75">
        <f>COUNTIF(الجدول2[[#This Row],[21]:[20]],"ب")</f>
        <v>0</v>
      </c>
      <c r="AQ235" s="75">
        <f>COUNTIF(الجدول2[[#This Row],[21]:[20]],"&lt;480")</f>
        <v>0</v>
      </c>
    </row>
    <row r="236" spans="1:43">
      <c r="A236" s="41">
        <v>3289</v>
      </c>
      <c r="B236" s="55"/>
      <c r="C236" s="56">
        <f>الجدول2[[#This Row],[الرقم]]</f>
        <v>3289</v>
      </c>
      <c r="D236" s="43"/>
      <c r="E236" s="44">
        <f t="shared" si="12"/>
        <v>5.1666666666666661</v>
      </c>
      <c r="F236" s="45">
        <f t="shared" si="13"/>
        <v>2479.9999999999995</v>
      </c>
      <c r="G236" s="46">
        <f t="shared" si="14"/>
        <v>0</v>
      </c>
      <c r="H236" s="47">
        <f t="shared" si="15"/>
        <v>2959.9999999999995</v>
      </c>
      <c r="I236" s="48">
        <v>6.1666666666666661</v>
      </c>
      <c r="J236" s="49"/>
      <c r="K236" s="53">
        <v>480</v>
      </c>
      <c r="L236" s="49"/>
      <c r="M236" s="49"/>
      <c r="N236" s="49"/>
      <c r="O236" s="50"/>
      <c r="P236" s="49"/>
      <c r="Q236" s="49"/>
      <c r="R236" s="49"/>
      <c r="S236" s="49"/>
      <c r="T236" s="49"/>
      <c r="U236" s="49"/>
      <c r="V236" s="50"/>
      <c r="W236" s="49"/>
      <c r="X236" s="49"/>
      <c r="Y236" s="49"/>
      <c r="Z236" s="49"/>
      <c r="AA236" s="49"/>
      <c r="AB236" s="49"/>
      <c r="AC236" s="50"/>
      <c r="AD236" s="49"/>
      <c r="AE236" s="49"/>
      <c r="AF236" s="49"/>
      <c r="AG236" s="49"/>
      <c r="AH236" s="49"/>
      <c r="AI236" s="49"/>
      <c r="AJ236" s="50"/>
      <c r="AK236" s="49"/>
      <c r="AL236" s="49"/>
      <c r="AM236" s="49"/>
      <c r="AN236" s="75">
        <f>COUNTIF(الجدول2[[#This Row],[21]:[20]],480)</f>
        <v>1</v>
      </c>
      <c r="AO236" s="75">
        <f>COUNTIF(الجدول2[[#This Row],[21]:[20]],"غ")</f>
        <v>0</v>
      </c>
      <c r="AP236" s="75">
        <f>COUNTIF(الجدول2[[#This Row],[21]:[20]],"ب")</f>
        <v>0</v>
      </c>
      <c r="AQ236" s="75">
        <f>COUNTIF(الجدول2[[#This Row],[21]:[20]],"&lt;480")</f>
        <v>0</v>
      </c>
    </row>
    <row r="237" spans="1:43">
      <c r="A237" s="41">
        <v>3298</v>
      </c>
      <c r="B237" s="55"/>
      <c r="C237" s="56">
        <f>الجدول2[[#This Row],[الرقم]]</f>
        <v>3298</v>
      </c>
      <c r="D237" s="43"/>
      <c r="E237" s="44">
        <f t="shared" si="12"/>
        <v>5.5145833333333334</v>
      </c>
      <c r="F237" s="45">
        <f t="shared" si="13"/>
        <v>2647</v>
      </c>
      <c r="G237" s="46">
        <f t="shared" si="14"/>
        <v>0</v>
      </c>
      <c r="H237" s="47">
        <f t="shared" si="15"/>
        <v>3127</v>
      </c>
      <c r="I237" s="48">
        <v>6.5145833333333334</v>
      </c>
      <c r="J237" s="49"/>
      <c r="K237" s="49"/>
      <c r="L237" s="49"/>
      <c r="M237" s="49"/>
      <c r="N237" s="53">
        <v>480</v>
      </c>
      <c r="O237" s="50"/>
      <c r="P237" s="49"/>
      <c r="Q237" s="49"/>
      <c r="R237" s="49"/>
      <c r="S237" s="49"/>
      <c r="T237" s="49"/>
      <c r="U237" s="49"/>
      <c r="V237" s="50"/>
      <c r="W237" s="49"/>
      <c r="X237" s="49"/>
      <c r="Y237" s="49"/>
      <c r="Z237" s="49"/>
      <c r="AA237" s="49"/>
      <c r="AB237" s="49"/>
      <c r="AC237" s="50"/>
      <c r="AD237" s="49"/>
      <c r="AE237" s="49"/>
      <c r="AF237" s="49"/>
      <c r="AG237" s="49"/>
      <c r="AH237" s="49"/>
      <c r="AI237" s="49"/>
      <c r="AJ237" s="50"/>
      <c r="AK237" s="49"/>
      <c r="AL237" s="49"/>
      <c r="AM237" s="49"/>
      <c r="AN237" s="75">
        <f>COUNTIF(الجدول2[[#This Row],[21]:[20]],480)</f>
        <v>1</v>
      </c>
      <c r="AO237" s="75">
        <f>COUNTIF(الجدول2[[#This Row],[21]:[20]],"غ")</f>
        <v>0</v>
      </c>
      <c r="AP237" s="75">
        <f>COUNTIF(الجدول2[[#This Row],[21]:[20]],"ب")</f>
        <v>0</v>
      </c>
      <c r="AQ237" s="75">
        <f>COUNTIF(الجدول2[[#This Row],[21]:[20]],"&lt;480")</f>
        <v>0</v>
      </c>
    </row>
    <row r="238" spans="1:43">
      <c r="A238" s="43">
        <v>3303</v>
      </c>
      <c r="B238" s="57"/>
      <c r="C238" s="43">
        <f>الجدول2[[#This Row],[الرقم]]</f>
        <v>3303</v>
      </c>
      <c r="D238" s="43"/>
      <c r="E238" s="44">
        <f t="shared" si="12"/>
        <v>1</v>
      </c>
      <c r="F238" s="58">
        <f t="shared" si="13"/>
        <v>480</v>
      </c>
      <c r="G238" s="46">
        <f t="shared" si="14"/>
        <v>0</v>
      </c>
      <c r="H238" s="59">
        <f t="shared" si="15"/>
        <v>480</v>
      </c>
      <c r="I238" s="60">
        <v>1</v>
      </c>
      <c r="J238" s="61"/>
      <c r="K238" s="61"/>
      <c r="L238" s="61"/>
      <c r="M238" s="49"/>
      <c r="N238" s="49"/>
      <c r="O238" s="50"/>
      <c r="P238" s="49"/>
      <c r="Q238" s="49"/>
      <c r="R238" s="49"/>
      <c r="S238" s="49"/>
      <c r="T238" s="49"/>
      <c r="U238" s="49"/>
      <c r="V238" s="50"/>
      <c r="W238" s="49"/>
      <c r="X238" s="49"/>
      <c r="Y238" s="49"/>
      <c r="Z238" s="49"/>
      <c r="AA238" s="49"/>
      <c r="AB238" s="49"/>
      <c r="AC238" s="50"/>
      <c r="AD238" s="49"/>
      <c r="AE238" s="49"/>
      <c r="AF238" s="49"/>
      <c r="AG238" s="49"/>
      <c r="AH238" s="49"/>
      <c r="AI238" s="49"/>
      <c r="AJ238" s="50"/>
      <c r="AK238" s="49"/>
      <c r="AL238" s="49"/>
      <c r="AM238" s="49"/>
      <c r="AN238" s="75">
        <f>COUNTIF(الجدول2[[#This Row],[21]:[20]],480)</f>
        <v>0</v>
      </c>
      <c r="AO238" s="75">
        <f>COUNTIF(الجدول2[[#This Row],[21]:[20]],"غ")</f>
        <v>0</v>
      </c>
      <c r="AP238" s="75">
        <f>COUNTIF(الجدول2[[#This Row],[21]:[20]],"ب")</f>
        <v>0</v>
      </c>
      <c r="AQ238" s="75">
        <f>COUNTIF(الجدول2[[#This Row],[21]:[20]],"&lt;480")</f>
        <v>0</v>
      </c>
    </row>
    <row r="239" spans="1:43">
      <c r="A239" s="41">
        <v>3306</v>
      </c>
      <c r="B239" s="77"/>
      <c r="C239" s="56">
        <f>الجدول2[[#This Row],[الرقم]]</f>
        <v>3306</v>
      </c>
      <c r="D239" s="43"/>
      <c r="E239" s="44">
        <f t="shared" si="12"/>
        <v>5.333333333333333</v>
      </c>
      <c r="F239" s="45">
        <f t="shared" si="13"/>
        <v>2560</v>
      </c>
      <c r="G239" s="46">
        <f t="shared" si="14"/>
        <v>0</v>
      </c>
      <c r="H239" s="47">
        <f t="shared" si="15"/>
        <v>2560</v>
      </c>
      <c r="I239" s="48">
        <v>5.333333333333333</v>
      </c>
      <c r="J239" s="49"/>
      <c r="K239" s="49"/>
      <c r="L239" s="49"/>
      <c r="M239" s="49"/>
      <c r="N239" s="49"/>
      <c r="O239" s="50"/>
      <c r="P239" s="49"/>
      <c r="Q239" s="49"/>
      <c r="R239" s="49"/>
      <c r="S239" s="49"/>
      <c r="T239" s="49"/>
      <c r="U239" s="49"/>
      <c r="V239" s="50"/>
      <c r="W239" s="49"/>
      <c r="X239" s="49"/>
      <c r="Y239" s="49"/>
      <c r="Z239" s="49"/>
      <c r="AA239" s="49"/>
      <c r="AB239" s="49"/>
      <c r="AC239" s="50"/>
      <c r="AD239" s="49"/>
      <c r="AE239" s="49"/>
      <c r="AF239" s="49"/>
      <c r="AG239" s="49"/>
      <c r="AH239" s="49"/>
      <c r="AI239" s="49"/>
      <c r="AJ239" s="50"/>
      <c r="AK239" s="49"/>
      <c r="AL239" s="49"/>
      <c r="AM239" s="49"/>
      <c r="AN239" s="75">
        <f>COUNTIF(الجدول2[[#This Row],[21]:[20]],480)</f>
        <v>0</v>
      </c>
      <c r="AO239" s="75">
        <f>COUNTIF(الجدول2[[#This Row],[21]:[20]],"غ")</f>
        <v>0</v>
      </c>
      <c r="AP239" s="75">
        <f>COUNTIF(الجدول2[[#This Row],[21]:[20]],"ب")</f>
        <v>0</v>
      </c>
      <c r="AQ239" s="75">
        <f>COUNTIF(الجدول2[[#This Row],[21]:[20]],"&lt;480")</f>
        <v>0</v>
      </c>
    </row>
    <row r="240" spans="1:43">
      <c r="A240" s="41">
        <v>3308</v>
      </c>
      <c r="B240" s="54"/>
      <c r="C240" s="43">
        <f>الجدول2[[#This Row],[الرقم]]</f>
        <v>3308</v>
      </c>
      <c r="D240" s="43"/>
      <c r="E240" s="44">
        <f t="shared" si="12"/>
        <v>4.6458333329999997</v>
      </c>
      <c r="F240" s="45">
        <f t="shared" si="13"/>
        <v>2229.9999998399999</v>
      </c>
      <c r="G240" s="46">
        <f t="shared" si="14"/>
        <v>0</v>
      </c>
      <c r="H240" s="47">
        <f t="shared" si="15"/>
        <v>2349.9999998399999</v>
      </c>
      <c r="I240" s="48">
        <v>4.8958333329999997</v>
      </c>
      <c r="J240" s="49"/>
      <c r="K240" s="49"/>
      <c r="L240" s="49"/>
      <c r="M240" s="49"/>
      <c r="N240" s="65">
        <v>120</v>
      </c>
      <c r="O240" s="50"/>
      <c r="P240" s="49"/>
      <c r="Q240" s="49"/>
      <c r="R240" s="49"/>
      <c r="S240" s="49"/>
      <c r="T240" s="49"/>
      <c r="U240" s="49"/>
      <c r="V240" s="50"/>
      <c r="W240" s="49"/>
      <c r="X240" s="49"/>
      <c r="Y240" s="49"/>
      <c r="Z240" s="49"/>
      <c r="AA240" s="49"/>
      <c r="AB240" s="49"/>
      <c r="AC240" s="50"/>
      <c r="AD240" s="49"/>
      <c r="AE240" s="49"/>
      <c r="AF240" s="49"/>
      <c r="AG240" s="49"/>
      <c r="AH240" s="49"/>
      <c r="AI240" s="49"/>
      <c r="AJ240" s="50"/>
      <c r="AK240" s="49"/>
      <c r="AL240" s="49"/>
      <c r="AM240" s="49"/>
      <c r="AN240" s="74">
        <f>COUNTIF(الجدول2[[#This Row],[21]:[20]],480)</f>
        <v>0</v>
      </c>
      <c r="AO240" s="74">
        <f>COUNTIF(الجدول2[[#This Row],[21]:[20]],"غ")</f>
        <v>0</v>
      </c>
      <c r="AP240" s="74">
        <f>COUNTIF(الجدول2[[#This Row],[21]:[20]],"ب")</f>
        <v>0</v>
      </c>
      <c r="AQ240" s="74">
        <f>COUNTIF(الجدول2[[#This Row],[21]:[20]],"&lt;480")</f>
        <v>1</v>
      </c>
    </row>
    <row r="241" spans="1:43">
      <c r="A241" s="43">
        <v>3309</v>
      </c>
      <c r="B241" s="57"/>
      <c r="C241" s="43">
        <f>الجدول2[[#This Row],[الرقم]]</f>
        <v>3309</v>
      </c>
      <c r="D241" s="43"/>
      <c r="E241" s="44">
        <f t="shared" si="12"/>
        <v>1</v>
      </c>
      <c r="F241" s="58">
        <f t="shared" si="13"/>
        <v>480</v>
      </c>
      <c r="G241" s="46">
        <f t="shared" si="14"/>
        <v>0</v>
      </c>
      <c r="H241" s="59">
        <f t="shared" si="15"/>
        <v>480</v>
      </c>
      <c r="I241" s="60">
        <v>1</v>
      </c>
      <c r="J241" s="61"/>
      <c r="K241" s="61"/>
      <c r="L241" s="61"/>
      <c r="M241" s="49"/>
      <c r="N241" s="49"/>
      <c r="O241" s="50"/>
      <c r="P241" s="49"/>
      <c r="Q241" s="49"/>
      <c r="R241" s="49"/>
      <c r="S241" s="49"/>
      <c r="T241" s="49"/>
      <c r="U241" s="49"/>
      <c r="V241" s="50"/>
      <c r="W241" s="49"/>
      <c r="X241" s="49"/>
      <c r="Y241" s="49"/>
      <c r="Z241" s="49"/>
      <c r="AA241" s="49"/>
      <c r="AB241" s="49"/>
      <c r="AC241" s="50"/>
      <c r="AD241" s="49"/>
      <c r="AE241" s="49"/>
      <c r="AF241" s="49"/>
      <c r="AG241" s="49"/>
      <c r="AH241" s="49"/>
      <c r="AI241" s="49"/>
      <c r="AJ241" s="50"/>
      <c r="AK241" s="49"/>
      <c r="AL241" s="49"/>
      <c r="AM241" s="49"/>
      <c r="AN241" s="75">
        <f>COUNTIF(الجدول2[[#This Row],[21]:[20]],480)</f>
        <v>0</v>
      </c>
      <c r="AO241" s="75">
        <f>COUNTIF(الجدول2[[#This Row],[21]:[20]],"غ")</f>
        <v>0</v>
      </c>
      <c r="AP241" s="75">
        <f>COUNTIF(الجدول2[[#This Row],[21]:[20]],"ب")</f>
        <v>0</v>
      </c>
      <c r="AQ241" s="75">
        <f>COUNTIF(الجدول2[[#This Row],[21]:[20]],"&lt;480")</f>
        <v>0</v>
      </c>
    </row>
    <row r="242" spans="1:43">
      <c r="A242" s="41">
        <v>3319</v>
      </c>
      <c r="B242" s="54"/>
      <c r="C242" s="43">
        <f>الجدول2[[#This Row],[الرقم]]</f>
        <v>3319</v>
      </c>
      <c r="D242" s="43"/>
      <c r="E242" s="44">
        <f t="shared" si="12"/>
        <v>1.7269833330000002</v>
      </c>
      <c r="F242" s="45">
        <f t="shared" si="13"/>
        <v>828.9519998400001</v>
      </c>
      <c r="G242" s="46">
        <f t="shared" si="14"/>
        <v>0</v>
      </c>
      <c r="H242" s="47">
        <f t="shared" si="15"/>
        <v>1308.9519998400001</v>
      </c>
      <c r="I242" s="48">
        <v>2.7269833330000002</v>
      </c>
      <c r="J242" s="49"/>
      <c r="K242" s="49"/>
      <c r="L242" s="53">
        <v>480</v>
      </c>
      <c r="M242" s="49"/>
      <c r="N242" s="49"/>
      <c r="O242" s="50"/>
      <c r="P242" s="49"/>
      <c r="Q242" s="49"/>
      <c r="R242" s="49"/>
      <c r="S242" s="49"/>
      <c r="T242" s="49"/>
      <c r="U242" s="49"/>
      <c r="V242" s="50"/>
      <c r="W242" s="49"/>
      <c r="X242" s="49"/>
      <c r="Y242" s="49"/>
      <c r="Z242" s="49"/>
      <c r="AA242" s="49"/>
      <c r="AB242" s="49"/>
      <c r="AC242" s="50"/>
      <c r="AD242" s="49"/>
      <c r="AE242" s="49"/>
      <c r="AF242" s="49"/>
      <c r="AG242" s="49"/>
      <c r="AH242" s="49"/>
      <c r="AI242" s="49"/>
      <c r="AJ242" s="50"/>
      <c r="AK242" s="49"/>
      <c r="AL242" s="49"/>
      <c r="AM242" s="49"/>
      <c r="AN242" s="74">
        <f>COUNTIF(الجدول2[[#This Row],[21]:[20]],480)</f>
        <v>1</v>
      </c>
      <c r="AO242" s="74">
        <f>COUNTIF(الجدول2[[#This Row],[21]:[20]],"غ")</f>
        <v>0</v>
      </c>
      <c r="AP242" s="74">
        <f>COUNTIF(الجدول2[[#This Row],[21]:[20]],"ب")</f>
        <v>0</v>
      </c>
      <c r="AQ242" s="74">
        <f>COUNTIF(الجدول2[[#This Row],[21]:[20]],"&lt;480")</f>
        <v>0</v>
      </c>
    </row>
    <row r="243" spans="1:43">
      <c r="A243" s="41">
        <v>3332</v>
      </c>
      <c r="B243" s="78"/>
      <c r="C243" s="79">
        <f>الجدول2[[#This Row],[الرقم]]</f>
        <v>3332</v>
      </c>
      <c r="D243" s="43"/>
      <c r="E243" s="44">
        <f t="shared" si="12"/>
        <v>23.206250000000001</v>
      </c>
      <c r="F243" s="45">
        <f t="shared" si="13"/>
        <v>11139</v>
      </c>
      <c r="G243" s="46">
        <f t="shared" si="14"/>
        <v>0</v>
      </c>
      <c r="H243" s="47">
        <f t="shared" si="15"/>
        <v>11139</v>
      </c>
      <c r="I243" s="48">
        <v>23.206250000000001</v>
      </c>
      <c r="J243" s="49"/>
      <c r="K243" s="49"/>
      <c r="L243" s="49"/>
      <c r="M243" s="49"/>
      <c r="N243" s="49"/>
      <c r="O243" s="50"/>
      <c r="P243" s="49"/>
      <c r="Q243" s="49"/>
      <c r="R243" s="49"/>
      <c r="S243" s="49"/>
      <c r="T243" s="49"/>
      <c r="U243" s="49"/>
      <c r="V243" s="50"/>
      <c r="W243" s="49"/>
      <c r="X243" s="49"/>
      <c r="Y243" s="49"/>
      <c r="Z243" s="49"/>
      <c r="AA243" s="49"/>
      <c r="AB243" s="49"/>
      <c r="AC243" s="50"/>
      <c r="AD243" s="49"/>
      <c r="AE243" s="49"/>
      <c r="AF243" s="49"/>
      <c r="AG243" s="49"/>
      <c r="AH243" s="49"/>
      <c r="AI243" s="49"/>
      <c r="AJ243" s="50"/>
      <c r="AK243" s="49"/>
      <c r="AL243" s="49"/>
      <c r="AM243" s="49"/>
      <c r="AN243" s="74">
        <f>COUNTIF(الجدول2[[#This Row],[21]:[20]],480)</f>
        <v>0</v>
      </c>
      <c r="AO243" s="74">
        <f>COUNTIF(الجدول2[[#This Row],[21]:[20]],"غ")</f>
        <v>0</v>
      </c>
      <c r="AP243" s="74">
        <f>COUNTIF(الجدول2[[#This Row],[21]:[20]],"ب")</f>
        <v>0</v>
      </c>
      <c r="AQ243" s="74">
        <f>COUNTIF(الجدول2[[#This Row],[21]:[20]],"&lt;480")</f>
        <v>0</v>
      </c>
    </row>
    <row r="244" spans="1:43">
      <c r="A244" s="41">
        <v>3333</v>
      </c>
      <c r="B244" s="54"/>
      <c r="C244" s="43">
        <f>الجدول2[[#This Row],[الرقم]]</f>
        <v>3333</v>
      </c>
      <c r="D244" s="43"/>
      <c r="E244" s="44">
        <f t="shared" si="12"/>
        <v>3.833333333333333</v>
      </c>
      <c r="F244" s="45">
        <f t="shared" si="13"/>
        <v>1839.9999999999998</v>
      </c>
      <c r="G244" s="46">
        <f t="shared" si="14"/>
        <v>0</v>
      </c>
      <c r="H244" s="47">
        <f t="shared" si="15"/>
        <v>1839.9999999999998</v>
      </c>
      <c r="I244" s="48">
        <v>3.833333333333333</v>
      </c>
      <c r="J244" s="49"/>
      <c r="K244" s="49"/>
      <c r="L244" s="49"/>
      <c r="M244" s="49"/>
      <c r="N244" s="49"/>
      <c r="O244" s="50"/>
      <c r="P244" s="49"/>
      <c r="Q244" s="49"/>
      <c r="R244" s="49"/>
      <c r="S244" s="49"/>
      <c r="T244" s="49"/>
      <c r="U244" s="49"/>
      <c r="V244" s="50"/>
      <c r="W244" s="49"/>
      <c r="X244" s="49"/>
      <c r="Y244" s="49"/>
      <c r="Z244" s="49"/>
      <c r="AA244" s="49"/>
      <c r="AB244" s="49"/>
      <c r="AC244" s="50"/>
      <c r="AD244" s="49"/>
      <c r="AE244" s="49"/>
      <c r="AF244" s="49"/>
      <c r="AG244" s="49"/>
      <c r="AH244" s="49"/>
      <c r="AI244" s="49"/>
      <c r="AJ244" s="50"/>
      <c r="AK244" s="49"/>
      <c r="AL244" s="49"/>
      <c r="AM244" s="49"/>
      <c r="AN244" s="74">
        <f>COUNTIF(الجدول2[[#This Row],[21]:[20]],480)</f>
        <v>0</v>
      </c>
      <c r="AO244" s="74">
        <f>COUNTIF(الجدول2[[#This Row],[21]:[20]],"غ")</f>
        <v>0</v>
      </c>
      <c r="AP244" s="74">
        <f>COUNTIF(الجدول2[[#This Row],[21]:[20]],"ب")</f>
        <v>0</v>
      </c>
      <c r="AQ244" s="74">
        <f>COUNTIF(الجدول2[[#This Row],[21]:[20]],"&lt;480")</f>
        <v>0</v>
      </c>
    </row>
    <row r="245" spans="1:43">
      <c r="A245" s="41">
        <v>3349</v>
      </c>
      <c r="B245" s="54"/>
      <c r="C245" s="43">
        <f>الجدول2[[#This Row],[الرقم]]</f>
        <v>3349</v>
      </c>
      <c r="D245" s="43"/>
      <c r="E245" s="44">
        <f t="shared" si="12"/>
        <v>12.464516666666668</v>
      </c>
      <c r="F245" s="45">
        <f t="shared" si="13"/>
        <v>5982.9680000000008</v>
      </c>
      <c r="G245" s="46">
        <f t="shared" si="14"/>
        <v>0</v>
      </c>
      <c r="H245" s="47">
        <f t="shared" si="15"/>
        <v>5982.9680000000008</v>
      </c>
      <c r="I245" s="48">
        <v>12.464516666666668</v>
      </c>
      <c r="J245" s="49"/>
      <c r="K245" s="49"/>
      <c r="L245" s="49"/>
      <c r="M245" s="49"/>
      <c r="N245" s="49"/>
      <c r="O245" s="50"/>
      <c r="P245" s="49"/>
      <c r="Q245" s="49"/>
      <c r="R245" s="49"/>
      <c r="S245" s="49"/>
      <c r="T245" s="49"/>
      <c r="U245" s="49"/>
      <c r="V245" s="50"/>
      <c r="W245" s="49"/>
      <c r="X245" s="49"/>
      <c r="Y245" s="49"/>
      <c r="Z245" s="49"/>
      <c r="AA245" s="49"/>
      <c r="AB245" s="49"/>
      <c r="AC245" s="50"/>
      <c r="AD245" s="49"/>
      <c r="AE245" s="49"/>
      <c r="AF245" s="49"/>
      <c r="AG245" s="49"/>
      <c r="AH245" s="49"/>
      <c r="AI245" s="49"/>
      <c r="AJ245" s="50"/>
      <c r="AK245" s="49"/>
      <c r="AL245" s="49"/>
      <c r="AM245" s="49"/>
      <c r="AN245" s="74">
        <f>COUNTIF(الجدول2[[#This Row],[21]:[20]],480)</f>
        <v>0</v>
      </c>
      <c r="AO245" s="74">
        <f>COUNTIF(الجدول2[[#This Row],[21]:[20]],"غ")</f>
        <v>0</v>
      </c>
      <c r="AP245" s="74">
        <f>COUNTIF(الجدول2[[#This Row],[21]:[20]],"ب")</f>
        <v>0</v>
      </c>
      <c r="AQ245" s="74">
        <f>COUNTIF(الجدول2[[#This Row],[21]:[20]],"&lt;480")</f>
        <v>0</v>
      </c>
    </row>
    <row r="246" spans="1:43">
      <c r="A246" s="41">
        <v>3353</v>
      </c>
      <c r="B246" s="54"/>
      <c r="C246" s="43">
        <f>الجدول2[[#This Row],[الرقم]]</f>
        <v>3353</v>
      </c>
      <c r="D246" s="43"/>
      <c r="E246" s="44">
        <f t="shared" si="12"/>
        <v>18.018750003333331</v>
      </c>
      <c r="F246" s="45">
        <f t="shared" si="13"/>
        <v>8649.0000015999995</v>
      </c>
      <c r="G246" s="46">
        <f t="shared" si="14"/>
        <v>0</v>
      </c>
      <c r="H246" s="47">
        <f t="shared" si="15"/>
        <v>8649.0000015999995</v>
      </c>
      <c r="I246" s="48">
        <v>18.018750003333331</v>
      </c>
      <c r="J246" s="49"/>
      <c r="K246" s="49"/>
      <c r="L246" s="49"/>
      <c r="M246" s="49"/>
      <c r="N246" s="49"/>
      <c r="O246" s="50"/>
      <c r="P246" s="49"/>
      <c r="Q246" s="49"/>
      <c r="R246" s="49"/>
      <c r="S246" s="49"/>
      <c r="T246" s="49"/>
      <c r="U246" s="49"/>
      <c r="V246" s="50"/>
      <c r="W246" s="49"/>
      <c r="X246" s="49"/>
      <c r="Y246" s="49"/>
      <c r="Z246" s="49"/>
      <c r="AA246" s="49"/>
      <c r="AB246" s="49"/>
      <c r="AC246" s="50"/>
      <c r="AD246" s="49"/>
      <c r="AE246" s="49"/>
      <c r="AF246" s="49"/>
      <c r="AG246" s="49"/>
      <c r="AH246" s="49"/>
      <c r="AI246" s="49"/>
      <c r="AJ246" s="50"/>
      <c r="AK246" s="49"/>
      <c r="AL246" s="49"/>
      <c r="AM246" s="49"/>
      <c r="AN246" s="74">
        <f>COUNTIF(الجدول2[[#This Row],[21]:[20]],480)</f>
        <v>0</v>
      </c>
      <c r="AO246" s="74">
        <f>COUNTIF(الجدول2[[#This Row],[21]:[20]],"غ")</f>
        <v>0</v>
      </c>
      <c r="AP246" s="74">
        <f>COUNTIF(الجدول2[[#This Row],[21]:[20]],"ب")</f>
        <v>0</v>
      </c>
      <c r="AQ246" s="74">
        <f>COUNTIF(الجدول2[[#This Row],[21]:[20]],"&lt;480")</f>
        <v>0</v>
      </c>
    </row>
    <row r="247" spans="1:43">
      <c r="A247" s="41">
        <v>3359</v>
      </c>
      <c r="B247" s="54"/>
      <c r="C247" s="43">
        <f>الجدول2[[#This Row],[الرقم]]</f>
        <v>3359</v>
      </c>
      <c r="D247" s="43"/>
      <c r="E247" s="44">
        <f t="shared" si="12"/>
        <v>2.9895166663333326</v>
      </c>
      <c r="F247" s="45">
        <f t="shared" si="13"/>
        <v>1434.9679998399997</v>
      </c>
      <c r="G247" s="46">
        <f t="shared" si="14"/>
        <v>0</v>
      </c>
      <c r="H247" s="47">
        <f t="shared" si="15"/>
        <v>1434.9679998399997</v>
      </c>
      <c r="I247" s="48">
        <v>2.9895166663333326</v>
      </c>
      <c r="J247" s="49"/>
      <c r="K247" s="49"/>
      <c r="L247" s="49"/>
      <c r="M247" s="49"/>
      <c r="N247" s="49"/>
      <c r="O247" s="50"/>
      <c r="P247" s="49"/>
      <c r="Q247" s="49"/>
      <c r="R247" s="49"/>
      <c r="S247" s="49"/>
      <c r="T247" s="49"/>
      <c r="U247" s="49"/>
      <c r="V247" s="50"/>
      <c r="W247" s="49"/>
      <c r="X247" s="49"/>
      <c r="Y247" s="49"/>
      <c r="Z247" s="49"/>
      <c r="AA247" s="49"/>
      <c r="AB247" s="49"/>
      <c r="AC247" s="50"/>
      <c r="AD247" s="49"/>
      <c r="AE247" s="49"/>
      <c r="AF247" s="49"/>
      <c r="AG247" s="49"/>
      <c r="AH247" s="49"/>
      <c r="AI247" s="49"/>
      <c r="AJ247" s="50"/>
      <c r="AK247" s="49"/>
      <c r="AL247" s="49"/>
      <c r="AM247" s="49"/>
      <c r="AN247" s="74">
        <f>COUNTIF(الجدول2[[#This Row],[21]:[20]],480)</f>
        <v>0</v>
      </c>
      <c r="AO247" s="74">
        <f>COUNTIF(الجدول2[[#This Row],[21]:[20]],"غ")</f>
        <v>0</v>
      </c>
      <c r="AP247" s="74">
        <f>COUNTIF(الجدول2[[#This Row],[21]:[20]],"ب")</f>
        <v>0</v>
      </c>
      <c r="AQ247" s="74">
        <f>COUNTIF(الجدول2[[#This Row],[21]:[20]],"&lt;480")</f>
        <v>0</v>
      </c>
    </row>
    <row r="248" spans="1:43">
      <c r="A248" s="41">
        <v>3381</v>
      </c>
      <c r="B248" s="54"/>
      <c r="C248" s="43">
        <f>الجدول2[[#This Row],[الرقم]]</f>
        <v>3381</v>
      </c>
      <c r="D248" s="43"/>
      <c r="E248" s="44">
        <f t="shared" si="12"/>
        <v>2.5</v>
      </c>
      <c r="F248" s="45">
        <f t="shared" si="13"/>
        <v>1200</v>
      </c>
      <c r="G248" s="80">
        <f t="shared" si="14"/>
        <v>0</v>
      </c>
      <c r="H248" s="47">
        <f t="shared" si="15"/>
        <v>1200</v>
      </c>
      <c r="I248" s="48">
        <v>2.5</v>
      </c>
      <c r="J248" s="49"/>
      <c r="K248" s="49"/>
      <c r="L248" s="49"/>
      <c r="M248" s="49"/>
      <c r="N248" s="49"/>
      <c r="O248" s="50"/>
      <c r="P248" s="49"/>
      <c r="Q248" s="49"/>
      <c r="R248" s="49"/>
      <c r="S248" s="49"/>
      <c r="T248" s="49"/>
      <c r="U248" s="49"/>
      <c r="V248" s="50"/>
      <c r="W248" s="49"/>
      <c r="X248" s="49"/>
      <c r="Y248" s="49"/>
      <c r="Z248" s="49"/>
      <c r="AA248" s="49"/>
      <c r="AB248" s="49"/>
      <c r="AC248" s="50"/>
      <c r="AD248" s="49"/>
      <c r="AE248" s="49"/>
      <c r="AF248" s="49"/>
      <c r="AG248" s="49"/>
      <c r="AH248" s="49"/>
      <c r="AI248" s="49"/>
      <c r="AJ248" s="50"/>
      <c r="AK248" s="49"/>
      <c r="AL248" s="49"/>
      <c r="AM248" s="49"/>
      <c r="AN248" s="74">
        <f>COUNTIF(الجدول2[[#This Row],[21]:[20]],480)</f>
        <v>0</v>
      </c>
      <c r="AO248" s="74">
        <f>COUNTIF(الجدول2[[#This Row],[21]:[20]],"غ")</f>
        <v>0</v>
      </c>
      <c r="AP248" s="74">
        <f>COUNTIF(الجدول2[[#This Row],[21]:[20]],"ب")</f>
        <v>0</v>
      </c>
      <c r="AQ248" s="74">
        <f>COUNTIF(الجدول2[[#This Row],[21]:[20]],"&lt;480")</f>
        <v>0</v>
      </c>
    </row>
    <row r="249" spans="1:43">
      <c r="A249" s="41">
        <v>3383</v>
      </c>
      <c r="B249" s="54"/>
      <c r="C249" s="43">
        <f>الجدول2[[#This Row],[الرقم]]</f>
        <v>3383</v>
      </c>
      <c r="D249" s="43"/>
      <c r="E249" s="44">
        <f t="shared" si="12"/>
        <v>7.7625000000000002</v>
      </c>
      <c r="F249" s="45">
        <f t="shared" si="13"/>
        <v>3726</v>
      </c>
      <c r="G249" s="81">
        <f t="shared" si="14"/>
        <v>0</v>
      </c>
      <c r="H249" s="47">
        <f t="shared" si="15"/>
        <v>3726</v>
      </c>
      <c r="I249" s="48">
        <v>7.7625000000000002</v>
      </c>
      <c r="J249" s="49"/>
      <c r="K249" s="49"/>
      <c r="L249" s="49"/>
      <c r="M249" s="49"/>
      <c r="N249" s="49"/>
      <c r="O249" s="50"/>
      <c r="P249" s="49"/>
      <c r="Q249" s="49"/>
      <c r="R249" s="49"/>
      <c r="S249" s="49"/>
      <c r="T249" s="49"/>
      <c r="U249" s="49"/>
      <c r="V249" s="50"/>
      <c r="W249" s="49"/>
      <c r="X249" s="49"/>
      <c r="Y249" s="49"/>
      <c r="Z249" s="49"/>
      <c r="AA249" s="49"/>
      <c r="AB249" s="49"/>
      <c r="AC249" s="50"/>
      <c r="AD249" s="49"/>
      <c r="AE249" s="49"/>
      <c r="AF249" s="49"/>
      <c r="AG249" s="49"/>
      <c r="AH249" s="49"/>
      <c r="AI249" s="49"/>
      <c r="AJ249" s="50"/>
      <c r="AK249" s="49"/>
      <c r="AL249" s="49"/>
      <c r="AM249" s="49"/>
      <c r="AN249" s="74">
        <f>COUNTIF(الجدول2[[#This Row],[21]:[20]],480)</f>
        <v>0</v>
      </c>
      <c r="AO249" s="74">
        <f>COUNTIF(الجدول2[[#This Row],[21]:[20]],"غ")</f>
        <v>0</v>
      </c>
      <c r="AP249" s="74">
        <f>COUNTIF(الجدول2[[#This Row],[21]:[20]],"ب")</f>
        <v>0</v>
      </c>
      <c r="AQ249" s="74">
        <f>COUNTIF(الجدول2[[#This Row],[21]:[20]],"&lt;480")</f>
        <v>0</v>
      </c>
    </row>
    <row r="250" spans="1:43">
      <c r="A250" s="41">
        <v>3385</v>
      </c>
      <c r="B250" s="55"/>
      <c r="C250" s="56">
        <f>الجدول2[[#This Row],[الرقم]]</f>
        <v>3385</v>
      </c>
      <c r="D250" s="43"/>
      <c r="E250" s="44">
        <f t="shared" si="12"/>
        <v>1.6666666666666667</v>
      </c>
      <c r="F250" s="45">
        <f t="shared" si="13"/>
        <v>800</v>
      </c>
      <c r="G250" s="81">
        <f t="shared" si="14"/>
        <v>0</v>
      </c>
      <c r="H250" s="66">
        <f t="shared" si="15"/>
        <v>1280</v>
      </c>
      <c r="I250" s="48">
        <v>2.6666666666666665</v>
      </c>
      <c r="J250" s="53">
        <v>480</v>
      </c>
      <c r="K250" s="49"/>
      <c r="L250" s="49"/>
      <c r="M250" s="49"/>
      <c r="N250" s="49"/>
      <c r="O250" s="50"/>
      <c r="P250" s="49"/>
      <c r="Q250" s="49"/>
      <c r="R250" s="49"/>
      <c r="S250" s="49"/>
      <c r="T250" s="49"/>
      <c r="U250" s="49"/>
      <c r="V250" s="50"/>
      <c r="W250" s="49"/>
      <c r="X250" s="49"/>
      <c r="Y250" s="49"/>
      <c r="Z250" s="49"/>
      <c r="AA250" s="49"/>
      <c r="AB250" s="49"/>
      <c r="AC250" s="50"/>
      <c r="AD250" s="49"/>
      <c r="AE250" s="49"/>
      <c r="AF250" s="49"/>
      <c r="AG250" s="49"/>
      <c r="AH250" s="49"/>
      <c r="AI250" s="49"/>
      <c r="AJ250" s="50"/>
      <c r="AK250" s="49"/>
      <c r="AL250" s="49"/>
      <c r="AM250" s="49"/>
      <c r="AN250" s="75">
        <f>COUNTIF(الجدول2[[#This Row],[21]:[20]],480)</f>
        <v>1</v>
      </c>
      <c r="AO250" s="75">
        <f>COUNTIF(الجدول2[[#This Row],[21]:[20]],"غ")</f>
        <v>0</v>
      </c>
      <c r="AP250" s="75">
        <f>COUNTIF(الجدول2[[#This Row],[21]:[20]],"ب")</f>
        <v>0</v>
      </c>
      <c r="AQ250" s="75">
        <f>COUNTIF(الجدول2[[#This Row],[21]:[20]],"&lt;480")</f>
        <v>0</v>
      </c>
    </row>
    <row r="251" spans="1:43">
      <c r="A251" s="41">
        <v>3387</v>
      </c>
      <c r="B251" s="55"/>
      <c r="C251" s="56">
        <f>الجدول2[[#This Row],[الرقم]]</f>
        <v>3387</v>
      </c>
      <c r="D251" s="43"/>
      <c r="E251" s="44">
        <f t="shared" si="12"/>
        <v>7.5624999999999982</v>
      </c>
      <c r="F251" s="45">
        <f t="shared" si="13"/>
        <v>3629.9999999999991</v>
      </c>
      <c r="G251" s="81">
        <f t="shared" si="14"/>
        <v>0</v>
      </c>
      <c r="H251" s="47">
        <f t="shared" si="15"/>
        <v>3629.9999999999991</v>
      </c>
      <c r="I251" s="48">
        <v>7.5624999999999982</v>
      </c>
      <c r="J251" s="49"/>
      <c r="K251" s="49"/>
      <c r="L251" s="49"/>
      <c r="M251" s="49"/>
      <c r="N251" s="49"/>
      <c r="O251" s="50"/>
      <c r="P251" s="49"/>
      <c r="Q251" s="49"/>
      <c r="R251" s="49"/>
      <c r="S251" s="49"/>
      <c r="T251" s="49"/>
      <c r="U251" s="49"/>
      <c r="V251" s="50"/>
      <c r="W251" s="49"/>
      <c r="X251" s="49"/>
      <c r="Y251" s="49"/>
      <c r="Z251" s="49"/>
      <c r="AA251" s="49"/>
      <c r="AB251" s="49"/>
      <c r="AC251" s="50"/>
      <c r="AD251" s="49"/>
      <c r="AE251" s="49"/>
      <c r="AF251" s="49"/>
      <c r="AG251" s="49"/>
      <c r="AH251" s="49"/>
      <c r="AI251" s="49"/>
      <c r="AJ251" s="50"/>
      <c r="AK251" s="49"/>
      <c r="AL251" s="49"/>
      <c r="AM251" s="49"/>
      <c r="AN251" s="75">
        <f>COUNTIF(الجدول2[[#This Row],[21]:[20]],480)</f>
        <v>0</v>
      </c>
      <c r="AO251" s="75">
        <f>COUNTIF(الجدول2[[#This Row],[21]:[20]],"غ")</f>
        <v>0</v>
      </c>
      <c r="AP251" s="75">
        <f>COUNTIF(الجدول2[[#This Row],[21]:[20]],"ب")</f>
        <v>0</v>
      </c>
      <c r="AQ251" s="75">
        <f>COUNTIF(الجدول2[[#This Row],[21]:[20]],"&lt;480")</f>
        <v>0</v>
      </c>
    </row>
    <row r="252" spans="1:43">
      <c r="A252" s="41">
        <v>3391</v>
      </c>
      <c r="B252" s="54"/>
      <c r="C252" s="43">
        <f>الجدول2[[#This Row],[الرقم]]</f>
        <v>3391</v>
      </c>
      <c r="D252" s="43"/>
      <c r="E252" s="44">
        <f t="shared" si="12"/>
        <v>3.6291666663333331</v>
      </c>
      <c r="F252" s="45">
        <f t="shared" si="13"/>
        <v>1741.9999998399999</v>
      </c>
      <c r="G252" s="81">
        <f t="shared" si="14"/>
        <v>0</v>
      </c>
      <c r="H252" s="47">
        <f t="shared" si="15"/>
        <v>1845.9999998399999</v>
      </c>
      <c r="I252" s="48">
        <v>3.8458333329999999</v>
      </c>
      <c r="J252" s="49"/>
      <c r="K252" s="49"/>
      <c r="L252" s="49"/>
      <c r="M252" s="49"/>
      <c r="N252" s="53">
        <v>104</v>
      </c>
      <c r="O252" s="50"/>
      <c r="P252" s="49"/>
      <c r="Q252" s="49"/>
      <c r="R252" s="49"/>
      <c r="S252" s="49"/>
      <c r="T252" s="49"/>
      <c r="U252" s="49"/>
      <c r="V252" s="50"/>
      <c r="W252" s="49"/>
      <c r="X252" s="49"/>
      <c r="Y252" s="49"/>
      <c r="Z252" s="49"/>
      <c r="AA252" s="49"/>
      <c r="AB252" s="49"/>
      <c r="AC252" s="50"/>
      <c r="AD252" s="49"/>
      <c r="AE252" s="49"/>
      <c r="AF252" s="49"/>
      <c r="AG252" s="49"/>
      <c r="AH252" s="49"/>
      <c r="AI252" s="49"/>
      <c r="AJ252" s="50"/>
      <c r="AK252" s="49"/>
      <c r="AL252" s="49"/>
      <c r="AM252" s="49"/>
      <c r="AN252" s="74">
        <f>COUNTIF(الجدول2[[#This Row],[21]:[20]],480)</f>
        <v>0</v>
      </c>
      <c r="AO252" s="74">
        <f>COUNTIF(الجدول2[[#This Row],[21]:[20]],"غ")</f>
        <v>0</v>
      </c>
      <c r="AP252" s="74">
        <f>COUNTIF(الجدول2[[#This Row],[21]:[20]],"ب")</f>
        <v>0</v>
      </c>
      <c r="AQ252" s="74">
        <f>COUNTIF(الجدول2[[#This Row],[21]:[20]],"&lt;480")</f>
        <v>1</v>
      </c>
    </row>
    <row r="253" spans="1:43">
      <c r="A253" s="41">
        <v>3400</v>
      </c>
      <c r="B253" s="55"/>
      <c r="C253" s="43">
        <f>الجدول2[[#This Row],[الرقم]]</f>
        <v>3400</v>
      </c>
      <c r="D253" s="43"/>
      <c r="E253" s="44">
        <f t="shared" si="12"/>
        <v>8.9999800000000008</v>
      </c>
      <c r="F253" s="45">
        <f t="shared" si="13"/>
        <v>4319.9904000000006</v>
      </c>
      <c r="G253" s="81">
        <f t="shared" si="14"/>
        <v>0</v>
      </c>
      <c r="H253" s="47">
        <f t="shared" si="15"/>
        <v>4319.9904000000006</v>
      </c>
      <c r="I253" s="48">
        <v>8.9999800000000008</v>
      </c>
      <c r="J253" s="49"/>
      <c r="K253" s="49"/>
      <c r="L253" s="49"/>
      <c r="M253" s="49"/>
      <c r="N253" s="49"/>
      <c r="O253" s="50"/>
      <c r="P253" s="49"/>
      <c r="Q253" s="49"/>
      <c r="R253" s="49"/>
      <c r="S253" s="49"/>
      <c r="T253" s="49"/>
      <c r="U253" s="49"/>
      <c r="V253" s="50"/>
      <c r="W253" s="49"/>
      <c r="X253" s="49"/>
      <c r="Y253" s="49"/>
      <c r="Z253" s="49"/>
      <c r="AA253" s="49"/>
      <c r="AB253" s="49"/>
      <c r="AC253" s="50"/>
      <c r="AD253" s="49"/>
      <c r="AE253" s="49"/>
      <c r="AF253" s="49"/>
      <c r="AG253" s="49"/>
      <c r="AH253" s="49"/>
      <c r="AI253" s="49"/>
      <c r="AJ253" s="50"/>
      <c r="AK253" s="49"/>
      <c r="AL253" s="49"/>
      <c r="AM253" s="49"/>
      <c r="AN253" s="74">
        <f>COUNTIF(الجدول2[[#This Row],[21]:[20]],480)</f>
        <v>0</v>
      </c>
      <c r="AO253" s="74">
        <f>COUNTIF(الجدول2[[#This Row],[21]:[20]],"غ")</f>
        <v>0</v>
      </c>
      <c r="AP253" s="74">
        <f>COUNTIF(الجدول2[[#This Row],[21]:[20]],"ب")</f>
        <v>0</v>
      </c>
      <c r="AQ253" s="74">
        <f>COUNTIF(الجدول2[[#This Row],[21]:[20]],"&lt;480")</f>
        <v>0</v>
      </c>
    </row>
    <row r="254" spans="1:43">
      <c r="A254" s="41">
        <v>3407</v>
      </c>
      <c r="B254" s="55"/>
      <c r="C254" s="56">
        <f>الجدول2[[#This Row],[الرقم]]</f>
        <v>3407</v>
      </c>
      <c r="D254" s="43"/>
      <c r="E254" s="44">
        <f t="shared" si="12"/>
        <v>4.083333333333333</v>
      </c>
      <c r="F254" s="45">
        <f t="shared" si="13"/>
        <v>1959.9999999999998</v>
      </c>
      <c r="G254" s="81">
        <f t="shared" si="14"/>
        <v>0</v>
      </c>
      <c r="H254" s="47">
        <f t="shared" si="15"/>
        <v>1959.9999999999998</v>
      </c>
      <c r="I254" s="48">
        <v>4.083333333333333</v>
      </c>
      <c r="J254" s="49"/>
      <c r="K254" s="49"/>
      <c r="L254" s="49"/>
      <c r="M254" s="49"/>
      <c r="N254" s="49"/>
      <c r="O254" s="50"/>
      <c r="P254" s="49"/>
      <c r="Q254" s="49"/>
      <c r="R254" s="49"/>
      <c r="S254" s="49"/>
      <c r="T254" s="49"/>
      <c r="U254" s="49"/>
      <c r="V254" s="50"/>
      <c r="W254" s="49"/>
      <c r="X254" s="49"/>
      <c r="Y254" s="49"/>
      <c r="Z254" s="49"/>
      <c r="AA254" s="49"/>
      <c r="AB254" s="49"/>
      <c r="AC254" s="50"/>
      <c r="AD254" s="49"/>
      <c r="AE254" s="49"/>
      <c r="AF254" s="49"/>
      <c r="AG254" s="49"/>
      <c r="AH254" s="49"/>
      <c r="AI254" s="49"/>
      <c r="AJ254" s="50"/>
      <c r="AK254" s="49"/>
      <c r="AL254" s="49"/>
      <c r="AM254" s="49"/>
      <c r="AN254" s="75">
        <f>COUNTIF(الجدول2[[#This Row],[21]:[20]],480)</f>
        <v>0</v>
      </c>
      <c r="AO254" s="75">
        <f>COUNTIF(الجدول2[[#This Row],[21]:[20]],"غ")</f>
        <v>0</v>
      </c>
      <c r="AP254" s="75">
        <f>COUNTIF(الجدول2[[#This Row],[21]:[20]],"ب")</f>
        <v>0</v>
      </c>
      <c r="AQ254" s="75">
        <f>COUNTIF(الجدول2[[#This Row],[21]:[20]],"&lt;480")</f>
        <v>0</v>
      </c>
    </row>
    <row r="255" spans="1:43">
      <c r="A255" s="41">
        <v>3409</v>
      </c>
      <c r="B255" s="54"/>
      <c r="C255" s="43">
        <f>الجدول2[[#This Row],[الرقم]]</f>
        <v>3409</v>
      </c>
      <c r="D255" s="43"/>
      <c r="E255" s="44">
        <f t="shared" si="12"/>
        <v>3.474999996666666</v>
      </c>
      <c r="F255" s="45">
        <f t="shared" si="13"/>
        <v>1667.9999983999996</v>
      </c>
      <c r="G255" s="81">
        <f t="shared" si="14"/>
        <v>0</v>
      </c>
      <c r="H255" s="47">
        <f t="shared" si="15"/>
        <v>1667.9999983999996</v>
      </c>
      <c r="I255" s="48">
        <v>3.474999996666666</v>
      </c>
      <c r="J255" s="49"/>
      <c r="K255" s="49"/>
      <c r="L255" s="49"/>
      <c r="M255" s="49"/>
      <c r="N255" s="49"/>
      <c r="O255" s="50"/>
      <c r="P255" s="49"/>
      <c r="Q255" s="49"/>
      <c r="R255" s="49"/>
      <c r="S255" s="49"/>
      <c r="T255" s="49"/>
      <c r="U255" s="49"/>
      <c r="V255" s="50"/>
      <c r="W255" s="49"/>
      <c r="X255" s="49"/>
      <c r="Y255" s="49"/>
      <c r="Z255" s="49"/>
      <c r="AA255" s="49"/>
      <c r="AB255" s="49"/>
      <c r="AC255" s="50"/>
      <c r="AD255" s="49"/>
      <c r="AE255" s="49"/>
      <c r="AF255" s="49"/>
      <c r="AG255" s="49"/>
      <c r="AH255" s="49"/>
      <c r="AI255" s="49"/>
      <c r="AJ255" s="50"/>
      <c r="AK255" s="49"/>
      <c r="AL255" s="49"/>
      <c r="AM255" s="49"/>
      <c r="AN255" s="74">
        <f>COUNTIF(الجدول2[[#This Row],[21]:[20]],480)</f>
        <v>0</v>
      </c>
      <c r="AO255" s="74">
        <f>COUNTIF(الجدول2[[#This Row],[21]:[20]],"غ")</f>
        <v>0</v>
      </c>
      <c r="AP255" s="74">
        <f>COUNTIF(الجدول2[[#This Row],[21]:[20]],"ب")</f>
        <v>0</v>
      </c>
      <c r="AQ255" s="74">
        <f>COUNTIF(الجدول2[[#This Row],[21]:[20]],"&lt;480")</f>
        <v>0</v>
      </c>
    </row>
    <row r="256" spans="1:43">
      <c r="A256" s="41">
        <v>3421</v>
      </c>
      <c r="B256" s="54"/>
      <c r="C256" s="43">
        <f>الجدول2[[#This Row],[الرقم]]</f>
        <v>3421</v>
      </c>
      <c r="D256" s="43"/>
      <c r="E256" s="44">
        <f t="shared" si="12"/>
        <v>37</v>
      </c>
      <c r="F256" s="45">
        <f t="shared" si="13"/>
        <v>17760</v>
      </c>
      <c r="G256" s="81">
        <f t="shared" si="14"/>
        <v>0</v>
      </c>
      <c r="H256" s="47">
        <f t="shared" si="15"/>
        <v>17760</v>
      </c>
      <c r="I256" s="48">
        <v>37</v>
      </c>
      <c r="J256" s="49"/>
      <c r="K256" s="49"/>
      <c r="L256" s="49"/>
      <c r="M256" s="49"/>
      <c r="N256" s="49"/>
      <c r="O256" s="50"/>
      <c r="P256" s="49"/>
      <c r="Q256" s="49"/>
      <c r="R256" s="49"/>
      <c r="S256" s="49"/>
      <c r="T256" s="49"/>
      <c r="U256" s="49"/>
      <c r="V256" s="50"/>
      <c r="W256" s="49"/>
      <c r="X256" s="49"/>
      <c r="Y256" s="49"/>
      <c r="Z256" s="49"/>
      <c r="AA256" s="49"/>
      <c r="AB256" s="49"/>
      <c r="AC256" s="50"/>
      <c r="AD256" s="49"/>
      <c r="AE256" s="49"/>
      <c r="AF256" s="49"/>
      <c r="AG256" s="49"/>
      <c r="AH256" s="49"/>
      <c r="AI256" s="49"/>
      <c r="AJ256" s="50"/>
      <c r="AK256" s="49"/>
      <c r="AL256" s="49"/>
      <c r="AM256" s="49"/>
      <c r="AN256" s="74">
        <f>COUNTIF(الجدول2[[#This Row],[21]:[20]],480)</f>
        <v>0</v>
      </c>
      <c r="AO256" s="74">
        <f>COUNTIF(الجدول2[[#This Row],[21]:[20]],"غ")</f>
        <v>0</v>
      </c>
      <c r="AP256" s="74">
        <f>COUNTIF(الجدول2[[#This Row],[21]:[20]],"ب")</f>
        <v>0</v>
      </c>
      <c r="AQ256" s="74">
        <f>COUNTIF(الجدول2[[#This Row],[21]:[20]],"&lt;480")</f>
        <v>0</v>
      </c>
    </row>
    <row r="257" spans="1:43">
      <c r="A257" s="41">
        <v>3424</v>
      </c>
      <c r="B257" s="54"/>
      <c r="C257" s="43">
        <f>الجدول2[[#This Row],[الرقم]]</f>
        <v>3424</v>
      </c>
      <c r="D257" s="43"/>
      <c r="E257" s="44">
        <f t="shared" si="12"/>
        <v>29.993739996666665</v>
      </c>
      <c r="F257" s="45">
        <f t="shared" si="13"/>
        <v>14396.9951984</v>
      </c>
      <c r="G257" s="81">
        <f t="shared" si="14"/>
        <v>0</v>
      </c>
      <c r="H257" s="47">
        <f t="shared" si="15"/>
        <v>14396.9951984</v>
      </c>
      <c r="I257" s="48">
        <v>29.993739996666665</v>
      </c>
      <c r="J257" s="49"/>
      <c r="K257" s="49"/>
      <c r="L257" s="49"/>
      <c r="M257" s="49"/>
      <c r="N257" s="49"/>
      <c r="O257" s="50"/>
      <c r="P257" s="49"/>
      <c r="Q257" s="49"/>
      <c r="R257" s="49"/>
      <c r="S257" s="49"/>
      <c r="T257" s="49"/>
      <c r="U257" s="49"/>
      <c r="V257" s="50"/>
      <c r="W257" s="49"/>
      <c r="X257" s="49"/>
      <c r="Y257" s="49"/>
      <c r="Z257" s="49"/>
      <c r="AA257" s="49"/>
      <c r="AB257" s="49"/>
      <c r="AC257" s="50"/>
      <c r="AD257" s="49"/>
      <c r="AE257" s="49"/>
      <c r="AF257" s="49"/>
      <c r="AG257" s="49"/>
      <c r="AH257" s="49"/>
      <c r="AI257" s="49"/>
      <c r="AJ257" s="50"/>
      <c r="AK257" s="49"/>
      <c r="AL257" s="49"/>
      <c r="AM257" s="49"/>
      <c r="AN257" s="74">
        <f>COUNTIF(الجدول2[[#This Row],[21]:[20]],480)</f>
        <v>0</v>
      </c>
      <c r="AO257" s="74">
        <f>COUNTIF(الجدول2[[#This Row],[21]:[20]],"غ")</f>
        <v>0</v>
      </c>
      <c r="AP257" s="74">
        <f>COUNTIF(الجدول2[[#This Row],[21]:[20]],"ب")</f>
        <v>0</v>
      </c>
      <c r="AQ257" s="74">
        <f>COUNTIF(الجدول2[[#This Row],[21]:[20]],"&lt;480")</f>
        <v>0</v>
      </c>
    </row>
    <row r="258" spans="1:43">
      <c r="A258" s="41">
        <v>3426</v>
      </c>
      <c r="B258" s="54"/>
      <c r="C258" s="43">
        <f>الجدول2[[#This Row],[الرقم]]</f>
        <v>3426</v>
      </c>
      <c r="D258" s="43"/>
      <c r="E258" s="44">
        <f t="shared" ref="E258:E321" si="16">F258/60/8</f>
        <v>9.216666666666665</v>
      </c>
      <c r="F258" s="45">
        <f t="shared" ref="F258:F321" si="17">H258-SUM(J258:AM258)</f>
        <v>4423.9999999999991</v>
      </c>
      <c r="G258" s="81">
        <f t="shared" ref="G258:G321" si="18">COUNTIF(J258:AM258,"ب")</f>
        <v>0</v>
      </c>
      <c r="H258" s="47">
        <f t="shared" ref="H258:H321" si="19">I258*60*8</f>
        <v>4423.9999999999991</v>
      </c>
      <c r="I258" s="48">
        <v>9.216666666666665</v>
      </c>
      <c r="J258" s="49"/>
      <c r="K258" s="49"/>
      <c r="L258" s="49"/>
      <c r="M258" s="49"/>
      <c r="N258" s="49"/>
      <c r="O258" s="50"/>
      <c r="P258" s="49"/>
      <c r="Q258" s="49"/>
      <c r="R258" s="49"/>
      <c r="S258" s="49"/>
      <c r="T258" s="49"/>
      <c r="U258" s="49"/>
      <c r="V258" s="50"/>
      <c r="W258" s="49"/>
      <c r="X258" s="49"/>
      <c r="Y258" s="49"/>
      <c r="Z258" s="49"/>
      <c r="AA258" s="49"/>
      <c r="AB258" s="49"/>
      <c r="AC258" s="50"/>
      <c r="AD258" s="49"/>
      <c r="AE258" s="49"/>
      <c r="AF258" s="49"/>
      <c r="AG258" s="49"/>
      <c r="AH258" s="49"/>
      <c r="AI258" s="49"/>
      <c r="AJ258" s="50"/>
      <c r="AK258" s="49"/>
      <c r="AL258" s="49"/>
      <c r="AM258" s="49"/>
      <c r="AN258" s="74">
        <f>COUNTIF(الجدول2[[#This Row],[21]:[20]],480)</f>
        <v>0</v>
      </c>
      <c r="AO258" s="74">
        <f>COUNTIF(الجدول2[[#This Row],[21]:[20]],"غ")</f>
        <v>0</v>
      </c>
      <c r="AP258" s="74">
        <f>COUNTIF(الجدول2[[#This Row],[21]:[20]],"ب")</f>
        <v>0</v>
      </c>
      <c r="AQ258" s="74">
        <f>COUNTIF(الجدول2[[#This Row],[21]:[20]],"&lt;480")</f>
        <v>0</v>
      </c>
    </row>
    <row r="259" spans="1:43">
      <c r="A259" s="41">
        <v>3429</v>
      </c>
      <c r="B259" s="55"/>
      <c r="C259" s="56">
        <f>الجدول2[[#This Row],[الرقم]]</f>
        <v>3429</v>
      </c>
      <c r="D259" s="43"/>
      <c r="E259" s="44">
        <f t="shared" si="16"/>
        <v>1.66</v>
      </c>
      <c r="F259" s="45">
        <f t="shared" si="17"/>
        <v>796.8</v>
      </c>
      <c r="G259" s="81">
        <f t="shared" si="18"/>
        <v>0</v>
      </c>
      <c r="H259" s="47">
        <f t="shared" si="19"/>
        <v>796.8</v>
      </c>
      <c r="I259" s="48">
        <v>1.66</v>
      </c>
      <c r="J259" s="49"/>
      <c r="K259" s="49"/>
      <c r="L259" s="49"/>
      <c r="M259" s="49"/>
      <c r="N259" s="49"/>
      <c r="O259" s="50"/>
      <c r="P259" s="49"/>
      <c r="Q259" s="49"/>
      <c r="R259" s="49"/>
      <c r="S259" s="49"/>
      <c r="T259" s="49"/>
      <c r="U259" s="49"/>
      <c r="V259" s="50"/>
      <c r="W259" s="49"/>
      <c r="X259" s="49"/>
      <c r="Y259" s="49"/>
      <c r="Z259" s="49"/>
      <c r="AA259" s="49"/>
      <c r="AB259" s="49"/>
      <c r="AC259" s="50"/>
      <c r="AD259" s="49"/>
      <c r="AE259" s="49"/>
      <c r="AF259" s="49"/>
      <c r="AG259" s="49"/>
      <c r="AH259" s="49"/>
      <c r="AI259" s="49"/>
      <c r="AJ259" s="50"/>
      <c r="AK259" s="49"/>
      <c r="AL259" s="49"/>
      <c r="AM259" s="49"/>
      <c r="AN259" s="75">
        <f>COUNTIF(الجدول2[[#This Row],[21]:[20]],480)</f>
        <v>0</v>
      </c>
      <c r="AO259" s="75">
        <f>COUNTIF(الجدول2[[#This Row],[21]:[20]],"غ")</f>
        <v>0</v>
      </c>
      <c r="AP259" s="75">
        <f>COUNTIF(الجدول2[[#This Row],[21]:[20]],"ب")</f>
        <v>0</v>
      </c>
      <c r="AQ259" s="75">
        <f>COUNTIF(الجدول2[[#This Row],[21]:[20]],"&lt;480")</f>
        <v>0</v>
      </c>
    </row>
    <row r="260" spans="1:43">
      <c r="A260" s="43">
        <v>3430</v>
      </c>
      <c r="B260" s="57"/>
      <c r="C260" s="43">
        <f>الجدول2[[#This Row],[الرقم]]</f>
        <v>3430</v>
      </c>
      <c r="D260" s="43"/>
      <c r="E260" s="44">
        <f t="shared" si="16"/>
        <v>2.333333333333333</v>
      </c>
      <c r="F260" s="58">
        <f t="shared" si="17"/>
        <v>1119.9999999999998</v>
      </c>
      <c r="G260" s="81">
        <f t="shared" si="18"/>
        <v>0</v>
      </c>
      <c r="H260" s="59">
        <f t="shared" si="19"/>
        <v>1119.9999999999998</v>
      </c>
      <c r="I260" s="60">
        <v>2.333333333333333</v>
      </c>
      <c r="J260" s="61"/>
      <c r="K260" s="61"/>
      <c r="L260" s="61"/>
      <c r="M260" s="49"/>
      <c r="N260" s="49"/>
      <c r="O260" s="50"/>
      <c r="P260" s="49"/>
      <c r="Q260" s="49"/>
      <c r="R260" s="49"/>
      <c r="S260" s="49"/>
      <c r="T260" s="49"/>
      <c r="U260" s="49"/>
      <c r="V260" s="50"/>
      <c r="W260" s="49"/>
      <c r="X260" s="49"/>
      <c r="Y260" s="49"/>
      <c r="Z260" s="49"/>
      <c r="AA260" s="49"/>
      <c r="AB260" s="49"/>
      <c r="AC260" s="50"/>
      <c r="AD260" s="49"/>
      <c r="AE260" s="49"/>
      <c r="AF260" s="49"/>
      <c r="AG260" s="49"/>
      <c r="AH260" s="49"/>
      <c r="AI260" s="49"/>
      <c r="AJ260" s="50"/>
      <c r="AK260" s="49"/>
      <c r="AL260" s="49"/>
      <c r="AM260" s="49"/>
      <c r="AN260" s="75">
        <f>COUNTIF(الجدول2[[#This Row],[21]:[20]],480)</f>
        <v>0</v>
      </c>
      <c r="AO260" s="75">
        <f>COUNTIF(الجدول2[[#This Row],[21]:[20]],"غ")</f>
        <v>0</v>
      </c>
      <c r="AP260" s="75">
        <f>COUNTIF(الجدول2[[#This Row],[21]:[20]],"ب")</f>
        <v>0</v>
      </c>
      <c r="AQ260" s="75">
        <f>COUNTIF(الجدول2[[#This Row],[21]:[20]],"&lt;480")</f>
        <v>0</v>
      </c>
    </row>
    <row r="261" spans="1:43">
      <c r="A261" s="41">
        <v>3432</v>
      </c>
      <c r="B261" s="54"/>
      <c r="C261" s="43">
        <f>الجدول2[[#This Row],[الرقم]]</f>
        <v>3432</v>
      </c>
      <c r="D261" s="43"/>
      <c r="E261" s="44">
        <f t="shared" si="16"/>
        <v>5.4312500000000004</v>
      </c>
      <c r="F261" s="45">
        <f t="shared" si="17"/>
        <v>2607</v>
      </c>
      <c r="G261" s="81">
        <f t="shared" si="18"/>
        <v>0</v>
      </c>
      <c r="H261" s="47">
        <f t="shared" si="19"/>
        <v>2607</v>
      </c>
      <c r="I261" s="48">
        <v>5.4312500000000004</v>
      </c>
      <c r="J261" s="49"/>
      <c r="K261" s="49"/>
      <c r="L261" s="49"/>
      <c r="M261" s="49"/>
      <c r="N261" s="49"/>
      <c r="O261" s="50"/>
      <c r="P261" s="49"/>
      <c r="Q261" s="49"/>
      <c r="R261" s="49"/>
      <c r="S261" s="49"/>
      <c r="T261" s="49"/>
      <c r="U261" s="49"/>
      <c r="V261" s="50"/>
      <c r="W261" s="49"/>
      <c r="X261" s="49"/>
      <c r="Y261" s="49"/>
      <c r="Z261" s="49"/>
      <c r="AA261" s="49"/>
      <c r="AB261" s="49"/>
      <c r="AC261" s="50"/>
      <c r="AD261" s="49"/>
      <c r="AE261" s="49"/>
      <c r="AF261" s="49"/>
      <c r="AG261" s="49"/>
      <c r="AH261" s="49"/>
      <c r="AI261" s="49"/>
      <c r="AJ261" s="50"/>
      <c r="AK261" s="49"/>
      <c r="AL261" s="49"/>
      <c r="AM261" s="49"/>
      <c r="AN261" s="74">
        <f>COUNTIF(الجدول2[[#This Row],[21]:[20]],480)</f>
        <v>0</v>
      </c>
      <c r="AO261" s="74">
        <f>COUNTIF(الجدول2[[#This Row],[21]:[20]],"غ")</f>
        <v>0</v>
      </c>
      <c r="AP261" s="74">
        <f>COUNTIF(الجدول2[[#This Row],[21]:[20]],"ب")</f>
        <v>0</v>
      </c>
      <c r="AQ261" s="74">
        <f>COUNTIF(الجدول2[[#This Row],[21]:[20]],"&lt;480")</f>
        <v>0</v>
      </c>
    </row>
    <row r="262" spans="1:43">
      <c r="A262" s="41">
        <v>3445</v>
      </c>
      <c r="B262" s="54"/>
      <c r="C262" s="56">
        <f>الجدول2[[#This Row],[الرقم]]</f>
        <v>3445</v>
      </c>
      <c r="D262" s="43"/>
      <c r="E262" s="44">
        <f t="shared" si="16"/>
        <v>10.741666666666667</v>
      </c>
      <c r="F262" s="45">
        <f t="shared" si="17"/>
        <v>5156</v>
      </c>
      <c r="G262" s="82">
        <f t="shared" si="18"/>
        <v>0</v>
      </c>
      <c r="H262" s="47">
        <f t="shared" si="19"/>
        <v>5636</v>
      </c>
      <c r="I262" s="48">
        <v>11.741666666666667</v>
      </c>
      <c r="J262" s="49"/>
      <c r="K262" s="49"/>
      <c r="L262" s="53">
        <v>480</v>
      </c>
      <c r="M262" s="67"/>
      <c r="N262" s="49"/>
      <c r="O262" s="50"/>
      <c r="P262" s="49"/>
      <c r="Q262" s="49"/>
      <c r="R262" s="49"/>
      <c r="S262" s="49"/>
      <c r="T262" s="49"/>
      <c r="U262" s="49"/>
      <c r="V262" s="50"/>
      <c r="W262" s="49"/>
      <c r="X262" s="49"/>
      <c r="Y262" s="49"/>
      <c r="Z262" s="49"/>
      <c r="AA262" s="49"/>
      <c r="AB262" s="49"/>
      <c r="AC262" s="50"/>
      <c r="AD262" s="49"/>
      <c r="AE262" s="49"/>
      <c r="AF262" s="49"/>
      <c r="AG262" s="49"/>
      <c r="AH262" s="49"/>
      <c r="AI262" s="49"/>
      <c r="AJ262" s="50"/>
      <c r="AK262" s="49"/>
      <c r="AL262" s="49"/>
      <c r="AM262" s="49"/>
      <c r="AN262" s="74">
        <f>COUNTIF(الجدول2[[#This Row],[21]:[20]],480)</f>
        <v>1</v>
      </c>
      <c r="AO262" s="74">
        <f>COUNTIF(الجدول2[[#This Row],[21]:[20]],"غ")</f>
        <v>0</v>
      </c>
      <c r="AP262" s="74">
        <f>COUNTIF(الجدول2[[#This Row],[21]:[20]],"ب")</f>
        <v>0</v>
      </c>
      <c r="AQ262" s="74">
        <f>COUNTIF(الجدول2[[#This Row],[21]:[20]],"&lt;480")</f>
        <v>0</v>
      </c>
    </row>
    <row r="263" spans="1:43">
      <c r="A263" s="41">
        <v>3453</v>
      </c>
      <c r="B263" s="54"/>
      <c r="C263" s="43">
        <f>الجدول2[[#This Row],[الرقم]]</f>
        <v>3453</v>
      </c>
      <c r="D263" s="43"/>
      <c r="E263" s="44">
        <f t="shared" si="16"/>
        <v>3.9175</v>
      </c>
      <c r="F263" s="45">
        <f t="shared" si="17"/>
        <v>1880.4</v>
      </c>
      <c r="G263" s="82">
        <f t="shared" si="18"/>
        <v>0</v>
      </c>
      <c r="H263" s="47">
        <f t="shared" si="19"/>
        <v>2360.4</v>
      </c>
      <c r="I263" s="48">
        <v>4.9175000000000004</v>
      </c>
      <c r="J263" s="53" t="s">
        <v>58</v>
      </c>
      <c r="K263" s="49"/>
      <c r="L263" s="53">
        <v>480</v>
      </c>
      <c r="M263" s="49"/>
      <c r="N263" s="49"/>
      <c r="O263" s="50"/>
      <c r="P263" s="49"/>
      <c r="Q263" s="53" t="s">
        <v>58</v>
      </c>
      <c r="R263" s="49"/>
      <c r="S263" s="49"/>
      <c r="T263" s="49"/>
      <c r="U263" s="49"/>
      <c r="V263" s="50"/>
      <c r="W263" s="49"/>
      <c r="X263" s="49"/>
      <c r="Y263" s="49"/>
      <c r="Z263" s="49"/>
      <c r="AA263" s="49"/>
      <c r="AB263" s="49"/>
      <c r="AC263" s="50"/>
      <c r="AD263" s="49"/>
      <c r="AE263" s="49"/>
      <c r="AF263" s="49"/>
      <c r="AG263" s="49"/>
      <c r="AH263" s="49"/>
      <c r="AI263" s="49"/>
      <c r="AJ263" s="50"/>
      <c r="AK263" s="49"/>
      <c r="AL263" s="49"/>
      <c r="AM263" s="49"/>
      <c r="AN263" s="74">
        <f>COUNTIF(الجدول2[[#This Row],[21]:[20]],480)</f>
        <v>1</v>
      </c>
      <c r="AO263" s="74">
        <f>COUNTIF(الجدول2[[#This Row],[21]:[20]],"غ")</f>
        <v>0</v>
      </c>
      <c r="AP263" s="74">
        <f>COUNTIF(الجدول2[[#This Row],[21]:[20]],"ب")</f>
        <v>0</v>
      </c>
      <c r="AQ263" s="74">
        <f>COUNTIF(الجدول2[[#This Row],[21]:[20]],"&lt;480")</f>
        <v>0</v>
      </c>
    </row>
    <row r="264" spans="1:43">
      <c r="A264" s="41">
        <v>3454</v>
      </c>
      <c r="B264" s="55"/>
      <c r="C264" s="56">
        <f>الجدول2[[#This Row],[الرقم]]</f>
        <v>3454</v>
      </c>
      <c r="D264" s="43"/>
      <c r="E264" s="44">
        <f t="shared" si="16"/>
        <v>0.31874999999999998</v>
      </c>
      <c r="F264" s="45">
        <f t="shared" si="17"/>
        <v>153</v>
      </c>
      <c r="G264" s="82">
        <f t="shared" si="18"/>
        <v>12</v>
      </c>
      <c r="H264" s="47">
        <f t="shared" si="19"/>
        <v>1593</v>
      </c>
      <c r="I264" s="48">
        <v>3.3187500000000001</v>
      </c>
      <c r="J264" s="53">
        <v>480</v>
      </c>
      <c r="K264" s="53">
        <v>480</v>
      </c>
      <c r="L264" s="53">
        <v>480</v>
      </c>
      <c r="M264" s="53" t="s">
        <v>44</v>
      </c>
      <c r="N264" s="53" t="s">
        <v>44</v>
      </c>
      <c r="O264" s="50" t="s">
        <v>44</v>
      </c>
      <c r="P264" s="53" t="s">
        <v>44</v>
      </c>
      <c r="Q264" s="53" t="s">
        <v>44</v>
      </c>
      <c r="R264" s="53" t="s">
        <v>44</v>
      </c>
      <c r="S264" s="53" t="s">
        <v>44</v>
      </c>
      <c r="T264" s="53" t="s">
        <v>44</v>
      </c>
      <c r="U264" s="53" t="s">
        <v>44</v>
      </c>
      <c r="V264" s="50" t="s">
        <v>44</v>
      </c>
      <c r="W264" s="53" t="s">
        <v>44</v>
      </c>
      <c r="X264" s="53" t="s">
        <v>44</v>
      </c>
      <c r="Y264" s="49"/>
      <c r="Z264" s="49"/>
      <c r="AA264" s="49"/>
      <c r="AB264" s="49"/>
      <c r="AC264" s="50"/>
      <c r="AD264" s="49"/>
      <c r="AE264" s="49"/>
      <c r="AF264" s="49"/>
      <c r="AG264" s="49"/>
      <c r="AH264" s="49"/>
      <c r="AI264" s="49"/>
      <c r="AJ264" s="50"/>
      <c r="AK264" s="49"/>
      <c r="AL264" s="49"/>
      <c r="AM264" s="49"/>
      <c r="AN264" s="75">
        <f>COUNTIF(الجدول2[[#This Row],[21]:[20]],480)</f>
        <v>3</v>
      </c>
      <c r="AO264" s="75">
        <f>COUNTIF(الجدول2[[#This Row],[21]:[20]],"غ")</f>
        <v>0</v>
      </c>
      <c r="AP264" s="75">
        <f>COUNTIF(الجدول2[[#This Row],[21]:[20]],"ب")</f>
        <v>12</v>
      </c>
      <c r="AQ264" s="75">
        <f>COUNTIF(الجدول2[[#This Row],[21]:[20]],"&lt;480")</f>
        <v>0</v>
      </c>
    </row>
    <row r="265" spans="1:43">
      <c r="A265" s="41">
        <v>3456</v>
      </c>
      <c r="B265" s="57"/>
      <c r="C265" s="43">
        <f>الجدول2[[#This Row],[الرقم]]</f>
        <v>3456</v>
      </c>
      <c r="D265" s="43"/>
      <c r="E265" s="44">
        <f t="shared" si="16"/>
        <v>0.13958333333333239</v>
      </c>
      <c r="F265" s="45">
        <f t="shared" si="17"/>
        <v>66.999999999999545</v>
      </c>
      <c r="G265" s="82">
        <f t="shared" si="18"/>
        <v>0</v>
      </c>
      <c r="H265" s="47">
        <f t="shared" si="19"/>
        <v>1506.9999999999995</v>
      </c>
      <c r="I265" s="48">
        <v>3.1395833333333325</v>
      </c>
      <c r="J265" s="53">
        <v>480</v>
      </c>
      <c r="K265" s="53">
        <v>480</v>
      </c>
      <c r="L265" s="53">
        <v>480</v>
      </c>
      <c r="M265" s="49"/>
      <c r="N265" s="49"/>
      <c r="O265" s="50"/>
      <c r="P265" s="53" t="s">
        <v>58</v>
      </c>
      <c r="Q265" s="49"/>
      <c r="R265" s="49"/>
      <c r="S265" s="49"/>
      <c r="T265" s="49"/>
      <c r="U265" s="49"/>
      <c r="V265" s="50"/>
      <c r="W265" s="49"/>
      <c r="X265" s="49"/>
      <c r="Y265" s="49"/>
      <c r="Z265" s="49"/>
      <c r="AA265" s="49"/>
      <c r="AB265" s="49"/>
      <c r="AC265" s="50"/>
      <c r="AD265" s="49"/>
      <c r="AE265" s="49"/>
      <c r="AF265" s="49"/>
      <c r="AG265" s="49"/>
      <c r="AH265" s="49"/>
      <c r="AI265" s="49"/>
      <c r="AJ265" s="50"/>
      <c r="AK265" s="49"/>
      <c r="AL265" s="49"/>
      <c r="AM265" s="49"/>
      <c r="AN265" s="75">
        <f>COUNTIF(الجدول2[[#This Row],[21]:[20]],480)</f>
        <v>3</v>
      </c>
      <c r="AO265" s="75">
        <f>COUNTIF(الجدول2[[#This Row],[21]:[20]],"غ")</f>
        <v>0</v>
      </c>
      <c r="AP265" s="75">
        <f>COUNTIF(الجدول2[[#This Row],[21]:[20]],"ب")</f>
        <v>0</v>
      </c>
      <c r="AQ265" s="75">
        <f>COUNTIF(الجدول2[[#This Row],[21]:[20]],"&lt;480")</f>
        <v>0</v>
      </c>
    </row>
    <row r="266" spans="1:43">
      <c r="A266" s="41">
        <v>3471</v>
      </c>
      <c r="B266" s="54"/>
      <c r="C266" s="43">
        <f>الجدول2[[#This Row],[الرقم]]</f>
        <v>3471</v>
      </c>
      <c r="D266" s="43"/>
      <c r="E266" s="44">
        <f t="shared" si="16"/>
        <v>17.264583333333334</v>
      </c>
      <c r="F266" s="45">
        <f t="shared" si="17"/>
        <v>8287</v>
      </c>
      <c r="G266" s="82">
        <f t="shared" si="18"/>
        <v>0</v>
      </c>
      <c r="H266" s="47">
        <f t="shared" si="19"/>
        <v>8287</v>
      </c>
      <c r="I266" s="48">
        <v>17.264583333333334</v>
      </c>
      <c r="J266" s="49"/>
      <c r="K266" s="53" t="s">
        <v>58</v>
      </c>
      <c r="L266" s="49"/>
      <c r="M266" s="49"/>
      <c r="N266" s="49"/>
      <c r="O266" s="50"/>
      <c r="P266" s="49"/>
      <c r="Q266" s="49"/>
      <c r="R266" s="53" t="s">
        <v>58</v>
      </c>
      <c r="S266" s="49"/>
      <c r="T266" s="49"/>
      <c r="U266" s="49"/>
      <c r="V266" s="50"/>
      <c r="W266" s="49"/>
      <c r="X266" s="49"/>
      <c r="Y266" s="49"/>
      <c r="Z266" s="49"/>
      <c r="AA266" s="49"/>
      <c r="AB266" s="49"/>
      <c r="AC266" s="50"/>
      <c r="AD266" s="49"/>
      <c r="AE266" s="49"/>
      <c r="AF266" s="49"/>
      <c r="AG266" s="49"/>
      <c r="AH266" s="49"/>
      <c r="AI266" s="49"/>
      <c r="AJ266" s="50"/>
      <c r="AK266" s="49"/>
      <c r="AL266" s="49"/>
      <c r="AM266" s="49"/>
      <c r="AN266" s="74">
        <f>COUNTIF(الجدول2[[#This Row],[21]:[20]],480)</f>
        <v>0</v>
      </c>
      <c r="AO266" s="74">
        <f>COUNTIF(الجدول2[[#This Row],[21]:[20]],"غ")</f>
        <v>0</v>
      </c>
      <c r="AP266" s="74">
        <f>COUNTIF(الجدول2[[#This Row],[21]:[20]],"ب")</f>
        <v>0</v>
      </c>
      <c r="AQ266" s="74">
        <f>COUNTIF(الجدول2[[#This Row],[21]:[20]],"&lt;480")</f>
        <v>0</v>
      </c>
    </row>
    <row r="267" spans="1:43">
      <c r="A267" s="41">
        <v>3478</v>
      </c>
      <c r="B267" s="54"/>
      <c r="C267" s="43">
        <f>الجدول2[[#This Row],[الرقم]]</f>
        <v>3478</v>
      </c>
      <c r="D267" s="43"/>
      <c r="E267" s="44">
        <f t="shared" si="16"/>
        <v>2.7166666666666668</v>
      </c>
      <c r="F267" s="45">
        <f t="shared" si="17"/>
        <v>1304</v>
      </c>
      <c r="G267" s="82">
        <f t="shared" si="18"/>
        <v>0</v>
      </c>
      <c r="H267" s="47">
        <f t="shared" si="19"/>
        <v>1304</v>
      </c>
      <c r="I267" s="48">
        <v>2.7166666666666668</v>
      </c>
      <c r="J267" s="49"/>
      <c r="K267" s="49"/>
      <c r="L267" s="49"/>
      <c r="M267" s="49"/>
      <c r="N267" s="49"/>
      <c r="O267" s="50"/>
      <c r="P267" s="49"/>
      <c r="Q267" s="49"/>
      <c r="R267" s="49"/>
      <c r="S267" s="49"/>
      <c r="T267" s="49"/>
      <c r="U267" s="49"/>
      <c r="V267" s="50"/>
      <c r="W267" s="49"/>
      <c r="X267" s="49"/>
      <c r="Y267" s="49"/>
      <c r="Z267" s="49"/>
      <c r="AA267" s="49"/>
      <c r="AB267" s="49"/>
      <c r="AC267" s="50"/>
      <c r="AD267" s="49"/>
      <c r="AE267" s="49"/>
      <c r="AF267" s="49"/>
      <c r="AG267" s="49"/>
      <c r="AH267" s="49"/>
      <c r="AI267" s="49"/>
      <c r="AJ267" s="50"/>
      <c r="AK267" s="49"/>
      <c r="AL267" s="49"/>
      <c r="AM267" s="49"/>
      <c r="AN267" s="74">
        <f>COUNTIF(الجدول2[[#This Row],[21]:[20]],480)</f>
        <v>0</v>
      </c>
      <c r="AO267" s="74">
        <f>COUNTIF(الجدول2[[#This Row],[21]:[20]],"غ")</f>
        <v>0</v>
      </c>
      <c r="AP267" s="74">
        <f>COUNTIF(الجدول2[[#This Row],[21]:[20]],"ب")</f>
        <v>0</v>
      </c>
      <c r="AQ267" s="74">
        <f>COUNTIF(الجدول2[[#This Row],[21]:[20]],"&lt;480")</f>
        <v>0</v>
      </c>
    </row>
    <row r="268" spans="1:43">
      <c r="A268" s="41">
        <v>3481</v>
      </c>
      <c r="B268" s="54"/>
      <c r="C268" s="43">
        <f>الجدول2[[#This Row],[الرقم]]</f>
        <v>3481</v>
      </c>
      <c r="D268" s="43"/>
      <c r="E268" s="44">
        <f t="shared" si="16"/>
        <v>7.2604166629999973</v>
      </c>
      <c r="F268" s="45">
        <f t="shared" si="17"/>
        <v>3484.9999982399986</v>
      </c>
      <c r="G268" s="82">
        <f t="shared" si="18"/>
        <v>0</v>
      </c>
      <c r="H268" s="47">
        <f t="shared" si="19"/>
        <v>3964.9999982399986</v>
      </c>
      <c r="I268" s="48">
        <v>8.2604166629999973</v>
      </c>
      <c r="J268" s="53">
        <v>480</v>
      </c>
      <c r="K268" s="49"/>
      <c r="L268" s="49"/>
      <c r="M268" s="49"/>
      <c r="N268" s="49"/>
      <c r="O268" s="50"/>
      <c r="P268" s="49"/>
      <c r="Q268" s="49"/>
      <c r="R268" s="49"/>
      <c r="S268" s="49"/>
      <c r="T268" s="49"/>
      <c r="U268" s="49"/>
      <c r="V268" s="50"/>
      <c r="W268" s="49"/>
      <c r="X268" s="49"/>
      <c r="Y268" s="49"/>
      <c r="Z268" s="49"/>
      <c r="AA268" s="49"/>
      <c r="AB268" s="49"/>
      <c r="AC268" s="50"/>
      <c r="AD268" s="49"/>
      <c r="AE268" s="49"/>
      <c r="AF268" s="49"/>
      <c r="AG268" s="49"/>
      <c r="AH268" s="49"/>
      <c r="AI268" s="49"/>
      <c r="AJ268" s="50"/>
      <c r="AK268" s="49"/>
      <c r="AL268" s="49"/>
      <c r="AM268" s="49"/>
      <c r="AN268" s="74">
        <f>COUNTIF(الجدول2[[#This Row],[21]:[20]],480)</f>
        <v>1</v>
      </c>
      <c r="AO268" s="74">
        <f>COUNTIF(الجدول2[[#This Row],[21]:[20]],"غ")</f>
        <v>0</v>
      </c>
      <c r="AP268" s="74">
        <f>COUNTIF(الجدول2[[#This Row],[21]:[20]],"ب")</f>
        <v>0</v>
      </c>
      <c r="AQ268" s="74">
        <f>COUNTIF(الجدول2[[#This Row],[21]:[20]],"&lt;480")</f>
        <v>0</v>
      </c>
    </row>
    <row r="269" spans="1:43">
      <c r="A269" s="41">
        <v>3483</v>
      </c>
      <c r="B269" s="54"/>
      <c r="C269" s="43">
        <f>الجدول2[[#This Row],[الرقم]]</f>
        <v>3483</v>
      </c>
      <c r="D269" s="43"/>
      <c r="E269" s="44">
        <f t="shared" si="16"/>
        <v>20.987500000000001</v>
      </c>
      <c r="F269" s="45">
        <f t="shared" si="17"/>
        <v>10074</v>
      </c>
      <c r="G269" s="82">
        <f t="shared" si="18"/>
        <v>0</v>
      </c>
      <c r="H269" s="47">
        <f t="shared" si="19"/>
        <v>10074</v>
      </c>
      <c r="I269" s="48">
        <v>20.987500000000001</v>
      </c>
      <c r="J269" s="49"/>
      <c r="K269" s="49"/>
      <c r="L269" s="49"/>
      <c r="M269" s="49"/>
      <c r="N269" s="49"/>
      <c r="O269" s="50"/>
      <c r="P269" s="49"/>
      <c r="Q269" s="49"/>
      <c r="R269" s="49"/>
      <c r="S269" s="49"/>
      <c r="T269" s="49"/>
      <c r="U269" s="49"/>
      <c r="V269" s="50"/>
      <c r="W269" s="49"/>
      <c r="X269" s="49"/>
      <c r="Y269" s="49"/>
      <c r="Z269" s="49"/>
      <c r="AA269" s="49"/>
      <c r="AB269" s="49"/>
      <c r="AC269" s="50"/>
      <c r="AD269" s="49"/>
      <c r="AE269" s="49"/>
      <c r="AF269" s="49"/>
      <c r="AG269" s="49"/>
      <c r="AH269" s="49"/>
      <c r="AI269" s="49"/>
      <c r="AJ269" s="50"/>
      <c r="AK269" s="49"/>
      <c r="AL269" s="49"/>
      <c r="AM269" s="49"/>
      <c r="AN269" s="74">
        <f>COUNTIF(الجدول2[[#This Row],[21]:[20]],480)</f>
        <v>0</v>
      </c>
      <c r="AO269" s="74">
        <f>COUNTIF(الجدول2[[#This Row],[21]:[20]],"غ")</f>
        <v>0</v>
      </c>
      <c r="AP269" s="74">
        <f>COUNTIF(الجدول2[[#This Row],[21]:[20]],"ب")</f>
        <v>0</v>
      </c>
      <c r="AQ269" s="74">
        <f>COUNTIF(الجدول2[[#This Row],[21]:[20]],"&lt;480")</f>
        <v>0</v>
      </c>
    </row>
    <row r="270" spans="1:43">
      <c r="A270" s="41">
        <v>3484</v>
      </c>
      <c r="B270" s="54"/>
      <c r="C270" s="43">
        <f>الجدول2[[#This Row],[الرقم]]</f>
        <v>3484</v>
      </c>
      <c r="D270" s="43"/>
      <c r="E270" s="44" t="e">
        <f t="shared" si="16"/>
        <v>#VALUE!</v>
      </c>
      <c r="F270" s="45" t="e">
        <f t="shared" si="17"/>
        <v>#VALUE!</v>
      </c>
      <c r="G270" s="82">
        <f t="shared" si="18"/>
        <v>0</v>
      </c>
      <c r="H270" s="47" t="e">
        <f t="shared" si="19"/>
        <v>#VALUE!</v>
      </c>
      <c r="I270" s="48" t="e">
        <v>#VALUE!</v>
      </c>
      <c r="J270" s="49"/>
      <c r="K270" s="49"/>
      <c r="L270" s="49"/>
      <c r="M270" s="49"/>
      <c r="N270" s="49"/>
      <c r="O270" s="50"/>
      <c r="P270" s="49"/>
      <c r="Q270" s="49"/>
      <c r="R270" s="49"/>
      <c r="S270" s="49"/>
      <c r="T270" s="49"/>
      <c r="U270" s="49"/>
      <c r="V270" s="50"/>
      <c r="W270" s="49"/>
      <c r="X270" s="49"/>
      <c r="Y270" s="49"/>
      <c r="Z270" s="49"/>
      <c r="AA270" s="49"/>
      <c r="AB270" s="49"/>
      <c r="AC270" s="50"/>
      <c r="AD270" s="49"/>
      <c r="AE270" s="49"/>
      <c r="AF270" s="49"/>
      <c r="AG270" s="49"/>
      <c r="AH270" s="49"/>
      <c r="AI270" s="49"/>
      <c r="AJ270" s="50"/>
      <c r="AK270" s="49"/>
      <c r="AL270" s="49"/>
      <c r="AM270" s="49"/>
      <c r="AN270" s="74">
        <f>COUNTIF(الجدول2[[#This Row],[21]:[20]],480)</f>
        <v>0</v>
      </c>
      <c r="AO270" s="74">
        <f>COUNTIF(الجدول2[[#This Row],[21]:[20]],"غ")</f>
        <v>0</v>
      </c>
      <c r="AP270" s="74">
        <f>COUNTIF(الجدول2[[#This Row],[21]:[20]],"ب")</f>
        <v>0</v>
      </c>
      <c r="AQ270" s="74">
        <f>COUNTIF(الجدول2[[#This Row],[21]:[20]],"&lt;480")</f>
        <v>0</v>
      </c>
    </row>
    <row r="271" spans="1:43">
      <c r="A271" s="41">
        <v>3490</v>
      </c>
      <c r="B271" s="55"/>
      <c r="C271" s="56">
        <f>الجدول2[[#This Row],[الرقم]]</f>
        <v>3490</v>
      </c>
      <c r="D271" s="43"/>
      <c r="E271" s="44">
        <f t="shared" si="16"/>
        <v>5.3854166663333327</v>
      </c>
      <c r="F271" s="45">
        <f t="shared" si="17"/>
        <v>2584.9999998399999</v>
      </c>
      <c r="G271" s="82">
        <f t="shared" si="18"/>
        <v>0</v>
      </c>
      <c r="H271" s="47">
        <f t="shared" si="19"/>
        <v>2584.9999998399999</v>
      </c>
      <c r="I271" s="48">
        <v>5.3854166663333327</v>
      </c>
      <c r="J271" s="49"/>
      <c r="K271" s="49"/>
      <c r="L271" s="49"/>
      <c r="M271" s="49"/>
      <c r="N271" s="49"/>
      <c r="O271" s="50"/>
      <c r="P271" s="49"/>
      <c r="Q271" s="49"/>
      <c r="R271" s="49"/>
      <c r="S271" s="49"/>
      <c r="T271" s="49"/>
      <c r="U271" s="49"/>
      <c r="V271" s="50"/>
      <c r="W271" s="49"/>
      <c r="X271" s="49"/>
      <c r="Y271" s="49"/>
      <c r="Z271" s="49"/>
      <c r="AA271" s="49"/>
      <c r="AB271" s="49"/>
      <c r="AC271" s="50"/>
      <c r="AD271" s="49"/>
      <c r="AE271" s="49"/>
      <c r="AF271" s="49"/>
      <c r="AG271" s="49"/>
      <c r="AH271" s="49"/>
      <c r="AI271" s="49"/>
      <c r="AJ271" s="50"/>
      <c r="AK271" s="49"/>
      <c r="AL271" s="49"/>
      <c r="AM271" s="49"/>
      <c r="AN271" s="75">
        <f>COUNTIF(الجدول2[[#This Row],[21]:[20]],480)</f>
        <v>0</v>
      </c>
      <c r="AO271" s="75">
        <f>COUNTIF(الجدول2[[#This Row],[21]:[20]],"غ")</f>
        <v>0</v>
      </c>
      <c r="AP271" s="75">
        <f>COUNTIF(الجدول2[[#This Row],[21]:[20]],"ب")</f>
        <v>0</v>
      </c>
      <c r="AQ271" s="75">
        <f>COUNTIF(الجدول2[[#This Row],[21]:[20]],"&lt;480")</f>
        <v>0</v>
      </c>
    </row>
    <row r="272" spans="1:43">
      <c r="A272" s="41">
        <v>3497</v>
      </c>
      <c r="B272" s="54"/>
      <c r="C272" s="43">
        <f>الجدول2[[#This Row],[الرقم]]</f>
        <v>3497</v>
      </c>
      <c r="D272" s="43"/>
      <c r="E272" s="44">
        <f t="shared" si="16"/>
        <v>13.1791666663333</v>
      </c>
      <c r="F272" s="45">
        <f t="shared" si="17"/>
        <v>6325.9999998399844</v>
      </c>
      <c r="G272" s="82">
        <f t="shared" si="18"/>
        <v>0</v>
      </c>
      <c r="H272" s="47">
        <f t="shared" si="19"/>
        <v>6325.9999998399844</v>
      </c>
      <c r="I272" s="48">
        <v>13.1791666663333</v>
      </c>
      <c r="J272" s="49"/>
      <c r="K272" s="49"/>
      <c r="L272" s="49"/>
      <c r="M272" s="49"/>
      <c r="N272" s="49"/>
      <c r="O272" s="50"/>
      <c r="P272" s="49"/>
      <c r="Q272" s="49"/>
      <c r="R272" s="49"/>
      <c r="S272" s="49"/>
      <c r="T272" s="49"/>
      <c r="U272" s="49"/>
      <c r="V272" s="50"/>
      <c r="W272" s="49"/>
      <c r="X272" s="49"/>
      <c r="Y272" s="49"/>
      <c r="Z272" s="49"/>
      <c r="AA272" s="49"/>
      <c r="AB272" s="49"/>
      <c r="AC272" s="50"/>
      <c r="AD272" s="49"/>
      <c r="AE272" s="49"/>
      <c r="AF272" s="49"/>
      <c r="AG272" s="49"/>
      <c r="AH272" s="49"/>
      <c r="AI272" s="49"/>
      <c r="AJ272" s="50"/>
      <c r="AK272" s="49"/>
      <c r="AL272" s="49"/>
      <c r="AM272" s="49"/>
      <c r="AN272" s="74">
        <f>COUNTIF(الجدول2[[#This Row],[21]:[20]],480)</f>
        <v>0</v>
      </c>
      <c r="AO272" s="74">
        <f>COUNTIF(الجدول2[[#This Row],[21]:[20]],"غ")</f>
        <v>0</v>
      </c>
      <c r="AP272" s="74">
        <f>COUNTIF(الجدول2[[#This Row],[21]:[20]],"ب")</f>
        <v>0</v>
      </c>
      <c r="AQ272" s="74">
        <f>COUNTIF(الجدول2[[#This Row],[21]:[20]],"&lt;480")</f>
        <v>0</v>
      </c>
    </row>
    <row r="273" spans="1:43">
      <c r="A273" s="41">
        <v>3500</v>
      </c>
      <c r="B273" s="54"/>
      <c r="C273" s="43">
        <f>الجدول2[[#This Row],[الرقم]]</f>
        <v>3500</v>
      </c>
      <c r="D273" s="43"/>
      <c r="E273" s="44">
        <f t="shared" si="16"/>
        <v>6.5</v>
      </c>
      <c r="F273" s="45">
        <f t="shared" si="17"/>
        <v>3120</v>
      </c>
      <c r="G273" s="82">
        <f t="shared" si="18"/>
        <v>0</v>
      </c>
      <c r="H273" s="47">
        <f t="shared" si="19"/>
        <v>3120</v>
      </c>
      <c r="I273" s="48">
        <v>6.5</v>
      </c>
      <c r="J273" s="49"/>
      <c r="K273" s="49"/>
      <c r="L273" s="49"/>
      <c r="M273" s="49"/>
      <c r="N273" s="49"/>
      <c r="O273" s="50"/>
      <c r="P273" s="49"/>
      <c r="Q273" s="49"/>
      <c r="R273" s="49"/>
      <c r="S273" s="49"/>
      <c r="T273" s="49"/>
      <c r="U273" s="49"/>
      <c r="V273" s="50"/>
      <c r="W273" s="49"/>
      <c r="X273" s="49"/>
      <c r="Y273" s="49"/>
      <c r="Z273" s="49"/>
      <c r="AA273" s="49"/>
      <c r="AB273" s="49"/>
      <c r="AC273" s="50"/>
      <c r="AD273" s="49"/>
      <c r="AE273" s="49"/>
      <c r="AF273" s="49"/>
      <c r="AG273" s="49"/>
      <c r="AH273" s="49"/>
      <c r="AI273" s="49"/>
      <c r="AJ273" s="50"/>
      <c r="AK273" s="49"/>
      <c r="AL273" s="49"/>
      <c r="AM273" s="49"/>
      <c r="AN273" s="74">
        <f>COUNTIF(الجدول2[[#This Row],[21]:[20]],480)</f>
        <v>0</v>
      </c>
      <c r="AO273" s="74">
        <f>COUNTIF(الجدول2[[#This Row],[21]:[20]],"غ")</f>
        <v>0</v>
      </c>
      <c r="AP273" s="74">
        <f>COUNTIF(الجدول2[[#This Row],[21]:[20]],"ب")</f>
        <v>0</v>
      </c>
      <c r="AQ273" s="74">
        <f>COUNTIF(الجدول2[[#This Row],[21]:[20]],"&lt;480")</f>
        <v>0</v>
      </c>
    </row>
    <row r="274" spans="1:43">
      <c r="A274" s="43">
        <v>3505</v>
      </c>
      <c r="B274" s="57"/>
      <c r="C274" s="43">
        <f>الجدول2[[#This Row],[الرقم]]</f>
        <v>3505</v>
      </c>
      <c r="D274" s="43"/>
      <c r="E274" s="44">
        <f t="shared" si="16"/>
        <v>1</v>
      </c>
      <c r="F274" s="58">
        <f t="shared" si="17"/>
        <v>480</v>
      </c>
      <c r="G274" s="82">
        <f t="shared" si="18"/>
        <v>0</v>
      </c>
      <c r="H274" s="59">
        <f t="shared" si="19"/>
        <v>480</v>
      </c>
      <c r="I274" s="60">
        <v>1</v>
      </c>
      <c r="J274" s="61"/>
      <c r="K274" s="61"/>
      <c r="L274" s="61"/>
      <c r="M274" s="49"/>
      <c r="N274" s="49"/>
      <c r="O274" s="50"/>
      <c r="P274" s="49"/>
      <c r="Q274" s="49"/>
      <c r="R274" s="49"/>
      <c r="S274" s="49"/>
      <c r="T274" s="49"/>
      <c r="U274" s="49"/>
      <c r="V274" s="50"/>
      <c r="W274" s="49"/>
      <c r="X274" s="49"/>
      <c r="Y274" s="49"/>
      <c r="Z274" s="49"/>
      <c r="AA274" s="49"/>
      <c r="AB274" s="49"/>
      <c r="AC274" s="50"/>
      <c r="AD274" s="49"/>
      <c r="AE274" s="49"/>
      <c r="AF274" s="49"/>
      <c r="AG274" s="49"/>
      <c r="AH274" s="49"/>
      <c r="AI274" s="49"/>
      <c r="AJ274" s="50"/>
      <c r="AK274" s="49"/>
      <c r="AL274" s="49"/>
      <c r="AM274" s="49"/>
      <c r="AN274" s="75">
        <f>COUNTIF(الجدول2[[#This Row],[21]:[20]],480)</f>
        <v>0</v>
      </c>
      <c r="AO274" s="75">
        <f>COUNTIF(الجدول2[[#This Row],[21]:[20]],"غ")</f>
        <v>0</v>
      </c>
      <c r="AP274" s="75">
        <f>COUNTIF(الجدول2[[#This Row],[21]:[20]],"ب")</f>
        <v>0</v>
      </c>
      <c r="AQ274" s="75">
        <f>COUNTIF(الجدول2[[#This Row],[21]:[20]],"&lt;480")</f>
        <v>0</v>
      </c>
    </row>
    <row r="275" spans="1:43">
      <c r="A275" s="41">
        <v>3508</v>
      </c>
      <c r="B275" s="54"/>
      <c r="C275" s="43">
        <f>الجدول2[[#This Row],[الرقم]]</f>
        <v>3508</v>
      </c>
      <c r="D275" s="43"/>
      <c r="E275" s="44">
        <f t="shared" si="16"/>
        <v>9.3666666666666671</v>
      </c>
      <c r="F275" s="45">
        <f t="shared" si="17"/>
        <v>4496</v>
      </c>
      <c r="G275" s="82">
        <f t="shared" si="18"/>
        <v>0</v>
      </c>
      <c r="H275" s="47">
        <f t="shared" si="19"/>
        <v>6896</v>
      </c>
      <c r="I275" s="48">
        <v>14.366666666666667</v>
      </c>
      <c r="J275" s="53">
        <v>480</v>
      </c>
      <c r="K275" s="53">
        <v>480</v>
      </c>
      <c r="L275" s="53">
        <v>480</v>
      </c>
      <c r="M275" s="53">
        <v>480</v>
      </c>
      <c r="N275" s="53">
        <v>480</v>
      </c>
      <c r="O275" s="50"/>
      <c r="P275" s="49"/>
      <c r="Q275" s="49"/>
      <c r="R275" s="49"/>
      <c r="S275" s="49"/>
      <c r="T275" s="49"/>
      <c r="U275" s="49"/>
      <c r="V275" s="50"/>
      <c r="W275" s="49"/>
      <c r="X275" s="49"/>
      <c r="Y275" s="49"/>
      <c r="Z275" s="49"/>
      <c r="AA275" s="49"/>
      <c r="AB275" s="49"/>
      <c r="AC275" s="50"/>
      <c r="AD275" s="49"/>
      <c r="AE275" s="49"/>
      <c r="AF275" s="49"/>
      <c r="AG275" s="49"/>
      <c r="AH275" s="49"/>
      <c r="AI275" s="49"/>
      <c r="AJ275" s="50"/>
      <c r="AK275" s="49"/>
      <c r="AL275" s="49"/>
      <c r="AM275" s="49"/>
      <c r="AN275" s="74">
        <f>COUNTIF(الجدول2[[#This Row],[21]:[20]],480)</f>
        <v>5</v>
      </c>
      <c r="AO275" s="74">
        <f>COUNTIF(الجدول2[[#This Row],[21]:[20]],"غ")</f>
        <v>0</v>
      </c>
      <c r="AP275" s="74">
        <f>COUNTIF(الجدول2[[#This Row],[21]:[20]],"ب")</f>
        <v>0</v>
      </c>
      <c r="AQ275" s="74">
        <f>COUNTIF(الجدول2[[#This Row],[21]:[20]],"&lt;480")</f>
        <v>0</v>
      </c>
    </row>
    <row r="276" spans="1:43">
      <c r="A276" s="41">
        <v>3512</v>
      </c>
      <c r="B276" s="57"/>
      <c r="C276" s="43">
        <f>الجدول2[[#This Row],[الرقم]]</f>
        <v>3512</v>
      </c>
      <c r="D276" s="43"/>
      <c r="E276" s="44">
        <f t="shared" si="16"/>
        <v>6.7520833333333332</v>
      </c>
      <c r="F276" s="45">
        <f t="shared" si="17"/>
        <v>3241</v>
      </c>
      <c r="G276" s="82">
        <f t="shared" si="18"/>
        <v>0</v>
      </c>
      <c r="H276" s="47">
        <f t="shared" si="19"/>
        <v>3241</v>
      </c>
      <c r="I276" s="48">
        <v>6.7520833333333332</v>
      </c>
      <c r="J276" s="49"/>
      <c r="K276" s="49"/>
      <c r="L276" s="49"/>
      <c r="M276" s="49"/>
      <c r="N276" s="49"/>
      <c r="O276" s="50"/>
      <c r="P276" s="49"/>
      <c r="Q276" s="49"/>
      <c r="R276" s="49"/>
      <c r="S276" s="49"/>
      <c r="T276" s="49"/>
      <c r="U276" s="49"/>
      <c r="V276" s="50"/>
      <c r="W276" s="49"/>
      <c r="X276" s="49"/>
      <c r="Y276" s="49"/>
      <c r="Z276" s="49"/>
      <c r="AA276" s="49"/>
      <c r="AB276" s="49"/>
      <c r="AC276" s="50"/>
      <c r="AD276" s="49"/>
      <c r="AE276" s="49"/>
      <c r="AF276" s="49"/>
      <c r="AG276" s="49"/>
      <c r="AH276" s="49"/>
      <c r="AI276" s="49"/>
      <c r="AJ276" s="50"/>
      <c r="AK276" s="49"/>
      <c r="AL276" s="49"/>
      <c r="AM276" s="49"/>
      <c r="AN276" s="75">
        <f>COUNTIF(الجدول2[[#This Row],[21]:[20]],480)</f>
        <v>0</v>
      </c>
      <c r="AO276" s="75">
        <f>COUNTIF(الجدول2[[#This Row],[21]:[20]],"غ")</f>
        <v>0</v>
      </c>
      <c r="AP276" s="75">
        <f>COUNTIF(الجدول2[[#This Row],[21]:[20]],"ب")</f>
        <v>0</v>
      </c>
      <c r="AQ276" s="75">
        <f>COUNTIF(الجدول2[[#This Row],[21]:[20]],"&lt;480")</f>
        <v>0</v>
      </c>
    </row>
    <row r="277" spans="1:43">
      <c r="A277" s="41">
        <v>3521</v>
      </c>
      <c r="B277" s="42"/>
      <c r="C277" s="56">
        <f>الجدول2[[#This Row],[الرقم]]</f>
        <v>3521</v>
      </c>
      <c r="D277" s="43"/>
      <c r="E277" s="44">
        <f t="shared" si="16"/>
        <v>3.2312500000000002</v>
      </c>
      <c r="F277" s="45">
        <f t="shared" si="17"/>
        <v>1551</v>
      </c>
      <c r="G277" s="82">
        <f t="shared" si="18"/>
        <v>0</v>
      </c>
      <c r="H277" s="66">
        <f t="shared" si="19"/>
        <v>1656</v>
      </c>
      <c r="I277" s="48">
        <v>3.45</v>
      </c>
      <c r="J277" s="53">
        <v>105</v>
      </c>
      <c r="K277" s="49"/>
      <c r="L277" s="49"/>
      <c r="M277" s="49"/>
      <c r="N277" s="49"/>
      <c r="O277" s="50"/>
      <c r="P277" s="49"/>
      <c r="Q277" s="49"/>
      <c r="R277" s="49"/>
      <c r="S277" s="49"/>
      <c r="T277" s="49"/>
      <c r="U277" s="49"/>
      <c r="V277" s="50"/>
      <c r="W277" s="49"/>
      <c r="X277" s="49"/>
      <c r="Y277" s="49"/>
      <c r="Z277" s="49"/>
      <c r="AA277" s="49"/>
      <c r="AB277" s="49"/>
      <c r="AC277" s="50"/>
      <c r="AD277" s="49"/>
      <c r="AE277" s="49"/>
      <c r="AF277" s="49"/>
      <c r="AG277" s="49"/>
      <c r="AH277" s="49"/>
      <c r="AI277" s="49"/>
      <c r="AJ277" s="50"/>
      <c r="AK277" s="49"/>
      <c r="AL277" s="49"/>
      <c r="AM277" s="49"/>
      <c r="AN277" s="75">
        <f>COUNTIF(الجدول2[[#This Row],[21]:[20]],480)</f>
        <v>0</v>
      </c>
      <c r="AO277" s="75">
        <f>COUNTIF(الجدول2[[#This Row],[21]:[20]],"غ")</f>
        <v>0</v>
      </c>
      <c r="AP277" s="75">
        <f>COUNTIF(الجدول2[[#This Row],[21]:[20]],"ب")</f>
        <v>0</v>
      </c>
      <c r="AQ277" s="75">
        <f>COUNTIF(الجدول2[[#This Row],[21]:[20]],"&lt;480")</f>
        <v>1</v>
      </c>
    </row>
    <row r="278" spans="1:43">
      <c r="A278" s="41">
        <v>3526</v>
      </c>
      <c r="B278" s="54"/>
      <c r="C278" s="43">
        <f>الجدول2[[#This Row],[الرقم]]</f>
        <v>3526</v>
      </c>
      <c r="D278" s="43"/>
      <c r="E278" s="44">
        <f t="shared" si="16"/>
        <v>4.1166666666666671</v>
      </c>
      <c r="F278" s="45">
        <f t="shared" si="17"/>
        <v>1976.0000000000002</v>
      </c>
      <c r="G278" s="82">
        <f t="shared" si="18"/>
        <v>0</v>
      </c>
      <c r="H278" s="47">
        <f t="shared" si="19"/>
        <v>1976.0000000000002</v>
      </c>
      <c r="I278" s="48">
        <v>4.1166666666666671</v>
      </c>
      <c r="J278" s="49"/>
      <c r="K278" s="49"/>
      <c r="L278" s="49"/>
      <c r="M278" s="49"/>
      <c r="N278" s="49"/>
      <c r="O278" s="50"/>
      <c r="P278" s="49"/>
      <c r="Q278" s="49"/>
      <c r="R278" s="49"/>
      <c r="S278" s="49"/>
      <c r="T278" s="49"/>
      <c r="U278" s="49"/>
      <c r="V278" s="50"/>
      <c r="W278" s="49"/>
      <c r="X278" s="49"/>
      <c r="Y278" s="49"/>
      <c r="Z278" s="49"/>
      <c r="AA278" s="49"/>
      <c r="AB278" s="49"/>
      <c r="AC278" s="50"/>
      <c r="AD278" s="49"/>
      <c r="AE278" s="49"/>
      <c r="AF278" s="49"/>
      <c r="AG278" s="49"/>
      <c r="AH278" s="49"/>
      <c r="AI278" s="49"/>
      <c r="AJ278" s="50"/>
      <c r="AK278" s="49"/>
      <c r="AL278" s="49"/>
      <c r="AM278" s="49"/>
      <c r="AN278" s="74">
        <f>COUNTIF(الجدول2[[#This Row],[21]:[20]],480)</f>
        <v>0</v>
      </c>
      <c r="AO278" s="74">
        <f>COUNTIF(الجدول2[[#This Row],[21]:[20]],"غ")</f>
        <v>0</v>
      </c>
      <c r="AP278" s="74">
        <f>COUNTIF(الجدول2[[#This Row],[21]:[20]],"ب")</f>
        <v>0</v>
      </c>
      <c r="AQ278" s="74">
        <f>COUNTIF(الجدول2[[#This Row],[21]:[20]],"&lt;480")</f>
        <v>0</v>
      </c>
    </row>
    <row r="279" spans="1:43">
      <c r="A279" s="41">
        <v>3527</v>
      </c>
      <c r="B279" s="54"/>
      <c r="C279" s="43">
        <f>الجدول2[[#This Row],[الرقم]]</f>
        <v>3527</v>
      </c>
      <c r="D279" s="43"/>
      <c r="E279" s="44">
        <f t="shared" si="16"/>
        <v>2.5312499996666662</v>
      </c>
      <c r="F279" s="45">
        <f t="shared" si="17"/>
        <v>1214.9999998399999</v>
      </c>
      <c r="G279" s="82">
        <f t="shared" si="18"/>
        <v>0</v>
      </c>
      <c r="H279" s="47">
        <f t="shared" si="19"/>
        <v>1214.9999998399999</v>
      </c>
      <c r="I279" s="48">
        <v>2.5312499996666662</v>
      </c>
      <c r="J279" s="49"/>
      <c r="K279" s="49"/>
      <c r="L279" s="49"/>
      <c r="M279" s="49"/>
      <c r="N279" s="49"/>
      <c r="O279" s="50"/>
      <c r="P279" s="49"/>
      <c r="Q279" s="49"/>
      <c r="R279" s="49"/>
      <c r="S279" s="49"/>
      <c r="T279" s="49"/>
      <c r="U279" s="49"/>
      <c r="V279" s="50"/>
      <c r="W279" s="49"/>
      <c r="X279" s="49"/>
      <c r="Y279" s="49"/>
      <c r="Z279" s="49"/>
      <c r="AA279" s="49"/>
      <c r="AB279" s="49"/>
      <c r="AC279" s="50"/>
      <c r="AD279" s="49"/>
      <c r="AE279" s="49"/>
      <c r="AF279" s="49"/>
      <c r="AG279" s="49"/>
      <c r="AH279" s="49"/>
      <c r="AI279" s="49"/>
      <c r="AJ279" s="50"/>
      <c r="AK279" s="49"/>
      <c r="AL279" s="49"/>
      <c r="AM279" s="49"/>
      <c r="AN279" s="74">
        <f>COUNTIF(الجدول2[[#This Row],[21]:[20]],480)</f>
        <v>0</v>
      </c>
      <c r="AO279" s="74">
        <f>COUNTIF(الجدول2[[#This Row],[21]:[20]],"غ")</f>
        <v>0</v>
      </c>
      <c r="AP279" s="74">
        <f>COUNTIF(الجدول2[[#This Row],[21]:[20]],"ب")</f>
        <v>0</v>
      </c>
      <c r="AQ279" s="74">
        <f>COUNTIF(الجدول2[[#This Row],[21]:[20]],"&lt;480")</f>
        <v>0</v>
      </c>
    </row>
    <row r="280" spans="1:43">
      <c r="A280" s="41">
        <v>3528</v>
      </c>
      <c r="B280" s="54"/>
      <c r="C280" s="43">
        <f>الجدول2[[#This Row],[الرقم]]</f>
        <v>3528</v>
      </c>
      <c r="D280" s="43"/>
      <c r="E280" s="44">
        <f t="shared" si="16"/>
        <v>2.8770833333333332</v>
      </c>
      <c r="F280" s="45">
        <f t="shared" si="17"/>
        <v>1381</v>
      </c>
      <c r="G280" s="82">
        <f t="shared" si="18"/>
        <v>0</v>
      </c>
      <c r="H280" s="47">
        <f t="shared" si="19"/>
        <v>1501</v>
      </c>
      <c r="I280" s="48">
        <v>3.1270833333333332</v>
      </c>
      <c r="J280" s="49"/>
      <c r="K280" s="53">
        <v>120</v>
      </c>
      <c r="L280" s="49"/>
      <c r="M280" s="49"/>
      <c r="N280" s="49"/>
      <c r="O280" s="50"/>
      <c r="P280" s="49"/>
      <c r="Q280" s="49"/>
      <c r="R280" s="49"/>
      <c r="S280" s="49"/>
      <c r="T280" s="49"/>
      <c r="U280" s="49"/>
      <c r="V280" s="50"/>
      <c r="W280" s="49"/>
      <c r="X280" s="49"/>
      <c r="Y280" s="49"/>
      <c r="Z280" s="49"/>
      <c r="AA280" s="49"/>
      <c r="AB280" s="49"/>
      <c r="AC280" s="50"/>
      <c r="AD280" s="49"/>
      <c r="AE280" s="49"/>
      <c r="AF280" s="49"/>
      <c r="AG280" s="49"/>
      <c r="AH280" s="49"/>
      <c r="AI280" s="49"/>
      <c r="AJ280" s="50"/>
      <c r="AK280" s="49"/>
      <c r="AL280" s="49"/>
      <c r="AM280" s="49"/>
      <c r="AN280" s="74">
        <f>COUNTIF(الجدول2[[#This Row],[21]:[20]],480)</f>
        <v>0</v>
      </c>
      <c r="AO280" s="74">
        <f>COUNTIF(الجدول2[[#This Row],[21]:[20]],"غ")</f>
        <v>0</v>
      </c>
      <c r="AP280" s="74">
        <f>COUNTIF(الجدول2[[#This Row],[21]:[20]],"ب")</f>
        <v>0</v>
      </c>
      <c r="AQ280" s="74">
        <f>COUNTIF(الجدول2[[#This Row],[21]:[20]],"&lt;480")</f>
        <v>1</v>
      </c>
    </row>
    <row r="281" spans="1:43">
      <c r="A281" s="41">
        <v>3529</v>
      </c>
      <c r="B281" s="57"/>
      <c r="C281" s="43">
        <f>الجدول2[[#This Row],[الرقم]]</f>
        <v>3529</v>
      </c>
      <c r="D281" s="43"/>
      <c r="E281" s="44">
        <f t="shared" si="16"/>
        <v>5.4583333333333321</v>
      </c>
      <c r="F281" s="45">
        <f t="shared" si="17"/>
        <v>2619.9999999999995</v>
      </c>
      <c r="G281" s="82">
        <f t="shared" si="18"/>
        <v>0</v>
      </c>
      <c r="H281" s="47">
        <f t="shared" si="19"/>
        <v>2719.9999999999995</v>
      </c>
      <c r="I281" s="48">
        <v>5.6666666666666661</v>
      </c>
      <c r="J281" s="49"/>
      <c r="K281" s="49"/>
      <c r="L281" s="49"/>
      <c r="M281" s="49"/>
      <c r="N281" s="65">
        <v>100</v>
      </c>
      <c r="O281" s="50"/>
      <c r="P281" s="49"/>
      <c r="Q281" s="49"/>
      <c r="R281" s="49"/>
      <c r="S281" s="49"/>
      <c r="T281" s="49"/>
      <c r="U281" s="49"/>
      <c r="V281" s="50"/>
      <c r="W281" s="49"/>
      <c r="X281" s="49"/>
      <c r="Y281" s="49"/>
      <c r="Z281" s="49"/>
      <c r="AA281" s="49"/>
      <c r="AB281" s="49"/>
      <c r="AC281" s="50"/>
      <c r="AD281" s="49"/>
      <c r="AE281" s="49"/>
      <c r="AF281" s="49"/>
      <c r="AG281" s="49"/>
      <c r="AH281" s="49"/>
      <c r="AI281" s="49"/>
      <c r="AJ281" s="50"/>
      <c r="AK281" s="49"/>
      <c r="AL281" s="49"/>
      <c r="AM281" s="49"/>
      <c r="AN281" s="75">
        <f>COUNTIF(الجدول2[[#This Row],[21]:[20]],480)</f>
        <v>0</v>
      </c>
      <c r="AO281" s="75">
        <f>COUNTIF(الجدول2[[#This Row],[21]:[20]],"غ")</f>
        <v>0</v>
      </c>
      <c r="AP281" s="75">
        <f>COUNTIF(الجدول2[[#This Row],[21]:[20]],"ب")</f>
        <v>0</v>
      </c>
      <c r="AQ281" s="75">
        <f>COUNTIF(الجدول2[[#This Row],[21]:[20]],"&lt;480")</f>
        <v>1</v>
      </c>
    </row>
    <row r="282" spans="1:43">
      <c r="A282" s="41">
        <v>3532</v>
      </c>
      <c r="B282" s="54"/>
      <c r="C282" s="43">
        <f>الجدول2[[#This Row],[الرقم]]</f>
        <v>3532</v>
      </c>
      <c r="D282" s="43"/>
      <c r="E282" s="44">
        <f t="shared" si="16"/>
        <v>26</v>
      </c>
      <c r="F282" s="45">
        <f t="shared" si="17"/>
        <v>12480</v>
      </c>
      <c r="G282" s="82">
        <f t="shared" si="18"/>
        <v>0</v>
      </c>
      <c r="H282" s="47">
        <f t="shared" si="19"/>
        <v>12480</v>
      </c>
      <c r="I282" s="48">
        <v>26</v>
      </c>
      <c r="J282" s="49"/>
      <c r="K282" s="49"/>
      <c r="L282" s="49"/>
      <c r="M282" s="49"/>
      <c r="N282" s="49"/>
      <c r="O282" s="50"/>
      <c r="P282" s="49"/>
      <c r="Q282" s="49"/>
      <c r="R282" s="49"/>
      <c r="S282" s="49"/>
      <c r="T282" s="49"/>
      <c r="U282" s="49"/>
      <c r="V282" s="50"/>
      <c r="W282" s="49"/>
      <c r="X282" s="49"/>
      <c r="Y282" s="49"/>
      <c r="Z282" s="49"/>
      <c r="AA282" s="49"/>
      <c r="AB282" s="49"/>
      <c r="AC282" s="50"/>
      <c r="AD282" s="49"/>
      <c r="AE282" s="49"/>
      <c r="AF282" s="49"/>
      <c r="AG282" s="49"/>
      <c r="AH282" s="49"/>
      <c r="AI282" s="49"/>
      <c r="AJ282" s="50"/>
      <c r="AK282" s="49"/>
      <c r="AL282" s="49"/>
      <c r="AM282" s="49"/>
      <c r="AN282" s="74">
        <f>COUNTIF(الجدول2[[#This Row],[21]:[20]],480)</f>
        <v>0</v>
      </c>
      <c r="AO282" s="74">
        <f>COUNTIF(الجدول2[[#This Row],[21]:[20]],"غ")</f>
        <v>0</v>
      </c>
      <c r="AP282" s="74">
        <f>COUNTIF(الجدول2[[#This Row],[21]:[20]],"ب")</f>
        <v>0</v>
      </c>
      <c r="AQ282" s="74">
        <f>COUNTIF(الجدول2[[#This Row],[21]:[20]],"&lt;480")</f>
        <v>0</v>
      </c>
    </row>
    <row r="283" spans="1:43">
      <c r="A283" s="41">
        <v>3538</v>
      </c>
      <c r="B283" s="54"/>
      <c r="C283" s="43">
        <f>الجدول2[[#This Row],[الرقم]]</f>
        <v>3538</v>
      </c>
      <c r="D283" s="43"/>
      <c r="E283" s="44">
        <f t="shared" si="16"/>
        <v>2.8479166666666669</v>
      </c>
      <c r="F283" s="45">
        <f t="shared" si="17"/>
        <v>1367</v>
      </c>
      <c r="G283" s="82">
        <f t="shared" si="18"/>
        <v>0</v>
      </c>
      <c r="H283" s="47">
        <f t="shared" si="19"/>
        <v>1367</v>
      </c>
      <c r="I283" s="48">
        <v>2.8479166666666664</v>
      </c>
      <c r="J283" s="49"/>
      <c r="K283" s="49"/>
      <c r="L283" s="49"/>
      <c r="M283" s="49"/>
      <c r="N283" s="49"/>
      <c r="O283" s="50"/>
      <c r="P283" s="49"/>
      <c r="Q283" s="49"/>
      <c r="R283" s="49"/>
      <c r="S283" s="49"/>
      <c r="T283" s="49"/>
      <c r="U283" s="49"/>
      <c r="V283" s="50"/>
      <c r="W283" s="49"/>
      <c r="X283" s="49"/>
      <c r="Y283" s="49"/>
      <c r="Z283" s="49"/>
      <c r="AA283" s="49"/>
      <c r="AB283" s="49"/>
      <c r="AC283" s="50"/>
      <c r="AD283" s="49"/>
      <c r="AE283" s="49"/>
      <c r="AF283" s="49"/>
      <c r="AG283" s="49"/>
      <c r="AH283" s="49"/>
      <c r="AI283" s="49"/>
      <c r="AJ283" s="50"/>
      <c r="AK283" s="49"/>
      <c r="AL283" s="49"/>
      <c r="AM283" s="49"/>
      <c r="AN283" s="74">
        <f>COUNTIF(الجدول2[[#This Row],[21]:[20]],480)</f>
        <v>0</v>
      </c>
      <c r="AO283" s="74">
        <f>COUNTIF(الجدول2[[#This Row],[21]:[20]],"غ")</f>
        <v>0</v>
      </c>
      <c r="AP283" s="74">
        <f>COUNTIF(الجدول2[[#This Row],[21]:[20]],"ب")</f>
        <v>0</v>
      </c>
      <c r="AQ283" s="74">
        <f>COUNTIF(الجدول2[[#This Row],[21]:[20]],"&lt;480")</f>
        <v>0</v>
      </c>
    </row>
    <row r="284" spans="1:43">
      <c r="A284" s="41">
        <v>3539</v>
      </c>
      <c r="B284" s="54"/>
      <c r="C284" s="43">
        <f>الجدول2[[#This Row],[الرقم]]</f>
        <v>3539</v>
      </c>
      <c r="D284" s="43"/>
      <c r="E284" s="44">
        <f t="shared" si="16"/>
        <v>0.99375000000000002</v>
      </c>
      <c r="F284" s="45">
        <f t="shared" si="17"/>
        <v>477</v>
      </c>
      <c r="G284" s="82">
        <f t="shared" si="18"/>
        <v>2</v>
      </c>
      <c r="H284" s="47">
        <f t="shared" si="19"/>
        <v>2877</v>
      </c>
      <c r="I284" s="48">
        <v>5.9937500000000004</v>
      </c>
      <c r="J284" s="53">
        <v>480</v>
      </c>
      <c r="K284" s="53">
        <v>480</v>
      </c>
      <c r="L284" s="53">
        <v>480</v>
      </c>
      <c r="M284" s="53">
        <v>480</v>
      </c>
      <c r="N284" s="53">
        <v>480</v>
      </c>
      <c r="O284" s="50" t="s">
        <v>44</v>
      </c>
      <c r="P284" s="53" t="s">
        <v>44</v>
      </c>
      <c r="Q284" s="49"/>
      <c r="R284" s="49"/>
      <c r="S284" s="49"/>
      <c r="T284" s="49"/>
      <c r="U284" s="49"/>
      <c r="V284" s="50"/>
      <c r="W284" s="49"/>
      <c r="X284" s="49"/>
      <c r="Y284" s="49"/>
      <c r="Z284" s="49"/>
      <c r="AA284" s="49"/>
      <c r="AB284" s="49"/>
      <c r="AC284" s="50"/>
      <c r="AD284" s="49"/>
      <c r="AE284" s="49"/>
      <c r="AF284" s="49"/>
      <c r="AG284" s="49"/>
      <c r="AH284" s="49"/>
      <c r="AI284" s="49"/>
      <c r="AJ284" s="50"/>
      <c r="AK284" s="49"/>
      <c r="AL284" s="49"/>
      <c r="AM284" s="49"/>
      <c r="AN284" s="74">
        <f>COUNTIF(الجدول2[[#This Row],[21]:[20]],480)</f>
        <v>5</v>
      </c>
      <c r="AO284" s="74">
        <f>COUNTIF(الجدول2[[#This Row],[21]:[20]],"غ")</f>
        <v>0</v>
      </c>
      <c r="AP284" s="74">
        <f>COUNTIF(الجدول2[[#This Row],[21]:[20]],"ب")</f>
        <v>2</v>
      </c>
      <c r="AQ284" s="74">
        <f>COUNTIF(الجدول2[[#This Row],[21]:[20]],"&lt;480")</f>
        <v>0</v>
      </c>
    </row>
    <row r="285" spans="1:43">
      <c r="A285" s="41">
        <v>3544</v>
      </c>
      <c r="B285" s="54"/>
      <c r="C285" s="43">
        <f>الجدول2[[#This Row],[الرقم]]</f>
        <v>3544</v>
      </c>
      <c r="D285" s="43"/>
      <c r="E285" s="44">
        <f t="shared" si="16"/>
        <v>16.081250000000001</v>
      </c>
      <c r="F285" s="45">
        <f t="shared" si="17"/>
        <v>7719</v>
      </c>
      <c r="G285" s="82">
        <f t="shared" si="18"/>
        <v>0</v>
      </c>
      <c r="H285" s="47">
        <f t="shared" si="19"/>
        <v>7719</v>
      </c>
      <c r="I285" s="48">
        <v>16.081250000000001</v>
      </c>
      <c r="J285" s="49"/>
      <c r="K285" s="49"/>
      <c r="L285" s="49"/>
      <c r="M285" s="49"/>
      <c r="N285" s="49"/>
      <c r="O285" s="50"/>
      <c r="P285" s="49"/>
      <c r="Q285" s="49"/>
      <c r="R285" s="49"/>
      <c r="S285" s="49"/>
      <c r="T285" s="49"/>
      <c r="U285" s="49"/>
      <c r="V285" s="50"/>
      <c r="W285" s="49"/>
      <c r="X285" s="49"/>
      <c r="Y285" s="49"/>
      <c r="Z285" s="49"/>
      <c r="AA285" s="49"/>
      <c r="AB285" s="49"/>
      <c r="AC285" s="50"/>
      <c r="AD285" s="49"/>
      <c r="AE285" s="49"/>
      <c r="AF285" s="49"/>
      <c r="AG285" s="49"/>
      <c r="AH285" s="49"/>
      <c r="AI285" s="49"/>
      <c r="AJ285" s="50"/>
      <c r="AK285" s="49"/>
      <c r="AL285" s="49"/>
      <c r="AM285" s="49"/>
      <c r="AN285" s="74">
        <f>COUNTIF(الجدول2[[#This Row],[21]:[20]],480)</f>
        <v>0</v>
      </c>
      <c r="AO285" s="74">
        <f>COUNTIF(الجدول2[[#This Row],[21]:[20]],"غ")</f>
        <v>0</v>
      </c>
      <c r="AP285" s="74">
        <f>COUNTIF(الجدول2[[#This Row],[21]:[20]],"ب")</f>
        <v>0</v>
      </c>
      <c r="AQ285" s="74">
        <f>COUNTIF(الجدول2[[#This Row],[21]:[20]],"&lt;480")</f>
        <v>0</v>
      </c>
    </row>
    <row r="286" spans="1:43">
      <c r="A286" s="41">
        <v>3546</v>
      </c>
      <c r="B286" s="54"/>
      <c r="C286" s="43">
        <f>الجدول2[[#This Row],[الرقم]]</f>
        <v>3546</v>
      </c>
      <c r="D286" s="43"/>
      <c r="E286" s="44">
        <f t="shared" si="16"/>
        <v>2.8750000003333347</v>
      </c>
      <c r="F286" s="45">
        <f t="shared" si="17"/>
        <v>1380.0000001600006</v>
      </c>
      <c r="G286" s="82">
        <f t="shared" si="18"/>
        <v>0</v>
      </c>
      <c r="H286" s="47">
        <f t="shared" si="19"/>
        <v>1380.0000001600006</v>
      </c>
      <c r="I286" s="48">
        <v>2.8750000003333347</v>
      </c>
      <c r="J286" s="49"/>
      <c r="K286" s="49"/>
      <c r="L286" s="49"/>
      <c r="M286" s="49"/>
      <c r="N286" s="49"/>
      <c r="O286" s="50"/>
      <c r="P286" s="49"/>
      <c r="Q286" s="49"/>
      <c r="R286" s="49"/>
      <c r="S286" s="49"/>
      <c r="T286" s="49"/>
      <c r="U286" s="49"/>
      <c r="V286" s="50"/>
      <c r="W286" s="49"/>
      <c r="X286" s="49"/>
      <c r="Y286" s="49"/>
      <c r="Z286" s="49"/>
      <c r="AA286" s="49"/>
      <c r="AB286" s="49"/>
      <c r="AC286" s="50"/>
      <c r="AD286" s="49"/>
      <c r="AE286" s="49"/>
      <c r="AF286" s="49"/>
      <c r="AG286" s="49"/>
      <c r="AH286" s="49"/>
      <c r="AI286" s="49"/>
      <c r="AJ286" s="50"/>
      <c r="AK286" s="49"/>
      <c r="AL286" s="49"/>
      <c r="AM286" s="49"/>
      <c r="AN286" s="74">
        <f>COUNTIF(الجدول2[[#This Row],[21]:[20]],480)</f>
        <v>0</v>
      </c>
      <c r="AO286" s="74">
        <f>COUNTIF(الجدول2[[#This Row],[21]:[20]],"غ")</f>
        <v>0</v>
      </c>
      <c r="AP286" s="74">
        <f>COUNTIF(الجدول2[[#This Row],[21]:[20]],"ب")</f>
        <v>0</v>
      </c>
      <c r="AQ286" s="74">
        <f>COUNTIF(الجدول2[[#This Row],[21]:[20]],"&lt;480")</f>
        <v>0</v>
      </c>
    </row>
    <row r="287" spans="1:43">
      <c r="A287" s="41">
        <v>3552</v>
      </c>
      <c r="B287" s="54"/>
      <c r="C287" s="43">
        <f>الجدول2[[#This Row],[الرقم]]</f>
        <v>3552</v>
      </c>
      <c r="D287" s="43"/>
      <c r="E287" s="44">
        <f t="shared" si="16"/>
        <v>13.416666666666666</v>
      </c>
      <c r="F287" s="45">
        <f t="shared" si="17"/>
        <v>6440</v>
      </c>
      <c r="G287" s="82">
        <f t="shared" si="18"/>
        <v>0</v>
      </c>
      <c r="H287" s="47">
        <f t="shared" si="19"/>
        <v>6440</v>
      </c>
      <c r="I287" s="48">
        <v>13.416666666666666</v>
      </c>
      <c r="J287" s="49"/>
      <c r="K287" s="49"/>
      <c r="L287" s="49"/>
      <c r="M287" s="49"/>
      <c r="N287" s="49"/>
      <c r="O287" s="50"/>
      <c r="P287" s="49"/>
      <c r="Q287" s="49"/>
      <c r="R287" s="49"/>
      <c r="S287" s="49"/>
      <c r="T287" s="49"/>
      <c r="U287" s="49"/>
      <c r="V287" s="50"/>
      <c r="W287" s="49"/>
      <c r="X287" s="49"/>
      <c r="Y287" s="49"/>
      <c r="Z287" s="49"/>
      <c r="AA287" s="49"/>
      <c r="AB287" s="49"/>
      <c r="AC287" s="50"/>
      <c r="AD287" s="49"/>
      <c r="AE287" s="49"/>
      <c r="AF287" s="49"/>
      <c r="AG287" s="49"/>
      <c r="AH287" s="49"/>
      <c r="AI287" s="49"/>
      <c r="AJ287" s="50"/>
      <c r="AK287" s="49"/>
      <c r="AL287" s="49"/>
      <c r="AM287" s="49"/>
      <c r="AN287" s="74">
        <f>COUNTIF(الجدول2[[#This Row],[21]:[20]],480)</f>
        <v>0</v>
      </c>
      <c r="AO287" s="74">
        <f>COUNTIF(الجدول2[[#This Row],[21]:[20]],"غ")</f>
        <v>0</v>
      </c>
      <c r="AP287" s="74">
        <f>COUNTIF(الجدول2[[#This Row],[21]:[20]],"ب")</f>
        <v>0</v>
      </c>
      <c r="AQ287" s="74">
        <f>COUNTIF(الجدول2[[#This Row],[21]:[20]],"&lt;480")</f>
        <v>0</v>
      </c>
    </row>
    <row r="288" spans="1:43">
      <c r="A288" s="41" t="s">
        <v>61</v>
      </c>
      <c r="B288" s="55"/>
      <c r="C288" s="56" t="str">
        <f>الجدول2[[#This Row],[الرقم]]</f>
        <v>3554</v>
      </c>
      <c r="D288" s="43"/>
      <c r="E288" s="44">
        <f t="shared" si="16"/>
        <v>2.5</v>
      </c>
      <c r="F288" s="66">
        <f t="shared" si="17"/>
        <v>1200</v>
      </c>
      <c r="G288" s="82">
        <f t="shared" si="18"/>
        <v>0</v>
      </c>
      <c r="H288" s="66">
        <f t="shared" si="19"/>
        <v>1200</v>
      </c>
      <c r="I288" s="48">
        <v>2.5</v>
      </c>
      <c r="J288" s="49"/>
      <c r="K288" s="49"/>
      <c r="L288" s="49"/>
      <c r="M288" s="49"/>
      <c r="N288" s="49"/>
      <c r="O288" s="50"/>
      <c r="P288" s="49"/>
      <c r="Q288" s="49"/>
      <c r="R288" s="49"/>
      <c r="S288" s="49"/>
      <c r="T288" s="49"/>
      <c r="U288" s="49"/>
      <c r="V288" s="50"/>
      <c r="W288" s="49"/>
      <c r="X288" s="49"/>
      <c r="Y288" s="49"/>
      <c r="Z288" s="49"/>
      <c r="AA288" s="49"/>
      <c r="AB288" s="49"/>
      <c r="AC288" s="50"/>
      <c r="AD288" s="49"/>
      <c r="AE288" s="49"/>
      <c r="AF288" s="49"/>
      <c r="AG288" s="49"/>
      <c r="AH288" s="49"/>
      <c r="AI288" s="49"/>
      <c r="AJ288" s="50"/>
      <c r="AK288" s="49"/>
      <c r="AL288" s="49"/>
      <c r="AM288" s="49"/>
      <c r="AN288" s="75">
        <f>COUNTIF(الجدول2[[#This Row],[21]:[20]],480)</f>
        <v>0</v>
      </c>
      <c r="AO288" s="83">
        <f>COUNTIF(الجدول2[[#This Row],[21]:[20]],"غ")</f>
        <v>0</v>
      </c>
      <c r="AP288" s="83">
        <f>COUNTIF(الجدول2[[#This Row],[21]:[20]],"ب")</f>
        <v>0</v>
      </c>
      <c r="AQ288" s="83">
        <f>COUNTIF(الجدول2[[#This Row],[21]:[20]],"&lt;480")</f>
        <v>0</v>
      </c>
    </row>
    <row r="289" spans="1:43">
      <c r="A289" s="41">
        <v>3562</v>
      </c>
      <c r="B289" s="54"/>
      <c r="C289" s="43">
        <f>الجدول2[[#This Row],[الرقم]]</f>
        <v>3562</v>
      </c>
      <c r="D289" s="43"/>
      <c r="E289" s="44">
        <f t="shared" si="16"/>
        <v>1.91875</v>
      </c>
      <c r="F289" s="45">
        <f t="shared" si="17"/>
        <v>921</v>
      </c>
      <c r="G289" s="82">
        <f t="shared" si="18"/>
        <v>0</v>
      </c>
      <c r="H289" s="47">
        <f t="shared" si="19"/>
        <v>1401</v>
      </c>
      <c r="I289" s="48">
        <v>2.9187500000000002</v>
      </c>
      <c r="J289" s="49"/>
      <c r="K289" s="49"/>
      <c r="L289" s="53">
        <v>480</v>
      </c>
      <c r="M289" s="49"/>
      <c r="N289" s="49"/>
      <c r="O289" s="50" t="s">
        <v>58</v>
      </c>
      <c r="P289" s="49"/>
      <c r="Q289" s="49"/>
      <c r="R289" s="49"/>
      <c r="S289" s="49"/>
      <c r="T289" s="49"/>
      <c r="U289" s="49"/>
      <c r="V289" s="50" t="s">
        <v>58</v>
      </c>
      <c r="W289" s="49"/>
      <c r="X289" s="49"/>
      <c r="Y289" s="49"/>
      <c r="Z289" s="49"/>
      <c r="AA289" s="49"/>
      <c r="AB289" s="49"/>
      <c r="AC289" s="50"/>
      <c r="AD289" s="49"/>
      <c r="AE289" s="49"/>
      <c r="AF289" s="49"/>
      <c r="AG289" s="49"/>
      <c r="AH289" s="49"/>
      <c r="AI289" s="49"/>
      <c r="AJ289" s="50"/>
      <c r="AK289" s="49"/>
      <c r="AL289" s="49"/>
      <c r="AM289" s="49"/>
      <c r="AN289" s="74">
        <f>COUNTIF(الجدول2[[#This Row],[21]:[20]],480)</f>
        <v>1</v>
      </c>
      <c r="AO289" s="74">
        <f>COUNTIF(الجدول2[[#This Row],[21]:[20]],"غ")</f>
        <v>0</v>
      </c>
      <c r="AP289" s="74">
        <f>COUNTIF(الجدول2[[#This Row],[21]:[20]],"ب")</f>
        <v>0</v>
      </c>
      <c r="AQ289" s="74">
        <f>COUNTIF(الجدول2[[#This Row],[21]:[20]],"&lt;480")</f>
        <v>0</v>
      </c>
    </row>
    <row r="290" spans="1:43">
      <c r="A290" s="41">
        <v>3563</v>
      </c>
      <c r="B290" s="54"/>
      <c r="C290" s="43">
        <f>الجدول2[[#This Row],[الرقم]]</f>
        <v>3563</v>
      </c>
      <c r="D290" s="43"/>
      <c r="E290" s="44">
        <f t="shared" si="16"/>
        <v>20.5</v>
      </c>
      <c r="F290" s="45">
        <f t="shared" si="17"/>
        <v>9840</v>
      </c>
      <c r="G290" s="82">
        <f t="shared" si="18"/>
        <v>0</v>
      </c>
      <c r="H290" s="47">
        <f t="shared" si="19"/>
        <v>9840</v>
      </c>
      <c r="I290" s="48">
        <v>20.5</v>
      </c>
      <c r="J290" s="49"/>
      <c r="K290" s="49"/>
      <c r="L290" s="49"/>
      <c r="M290" s="49"/>
      <c r="N290" s="49"/>
      <c r="O290" s="50"/>
      <c r="P290" s="49"/>
      <c r="Q290" s="49"/>
      <c r="R290" s="49"/>
      <c r="S290" s="49"/>
      <c r="T290" s="49"/>
      <c r="U290" s="49"/>
      <c r="V290" s="50"/>
      <c r="W290" s="49"/>
      <c r="X290" s="49"/>
      <c r="Y290" s="49"/>
      <c r="Z290" s="49"/>
      <c r="AA290" s="49"/>
      <c r="AB290" s="49"/>
      <c r="AC290" s="50"/>
      <c r="AD290" s="49"/>
      <c r="AE290" s="49"/>
      <c r="AF290" s="49"/>
      <c r="AG290" s="49"/>
      <c r="AH290" s="49"/>
      <c r="AI290" s="49"/>
      <c r="AJ290" s="50"/>
      <c r="AK290" s="49"/>
      <c r="AL290" s="49"/>
      <c r="AM290" s="49"/>
      <c r="AN290" s="74">
        <f>COUNTIF(الجدول2[[#This Row],[21]:[20]],480)</f>
        <v>0</v>
      </c>
      <c r="AO290" s="74">
        <f>COUNTIF(الجدول2[[#This Row],[21]:[20]],"غ")</f>
        <v>0</v>
      </c>
      <c r="AP290" s="74">
        <f>COUNTIF(الجدول2[[#This Row],[21]:[20]],"ب")</f>
        <v>0</v>
      </c>
      <c r="AQ290" s="74">
        <f>COUNTIF(الجدول2[[#This Row],[21]:[20]],"&lt;480")</f>
        <v>0</v>
      </c>
    </row>
    <row r="291" spans="1:43" s="84" customFormat="1">
      <c r="A291" s="41">
        <v>3564</v>
      </c>
      <c r="B291" s="54"/>
      <c r="C291" s="43">
        <f>الجدول2[[#This Row],[الرقم]]</f>
        <v>3564</v>
      </c>
      <c r="D291" s="43"/>
      <c r="E291" s="44">
        <f t="shared" si="16"/>
        <v>28.5</v>
      </c>
      <c r="F291" s="45">
        <f t="shared" si="17"/>
        <v>13680</v>
      </c>
      <c r="G291" s="82">
        <f t="shared" si="18"/>
        <v>0</v>
      </c>
      <c r="H291" s="47">
        <f t="shared" si="19"/>
        <v>13680</v>
      </c>
      <c r="I291" s="48">
        <v>28.5</v>
      </c>
      <c r="J291" s="49"/>
      <c r="K291" s="49"/>
      <c r="L291" s="49"/>
      <c r="M291" s="49"/>
      <c r="N291" s="49"/>
      <c r="O291" s="50"/>
      <c r="P291" s="49"/>
      <c r="Q291" s="49"/>
      <c r="R291" s="49"/>
      <c r="S291" s="49"/>
      <c r="T291" s="49"/>
      <c r="U291" s="49"/>
      <c r="V291" s="50"/>
      <c r="W291" s="49"/>
      <c r="X291" s="49"/>
      <c r="Y291" s="49"/>
      <c r="Z291" s="49"/>
      <c r="AA291" s="49"/>
      <c r="AB291" s="49"/>
      <c r="AC291" s="50"/>
      <c r="AD291" s="49"/>
      <c r="AE291" s="49"/>
      <c r="AF291" s="49"/>
      <c r="AG291" s="49"/>
      <c r="AH291" s="49"/>
      <c r="AI291" s="49"/>
      <c r="AJ291" s="50"/>
      <c r="AK291" s="49"/>
      <c r="AL291" s="49"/>
      <c r="AM291" s="49"/>
      <c r="AN291" s="74">
        <f>COUNTIF(الجدول2[[#This Row],[21]:[20]],480)</f>
        <v>0</v>
      </c>
      <c r="AO291" s="74">
        <f>COUNTIF(الجدول2[[#This Row],[21]:[20]],"غ")</f>
        <v>0</v>
      </c>
      <c r="AP291" s="74">
        <f>COUNTIF(الجدول2[[#This Row],[21]:[20]],"ب")</f>
        <v>0</v>
      </c>
      <c r="AQ291" s="74">
        <f>COUNTIF(الجدول2[[#This Row],[21]:[20]],"&lt;480")</f>
        <v>0</v>
      </c>
    </row>
    <row r="292" spans="1:43">
      <c r="A292" s="41">
        <v>3565</v>
      </c>
      <c r="B292" s="54"/>
      <c r="C292" s="43">
        <f>الجدول2[[#This Row],[الرقم]]</f>
        <v>3565</v>
      </c>
      <c r="D292" s="43"/>
      <c r="E292" s="44">
        <f t="shared" si="16"/>
        <v>14.566666666666665</v>
      </c>
      <c r="F292" s="45">
        <f t="shared" si="17"/>
        <v>6991.9999999999991</v>
      </c>
      <c r="G292" s="82">
        <f t="shared" si="18"/>
        <v>0</v>
      </c>
      <c r="H292" s="47">
        <f t="shared" si="19"/>
        <v>6991.9999999999991</v>
      </c>
      <c r="I292" s="48">
        <v>14.566666666666665</v>
      </c>
      <c r="J292" s="49"/>
      <c r="K292" s="49"/>
      <c r="L292" s="49"/>
      <c r="M292" s="49"/>
      <c r="N292" s="49"/>
      <c r="O292" s="50"/>
      <c r="P292" s="49"/>
      <c r="Q292" s="49"/>
      <c r="R292" s="49"/>
      <c r="S292" s="49"/>
      <c r="T292" s="49"/>
      <c r="U292" s="49"/>
      <c r="V292" s="50"/>
      <c r="W292" s="49"/>
      <c r="X292" s="49"/>
      <c r="Y292" s="49"/>
      <c r="Z292" s="49"/>
      <c r="AA292" s="49"/>
      <c r="AB292" s="49"/>
      <c r="AC292" s="50"/>
      <c r="AD292" s="49"/>
      <c r="AE292" s="49"/>
      <c r="AF292" s="49"/>
      <c r="AG292" s="49"/>
      <c r="AH292" s="49"/>
      <c r="AI292" s="49"/>
      <c r="AJ292" s="50"/>
      <c r="AK292" s="49"/>
      <c r="AL292" s="49"/>
      <c r="AM292" s="49"/>
      <c r="AN292" s="74">
        <f>COUNTIF(الجدول2[[#This Row],[21]:[20]],480)</f>
        <v>0</v>
      </c>
      <c r="AO292" s="74">
        <f>COUNTIF(الجدول2[[#This Row],[21]:[20]],"غ")</f>
        <v>0</v>
      </c>
      <c r="AP292" s="74">
        <f>COUNTIF(الجدول2[[#This Row],[21]:[20]],"ب")</f>
        <v>0</v>
      </c>
      <c r="AQ292" s="74">
        <f>COUNTIF(الجدول2[[#This Row],[21]:[20]],"&lt;480")</f>
        <v>0</v>
      </c>
    </row>
    <row r="293" spans="1:43">
      <c r="A293" s="41">
        <v>3567</v>
      </c>
      <c r="B293" s="55"/>
      <c r="C293" s="56">
        <f>الجدول2[[#This Row],[الرقم]]</f>
        <v>3567</v>
      </c>
      <c r="D293" s="43"/>
      <c r="E293" s="44">
        <f t="shared" si="16"/>
        <v>1.8333333333333333</v>
      </c>
      <c r="F293" s="45">
        <f t="shared" si="17"/>
        <v>880</v>
      </c>
      <c r="G293" s="82">
        <f t="shared" si="18"/>
        <v>0</v>
      </c>
      <c r="H293" s="47">
        <f t="shared" si="19"/>
        <v>1360</v>
      </c>
      <c r="I293" s="48">
        <v>2.8333333333333335</v>
      </c>
      <c r="J293" s="49"/>
      <c r="K293" s="49"/>
      <c r="L293" s="53">
        <v>480</v>
      </c>
      <c r="M293" s="49"/>
      <c r="N293" s="49"/>
      <c r="O293" s="50"/>
      <c r="P293" s="49"/>
      <c r="Q293" s="49"/>
      <c r="R293" s="49"/>
      <c r="S293" s="49"/>
      <c r="T293" s="49"/>
      <c r="U293" s="49"/>
      <c r="V293" s="50"/>
      <c r="W293" s="49"/>
      <c r="X293" s="49"/>
      <c r="Y293" s="49"/>
      <c r="Z293" s="49"/>
      <c r="AA293" s="49"/>
      <c r="AB293" s="49"/>
      <c r="AC293" s="50"/>
      <c r="AD293" s="49"/>
      <c r="AE293" s="49"/>
      <c r="AF293" s="49"/>
      <c r="AG293" s="49"/>
      <c r="AH293" s="49"/>
      <c r="AI293" s="49"/>
      <c r="AJ293" s="50"/>
      <c r="AK293" s="49"/>
      <c r="AL293" s="49"/>
      <c r="AM293" s="49"/>
      <c r="AN293" s="75">
        <f>COUNTIF(الجدول2[[#This Row],[21]:[20]],480)</f>
        <v>1</v>
      </c>
      <c r="AO293" s="75">
        <f>COUNTIF(الجدول2[[#This Row],[21]:[20]],"غ")</f>
        <v>0</v>
      </c>
      <c r="AP293" s="75">
        <f>COUNTIF(الجدول2[[#This Row],[21]:[20]],"ب")</f>
        <v>0</v>
      </c>
      <c r="AQ293" s="75">
        <f>COUNTIF(الجدول2[[#This Row],[21]:[20]],"&lt;480")</f>
        <v>0</v>
      </c>
    </row>
    <row r="294" spans="1:43">
      <c r="A294" s="41">
        <v>3572</v>
      </c>
      <c r="B294" s="54"/>
      <c r="C294" s="43">
        <f>الجدول2[[#This Row],[الرقم]]</f>
        <v>3572</v>
      </c>
      <c r="D294" s="43"/>
      <c r="E294" s="44">
        <f t="shared" si="16"/>
        <v>8.1624999999999996</v>
      </c>
      <c r="F294" s="45">
        <f t="shared" si="17"/>
        <v>3918</v>
      </c>
      <c r="G294" s="82">
        <f t="shared" si="18"/>
        <v>0</v>
      </c>
      <c r="H294" s="47">
        <f t="shared" si="19"/>
        <v>4398</v>
      </c>
      <c r="I294" s="48">
        <v>9.1624999999999996</v>
      </c>
      <c r="J294" s="53">
        <v>480</v>
      </c>
      <c r="K294" s="49"/>
      <c r="L294" s="49"/>
      <c r="M294" s="49"/>
      <c r="N294" s="49"/>
      <c r="O294" s="50"/>
      <c r="P294" s="49"/>
      <c r="Q294" s="49"/>
      <c r="R294" s="49"/>
      <c r="S294" s="49"/>
      <c r="T294" s="49"/>
      <c r="U294" s="49"/>
      <c r="V294" s="50"/>
      <c r="W294" s="49"/>
      <c r="X294" s="49"/>
      <c r="Y294" s="49"/>
      <c r="Z294" s="49"/>
      <c r="AA294" s="49"/>
      <c r="AB294" s="49"/>
      <c r="AC294" s="50"/>
      <c r="AD294" s="49"/>
      <c r="AE294" s="49"/>
      <c r="AF294" s="49"/>
      <c r="AG294" s="49"/>
      <c r="AH294" s="49"/>
      <c r="AI294" s="49"/>
      <c r="AJ294" s="50"/>
      <c r="AK294" s="49"/>
      <c r="AL294" s="49"/>
      <c r="AM294" s="49"/>
      <c r="AN294" s="74">
        <f>COUNTIF(الجدول2[[#This Row],[21]:[20]],480)</f>
        <v>1</v>
      </c>
      <c r="AO294" s="74">
        <f>COUNTIF(الجدول2[[#This Row],[21]:[20]],"غ")</f>
        <v>0</v>
      </c>
      <c r="AP294" s="74">
        <f>COUNTIF(الجدول2[[#This Row],[21]:[20]],"ب")</f>
        <v>0</v>
      </c>
      <c r="AQ294" s="74">
        <f>COUNTIF(الجدول2[[#This Row],[21]:[20]],"&lt;480")</f>
        <v>0</v>
      </c>
    </row>
    <row r="295" spans="1:43">
      <c r="A295" s="41">
        <v>3577</v>
      </c>
      <c r="B295" s="55"/>
      <c r="C295" s="56">
        <f>الجدول2[[#This Row],[الرقم]]</f>
        <v>3577</v>
      </c>
      <c r="D295" s="43"/>
      <c r="E295" s="44">
        <f t="shared" si="16"/>
        <v>2.3368333333333311</v>
      </c>
      <c r="F295" s="45">
        <f t="shared" si="17"/>
        <v>1121.6799999999989</v>
      </c>
      <c r="G295" s="82">
        <f t="shared" si="18"/>
        <v>0</v>
      </c>
      <c r="H295" s="47">
        <f t="shared" si="19"/>
        <v>1246.6799999999989</v>
      </c>
      <c r="I295" s="48">
        <v>2.5972499999999976</v>
      </c>
      <c r="J295" s="49"/>
      <c r="K295" s="49"/>
      <c r="L295" s="49"/>
      <c r="M295" s="53">
        <v>125</v>
      </c>
      <c r="N295" s="49"/>
      <c r="O295" s="50"/>
      <c r="P295" s="49"/>
      <c r="Q295" s="49"/>
      <c r="R295" s="49"/>
      <c r="S295" s="49"/>
      <c r="T295" s="49"/>
      <c r="U295" s="49"/>
      <c r="V295" s="50"/>
      <c r="W295" s="49"/>
      <c r="X295" s="49"/>
      <c r="Y295" s="49"/>
      <c r="Z295" s="49"/>
      <c r="AA295" s="49"/>
      <c r="AB295" s="49"/>
      <c r="AC295" s="50"/>
      <c r="AD295" s="49"/>
      <c r="AE295" s="49"/>
      <c r="AF295" s="49"/>
      <c r="AG295" s="49"/>
      <c r="AH295" s="49"/>
      <c r="AI295" s="49"/>
      <c r="AJ295" s="50"/>
      <c r="AK295" s="49"/>
      <c r="AL295" s="49"/>
      <c r="AM295" s="49"/>
      <c r="AN295" s="74">
        <f>COUNTIF(الجدول2[[#This Row],[21]:[20]],480)</f>
        <v>0</v>
      </c>
      <c r="AO295" s="74">
        <f>COUNTIF(الجدول2[[#This Row],[21]:[20]],"غ")</f>
        <v>0</v>
      </c>
      <c r="AP295" s="74">
        <f>COUNTIF(الجدول2[[#This Row],[21]:[20]],"ب")</f>
        <v>0</v>
      </c>
      <c r="AQ295" s="74">
        <f>COUNTIF(الجدول2[[#This Row],[21]:[20]],"&lt;480")</f>
        <v>1</v>
      </c>
    </row>
    <row r="296" spans="1:43">
      <c r="A296" s="41">
        <v>3589</v>
      </c>
      <c r="B296" s="54"/>
      <c r="C296" s="43">
        <f>الجدول2[[#This Row],[الرقم]]</f>
        <v>3589</v>
      </c>
      <c r="D296" s="43"/>
      <c r="E296" s="44">
        <f t="shared" si="16"/>
        <v>9.75</v>
      </c>
      <c r="F296" s="45">
        <f t="shared" si="17"/>
        <v>4680</v>
      </c>
      <c r="G296" s="82">
        <f t="shared" si="18"/>
        <v>0</v>
      </c>
      <c r="H296" s="47">
        <f t="shared" si="19"/>
        <v>4680</v>
      </c>
      <c r="I296" s="48">
        <v>9.75</v>
      </c>
      <c r="J296" s="49"/>
      <c r="K296" s="49"/>
      <c r="L296" s="49"/>
      <c r="M296" s="49"/>
      <c r="N296" s="49"/>
      <c r="O296" s="50"/>
      <c r="P296" s="49"/>
      <c r="Q296" s="49"/>
      <c r="R296" s="49"/>
      <c r="S296" s="49"/>
      <c r="T296" s="49"/>
      <c r="U296" s="49"/>
      <c r="V296" s="50"/>
      <c r="W296" s="49"/>
      <c r="X296" s="49"/>
      <c r="Y296" s="49"/>
      <c r="Z296" s="49"/>
      <c r="AA296" s="49"/>
      <c r="AB296" s="49"/>
      <c r="AC296" s="50"/>
      <c r="AD296" s="49"/>
      <c r="AE296" s="49"/>
      <c r="AF296" s="49"/>
      <c r="AG296" s="49"/>
      <c r="AH296" s="49"/>
      <c r="AI296" s="49"/>
      <c r="AJ296" s="50"/>
      <c r="AK296" s="49"/>
      <c r="AL296" s="49"/>
      <c r="AM296" s="49"/>
      <c r="AN296" s="74">
        <f>COUNTIF(الجدول2[[#This Row],[21]:[20]],480)</f>
        <v>0</v>
      </c>
      <c r="AO296" s="74">
        <f>COUNTIF(الجدول2[[#This Row],[21]:[20]],"غ")</f>
        <v>0</v>
      </c>
      <c r="AP296" s="74">
        <f>COUNTIF(الجدول2[[#This Row],[21]:[20]],"ب")</f>
        <v>0</v>
      </c>
      <c r="AQ296" s="74">
        <f>COUNTIF(الجدول2[[#This Row],[21]:[20]],"&lt;480")</f>
        <v>0</v>
      </c>
    </row>
    <row r="297" spans="1:43">
      <c r="A297" s="41">
        <v>3592</v>
      </c>
      <c r="B297" s="54"/>
      <c r="C297" s="43">
        <f>الجدول2[[#This Row],[الرقم]]</f>
        <v>3592</v>
      </c>
      <c r="D297" s="43"/>
      <c r="E297" s="44">
        <f t="shared" si="16"/>
        <v>3.6625000000000019</v>
      </c>
      <c r="F297" s="45">
        <f t="shared" si="17"/>
        <v>1758.0000000000009</v>
      </c>
      <c r="G297" s="82">
        <f t="shared" si="18"/>
        <v>0</v>
      </c>
      <c r="H297" s="47">
        <f t="shared" si="19"/>
        <v>2178.0000000000009</v>
      </c>
      <c r="I297" s="48">
        <v>4.5375000000000014</v>
      </c>
      <c r="J297" s="49"/>
      <c r="K297" s="49"/>
      <c r="L297" s="49"/>
      <c r="M297" s="49"/>
      <c r="N297" s="53">
        <v>420</v>
      </c>
      <c r="O297" s="50"/>
      <c r="P297" s="49"/>
      <c r="Q297" s="49"/>
      <c r="R297" s="49"/>
      <c r="S297" s="49"/>
      <c r="T297" s="49"/>
      <c r="U297" s="49"/>
      <c r="V297" s="50"/>
      <c r="W297" s="49"/>
      <c r="X297" s="49"/>
      <c r="Y297" s="49"/>
      <c r="Z297" s="49"/>
      <c r="AA297" s="49"/>
      <c r="AB297" s="49"/>
      <c r="AC297" s="50"/>
      <c r="AD297" s="49"/>
      <c r="AE297" s="49"/>
      <c r="AF297" s="49"/>
      <c r="AG297" s="49"/>
      <c r="AH297" s="49"/>
      <c r="AI297" s="49"/>
      <c r="AJ297" s="50"/>
      <c r="AK297" s="49"/>
      <c r="AL297" s="49"/>
      <c r="AM297" s="49"/>
      <c r="AN297" s="74">
        <f>COUNTIF(الجدول2[[#This Row],[21]:[20]],480)</f>
        <v>0</v>
      </c>
      <c r="AO297" s="74">
        <f>COUNTIF(الجدول2[[#This Row],[21]:[20]],"غ")</f>
        <v>0</v>
      </c>
      <c r="AP297" s="74">
        <f>COUNTIF(الجدول2[[#This Row],[21]:[20]],"ب")</f>
        <v>0</v>
      </c>
      <c r="AQ297" s="74">
        <f>COUNTIF(الجدول2[[#This Row],[21]:[20]],"&lt;480")</f>
        <v>1</v>
      </c>
    </row>
    <row r="298" spans="1:43">
      <c r="A298" s="41">
        <v>3596</v>
      </c>
      <c r="B298" s="54"/>
      <c r="C298" s="43">
        <f>الجدول2[[#This Row],[الرقم]]</f>
        <v>3596</v>
      </c>
      <c r="D298" s="43"/>
      <c r="E298" s="44" t="e">
        <f t="shared" si="16"/>
        <v>#VALUE!</v>
      </c>
      <c r="F298" s="45" t="e">
        <f t="shared" si="17"/>
        <v>#VALUE!</v>
      </c>
      <c r="G298" s="82">
        <f t="shared" si="18"/>
        <v>0</v>
      </c>
      <c r="H298" s="47" t="e">
        <f t="shared" si="19"/>
        <v>#VALUE!</v>
      </c>
      <c r="I298" s="48" t="e">
        <v>#VALUE!</v>
      </c>
      <c r="J298" s="49"/>
      <c r="K298" s="49"/>
      <c r="L298" s="49"/>
      <c r="M298" s="49"/>
      <c r="N298" s="49"/>
      <c r="O298" s="50"/>
      <c r="P298" s="49"/>
      <c r="Q298" s="49"/>
      <c r="R298" s="49"/>
      <c r="S298" s="49"/>
      <c r="T298" s="49"/>
      <c r="U298" s="49"/>
      <c r="V298" s="50"/>
      <c r="W298" s="49"/>
      <c r="X298" s="49"/>
      <c r="Y298" s="49"/>
      <c r="Z298" s="49"/>
      <c r="AA298" s="49"/>
      <c r="AB298" s="49"/>
      <c r="AC298" s="50"/>
      <c r="AD298" s="49"/>
      <c r="AE298" s="49"/>
      <c r="AF298" s="49"/>
      <c r="AG298" s="49"/>
      <c r="AH298" s="49"/>
      <c r="AI298" s="49"/>
      <c r="AJ298" s="50"/>
      <c r="AK298" s="49"/>
      <c r="AL298" s="49"/>
      <c r="AM298" s="49"/>
      <c r="AN298" s="74">
        <f>COUNTIF(الجدول2[[#This Row],[21]:[20]],480)</f>
        <v>0</v>
      </c>
      <c r="AO298" s="74">
        <f>COUNTIF(الجدول2[[#This Row],[21]:[20]],"غ")</f>
        <v>0</v>
      </c>
      <c r="AP298" s="74">
        <f>COUNTIF(الجدول2[[#This Row],[21]:[20]],"ب")</f>
        <v>0</v>
      </c>
      <c r="AQ298" s="74">
        <f>COUNTIF(الجدول2[[#This Row],[21]:[20]],"&lt;480")</f>
        <v>0</v>
      </c>
    </row>
    <row r="299" spans="1:43">
      <c r="A299" s="41" t="s">
        <v>62</v>
      </c>
      <c r="B299" s="85"/>
      <c r="C299" s="67" t="str">
        <f>الجدول2[[#This Row],[الرقم]]</f>
        <v>3598</v>
      </c>
      <c r="D299" s="43"/>
      <c r="E299" s="44">
        <f t="shared" si="16"/>
        <v>2.5</v>
      </c>
      <c r="F299" s="86">
        <f t="shared" si="17"/>
        <v>1200</v>
      </c>
      <c r="G299" s="49">
        <f t="shared" si="18"/>
        <v>0</v>
      </c>
      <c r="H299" s="86">
        <f t="shared" si="19"/>
        <v>1200</v>
      </c>
      <c r="I299" s="48">
        <v>2.5</v>
      </c>
      <c r="J299" s="49"/>
      <c r="K299" s="49"/>
      <c r="L299" s="49"/>
      <c r="M299" s="49"/>
      <c r="N299" s="49"/>
      <c r="O299" s="50"/>
      <c r="P299" s="49"/>
      <c r="Q299" s="49"/>
      <c r="R299" s="49"/>
      <c r="S299" s="49"/>
      <c r="T299" s="49"/>
      <c r="U299" s="49"/>
      <c r="V299" s="50"/>
      <c r="W299" s="49"/>
      <c r="X299" s="49"/>
      <c r="Y299" s="49"/>
      <c r="Z299" s="49"/>
      <c r="AA299" s="49"/>
      <c r="AB299" s="49"/>
      <c r="AC299" s="50"/>
      <c r="AD299" s="49"/>
      <c r="AE299" s="49"/>
      <c r="AF299" s="49"/>
      <c r="AG299" s="49"/>
      <c r="AH299" s="49"/>
      <c r="AI299" s="49"/>
      <c r="AJ299" s="50"/>
      <c r="AK299" s="49"/>
      <c r="AL299" s="49"/>
      <c r="AM299" s="49"/>
      <c r="AN299" s="87">
        <f>COUNTIF(الجدول2[[#This Row],[21]:[20]],480)</f>
        <v>0</v>
      </c>
      <c r="AO299" s="87">
        <f>COUNTIF(الجدول2[[#This Row],[21]:[20]],"غ")</f>
        <v>0</v>
      </c>
      <c r="AP299" s="87">
        <f>COUNTIF(الجدول2[[#This Row],[21]:[20]],"ب")</f>
        <v>0</v>
      </c>
      <c r="AQ299" s="87">
        <f>COUNTIF(الجدول2[[#This Row],[21]:[20]],"&lt;480")</f>
        <v>0</v>
      </c>
    </row>
    <row r="300" spans="1:43">
      <c r="A300" s="41">
        <v>3607</v>
      </c>
      <c r="B300" s="54"/>
      <c r="C300" s="43">
        <f>الجدول2[[#This Row],[الرقم]]</f>
        <v>3607</v>
      </c>
      <c r="D300" s="43"/>
      <c r="E300" s="44">
        <f t="shared" si="16"/>
        <v>5.3434166666666689</v>
      </c>
      <c r="F300" s="45">
        <f t="shared" si="17"/>
        <v>2564.8400000000011</v>
      </c>
      <c r="G300" s="82">
        <f t="shared" si="18"/>
        <v>0</v>
      </c>
      <c r="H300" s="47">
        <f t="shared" si="19"/>
        <v>2616.8400000000011</v>
      </c>
      <c r="I300" s="48">
        <v>5.4517500000000023</v>
      </c>
      <c r="J300" s="49"/>
      <c r="K300" s="49"/>
      <c r="L300" s="49"/>
      <c r="M300" s="49"/>
      <c r="N300" s="53">
        <v>52</v>
      </c>
      <c r="O300" s="50"/>
      <c r="P300" s="49"/>
      <c r="Q300" s="49"/>
      <c r="R300" s="49"/>
      <c r="S300" s="49"/>
      <c r="T300" s="49"/>
      <c r="U300" s="49"/>
      <c r="V300" s="50"/>
      <c r="W300" s="49"/>
      <c r="X300" s="49"/>
      <c r="Y300" s="49"/>
      <c r="Z300" s="49"/>
      <c r="AA300" s="49"/>
      <c r="AB300" s="49"/>
      <c r="AC300" s="50"/>
      <c r="AD300" s="49"/>
      <c r="AE300" s="49"/>
      <c r="AF300" s="49"/>
      <c r="AG300" s="49"/>
      <c r="AH300" s="49"/>
      <c r="AI300" s="49"/>
      <c r="AJ300" s="50"/>
      <c r="AK300" s="49"/>
      <c r="AL300" s="49"/>
      <c r="AM300" s="49"/>
      <c r="AN300" s="74">
        <f>COUNTIF(الجدول2[[#This Row],[21]:[20]],480)</f>
        <v>0</v>
      </c>
      <c r="AO300" s="74">
        <f>COUNTIF(الجدول2[[#This Row],[21]:[20]],"غ")</f>
        <v>0</v>
      </c>
      <c r="AP300" s="74">
        <f>COUNTIF(الجدول2[[#This Row],[21]:[20]],"ب")</f>
        <v>0</v>
      </c>
      <c r="AQ300" s="74">
        <f>COUNTIF(الجدول2[[#This Row],[21]:[20]],"&lt;480")</f>
        <v>1</v>
      </c>
    </row>
    <row r="301" spans="1:43">
      <c r="A301" s="41">
        <v>3609</v>
      </c>
      <c r="B301" s="54"/>
      <c r="C301" s="43">
        <f>الجدول2[[#This Row],[الرقم]]</f>
        <v>3609</v>
      </c>
      <c r="D301" s="43"/>
      <c r="E301" s="44">
        <f t="shared" si="16"/>
        <v>2.7854166666666655</v>
      </c>
      <c r="F301" s="45">
        <f t="shared" si="17"/>
        <v>1336.9999999999995</v>
      </c>
      <c r="G301" s="82">
        <f t="shared" si="18"/>
        <v>0</v>
      </c>
      <c r="H301" s="47">
        <f t="shared" si="19"/>
        <v>1537.9999999999995</v>
      </c>
      <c r="I301" s="48">
        <v>3.2041666666666657</v>
      </c>
      <c r="J301" s="49"/>
      <c r="K301" s="65">
        <v>120</v>
      </c>
      <c r="L301" s="49"/>
      <c r="M301" s="49"/>
      <c r="N301" s="88">
        <v>81</v>
      </c>
      <c r="O301" s="50"/>
      <c r="P301" s="49"/>
      <c r="Q301" s="49"/>
      <c r="R301" s="49"/>
      <c r="S301" s="49"/>
      <c r="T301" s="49"/>
      <c r="U301" s="49"/>
      <c r="V301" s="50"/>
      <c r="W301" s="49"/>
      <c r="X301" s="49"/>
      <c r="Y301" s="49"/>
      <c r="Z301" s="49"/>
      <c r="AA301" s="49"/>
      <c r="AB301" s="49"/>
      <c r="AC301" s="50"/>
      <c r="AD301" s="49"/>
      <c r="AE301" s="49"/>
      <c r="AF301" s="49"/>
      <c r="AG301" s="49"/>
      <c r="AH301" s="49"/>
      <c r="AI301" s="49"/>
      <c r="AJ301" s="50"/>
      <c r="AK301" s="49"/>
      <c r="AL301" s="49"/>
      <c r="AM301" s="49"/>
      <c r="AN301" s="74">
        <f>COUNTIF(الجدول2[[#This Row],[21]:[20]],480)</f>
        <v>0</v>
      </c>
      <c r="AO301" s="74">
        <f>COUNTIF(الجدول2[[#This Row],[21]:[20]],"غ")</f>
        <v>0</v>
      </c>
      <c r="AP301" s="74">
        <f>COUNTIF(الجدول2[[#This Row],[21]:[20]],"ب")</f>
        <v>0</v>
      </c>
      <c r="AQ301" s="74">
        <f>COUNTIF(الجدول2[[#This Row],[21]:[20]],"&lt;480")</f>
        <v>2</v>
      </c>
    </row>
    <row r="302" spans="1:43">
      <c r="A302" s="41">
        <v>3611</v>
      </c>
      <c r="B302" s="55"/>
      <c r="C302" s="43">
        <f>الجدول2[[#This Row],[الرقم]]</f>
        <v>3611</v>
      </c>
      <c r="D302" s="43"/>
      <c r="E302" s="44">
        <f t="shared" si="16"/>
        <v>5.0767500000000005</v>
      </c>
      <c r="F302" s="45">
        <f t="shared" si="17"/>
        <v>2436.84</v>
      </c>
      <c r="G302" s="82">
        <f t="shared" si="18"/>
        <v>0</v>
      </c>
      <c r="H302" s="47">
        <f t="shared" si="19"/>
        <v>2736.84</v>
      </c>
      <c r="I302" s="48">
        <v>5.7017500000000005</v>
      </c>
      <c r="J302" s="65">
        <v>90</v>
      </c>
      <c r="K302" s="49"/>
      <c r="L302" s="68">
        <v>210</v>
      </c>
      <c r="M302" s="49"/>
      <c r="N302" s="49"/>
      <c r="O302" s="50"/>
      <c r="P302" s="49"/>
      <c r="Q302" s="49"/>
      <c r="R302" s="49"/>
      <c r="S302" s="49"/>
      <c r="T302" s="49"/>
      <c r="U302" s="49"/>
      <c r="V302" s="50"/>
      <c r="W302" s="49"/>
      <c r="X302" s="49"/>
      <c r="Y302" s="49"/>
      <c r="Z302" s="49"/>
      <c r="AA302" s="49"/>
      <c r="AB302" s="49"/>
      <c r="AC302" s="50"/>
      <c r="AD302" s="49"/>
      <c r="AE302" s="49"/>
      <c r="AF302" s="49"/>
      <c r="AG302" s="49"/>
      <c r="AH302" s="49"/>
      <c r="AI302" s="49"/>
      <c r="AJ302" s="50"/>
      <c r="AK302" s="49"/>
      <c r="AL302" s="49"/>
      <c r="AM302" s="49"/>
      <c r="AN302" s="74">
        <f>COUNTIF(الجدول2[[#This Row],[21]:[20]],480)</f>
        <v>0</v>
      </c>
      <c r="AO302" s="74">
        <f>COUNTIF(الجدول2[[#This Row],[21]:[20]],"غ")</f>
        <v>0</v>
      </c>
      <c r="AP302" s="74">
        <f>COUNTIF(الجدول2[[#This Row],[21]:[20]],"ب")</f>
        <v>0</v>
      </c>
      <c r="AQ302" s="74">
        <f>COUNTIF(الجدول2[[#This Row],[21]:[20]],"&lt;480")</f>
        <v>2</v>
      </c>
    </row>
    <row r="303" spans="1:43">
      <c r="A303" s="41">
        <v>3616</v>
      </c>
      <c r="B303" s="55"/>
      <c r="C303" s="43">
        <f>الجدول2[[#This Row],[الرقم]]</f>
        <v>3616</v>
      </c>
      <c r="D303" s="43"/>
      <c r="E303" s="44">
        <f t="shared" si="16"/>
        <v>6.6232499999999996</v>
      </c>
      <c r="F303" s="45">
        <f t="shared" si="17"/>
        <v>3179.16</v>
      </c>
      <c r="G303" s="82">
        <f t="shared" si="18"/>
        <v>0</v>
      </c>
      <c r="H303" s="47">
        <f t="shared" si="19"/>
        <v>3179.16</v>
      </c>
      <c r="I303" s="48">
        <v>6.6232499999999996</v>
      </c>
      <c r="J303" s="49"/>
      <c r="K303" s="49"/>
      <c r="L303" s="49"/>
      <c r="M303" s="49"/>
      <c r="N303" s="49"/>
      <c r="O303" s="50"/>
      <c r="P303" s="49"/>
      <c r="Q303" s="49"/>
      <c r="R303" s="49"/>
      <c r="S303" s="49"/>
      <c r="T303" s="49"/>
      <c r="U303" s="49"/>
      <c r="V303" s="50"/>
      <c r="W303" s="49"/>
      <c r="X303" s="49"/>
      <c r="Y303" s="49"/>
      <c r="Z303" s="49"/>
      <c r="AA303" s="49"/>
      <c r="AB303" s="49"/>
      <c r="AC303" s="50"/>
      <c r="AD303" s="49"/>
      <c r="AE303" s="49"/>
      <c r="AF303" s="49"/>
      <c r="AG303" s="49"/>
      <c r="AH303" s="49"/>
      <c r="AI303" s="49"/>
      <c r="AJ303" s="50"/>
      <c r="AK303" s="49"/>
      <c r="AL303" s="49"/>
      <c r="AM303" s="49"/>
      <c r="AN303" s="74">
        <f>COUNTIF(الجدول2[[#This Row],[21]:[20]],480)</f>
        <v>0</v>
      </c>
      <c r="AO303" s="74">
        <f>COUNTIF(الجدول2[[#This Row],[21]:[20]],"غ")</f>
        <v>0</v>
      </c>
      <c r="AP303" s="74">
        <f>COUNTIF(الجدول2[[#This Row],[21]:[20]],"ب")</f>
        <v>0</v>
      </c>
      <c r="AQ303" s="74">
        <f>COUNTIF(الجدول2[[#This Row],[21]:[20]],"&lt;480")</f>
        <v>0</v>
      </c>
    </row>
    <row r="304" spans="1:43">
      <c r="A304" s="41">
        <v>3633</v>
      </c>
      <c r="B304" s="55"/>
      <c r="C304" s="43">
        <f>الجدول2[[#This Row],[الرقم]]</f>
        <v>3633</v>
      </c>
      <c r="D304" s="43"/>
      <c r="E304" s="44">
        <f t="shared" si="16"/>
        <v>7.1874853333333322</v>
      </c>
      <c r="F304" s="45">
        <f t="shared" si="17"/>
        <v>3449.9929599999996</v>
      </c>
      <c r="G304" s="82">
        <f t="shared" si="18"/>
        <v>0</v>
      </c>
      <c r="H304" s="47">
        <f t="shared" si="19"/>
        <v>3449.9929599999996</v>
      </c>
      <c r="I304" s="48">
        <v>7.1874853333333322</v>
      </c>
      <c r="J304" s="49"/>
      <c r="K304" s="49"/>
      <c r="L304" s="49"/>
      <c r="M304" s="49"/>
      <c r="N304" s="49"/>
      <c r="O304" s="50"/>
      <c r="P304" s="49"/>
      <c r="Q304" s="49"/>
      <c r="R304" s="49"/>
      <c r="S304" s="49"/>
      <c r="T304" s="49"/>
      <c r="U304" s="49"/>
      <c r="V304" s="50"/>
      <c r="W304" s="49"/>
      <c r="X304" s="49"/>
      <c r="Y304" s="49"/>
      <c r="Z304" s="49"/>
      <c r="AA304" s="49"/>
      <c r="AB304" s="49"/>
      <c r="AC304" s="50"/>
      <c r="AD304" s="49"/>
      <c r="AE304" s="49"/>
      <c r="AF304" s="49"/>
      <c r="AG304" s="49"/>
      <c r="AH304" s="49"/>
      <c r="AI304" s="49"/>
      <c r="AJ304" s="50"/>
      <c r="AK304" s="49"/>
      <c r="AL304" s="49"/>
      <c r="AM304" s="49"/>
      <c r="AN304" s="74">
        <f>COUNTIF(الجدول2[[#This Row],[21]:[20]],480)</f>
        <v>0</v>
      </c>
      <c r="AO304" s="74">
        <f>COUNTIF(الجدول2[[#This Row],[21]:[20]],"غ")</f>
        <v>0</v>
      </c>
      <c r="AP304" s="74">
        <f>COUNTIF(الجدول2[[#This Row],[21]:[20]],"ب")</f>
        <v>0</v>
      </c>
      <c r="AQ304" s="74">
        <f>COUNTIF(الجدول2[[#This Row],[21]:[20]],"&lt;480")</f>
        <v>0</v>
      </c>
    </row>
    <row r="305" spans="1:43">
      <c r="A305" s="41">
        <v>3634</v>
      </c>
      <c r="B305" s="89"/>
      <c r="C305" s="90">
        <f>الجدول2[[#This Row],[الرقم]]</f>
        <v>3634</v>
      </c>
      <c r="D305" s="43"/>
      <c r="E305" s="44">
        <f t="shared" si="16"/>
        <v>14.324985333333332</v>
      </c>
      <c r="F305" s="45">
        <f t="shared" si="17"/>
        <v>6875.9929599999996</v>
      </c>
      <c r="G305" s="82">
        <f t="shared" si="18"/>
        <v>0</v>
      </c>
      <c r="H305" s="47">
        <f t="shared" si="19"/>
        <v>7355.9929599999996</v>
      </c>
      <c r="I305" s="48">
        <v>15.324985333333332</v>
      </c>
      <c r="J305" s="49"/>
      <c r="K305" s="49"/>
      <c r="L305" s="49"/>
      <c r="M305" s="53">
        <v>480</v>
      </c>
      <c r="N305" s="49"/>
      <c r="O305" s="50"/>
      <c r="P305" s="49"/>
      <c r="Q305" s="49"/>
      <c r="R305" s="49"/>
      <c r="S305" s="49"/>
      <c r="T305" s="49"/>
      <c r="U305" s="49"/>
      <c r="V305" s="50"/>
      <c r="W305" s="49"/>
      <c r="X305" s="49"/>
      <c r="Y305" s="49"/>
      <c r="Z305" s="49"/>
      <c r="AA305" s="49"/>
      <c r="AB305" s="49"/>
      <c r="AC305" s="50"/>
      <c r="AD305" s="49"/>
      <c r="AE305" s="49"/>
      <c r="AF305" s="49"/>
      <c r="AG305" s="49"/>
      <c r="AH305" s="49"/>
      <c r="AI305" s="49"/>
      <c r="AJ305" s="50"/>
      <c r="AK305" s="49"/>
      <c r="AL305" s="49"/>
      <c r="AM305" s="49"/>
      <c r="AN305" s="74">
        <f>COUNTIF(الجدول2[[#This Row],[21]:[20]],480)</f>
        <v>1</v>
      </c>
      <c r="AO305" s="74">
        <f>COUNTIF(الجدول2[[#This Row],[21]:[20]],"غ")</f>
        <v>0</v>
      </c>
      <c r="AP305" s="74">
        <f>COUNTIF(الجدول2[[#This Row],[21]:[20]],"ب")</f>
        <v>0</v>
      </c>
      <c r="AQ305" s="74">
        <f>COUNTIF(الجدول2[[#This Row],[21]:[20]],"&lt;480")</f>
        <v>0</v>
      </c>
    </row>
    <row r="306" spans="1:43">
      <c r="A306" s="41">
        <v>3641</v>
      </c>
      <c r="B306" s="91"/>
      <c r="C306" s="92">
        <f>الجدول2[[#This Row],[الرقم]]</f>
        <v>3641</v>
      </c>
      <c r="D306" s="43"/>
      <c r="E306" s="44">
        <f t="shared" si="16"/>
        <v>18.845833333333339</v>
      </c>
      <c r="F306" s="45">
        <f t="shared" si="17"/>
        <v>9046.0000000000018</v>
      </c>
      <c r="G306" s="82">
        <f t="shared" si="18"/>
        <v>0</v>
      </c>
      <c r="H306" s="47">
        <f t="shared" si="19"/>
        <v>9046.0000000000018</v>
      </c>
      <c r="I306" s="48">
        <v>18.845833333333339</v>
      </c>
      <c r="J306" s="49"/>
      <c r="K306" s="49"/>
      <c r="L306" s="49"/>
      <c r="M306" s="49"/>
      <c r="N306" s="49"/>
      <c r="O306" s="50"/>
      <c r="P306" s="49"/>
      <c r="Q306" s="49"/>
      <c r="R306" s="49"/>
      <c r="S306" s="49"/>
      <c r="T306" s="49"/>
      <c r="U306" s="49"/>
      <c r="V306" s="50"/>
      <c r="W306" s="49"/>
      <c r="X306" s="49"/>
      <c r="Y306" s="49"/>
      <c r="Z306" s="49"/>
      <c r="AA306" s="49"/>
      <c r="AB306" s="49"/>
      <c r="AC306" s="50"/>
      <c r="AD306" s="49"/>
      <c r="AE306" s="49"/>
      <c r="AF306" s="49"/>
      <c r="AG306" s="49"/>
      <c r="AH306" s="49"/>
      <c r="AI306" s="49"/>
      <c r="AJ306" s="50"/>
      <c r="AK306" s="49"/>
      <c r="AL306" s="49"/>
      <c r="AM306" s="49"/>
      <c r="AN306" s="74">
        <f>COUNTIF(الجدول2[[#This Row],[21]:[20]],480)</f>
        <v>0</v>
      </c>
      <c r="AO306" s="74">
        <f>COUNTIF(الجدول2[[#This Row],[21]:[20]],"غ")</f>
        <v>0</v>
      </c>
      <c r="AP306" s="74">
        <f>COUNTIF(الجدول2[[#This Row],[21]:[20]],"ب")</f>
        <v>0</v>
      </c>
      <c r="AQ306" s="74">
        <f>COUNTIF(الجدول2[[#This Row],[21]:[20]],"&lt;480")</f>
        <v>0</v>
      </c>
    </row>
    <row r="307" spans="1:43">
      <c r="A307" s="41">
        <v>3661</v>
      </c>
      <c r="B307" s="91"/>
      <c r="C307" s="92">
        <f>الجدول2[[#This Row],[الرقم]]</f>
        <v>3661</v>
      </c>
      <c r="D307" s="43"/>
      <c r="E307" s="44">
        <f t="shared" si="16"/>
        <v>21.916666666666664</v>
      </c>
      <c r="F307" s="45">
        <f t="shared" si="17"/>
        <v>10519.999999999998</v>
      </c>
      <c r="G307" s="82">
        <f t="shared" si="18"/>
        <v>0</v>
      </c>
      <c r="H307" s="47">
        <f t="shared" si="19"/>
        <v>10519.999999999998</v>
      </c>
      <c r="I307" s="48">
        <v>21.916666666666664</v>
      </c>
      <c r="J307" s="49"/>
      <c r="K307" s="49"/>
      <c r="L307" s="49"/>
      <c r="M307" s="49"/>
      <c r="N307" s="49"/>
      <c r="O307" s="50"/>
      <c r="P307" s="49"/>
      <c r="Q307" s="49"/>
      <c r="R307" s="49"/>
      <c r="S307" s="49"/>
      <c r="T307" s="49"/>
      <c r="U307" s="49"/>
      <c r="V307" s="50"/>
      <c r="W307" s="49"/>
      <c r="X307" s="49"/>
      <c r="Y307" s="49"/>
      <c r="Z307" s="49"/>
      <c r="AA307" s="49"/>
      <c r="AB307" s="49"/>
      <c r="AC307" s="50"/>
      <c r="AD307" s="49"/>
      <c r="AE307" s="49"/>
      <c r="AF307" s="49"/>
      <c r="AG307" s="49"/>
      <c r="AH307" s="49"/>
      <c r="AI307" s="49"/>
      <c r="AJ307" s="50"/>
      <c r="AK307" s="49"/>
      <c r="AL307" s="49"/>
      <c r="AM307" s="49"/>
      <c r="AN307" s="74">
        <f>COUNTIF(الجدول2[[#This Row],[21]:[20]],480)</f>
        <v>0</v>
      </c>
      <c r="AO307" s="74">
        <f>COUNTIF(الجدول2[[#This Row],[21]:[20]],"غ")</f>
        <v>0</v>
      </c>
      <c r="AP307" s="74">
        <f>COUNTIF(الجدول2[[#This Row],[21]:[20]],"ب")</f>
        <v>0</v>
      </c>
      <c r="AQ307" s="74">
        <f>COUNTIF(الجدول2[[#This Row],[21]:[20]],"&lt;480")</f>
        <v>0</v>
      </c>
    </row>
    <row r="308" spans="1:43">
      <c r="A308" s="41">
        <v>3664</v>
      </c>
      <c r="B308" s="91"/>
      <c r="C308" s="92">
        <f>الجدول2[[#This Row],[الرقم]]</f>
        <v>3664</v>
      </c>
      <c r="D308" s="43"/>
      <c r="E308" s="44">
        <f t="shared" si="16"/>
        <v>16.445833333333333</v>
      </c>
      <c r="F308" s="45">
        <f t="shared" si="17"/>
        <v>7894</v>
      </c>
      <c r="G308" s="82">
        <f t="shared" si="18"/>
        <v>0</v>
      </c>
      <c r="H308" s="47">
        <f t="shared" si="19"/>
        <v>7894</v>
      </c>
      <c r="I308" s="48">
        <v>16.445833333333333</v>
      </c>
      <c r="J308" s="49"/>
      <c r="K308" s="49"/>
      <c r="L308" s="49"/>
      <c r="M308" s="49"/>
      <c r="N308" s="49"/>
      <c r="O308" s="50"/>
      <c r="P308" s="49"/>
      <c r="Q308" s="49"/>
      <c r="R308" s="49"/>
      <c r="S308" s="49"/>
      <c r="T308" s="49"/>
      <c r="U308" s="49"/>
      <c r="V308" s="50"/>
      <c r="W308" s="49"/>
      <c r="X308" s="49"/>
      <c r="Y308" s="49"/>
      <c r="Z308" s="49"/>
      <c r="AA308" s="49"/>
      <c r="AB308" s="49"/>
      <c r="AC308" s="50"/>
      <c r="AD308" s="49"/>
      <c r="AE308" s="49"/>
      <c r="AF308" s="49"/>
      <c r="AG308" s="49"/>
      <c r="AH308" s="49"/>
      <c r="AI308" s="49"/>
      <c r="AJ308" s="50"/>
      <c r="AK308" s="49"/>
      <c r="AL308" s="49"/>
      <c r="AM308" s="49"/>
      <c r="AN308" s="74">
        <f>COUNTIF(الجدول2[[#This Row],[21]:[20]],480)</f>
        <v>0</v>
      </c>
      <c r="AO308" s="74">
        <f>COUNTIF(الجدول2[[#This Row],[21]:[20]],"غ")</f>
        <v>0</v>
      </c>
      <c r="AP308" s="74">
        <f>COUNTIF(الجدول2[[#This Row],[21]:[20]],"ب")</f>
        <v>0</v>
      </c>
      <c r="AQ308" s="74">
        <f>COUNTIF(الجدول2[[#This Row],[21]:[20]],"&lt;480")</f>
        <v>0</v>
      </c>
    </row>
    <row r="309" spans="1:43">
      <c r="A309" s="41">
        <v>3665</v>
      </c>
      <c r="B309" s="93"/>
      <c r="C309" s="92">
        <f>الجدول2[[#This Row],[الرقم]]</f>
        <v>3665</v>
      </c>
      <c r="D309" s="43"/>
      <c r="E309" s="44">
        <f t="shared" si="16"/>
        <v>6.489583333333333</v>
      </c>
      <c r="F309" s="45">
        <f t="shared" si="17"/>
        <v>3115</v>
      </c>
      <c r="G309" s="82">
        <f t="shared" si="18"/>
        <v>0</v>
      </c>
      <c r="H309" s="47">
        <f t="shared" si="19"/>
        <v>3235</v>
      </c>
      <c r="I309" s="48">
        <v>6.739583333333333</v>
      </c>
      <c r="J309" s="49"/>
      <c r="K309" s="49"/>
      <c r="L309" s="49"/>
      <c r="M309" s="53">
        <v>120</v>
      </c>
      <c r="N309" s="49"/>
      <c r="O309" s="50"/>
      <c r="P309" s="49"/>
      <c r="Q309" s="49"/>
      <c r="R309" s="49"/>
      <c r="S309" s="49"/>
      <c r="T309" s="49"/>
      <c r="U309" s="49"/>
      <c r="V309" s="50"/>
      <c r="W309" s="49"/>
      <c r="X309" s="49"/>
      <c r="Y309" s="49"/>
      <c r="Z309" s="49"/>
      <c r="AA309" s="49"/>
      <c r="AB309" s="49"/>
      <c r="AC309" s="50"/>
      <c r="AD309" s="49"/>
      <c r="AE309" s="49"/>
      <c r="AF309" s="49"/>
      <c r="AG309" s="49"/>
      <c r="AH309" s="49"/>
      <c r="AI309" s="49"/>
      <c r="AJ309" s="50"/>
      <c r="AK309" s="49"/>
      <c r="AL309" s="49"/>
      <c r="AM309" s="49"/>
      <c r="AN309" s="74">
        <f>COUNTIF(الجدول2[[#This Row],[21]:[20]],480)</f>
        <v>0</v>
      </c>
      <c r="AO309" s="74">
        <f>COUNTIF(الجدول2[[#This Row],[21]:[20]],"غ")</f>
        <v>0</v>
      </c>
      <c r="AP309" s="74">
        <f>COUNTIF(الجدول2[[#This Row],[21]:[20]],"ب")</f>
        <v>0</v>
      </c>
      <c r="AQ309" s="74">
        <f>COUNTIF(الجدول2[[#This Row],[21]:[20]],"&lt;480")</f>
        <v>1</v>
      </c>
    </row>
    <row r="310" spans="1:43">
      <c r="A310" s="41">
        <v>3666</v>
      </c>
      <c r="B310" s="91"/>
      <c r="C310" s="92">
        <f>الجدول2[[#This Row],[الرقم]]</f>
        <v>3666</v>
      </c>
      <c r="D310" s="43"/>
      <c r="E310" s="44">
        <f t="shared" si="16"/>
        <v>8.0229166666666636</v>
      </c>
      <c r="F310" s="45">
        <f t="shared" si="17"/>
        <v>3850.9999999999986</v>
      </c>
      <c r="G310" s="82">
        <f t="shared" si="18"/>
        <v>0</v>
      </c>
      <c r="H310" s="47">
        <f t="shared" si="19"/>
        <v>3850.9999999999986</v>
      </c>
      <c r="I310" s="48">
        <v>8.0229166666666636</v>
      </c>
      <c r="J310" s="49"/>
      <c r="K310" s="49"/>
      <c r="L310" s="49"/>
      <c r="M310" s="49"/>
      <c r="N310" s="49"/>
      <c r="O310" s="50"/>
      <c r="P310" s="49"/>
      <c r="Q310" s="49"/>
      <c r="R310" s="49"/>
      <c r="S310" s="49"/>
      <c r="T310" s="49"/>
      <c r="U310" s="49"/>
      <c r="V310" s="50"/>
      <c r="W310" s="49"/>
      <c r="X310" s="49"/>
      <c r="Y310" s="49"/>
      <c r="Z310" s="49"/>
      <c r="AA310" s="49"/>
      <c r="AB310" s="49"/>
      <c r="AC310" s="50"/>
      <c r="AD310" s="49"/>
      <c r="AE310" s="49"/>
      <c r="AF310" s="49"/>
      <c r="AG310" s="49"/>
      <c r="AH310" s="49"/>
      <c r="AI310" s="49"/>
      <c r="AJ310" s="50"/>
      <c r="AK310" s="49"/>
      <c r="AL310" s="49"/>
      <c r="AM310" s="49"/>
      <c r="AN310" s="74">
        <f>COUNTIF(الجدول2[[#This Row],[21]:[20]],480)</f>
        <v>0</v>
      </c>
      <c r="AO310" s="74">
        <f>COUNTIF(الجدول2[[#This Row],[21]:[20]],"غ")</f>
        <v>0</v>
      </c>
      <c r="AP310" s="74">
        <f>COUNTIF(الجدول2[[#This Row],[21]:[20]],"ب")</f>
        <v>0</v>
      </c>
      <c r="AQ310" s="74">
        <f>COUNTIF(الجدول2[[#This Row],[21]:[20]],"&lt;480")</f>
        <v>0</v>
      </c>
    </row>
    <row r="311" spans="1:43">
      <c r="A311" s="41">
        <v>3667</v>
      </c>
      <c r="B311" s="54"/>
      <c r="C311" s="56">
        <f>الجدول2[[#This Row],[الرقم]]</f>
        <v>3667</v>
      </c>
      <c r="D311" s="43"/>
      <c r="E311" s="44">
        <f t="shared" si="16"/>
        <v>13.262499999999999</v>
      </c>
      <c r="F311" s="45">
        <f t="shared" si="17"/>
        <v>6366</v>
      </c>
      <c r="G311" s="82">
        <f t="shared" si="18"/>
        <v>0</v>
      </c>
      <c r="H311" s="47">
        <f t="shared" si="19"/>
        <v>6366</v>
      </c>
      <c r="I311" s="48">
        <v>13.262499999999999</v>
      </c>
      <c r="J311" s="49"/>
      <c r="K311" s="49"/>
      <c r="L311" s="49"/>
      <c r="M311" s="49"/>
      <c r="N311" s="49"/>
      <c r="O311" s="50"/>
      <c r="P311" s="49"/>
      <c r="Q311" s="49"/>
      <c r="R311" s="49"/>
      <c r="S311" s="49"/>
      <c r="T311" s="49"/>
      <c r="U311" s="49"/>
      <c r="V311" s="50"/>
      <c r="W311" s="49"/>
      <c r="X311" s="49"/>
      <c r="Y311" s="49"/>
      <c r="Z311" s="49"/>
      <c r="AA311" s="49"/>
      <c r="AB311" s="49"/>
      <c r="AC311" s="50"/>
      <c r="AD311" s="49"/>
      <c r="AE311" s="49"/>
      <c r="AF311" s="49"/>
      <c r="AG311" s="49"/>
      <c r="AH311" s="49"/>
      <c r="AI311" s="49"/>
      <c r="AJ311" s="50"/>
      <c r="AK311" s="49"/>
      <c r="AL311" s="49"/>
      <c r="AM311" s="49"/>
      <c r="AN311" s="74">
        <f>COUNTIF(الجدول2[[#This Row],[21]:[20]],480)</f>
        <v>0</v>
      </c>
      <c r="AO311" s="74">
        <f>COUNTIF(الجدول2[[#This Row],[21]:[20]],"غ")</f>
        <v>0</v>
      </c>
      <c r="AP311" s="74">
        <f>COUNTIF(الجدول2[[#This Row],[21]:[20]],"ب")</f>
        <v>0</v>
      </c>
      <c r="AQ311" s="74">
        <f>COUNTIF(الجدول2[[#This Row],[21]:[20]],"&lt;480")</f>
        <v>0</v>
      </c>
    </row>
    <row r="312" spans="1:43">
      <c r="A312" s="41">
        <v>3668</v>
      </c>
      <c r="B312" s="91"/>
      <c r="C312" s="92">
        <f>الجدول2[[#This Row],[الرقم]]</f>
        <v>3668</v>
      </c>
      <c r="D312" s="43"/>
      <c r="E312" s="44">
        <f t="shared" si="16"/>
        <v>14.487500000000001</v>
      </c>
      <c r="F312" s="45">
        <f t="shared" si="17"/>
        <v>6954</v>
      </c>
      <c r="G312" s="82">
        <f t="shared" si="18"/>
        <v>0</v>
      </c>
      <c r="H312" s="47">
        <f t="shared" si="19"/>
        <v>6954</v>
      </c>
      <c r="I312" s="48">
        <v>14.487500000000001</v>
      </c>
      <c r="J312" s="49"/>
      <c r="K312" s="49"/>
      <c r="L312" s="49"/>
      <c r="M312" s="49"/>
      <c r="N312" s="49"/>
      <c r="O312" s="50"/>
      <c r="P312" s="49"/>
      <c r="Q312" s="49"/>
      <c r="R312" s="49"/>
      <c r="S312" s="49"/>
      <c r="T312" s="49"/>
      <c r="U312" s="49"/>
      <c r="V312" s="50"/>
      <c r="W312" s="49"/>
      <c r="X312" s="49"/>
      <c r="Y312" s="49"/>
      <c r="Z312" s="49"/>
      <c r="AA312" s="49"/>
      <c r="AB312" s="49"/>
      <c r="AC312" s="50"/>
      <c r="AD312" s="49"/>
      <c r="AE312" s="49"/>
      <c r="AF312" s="49"/>
      <c r="AG312" s="49"/>
      <c r="AH312" s="49"/>
      <c r="AI312" s="49"/>
      <c r="AJ312" s="50"/>
      <c r="AK312" s="49"/>
      <c r="AL312" s="49"/>
      <c r="AM312" s="49"/>
      <c r="AN312" s="74">
        <f>COUNTIF(الجدول2[[#This Row],[21]:[20]],480)</f>
        <v>0</v>
      </c>
      <c r="AO312" s="74">
        <f>COUNTIF(الجدول2[[#This Row],[21]:[20]],"غ")</f>
        <v>0</v>
      </c>
      <c r="AP312" s="74">
        <f>COUNTIF(الجدول2[[#This Row],[21]:[20]],"ب")</f>
        <v>0</v>
      </c>
      <c r="AQ312" s="74">
        <f>COUNTIF(الجدول2[[#This Row],[21]:[20]],"&lt;480")</f>
        <v>0</v>
      </c>
    </row>
    <row r="313" spans="1:43">
      <c r="A313" s="41">
        <v>3670</v>
      </c>
      <c r="B313" s="89"/>
      <c r="C313" s="92">
        <f>الجدول2[[#This Row],[الرقم]]</f>
        <v>3670</v>
      </c>
      <c r="D313" s="43"/>
      <c r="E313" s="44">
        <f t="shared" si="16"/>
        <v>2.5158333333333336</v>
      </c>
      <c r="F313" s="45">
        <f t="shared" si="17"/>
        <v>1207.6000000000001</v>
      </c>
      <c r="G313" s="82">
        <f t="shared" si="18"/>
        <v>0</v>
      </c>
      <c r="H313" s="47">
        <f t="shared" si="19"/>
        <v>1207.6000000000001</v>
      </c>
      <c r="I313" s="48">
        <v>2.5158333333333336</v>
      </c>
      <c r="J313" s="49"/>
      <c r="K313" s="49"/>
      <c r="L313" s="49"/>
      <c r="M313" s="49"/>
      <c r="N313" s="49"/>
      <c r="O313" s="50"/>
      <c r="P313" s="49"/>
      <c r="Q313" s="49"/>
      <c r="R313" s="49"/>
      <c r="S313" s="49"/>
      <c r="T313" s="49"/>
      <c r="U313" s="49"/>
      <c r="V313" s="50"/>
      <c r="W313" s="49"/>
      <c r="X313" s="49"/>
      <c r="Y313" s="49"/>
      <c r="Z313" s="49"/>
      <c r="AA313" s="49"/>
      <c r="AB313" s="49"/>
      <c r="AC313" s="50"/>
      <c r="AD313" s="49"/>
      <c r="AE313" s="49"/>
      <c r="AF313" s="49"/>
      <c r="AG313" s="49"/>
      <c r="AH313" s="49"/>
      <c r="AI313" s="49"/>
      <c r="AJ313" s="50"/>
      <c r="AK313" s="49"/>
      <c r="AL313" s="49"/>
      <c r="AM313" s="49"/>
      <c r="AN313" s="75">
        <f>COUNTIF(الجدول2[[#This Row],[21]:[20]],480)</f>
        <v>0</v>
      </c>
      <c r="AO313" s="75">
        <f>COUNTIF(الجدول2[[#This Row],[21]:[20]],"غ")</f>
        <v>0</v>
      </c>
      <c r="AP313" s="75">
        <f>COUNTIF(الجدول2[[#This Row],[21]:[20]],"ب")</f>
        <v>0</v>
      </c>
      <c r="AQ313" s="75">
        <f>COUNTIF(الجدول2[[#This Row],[21]:[20]],"&lt;480")</f>
        <v>0</v>
      </c>
    </row>
    <row r="314" spans="1:43">
      <c r="A314" s="41">
        <v>3680</v>
      </c>
      <c r="B314" s="55"/>
      <c r="C314" s="56">
        <f>الجدول2[[#This Row],[الرقم]]</f>
        <v>3680</v>
      </c>
      <c r="D314" s="43"/>
      <c r="E314" s="44">
        <f t="shared" si="16"/>
        <v>15.952083333333333</v>
      </c>
      <c r="F314" s="45">
        <f t="shared" si="17"/>
        <v>7657</v>
      </c>
      <c r="G314" s="82">
        <f t="shared" si="18"/>
        <v>0</v>
      </c>
      <c r="H314" s="47">
        <f t="shared" si="19"/>
        <v>8137</v>
      </c>
      <c r="I314" s="48">
        <v>16.952083333333334</v>
      </c>
      <c r="J314" s="49"/>
      <c r="K314" s="49"/>
      <c r="L314" s="49"/>
      <c r="M314" s="53">
        <v>480</v>
      </c>
      <c r="N314" s="49"/>
      <c r="O314" s="50"/>
      <c r="P314" s="49"/>
      <c r="Q314" s="49"/>
      <c r="R314" s="49"/>
      <c r="S314" s="49"/>
      <c r="T314" s="49"/>
      <c r="U314" s="49"/>
      <c r="V314" s="50"/>
      <c r="W314" s="49"/>
      <c r="X314" s="49"/>
      <c r="Y314" s="49"/>
      <c r="Z314" s="49"/>
      <c r="AA314" s="49"/>
      <c r="AB314" s="49"/>
      <c r="AC314" s="50"/>
      <c r="AD314" s="49"/>
      <c r="AE314" s="49"/>
      <c r="AF314" s="49"/>
      <c r="AG314" s="49"/>
      <c r="AH314" s="49"/>
      <c r="AI314" s="49"/>
      <c r="AJ314" s="50"/>
      <c r="AK314" s="49"/>
      <c r="AL314" s="49"/>
      <c r="AM314" s="49"/>
      <c r="AN314" s="74">
        <f>COUNTIF(الجدول2[[#This Row],[21]:[20]],480)</f>
        <v>1</v>
      </c>
      <c r="AO314" s="74">
        <f>COUNTIF(الجدول2[[#This Row],[21]:[20]],"غ")</f>
        <v>0</v>
      </c>
      <c r="AP314" s="74">
        <f>COUNTIF(الجدول2[[#This Row],[21]:[20]],"ب")</f>
        <v>0</v>
      </c>
      <c r="AQ314" s="74">
        <f>COUNTIF(الجدول2[[#This Row],[21]:[20]],"&lt;480")</f>
        <v>0</v>
      </c>
    </row>
    <row r="315" spans="1:43">
      <c r="A315" s="41">
        <v>3699</v>
      </c>
      <c r="B315" s="55"/>
      <c r="C315" s="56">
        <f>الجدول2[[#This Row],[الرقم]]</f>
        <v>3699</v>
      </c>
      <c r="D315" s="43"/>
      <c r="E315" s="44" t="e">
        <f t="shared" si="16"/>
        <v>#VALUE!</v>
      </c>
      <c r="F315" s="45" t="e">
        <f t="shared" si="17"/>
        <v>#VALUE!</v>
      </c>
      <c r="G315" s="82">
        <f t="shared" si="18"/>
        <v>0</v>
      </c>
      <c r="H315" s="47" t="e">
        <f t="shared" si="19"/>
        <v>#VALUE!</v>
      </c>
      <c r="I315" s="48" t="e">
        <v>#VALUE!</v>
      </c>
      <c r="J315" s="49"/>
      <c r="K315" s="49"/>
      <c r="L315" s="49"/>
      <c r="M315" s="49"/>
      <c r="N315" s="49"/>
      <c r="O315" s="50"/>
      <c r="P315" s="49"/>
      <c r="Q315" s="49"/>
      <c r="R315" s="49"/>
      <c r="S315" s="49"/>
      <c r="T315" s="49"/>
      <c r="U315" s="49"/>
      <c r="V315" s="50"/>
      <c r="W315" s="49"/>
      <c r="X315" s="49"/>
      <c r="Y315" s="49"/>
      <c r="Z315" s="49"/>
      <c r="AA315" s="49"/>
      <c r="AB315" s="49"/>
      <c r="AC315" s="50"/>
      <c r="AD315" s="49"/>
      <c r="AE315" s="49"/>
      <c r="AF315" s="49"/>
      <c r="AG315" s="49"/>
      <c r="AH315" s="49"/>
      <c r="AI315" s="49"/>
      <c r="AJ315" s="50"/>
      <c r="AK315" s="49"/>
      <c r="AL315" s="49"/>
      <c r="AM315" s="49"/>
      <c r="AN315" s="74">
        <f>COUNTIF(الجدول2[[#This Row],[21]:[20]],480)</f>
        <v>0</v>
      </c>
      <c r="AO315" s="74">
        <f>COUNTIF(الجدول2[[#This Row],[21]:[20]],"غ")</f>
        <v>0</v>
      </c>
      <c r="AP315" s="74">
        <f>COUNTIF(الجدول2[[#This Row],[21]:[20]],"ب")</f>
        <v>0</v>
      </c>
      <c r="AQ315" s="74">
        <f>COUNTIF(الجدول2[[#This Row],[21]:[20]],"&lt;480")</f>
        <v>0</v>
      </c>
    </row>
    <row r="316" spans="1:43">
      <c r="A316" s="41">
        <v>3705</v>
      </c>
      <c r="B316" s="55"/>
      <c r="C316" s="56">
        <f>الجدول2[[#This Row],[الرقم]]</f>
        <v>3705</v>
      </c>
      <c r="D316" s="43"/>
      <c r="E316" s="44">
        <f t="shared" si="16"/>
        <v>15.579166666666667</v>
      </c>
      <c r="F316" s="45">
        <f t="shared" si="17"/>
        <v>7478</v>
      </c>
      <c r="G316" s="82">
        <f t="shared" si="18"/>
        <v>0</v>
      </c>
      <c r="H316" s="47">
        <f t="shared" si="19"/>
        <v>7958</v>
      </c>
      <c r="I316" s="48">
        <v>16.579166666666666</v>
      </c>
      <c r="J316" s="49"/>
      <c r="K316" s="49"/>
      <c r="L316" s="49"/>
      <c r="M316" s="49"/>
      <c r="N316" s="53">
        <v>480</v>
      </c>
      <c r="O316" s="50"/>
      <c r="P316" s="49"/>
      <c r="Q316" s="49"/>
      <c r="R316" s="49"/>
      <c r="S316" s="49"/>
      <c r="T316" s="49"/>
      <c r="U316" s="49"/>
      <c r="V316" s="50"/>
      <c r="W316" s="49"/>
      <c r="X316" s="49"/>
      <c r="Y316" s="49"/>
      <c r="Z316" s="49"/>
      <c r="AA316" s="49"/>
      <c r="AB316" s="49"/>
      <c r="AC316" s="50"/>
      <c r="AD316" s="49"/>
      <c r="AE316" s="49"/>
      <c r="AF316" s="49"/>
      <c r="AG316" s="49"/>
      <c r="AH316" s="49"/>
      <c r="AI316" s="49"/>
      <c r="AJ316" s="50"/>
      <c r="AK316" s="49"/>
      <c r="AL316" s="49"/>
      <c r="AM316" s="49"/>
      <c r="AN316" s="75">
        <f>COUNTIF(الجدول2[[#This Row],[21]:[20]],480)</f>
        <v>1</v>
      </c>
      <c r="AO316" s="75">
        <f>COUNTIF(الجدول2[[#This Row],[21]:[20]],"غ")</f>
        <v>0</v>
      </c>
      <c r="AP316" s="75">
        <f>COUNTIF(الجدول2[[#This Row],[21]:[20]],"ب")</f>
        <v>0</v>
      </c>
      <c r="AQ316" s="75">
        <f>COUNTIF(الجدول2[[#This Row],[21]:[20]],"&lt;480")</f>
        <v>0</v>
      </c>
    </row>
    <row r="317" spans="1:43">
      <c r="A317" s="41">
        <v>3706</v>
      </c>
      <c r="B317" s="55"/>
      <c r="C317" s="56">
        <f>الجدول2[[#This Row],[الرقم]]</f>
        <v>3706</v>
      </c>
      <c r="D317" s="43"/>
      <c r="E317" s="44">
        <f t="shared" si="16"/>
        <v>3.0624999999999991</v>
      </c>
      <c r="F317" s="45">
        <f t="shared" si="17"/>
        <v>1469.9999999999995</v>
      </c>
      <c r="G317" s="82">
        <f t="shared" si="18"/>
        <v>0</v>
      </c>
      <c r="H317" s="47">
        <f t="shared" si="19"/>
        <v>1559.9999999999995</v>
      </c>
      <c r="I317" s="48">
        <v>3.2499999999999991</v>
      </c>
      <c r="J317" s="49"/>
      <c r="K317" s="49"/>
      <c r="L317" s="65">
        <v>90</v>
      </c>
      <c r="M317" s="49"/>
      <c r="N317" s="49"/>
      <c r="O317" s="50"/>
      <c r="P317" s="49"/>
      <c r="Q317" s="49"/>
      <c r="R317" s="49"/>
      <c r="S317" s="49"/>
      <c r="T317" s="49"/>
      <c r="U317" s="49"/>
      <c r="V317" s="50"/>
      <c r="W317" s="49"/>
      <c r="X317" s="49"/>
      <c r="Y317" s="49"/>
      <c r="Z317" s="49"/>
      <c r="AA317" s="49"/>
      <c r="AB317" s="49"/>
      <c r="AC317" s="50"/>
      <c r="AD317" s="49"/>
      <c r="AE317" s="49"/>
      <c r="AF317" s="49"/>
      <c r="AG317" s="49"/>
      <c r="AH317" s="49"/>
      <c r="AI317" s="49"/>
      <c r="AJ317" s="50"/>
      <c r="AK317" s="49"/>
      <c r="AL317" s="49"/>
      <c r="AM317" s="49"/>
      <c r="AN317" s="75">
        <f>COUNTIF(الجدول2[[#This Row],[21]:[20]],480)</f>
        <v>0</v>
      </c>
      <c r="AO317" s="75">
        <f>COUNTIF(الجدول2[[#This Row],[21]:[20]],"غ")</f>
        <v>0</v>
      </c>
      <c r="AP317" s="75">
        <f>COUNTIF(الجدول2[[#This Row],[21]:[20]],"ب")</f>
        <v>0</v>
      </c>
      <c r="AQ317" s="75">
        <f>COUNTIF(الجدول2[[#This Row],[21]:[20]],"&lt;480")</f>
        <v>1</v>
      </c>
    </row>
    <row r="318" spans="1:43">
      <c r="A318" s="41">
        <v>3711</v>
      </c>
      <c r="B318" s="89"/>
      <c r="C318" s="92">
        <f>الجدول2[[#This Row],[الرقم]]</f>
        <v>3711</v>
      </c>
      <c r="D318" s="43"/>
      <c r="E318" s="44">
        <f t="shared" si="16"/>
        <v>5.6666666666666661</v>
      </c>
      <c r="F318" s="94">
        <f t="shared" si="17"/>
        <v>2719.9999999999995</v>
      </c>
      <c r="G318" s="81">
        <f t="shared" si="18"/>
        <v>0</v>
      </c>
      <c r="H318" s="95">
        <f t="shared" si="19"/>
        <v>2719.9999999999995</v>
      </c>
      <c r="I318" s="48">
        <v>5.6666666666666661</v>
      </c>
      <c r="J318" s="49"/>
      <c r="K318" s="49"/>
      <c r="L318" s="49"/>
      <c r="M318" s="49"/>
      <c r="N318" s="49"/>
      <c r="O318" s="50"/>
      <c r="P318" s="49"/>
      <c r="Q318" s="49"/>
      <c r="R318" s="49"/>
      <c r="S318" s="49"/>
      <c r="T318" s="49"/>
      <c r="U318" s="49"/>
      <c r="V318" s="50" t="s">
        <v>58</v>
      </c>
      <c r="W318" s="49"/>
      <c r="X318" s="49"/>
      <c r="Y318" s="49"/>
      <c r="Z318" s="49"/>
      <c r="AA318" s="49"/>
      <c r="AB318" s="49"/>
      <c r="AC318" s="50"/>
      <c r="AD318" s="49"/>
      <c r="AE318" s="49"/>
      <c r="AF318" s="49"/>
      <c r="AG318" s="49"/>
      <c r="AH318" s="49"/>
      <c r="AI318" s="49"/>
      <c r="AJ318" s="50"/>
      <c r="AK318" s="49"/>
      <c r="AL318" s="49"/>
      <c r="AM318" s="49"/>
      <c r="AN318" s="75">
        <f>COUNTIF(الجدول2[[#This Row],[21]:[20]],480)</f>
        <v>0</v>
      </c>
      <c r="AO318" s="75">
        <f>COUNTIF(الجدول2[[#This Row],[21]:[20]],"غ")</f>
        <v>0</v>
      </c>
      <c r="AP318" s="75">
        <f>COUNTIF(الجدول2[[#This Row],[21]:[20]],"ب")</f>
        <v>0</v>
      </c>
      <c r="AQ318" s="75">
        <f>COUNTIF(الجدول2[[#This Row],[21]:[20]],"&lt;480")</f>
        <v>0</v>
      </c>
    </row>
    <row r="319" spans="1:43">
      <c r="A319" s="41">
        <v>3712</v>
      </c>
      <c r="B319" s="55"/>
      <c r="C319" s="56">
        <f>الجدول2[[#This Row],[الرقم]]</f>
        <v>3712</v>
      </c>
      <c r="D319" s="43"/>
      <c r="E319" s="44">
        <f t="shared" si="16"/>
        <v>16.666666666666664</v>
      </c>
      <c r="F319" s="94">
        <f t="shared" si="17"/>
        <v>7999.9999999999991</v>
      </c>
      <c r="G319" s="81">
        <f t="shared" si="18"/>
        <v>0</v>
      </c>
      <c r="H319" s="95">
        <f t="shared" si="19"/>
        <v>7999.9999999999991</v>
      </c>
      <c r="I319" s="48">
        <v>16.666666666666664</v>
      </c>
      <c r="J319" s="49"/>
      <c r="K319" s="49"/>
      <c r="L319" s="53" t="s">
        <v>58</v>
      </c>
      <c r="M319" s="49"/>
      <c r="N319" s="49"/>
      <c r="O319" s="50"/>
      <c r="P319" s="49"/>
      <c r="Q319" s="49"/>
      <c r="R319" s="49"/>
      <c r="S319" s="53" t="s">
        <v>58</v>
      </c>
      <c r="T319" s="49"/>
      <c r="U319" s="49"/>
      <c r="V319" s="50"/>
      <c r="W319" s="49"/>
      <c r="X319" s="49"/>
      <c r="Y319" s="49"/>
      <c r="Z319" s="49"/>
      <c r="AA319" s="49"/>
      <c r="AB319" s="49"/>
      <c r="AC319" s="50"/>
      <c r="AD319" s="49"/>
      <c r="AE319" s="49"/>
      <c r="AF319" s="49"/>
      <c r="AG319" s="49"/>
      <c r="AH319" s="49"/>
      <c r="AI319" s="49"/>
      <c r="AJ319" s="50"/>
      <c r="AK319" s="49"/>
      <c r="AL319" s="49"/>
      <c r="AM319" s="49"/>
      <c r="AN319" s="75">
        <f>COUNTIF(الجدول2[[#This Row],[21]:[20]],480)</f>
        <v>0</v>
      </c>
      <c r="AO319" s="75">
        <f>COUNTIF(الجدول2[[#This Row],[21]:[20]],"غ")</f>
        <v>0</v>
      </c>
      <c r="AP319" s="75">
        <f>COUNTIF(الجدول2[[#This Row],[21]:[20]],"ب")</f>
        <v>0</v>
      </c>
      <c r="AQ319" s="75">
        <f>COUNTIF(الجدول2[[#This Row],[21]:[20]],"&lt;480")</f>
        <v>0</v>
      </c>
    </row>
    <row r="320" spans="1:43">
      <c r="A320" s="41">
        <v>3713</v>
      </c>
      <c r="B320" s="89"/>
      <c r="C320" s="92">
        <f>الجدول2[[#This Row],[الرقم]]</f>
        <v>3713</v>
      </c>
      <c r="D320" s="43"/>
      <c r="E320" s="44">
        <f t="shared" si="16"/>
        <v>16.666666666666664</v>
      </c>
      <c r="F320" s="94">
        <f t="shared" si="17"/>
        <v>7999.9999999999991</v>
      </c>
      <c r="G320" s="81">
        <f t="shared" si="18"/>
        <v>0</v>
      </c>
      <c r="H320" s="95">
        <f t="shared" si="19"/>
        <v>7999.9999999999991</v>
      </c>
      <c r="I320" s="48">
        <v>16.666666666666664</v>
      </c>
      <c r="J320" s="49"/>
      <c r="K320" s="53" t="s">
        <v>58</v>
      </c>
      <c r="L320" s="49"/>
      <c r="M320" s="49"/>
      <c r="N320" s="49"/>
      <c r="O320" s="50"/>
      <c r="P320" s="49"/>
      <c r="Q320" s="49"/>
      <c r="R320" s="53" t="s">
        <v>58</v>
      </c>
      <c r="S320" s="49"/>
      <c r="T320" s="49"/>
      <c r="U320" s="49"/>
      <c r="V320" s="50"/>
      <c r="W320" s="49"/>
      <c r="X320" s="49"/>
      <c r="Y320" s="49"/>
      <c r="Z320" s="49"/>
      <c r="AA320" s="49"/>
      <c r="AB320" s="49"/>
      <c r="AC320" s="50"/>
      <c r="AD320" s="49"/>
      <c r="AE320" s="49"/>
      <c r="AF320" s="49"/>
      <c r="AG320" s="49"/>
      <c r="AH320" s="49"/>
      <c r="AI320" s="49"/>
      <c r="AJ320" s="50"/>
      <c r="AK320" s="49"/>
      <c r="AL320" s="49"/>
      <c r="AM320" s="49"/>
      <c r="AN320" s="75">
        <f>COUNTIF(الجدول2[[#This Row],[21]:[20]],480)</f>
        <v>0</v>
      </c>
      <c r="AO320" s="75">
        <f>COUNTIF(الجدول2[[#This Row],[21]:[20]],"غ")</f>
        <v>0</v>
      </c>
      <c r="AP320" s="75">
        <f>COUNTIF(الجدول2[[#This Row],[21]:[20]],"ب")</f>
        <v>0</v>
      </c>
      <c r="AQ320" s="75">
        <f>COUNTIF(الجدول2[[#This Row],[21]:[20]],"&lt;480")</f>
        <v>0</v>
      </c>
    </row>
    <row r="321" spans="1:43">
      <c r="A321" s="41">
        <v>3714</v>
      </c>
      <c r="B321" s="89"/>
      <c r="C321" s="92">
        <f>الجدول2[[#This Row],[الرقم]]</f>
        <v>3714</v>
      </c>
      <c r="D321" s="43"/>
      <c r="E321" s="44">
        <f t="shared" si="16"/>
        <v>15.166666666666668</v>
      </c>
      <c r="F321" s="94">
        <f t="shared" si="17"/>
        <v>7280.0000000000009</v>
      </c>
      <c r="G321" s="81">
        <f t="shared" si="18"/>
        <v>0</v>
      </c>
      <c r="H321" s="95">
        <f t="shared" si="19"/>
        <v>7280.0000000000009</v>
      </c>
      <c r="I321" s="48">
        <v>15.166666666666668</v>
      </c>
      <c r="J321" s="49"/>
      <c r="K321" s="49"/>
      <c r="L321" s="49"/>
      <c r="M321" s="49"/>
      <c r="N321" s="49"/>
      <c r="O321" s="50" t="s">
        <v>58</v>
      </c>
      <c r="P321" s="53" t="s">
        <v>58</v>
      </c>
      <c r="Q321" s="49"/>
      <c r="R321" s="49"/>
      <c r="S321" s="49"/>
      <c r="T321" s="49"/>
      <c r="U321" s="49"/>
      <c r="V321" s="50"/>
      <c r="W321" s="49"/>
      <c r="X321" s="49"/>
      <c r="Y321" s="49"/>
      <c r="Z321" s="49"/>
      <c r="AA321" s="49"/>
      <c r="AB321" s="49"/>
      <c r="AC321" s="50"/>
      <c r="AD321" s="49"/>
      <c r="AE321" s="49"/>
      <c r="AF321" s="49"/>
      <c r="AG321" s="49"/>
      <c r="AH321" s="49"/>
      <c r="AI321" s="49"/>
      <c r="AJ321" s="50"/>
      <c r="AK321" s="49"/>
      <c r="AL321" s="49"/>
      <c r="AM321" s="49"/>
      <c r="AN321" s="75">
        <f>COUNTIF(الجدول2[[#This Row],[21]:[20]],480)</f>
        <v>0</v>
      </c>
      <c r="AO321" s="75">
        <f>COUNTIF(الجدول2[[#This Row],[21]:[20]],"غ")</f>
        <v>0</v>
      </c>
      <c r="AP321" s="75">
        <f>COUNTIF(الجدول2[[#This Row],[21]:[20]],"ب")</f>
        <v>0</v>
      </c>
      <c r="AQ321" s="75">
        <f>COUNTIF(الجدول2[[#This Row],[21]:[20]],"&lt;480")</f>
        <v>0</v>
      </c>
    </row>
    <row r="322" spans="1:43">
      <c r="A322" s="41">
        <v>3716</v>
      </c>
      <c r="B322" s="55"/>
      <c r="C322" s="56">
        <f>الجدول2[[#This Row],[الرقم]]</f>
        <v>3716</v>
      </c>
      <c r="D322" s="43"/>
      <c r="E322" s="44">
        <f t="shared" ref="E322:E385" si="20">F322/60/8</f>
        <v>15.124999999999998</v>
      </c>
      <c r="F322" s="94">
        <f t="shared" ref="F322:F385" si="21">H322-SUM(J322:AM322)</f>
        <v>7259.9999999999991</v>
      </c>
      <c r="G322" s="81">
        <f t="shared" ref="G322:G385" si="22">COUNTIF(J322:AM322,"ب")</f>
        <v>0</v>
      </c>
      <c r="H322" s="95">
        <f t="shared" ref="H322:H385" si="23">I322*60*8</f>
        <v>7259.9999999999991</v>
      </c>
      <c r="I322" s="48">
        <v>15.124999999999998</v>
      </c>
      <c r="J322" s="49"/>
      <c r="K322" s="49"/>
      <c r="L322" s="49"/>
      <c r="M322" s="49"/>
      <c r="N322" s="49"/>
      <c r="O322" s="50"/>
      <c r="P322" s="49"/>
      <c r="Q322" s="49"/>
      <c r="R322" s="49"/>
      <c r="S322" s="49"/>
      <c r="T322" s="49"/>
      <c r="U322" s="49"/>
      <c r="V322" s="50"/>
      <c r="W322" s="49"/>
      <c r="X322" s="49"/>
      <c r="Y322" s="49"/>
      <c r="Z322" s="49"/>
      <c r="AA322" s="49"/>
      <c r="AB322" s="49"/>
      <c r="AC322" s="50"/>
      <c r="AD322" s="49"/>
      <c r="AE322" s="49"/>
      <c r="AF322" s="49"/>
      <c r="AG322" s="49"/>
      <c r="AH322" s="49"/>
      <c r="AI322" s="49"/>
      <c r="AJ322" s="50"/>
      <c r="AK322" s="49"/>
      <c r="AL322" s="49"/>
      <c r="AM322" s="49"/>
      <c r="AN322" s="75">
        <f>COUNTIF(الجدول2[[#This Row],[21]:[20]],480)</f>
        <v>0</v>
      </c>
      <c r="AO322" s="75">
        <f>COUNTIF(الجدول2[[#This Row],[21]:[20]],"غ")</f>
        <v>0</v>
      </c>
      <c r="AP322" s="75">
        <f>COUNTIF(الجدول2[[#This Row],[21]:[20]],"ب")</f>
        <v>0</v>
      </c>
      <c r="AQ322" s="75">
        <f>COUNTIF(الجدول2[[#This Row],[21]:[20]],"&lt;480")</f>
        <v>0</v>
      </c>
    </row>
    <row r="323" spans="1:43">
      <c r="A323" s="41">
        <v>3717</v>
      </c>
      <c r="B323" s="55"/>
      <c r="C323" s="56">
        <f>الجدول2[[#This Row],[الرقم]]</f>
        <v>3717</v>
      </c>
      <c r="D323" s="43"/>
      <c r="E323" s="44">
        <f t="shared" si="20"/>
        <v>13.625</v>
      </c>
      <c r="F323" s="94">
        <f t="shared" si="21"/>
        <v>6540</v>
      </c>
      <c r="G323" s="81">
        <f t="shared" si="22"/>
        <v>0</v>
      </c>
      <c r="H323" s="95">
        <f t="shared" si="23"/>
        <v>6540</v>
      </c>
      <c r="I323" s="48">
        <v>13.625</v>
      </c>
      <c r="J323" s="49"/>
      <c r="K323" s="49"/>
      <c r="L323" s="49"/>
      <c r="M323" s="49"/>
      <c r="N323" s="49"/>
      <c r="O323" s="50"/>
      <c r="P323" s="49"/>
      <c r="Q323" s="49"/>
      <c r="R323" s="49"/>
      <c r="S323" s="49"/>
      <c r="T323" s="49"/>
      <c r="U323" s="49"/>
      <c r="V323" s="50"/>
      <c r="W323" s="49"/>
      <c r="X323" s="49"/>
      <c r="Y323" s="49"/>
      <c r="Z323" s="49"/>
      <c r="AA323" s="49"/>
      <c r="AB323" s="49"/>
      <c r="AC323" s="50"/>
      <c r="AD323" s="49"/>
      <c r="AE323" s="49"/>
      <c r="AF323" s="49"/>
      <c r="AG323" s="49"/>
      <c r="AH323" s="49"/>
      <c r="AI323" s="49"/>
      <c r="AJ323" s="50"/>
      <c r="AK323" s="49"/>
      <c r="AL323" s="49"/>
      <c r="AM323" s="49"/>
      <c r="AN323" s="75">
        <f>COUNTIF(الجدول2[[#This Row],[21]:[20]],480)</f>
        <v>0</v>
      </c>
      <c r="AO323" s="75">
        <f>COUNTIF(الجدول2[[#This Row],[21]:[20]],"غ")</f>
        <v>0</v>
      </c>
      <c r="AP323" s="75">
        <f>COUNTIF(الجدول2[[#This Row],[21]:[20]],"ب")</f>
        <v>0</v>
      </c>
      <c r="AQ323" s="75">
        <f>COUNTIF(الجدول2[[#This Row],[21]:[20]],"&lt;480")</f>
        <v>0</v>
      </c>
    </row>
    <row r="324" spans="1:43">
      <c r="A324" s="41">
        <v>3719</v>
      </c>
      <c r="B324" s="55"/>
      <c r="C324" s="56">
        <f>الجدول2[[#This Row],[الرقم]]</f>
        <v>3719</v>
      </c>
      <c r="D324" s="43"/>
      <c r="E324" s="44">
        <f t="shared" si="20"/>
        <v>8.5833333333333339</v>
      </c>
      <c r="F324" s="94">
        <f t="shared" si="21"/>
        <v>4120</v>
      </c>
      <c r="G324" s="81">
        <f t="shared" si="22"/>
        <v>0</v>
      </c>
      <c r="H324" s="95">
        <f t="shared" si="23"/>
        <v>4120</v>
      </c>
      <c r="I324" s="48">
        <v>8.5833333333333339</v>
      </c>
      <c r="J324" s="49"/>
      <c r="K324" s="49"/>
      <c r="L324" s="49"/>
      <c r="M324" s="49"/>
      <c r="N324" s="49"/>
      <c r="O324" s="50"/>
      <c r="P324" s="49"/>
      <c r="Q324" s="49"/>
      <c r="R324" s="49"/>
      <c r="S324" s="49"/>
      <c r="T324" s="49"/>
      <c r="U324" s="49"/>
      <c r="V324" s="50"/>
      <c r="W324" s="49"/>
      <c r="X324" s="49"/>
      <c r="Y324" s="49"/>
      <c r="Z324" s="49"/>
      <c r="AA324" s="49"/>
      <c r="AB324" s="49"/>
      <c r="AC324" s="50"/>
      <c r="AD324" s="49"/>
      <c r="AE324" s="49"/>
      <c r="AF324" s="49"/>
      <c r="AG324" s="49"/>
      <c r="AH324" s="49"/>
      <c r="AI324" s="49"/>
      <c r="AJ324" s="50"/>
      <c r="AK324" s="49"/>
      <c r="AL324" s="49"/>
      <c r="AM324" s="49"/>
      <c r="AN324" s="75">
        <f>COUNTIF(الجدول2[[#This Row],[21]:[20]],480)</f>
        <v>0</v>
      </c>
      <c r="AO324" s="75">
        <f>COUNTIF(الجدول2[[#This Row],[21]:[20]],"غ")</f>
        <v>0</v>
      </c>
      <c r="AP324" s="75">
        <f>COUNTIF(الجدول2[[#This Row],[21]:[20]],"ب")</f>
        <v>0</v>
      </c>
      <c r="AQ324" s="75">
        <f>COUNTIF(الجدول2[[#This Row],[21]:[20]],"&lt;480")</f>
        <v>0</v>
      </c>
    </row>
    <row r="325" spans="1:43">
      <c r="A325" s="41">
        <v>3720</v>
      </c>
      <c r="B325" s="55"/>
      <c r="C325" s="56">
        <f>الجدول2[[#This Row],[الرقم]]</f>
        <v>3720</v>
      </c>
      <c r="D325" s="43"/>
      <c r="E325" s="44">
        <f t="shared" si="20"/>
        <v>7.583333333333333</v>
      </c>
      <c r="F325" s="94">
        <f t="shared" si="21"/>
        <v>3640</v>
      </c>
      <c r="G325" s="81">
        <f t="shared" si="22"/>
        <v>0</v>
      </c>
      <c r="H325" s="95">
        <f t="shared" si="23"/>
        <v>3640</v>
      </c>
      <c r="I325" s="48">
        <v>7.583333333333333</v>
      </c>
      <c r="J325" s="49"/>
      <c r="K325" s="49"/>
      <c r="L325" s="49"/>
      <c r="M325" s="49"/>
      <c r="N325" s="49"/>
      <c r="O325" s="50"/>
      <c r="P325" s="49"/>
      <c r="Q325" s="49"/>
      <c r="R325" s="49"/>
      <c r="S325" s="49"/>
      <c r="T325" s="49"/>
      <c r="U325" s="49"/>
      <c r="V325" s="50"/>
      <c r="W325" s="49"/>
      <c r="X325" s="49"/>
      <c r="Y325" s="49"/>
      <c r="Z325" s="49"/>
      <c r="AA325" s="49"/>
      <c r="AB325" s="49"/>
      <c r="AC325" s="50"/>
      <c r="AD325" s="49"/>
      <c r="AE325" s="49"/>
      <c r="AF325" s="49"/>
      <c r="AG325" s="49"/>
      <c r="AH325" s="49"/>
      <c r="AI325" s="49"/>
      <c r="AJ325" s="50"/>
      <c r="AK325" s="49"/>
      <c r="AL325" s="49"/>
      <c r="AM325" s="49"/>
      <c r="AN325" s="75">
        <f>COUNTIF(الجدول2[[#This Row],[21]:[20]],480)</f>
        <v>0</v>
      </c>
      <c r="AO325" s="75">
        <f>COUNTIF(الجدول2[[#This Row],[21]:[20]],"غ")</f>
        <v>0</v>
      </c>
      <c r="AP325" s="75">
        <f>COUNTIF(الجدول2[[#This Row],[21]:[20]],"ب")</f>
        <v>0</v>
      </c>
      <c r="AQ325" s="75">
        <f>COUNTIF(الجدول2[[#This Row],[21]:[20]],"&lt;480")</f>
        <v>0</v>
      </c>
    </row>
    <row r="326" spans="1:43">
      <c r="A326" s="41">
        <v>3724</v>
      </c>
      <c r="B326" s="55"/>
      <c r="C326" s="56">
        <f>الجدول2[[#This Row],[الرقم]]</f>
        <v>3724</v>
      </c>
      <c r="D326" s="43"/>
      <c r="E326" s="44">
        <f t="shared" si="20"/>
        <v>15.114583333333334</v>
      </c>
      <c r="F326" s="94">
        <f t="shared" si="21"/>
        <v>7255</v>
      </c>
      <c r="G326" s="81">
        <f t="shared" si="22"/>
        <v>0</v>
      </c>
      <c r="H326" s="95">
        <f t="shared" si="23"/>
        <v>7255</v>
      </c>
      <c r="I326" s="48">
        <v>15.114583333333334</v>
      </c>
      <c r="J326" s="49"/>
      <c r="K326" s="49"/>
      <c r="L326" s="49"/>
      <c r="M326" s="49"/>
      <c r="N326" s="49"/>
      <c r="O326" s="50"/>
      <c r="P326" s="49"/>
      <c r="Q326" s="49"/>
      <c r="R326" s="49"/>
      <c r="S326" s="49"/>
      <c r="T326" s="49"/>
      <c r="U326" s="49"/>
      <c r="V326" s="50"/>
      <c r="W326" s="49"/>
      <c r="X326" s="49"/>
      <c r="Y326" s="49"/>
      <c r="Z326" s="49"/>
      <c r="AA326" s="49"/>
      <c r="AB326" s="49"/>
      <c r="AC326" s="50"/>
      <c r="AD326" s="49"/>
      <c r="AE326" s="49"/>
      <c r="AF326" s="49"/>
      <c r="AG326" s="49"/>
      <c r="AH326" s="49"/>
      <c r="AI326" s="49"/>
      <c r="AJ326" s="50"/>
      <c r="AK326" s="49"/>
      <c r="AL326" s="49"/>
      <c r="AM326" s="49"/>
      <c r="AN326" s="75">
        <f>COUNTIF(الجدول2[[#This Row],[21]:[20]],480)</f>
        <v>0</v>
      </c>
      <c r="AO326" s="75">
        <f>COUNTIF(الجدول2[[#This Row],[21]:[20]],"غ")</f>
        <v>0</v>
      </c>
      <c r="AP326" s="75">
        <f>COUNTIF(الجدول2[[#This Row],[21]:[20]],"ب")</f>
        <v>0</v>
      </c>
      <c r="AQ326" s="75">
        <f>COUNTIF(الجدول2[[#This Row],[21]:[20]],"&lt;480")</f>
        <v>0</v>
      </c>
    </row>
    <row r="327" spans="1:43">
      <c r="A327" s="41">
        <v>3732</v>
      </c>
      <c r="B327" s="42"/>
      <c r="C327" s="43">
        <f>الجدول2[[#This Row],[الرقم]]</f>
        <v>3732</v>
      </c>
      <c r="D327" s="43"/>
      <c r="E327" s="44">
        <f t="shared" si="20"/>
        <v>3.03125</v>
      </c>
      <c r="F327" s="94">
        <f t="shared" si="21"/>
        <v>1455</v>
      </c>
      <c r="G327" s="81">
        <f t="shared" si="22"/>
        <v>0</v>
      </c>
      <c r="H327" s="96">
        <f t="shared" si="23"/>
        <v>1455</v>
      </c>
      <c r="I327" s="48">
        <v>3.03125</v>
      </c>
      <c r="J327" s="49"/>
      <c r="K327" s="49"/>
      <c r="L327" s="49"/>
      <c r="M327" s="49"/>
      <c r="N327" s="49"/>
      <c r="O327" s="50"/>
      <c r="P327" s="49"/>
      <c r="Q327" s="49"/>
      <c r="R327" s="49"/>
      <c r="S327" s="49"/>
      <c r="T327" s="49"/>
      <c r="U327" s="49"/>
      <c r="V327" s="50"/>
      <c r="W327" s="49"/>
      <c r="X327" s="49"/>
      <c r="Y327" s="49"/>
      <c r="Z327" s="49"/>
      <c r="AA327" s="49"/>
      <c r="AB327" s="49"/>
      <c r="AC327" s="50"/>
      <c r="AD327" s="49"/>
      <c r="AE327" s="49"/>
      <c r="AF327" s="49"/>
      <c r="AG327" s="49"/>
      <c r="AH327" s="49"/>
      <c r="AI327" s="49"/>
      <c r="AJ327" s="50"/>
      <c r="AK327" s="49"/>
      <c r="AL327" s="49"/>
      <c r="AM327" s="49"/>
      <c r="AN327" s="75">
        <f>COUNTIF(الجدول2[[#This Row],[21]:[20]],480)</f>
        <v>0</v>
      </c>
      <c r="AO327" s="75">
        <f>COUNTIF(الجدول2[[#This Row],[21]:[20]],"غ")</f>
        <v>0</v>
      </c>
      <c r="AP327" s="75">
        <f>COUNTIF(الجدول2[[#This Row],[21]:[20]],"ب")</f>
        <v>0</v>
      </c>
      <c r="AQ327" s="75">
        <f>COUNTIF(الجدول2[[#This Row],[21]:[20]],"&lt;480")</f>
        <v>0</v>
      </c>
    </row>
    <row r="328" spans="1:43">
      <c r="A328" s="41">
        <v>3735</v>
      </c>
      <c r="B328" s="55"/>
      <c r="C328" s="56">
        <f>الجدول2[[#This Row],[الرقم]]</f>
        <v>3735</v>
      </c>
      <c r="D328" s="43"/>
      <c r="E328" s="44">
        <f t="shared" si="20"/>
        <v>10</v>
      </c>
      <c r="F328" s="94">
        <f t="shared" si="21"/>
        <v>4800</v>
      </c>
      <c r="G328" s="81">
        <f t="shared" si="22"/>
        <v>0</v>
      </c>
      <c r="H328" s="95">
        <f t="shared" si="23"/>
        <v>4800</v>
      </c>
      <c r="I328" s="48">
        <v>10</v>
      </c>
      <c r="J328" s="49"/>
      <c r="K328" s="49"/>
      <c r="L328" s="49"/>
      <c r="M328" s="49"/>
      <c r="N328" s="49"/>
      <c r="O328" s="50"/>
      <c r="P328" s="49"/>
      <c r="Q328" s="49"/>
      <c r="R328" s="49"/>
      <c r="S328" s="49"/>
      <c r="T328" s="49"/>
      <c r="U328" s="49"/>
      <c r="V328" s="50"/>
      <c r="W328" s="49"/>
      <c r="X328" s="49"/>
      <c r="Y328" s="49"/>
      <c r="Z328" s="49"/>
      <c r="AA328" s="49"/>
      <c r="AB328" s="49"/>
      <c r="AC328" s="50"/>
      <c r="AD328" s="49"/>
      <c r="AE328" s="49"/>
      <c r="AF328" s="49"/>
      <c r="AG328" s="49"/>
      <c r="AH328" s="49"/>
      <c r="AI328" s="49"/>
      <c r="AJ328" s="50"/>
      <c r="AK328" s="49"/>
      <c r="AL328" s="49"/>
      <c r="AM328" s="49"/>
      <c r="AN328" s="75">
        <f>COUNTIF(الجدول2[[#This Row],[21]:[20]],480)</f>
        <v>0</v>
      </c>
      <c r="AO328" s="75">
        <f>COUNTIF(الجدول2[[#This Row],[21]:[20]],"غ")</f>
        <v>0</v>
      </c>
      <c r="AP328" s="75">
        <f>COUNTIF(الجدول2[[#This Row],[21]:[20]],"ب")</f>
        <v>0</v>
      </c>
      <c r="AQ328" s="75">
        <f>COUNTIF(الجدول2[[#This Row],[21]:[20]],"&lt;480")</f>
        <v>0</v>
      </c>
    </row>
    <row r="329" spans="1:43">
      <c r="A329" s="41">
        <v>3747</v>
      </c>
      <c r="B329" s="55"/>
      <c r="C329" s="56">
        <f>الجدول2[[#This Row],[الرقم]]</f>
        <v>3747</v>
      </c>
      <c r="D329" s="43"/>
      <c r="E329" s="44">
        <f t="shared" si="20"/>
        <v>5.0270833333333336</v>
      </c>
      <c r="F329" s="94">
        <f t="shared" si="21"/>
        <v>2413</v>
      </c>
      <c r="G329" s="81">
        <f t="shared" si="22"/>
        <v>0</v>
      </c>
      <c r="H329" s="95">
        <f t="shared" si="23"/>
        <v>2413</v>
      </c>
      <c r="I329" s="48">
        <v>5.0270833333333336</v>
      </c>
      <c r="J329" s="49"/>
      <c r="K329" s="49"/>
      <c r="L329" s="49"/>
      <c r="M329" s="49"/>
      <c r="N329" s="49"/>
      <c r="O329" s="50"/>
      <c r="P329" s="49"/>
      <c r="Q329" s="49"/>
      <c r="R329" s="49"/>
      <c r="S329" s="49"/>
      <c r="T329" s="49"/>
      <c r="U329" s="49"/>
      <c r="V329" s="50"/>
      <c r="W329" s="49"/>
      <c r="X329" s="49"/>
      <c r="Y329" s="49"/>
      <c r="Z329" s="49"/>
      <c r="AA329" s="49"/>
      <c r="AB329" s="49"/>
      <c r="AC329" s="50"/>
      <c r="AD329" s="49"/>
      <c r="AE329" s="49"/>
      <c r="AF329" s="49"/>
      <c r="AG329" s="49"/>
      <c r="AH329" s="49"/>
      <c r="AI329" s="49"/>
      <c r="AJ329" s="50"/>
      <c r="AK329" s="49"/>
      <c r="AL329" s="49"/>
      <c r="AM329" s="49"/>
      <c r="AN329" s="75">
        <f>COUNTIF(الجدول2[[#This Row],[21]:[20]],480)</f>
        <v>0</v>
      </c>
      <c r="AO329" s="75">
        <f>COUNTIF(الجدول2[[#This Row],[21]:[20]],"غ")</f>
        <v>0</v>
      </c>
      <c r="AP329" s="75">
        <f>COUNTIF(الجدول2[[#This Row],[21]:[20]],"ب")</f>
        <v>0</v>
      </c>
      <c r="AQ329" s="75">
        <f>COUNTIF(الجدول2[[#This Row],[21]:[20]],"&lt;480")</f>
        <v>0</v>
      </c>
    </row>
    <row r="330" spans="1:43">
      <c r="A330" s="41">
        <v>3755</v>
      </c>
      <c r="B330" s="55"/>
      <c r="C330" s="56">
        <f>الجدول2[[#This Row],[الرقم]]</f>
        <v>3755</v>
      </c>
      <c r="D330" s="43"/>
      <c r="E330" s="44">
        <f t="shared" si="20"/>
        <v>2.6270833333333332</v>
      </c>
      <c r="F330" s="94">
        <f t="shared" si="21"/>
        <v>1261</v>
      </c>
      <c r="G330" s="81">
        <f t="shared" si="22"/>
        <v>0</v>
      </c>
      <c r="H330" s="95">
        <f t="shared" si="23"/>
        <v>1261</v>
      </c>
      <c r="I330" s="48">
        <v>2.6270833333333332</v>
      </c>
      <c r="J330" s="49"/>
      <c r="K330" s="49"/>
      <c r="L330" s="49"/>
      <c r="M330" s="49"/>
      <c r="N330" s="49"/>
      <c r="O330" s="50"/>
      <c r="P330" s="49"/>
      <c r="Q330" s="49"/>
      <c r="R330" s="49"/>
      <c r="S330" s="49"/>
      <c r="T330" s="49"/>
      <c r="U330" s="49"/>
      <c r="V330" s="50"/>
      <c r="W330" s="49"/>
      <c r="X330" s="49"/>
      <c r="Y330" s="49"/>
      <c r="Z330" s="49"/>
      <c r="AA330" s="49"/>
      <c r="AB330" s="49"/>
      <c r="AC330" s="50"/>
      <c r="AD330" s="49"/>
      <c r="AE330" s="49"/>
      <c r="AF330" s="49"/>
      <c r="AG330" s="49"/>
      <c r="AH330" s="49"/>
      <c r="AI330" s="49"/>
      <c r="AJ330" s="50"/>
      <c r="AK330" s="49"/>
      <c r="AL330" s="49"/>
      <c r="AM330" s="49"/>
      <c r="AN330" s="75">
        <f>COUNTIF(الجدول2[[#This Row],[21]:[20]],480)</f>
        <v>0</v>
      </c>
      <c r="AO330" s="75">
        <f>COUNTIF(الجدول2[[#This Row],[21]:[20]],"غ")</f>
        <v>0</v>
      </c>
      <c r="AP330" s="75">
        <f>COUNTIF(الجدول2[[#This Row],[21]:[20]],"ب")</f>
        <v>0</v>
      </c>
      <c r="AQ330" s="75">
        <f>COUNTIF(الجدول2[[#This Row],[21]:[20]],"&lt;480")</f>
        <v>0</v>
      </c>
    </row>
    <row r="331" spans="1:43">
      <c r="A331" s="41">
        <v>3757</v>
      </c>
      <c r="B331" s="55"/>
      <c r="C331" s="56">
        <f>الجدول2[[#This Row],[الرقم]]</f>
        <v>3757</v>
      </c>
      <c r="D331" s="43"/>
      <c r="E331" s="44">
        <f t="shared" si="20"/>
        <v>10.25</v>
      </c>
      <c r="F331" s="94">
        <f t="shared" si="21"/>
        <v>4920</v>
      </c>
      <c r="G331" s="81">
        <f t="shared" si="22"/>
        <v>0</v>
      </c>
      <c r="H331" s="95">
        <f t="shared" si="23"/>
        <v>4920</v>
      </c>
      <c r="I331" s="48">
        <v>10.25</v>
      </c>
      <c r="J331" s="49"/>
      <c r="K331" s="49"/>
      <c r="L331" s="49"/>
      <c r="M331" s="49"/>
      <c r="N331" s="49"/>
      <c r="O331" s="50"/>
      <c r="P331" s="49"/>
      <c r="Q331" s="49"/>
      <c r="R331" s="49"/>
      <c r="S331" s="49"/>
      <c r="T331" s="49"/>
      <c r="U331" s="49"/>
      <c r="V331" s="50"/>
      <c r="W331" s="49"/>
      <c r="X331" s="49"/>
      <c r="Y331" s="49"/>
      <c r="Z331" s="49"/>
      <c r="AA331" s="49"/>
      <c r="AB331" s="49"/>
      <c r="AC331" s="50"/>
      <c r="AD331" s="49"/>
      <c r="AE331" s="49"/>
      <c r="AF331" s="49"/>
      <c r="AG331" s="49"/>
      <c r="AH331" s="49"/>
      <c r="AI331" s="49"/>
      <c r="AJ331" s="50"/>
      <c r="AK331" s="49"/>
      <c r="AL331" s="49"/>
      <c r="AM331" s="49"/>
      <c r="AN331" s="75">
        <f>COUNTIF(الجدول2[[#This Row],[21]:[20]],480)</f>
        <v>0</v>
      </c>
      <c r="AO331" s="75">
        <f>COUNTIF(الجدول2[[#This Row],[21]:[20]],"غ")</f>
        <v>0</v>
      </c>
      <c r="AP331" s="75">
        <f>COUNTIF(الجدول2[[#This Row],[21]:[20]],"ب")</f>
        <v>0</v>
      </c>
      <c r="AQ331" s="75">
        <f>COUNTIF(الجدول2[[#This Row],[21]:[20]],"&lt;480")</f>
        <v>0</v>
      </c>
    </row>
    <row r="332" spans="1:43">
      <c r="A332" s="41">
        <v>3761</v>
      </c>
      <c r="B332" s="55"/>
      <c r="C332" s="56">
        <f>الجدول2[[#This Row],[الرقم]]</f>
        <v>3761</v>
      </c>
      <c r="D332" s="43"/>
      <c r="E332" s="44">
        <f t="shared" si="20"/>
        <v>12.414583333333333</v>
      </c>
      <c r="F332" s="94">
        <f t="shared" si="21"/>
        <v>5959</v>
      </c>
      <c r="G332" s="81">
        <f t="shared" si="22"/>
        <v>0</v>
      </c>
      <c r="H332" s="95">
        <f t="shared" si="23"/>
        <v>5959</v>
      </c>
      <c r="I332" s="48">
        <v>12.414583333333333</v>
      </c>
      <c r="J332" s="49"/>
      <c r="K332" s="49"/>
      <c r="L332" s="49"/>
      <c r="M332" s="49"/>
      <c r="N332" s="49"/>
      <c r="O332" s="50"/>
      <c r="P332" s="49"/>
      <c r="Q332" s="49"/>
      <c r="R332" s="49"/>
      <c r="S332" s="49"/>
      <c r="T332" s="49"/>
      <c r="U332" s="49"/>
      <c r="V332" s="50"/>
      <c r="W332" s="49"/>
      <c r="X332" s="49"/>
      <c r="Y332" s="49"/>
      <c r="Z332" s="49"/>
      <c r="AA332" s="49"/>
      <c r="AB332" s="49"/>
      <c r="AC332" s="50"/>
      <c r="AD332" s="49"/>
      <c r="AE332" s="49"/>
      <c r="AF332" s="49"/>
      <c r="AG332" s="49"/>
      <c r="AH332" s="49"/>
      <c r="AI332" s="49"/>
      <c r="AJ332" s="50"/>
      <c r="AK332" s="49"/>
      <c r="AL332" s="49"/>
      <c r="AM332" s="49"/>
      <c r="AN332" s="75">
        <f>COUNTIF(الجدول2[[#This Row],[21]:[20]],480)</f>
        <v>0</v>
      </c>
      <c r="AO332" s="75">
        <f>COUNTIF(الجدول2[[#This Row],[21]:[20]],"غ")</f>
        <v>0</v>
      </c>
      <c r="AP332" s="75">
        <f>COUNTIF(الجدول2[[#This Row],[21]:[20]],"ب")</f>
        <v>0</v>
      </c>
      <c r="AQ332" s="75">
        <f>COUNTIF(الجدول2[[#This Row],[21]:[20]],"&lt;480")</f>
        <v>0</v>
      </c>
    </row>
    <row r="333" spans="1:43">
      <c r="A333" s="41">
        <v>3765</v>
      </c>
      <c r="B333" s="55"/>
      <c r="C333" s="43">
        <f>الجدول2[[#This Row],[الرقم]]</f>
        <v>3765</v>
      </c>
      <c r="D333" s="43"/>
      <c r="E333" s="44">
        <f t="shared" si="20"/>
        <v>5.6895833333333323</v>
      </c>
      <c r="F333" s="94">
        <f t="shared" si="21"/>
        <v>2730.9999999999995</v>
      </c>
      <c r="G333" s="81">
        <f t="shared" si="22"/>
        <v>0</v>
      </c>
      <c r="H333" s="95">
        <f t="shared" si="23"/>
        <v>2730.9999999999995</v>
      </c>
      <c r="I333" s="48">
        <v>5.6895833333333323</v>
      </c>
      <c r="J333" s="49"/>
      <c r="K333" s="49"/>
      <c r="L333" s="49"/>
      <c r="M333" s="49"/>
      <c r="N333" s="49"/>
      <c r="O333" s="50"/>
      <c r="P333" s="49"/>
      <c r="Q333" s="49"/>
      <c r="R333" s="49"/>
      <c r="S333" s="49"/>
      <c r="T333" s="49"/>
      <c r="U333" s="49"/>
      <c r="V333" s="50"/>
      <c r="W333" s="49"/>
      <c r="X333" s="49"/>
      <c r="Y333" s="49"/>
      <c r="Z333" s="49"/>
      <c r="AA333" s="49"/>
      <c r="AB333" s="49"/>
      <c r="AC333" s="50"/>
      <c r="AD333" s="49"/>
      <c r="AE333" s="49"/>
      <c r="AF333" s="49"/>
      <c r="AG333" s="49"/>
      <c r="AH333" s="49"/>
      <c r="AI333" s="49"/>
      <c r="AJ333" s="50"/>
      <c r="AK333" s="49"/>
      <c r="AL333" s="49"/>
      <c r="AM333" s="49"/>
      <c r="AN333" s="75">
        <f>COUNTIF(الجدول2[[#This Row],[21]:[20]],480)</f>
        <v>0</v>
      </c>
      <c r="AO333" s="75">
        <f>COUNTIF(الجدول2[[#This Row],[21]:[20]],"غ")</f>
        <v>0</v>
      </c>
      <c r="AP333" s="75">
        <f>COUNTIF(الجدول2[[#This Row],[21]:[20]],"ب")</f>
        <v>0</v>
      </c>
      <c r="AQ333" s="75">
        <f>COUNTIF(الجدول2[[#This Row],[21]:[20]],"&lt;480")</f>
        <v>0</v>
      </c>
    </row>
    <row r="334" spans="1:43">
      <c r="A334" s="41">
        <v>3767</v>
      </c>
      <c r="B334" s="55"/>
      <c r="C334" s="56">
        <f>الجدول2[[#This Row],[الرقم]]</f>
        <v>3767</v>
      </c>
      <c r="D334" s="43"/>
      <c r="E334" s="44">
        <f t="shared" si="20"/>
        <v>2.4812500000000002</v>
      </c>
      <c r="F334" s="94">
        <f t="shared" si="21"/>
        <v>1191</v>
      </c>
      <c r="G334" s="81">
        <f t="shared" si="22"/>
        <v>0</v>
      </c>
      <c r="H334" s="95">
        <f t="shared" si="23"/>
        <v>1787</v>
      </c>
      <c r="I334" s="48">
        <v>3.7229166666666664</v>
      </c>
      <c r="J334" s="65">
        <v>116</v>
      </c>
      <c r="K334" s="49"/>
      <c r="L334" s="53">
        <v>480</v>
      </c>
      <c r="M334" s="49"/>
      <c r="N334" s="49"/>
      <c r="O334" s="50"/>
      <c r="P334" s="49"/>
      <c r="Q334" s="49"/>
      <c r="R334" s="49"/>
      <c r="S334" s="49"/>
      <c r="T334" s="49"/>
      <c r="U334" s="49"/>
      <c r="V334" s="50"/>
      <c r="W334" s="49"/>
      <c r="X334" s="49"/>
      <c r="Y334" s="49"/>
      <c r="Z334" s="49"/>
      <c r="AA334" s="49"/>
      <c r="AB334" s="49"/>
      <c r="AC334" s="50"/>
      <c r="AD334" s="49"/>
      <c r="AE334" s="49"/>
      <c r="AF334" s="49"/>
      <c r="AG334" s="49"/>
      <c r="AH334" s="49"/>
      <c r="AI334" s="49"/>
      <c r="AJ334" s="50"/>
      <c r="AK334" s="49"/>
      <c r="AL334" s="49"/>
      <c r="AM334" s="49"/>
      <c r="AN334" s="75">
        <f>COUNTIF(الجدول2[[#This Row],[21]:[20]],480)</f>
        <v>1</v>
      </c>
      <c r="AO334" s="75">
        <f>COUNTIF(الجدول2[[#This Row],[21]:[20]],"غ")</f>
        <v>0</v>
      </c>
      <c r="AP334" s="75">
        <f>COUNTIF(الجدول2[[#This Row],[21]:[20]],"ب")</f>
        <v>0</v>
      </c>
      <c r="AQ334" s="75">
        <f>COUNTIF(الجدول2[[#This Row],[21]:[20]],"&lt;480")</f>
        <v>1</v>
      </c>
    </row>
    <row r="335" spans="1:43">
      <c r="A335" s="41">
        <v>3768</v>
      </c>
      <c r="B335" s="57"/>
      <c r="C335" s="56">
        <f>الجدول2[[#This Row],[الرقم]]</f>
        <v>3768</v>
      </c>
      <c r="D335" s="43"/>
      <c r="E335" s="44">
        <f t="shared" si="20"/>
        <v>5</v>
      </c>
      <c r="F335" s="94">
        <f t="shared" si="21"/>
        <v>2400</v>
      </c>
      <c r="G335" s="81">
        <f t="shared" si="22"/>
        <v>0</v>
      </c>
      <c r="H335" s="95">
        <f t="shared" si="23"/>
        <v>3840</v>
      </c>
      <c r="I335" s="48">
        <v>8</v>
      </c>
      <c r="J335" s="53">
        <v>480</v>
      </c>
      <c r="K335" s="53">
        <v>480</v>
      </c>
      <c r="L335" s="53">
        <v>480</v>
      </c>
      <c r="M335" s="49"/>
      <c r="N335" s="49"/>
      <c r="O335" s="50"/>
      <c r="P335" s="49"/>
      <c r="Q335" s="49"/>
      <c r="R335" s="49"/>
      <c r="S335" s="49"/>
      <c r="T335" s="49"/>
      <c r="U335" s="49"/>
      <c r="V335" s="50"/>
      <c r="W335" s="49"/>
      <c r="X335" s="49"/>
      <c r="Y335" s="49"/>
      <c r="Z335" s="49"/>
      <c r="AA335" s="49"/>
      <c r="AB335" s="49"/>
      <c r="AC335" s="50"/>
      <c r="AD335" s="49"/>
      <c r="AE335" s="49"/>
      <c r="AF335" s="49"/>
      <c r="AG335" s="49"/>
      <c r="AH335" s="49"/>
      <c r="AI335" s="49"/>
      <c r="AJ335" s="50"/>
      <c r="AK335" s="49"/>
      <c r="AL335" s="49"/>
      <c r="AM335" s="49"/>
      <c r="AN335" s="75">
        <f>COUNTIF(الجدول2[[#This Row],[21]:[20]],480)</f>
        <v>3</v>
      </c>
      <c r="AO335" s="75">
        <f>COUNTIF(الجدول2[[#This Row],[21]:[20]],"غ")</f>
        <v>0</v>
      </c>
      <c r="AP335" s="75">
        <f>COUNTIF(الجدول2[[#This Row],[21]:[20]],"ب")</f>
        <v>0</v>
      </c>
      <c r="AQ335" s="75">
        <f>COUNTIF(الجدول2[[#This Row],[21]:[20]],"&lt;480")</f>
        <v>0</v>
      </c>
    </row>
    <row r="336" spans="1:43">
      <c r="A336" s="41">
        <v>3769</v>
      </c>
      <c r="B336" s="55"/>
      <c r="C336" s="56">
        <f>الجدول2[[#This Row],[الرقم]]</f>
        <v>3769</v>
      </c>
      <c r="D336" s="43"/>
      <c r="E336" s="44">
        <f t="shared" si="20"/>
        <v>9.0833333333333321</v>
      </c>
      <c r="F336" s="94">
        <f t="shared" si="21"/>
        <v>4359.9999999999991</v>
      </c>
      <c r="G336" s="81">
        <f t="shared" si="22"/>
        <v>0</v>
      </c>
      <c r="H336" s="95">
        <f t="shared" si="23"/>
        <v>4359.9999999999991</v>
      </c>
      <c r="I336" s="48">
        <v>9.0833333333333321</v>
      </c>
      <c r="J336" s="49"/>
      <c r="K336" s="49"/>
      <c r="L336" s="49"/>
      <c r="M336" s="49"/>
      <c r="N336" s="49"/>
      <c r="O336" s="50"/>
      <c r="P336" s="49"/>
      <c r="Q336" s="49"/>
      <c r="R336" s="49"/>
      <c r="S336" s="49"/>
      <c r="T336" s="49"/>
      <c r="U336" s="49"/>
      <c r="V336" s="50"/>
      <c r="W336" s="49"/>
      <c r="X336" s="49"/>
      <c r="Y336" s="49"/>
      <c r="Z336" s="49"/>
      <c r="AA336" s="49"/>
      <c r="AB336" s="49"/>
      <c r="AC336" s="50"/>
      <c r="AD336" s="49"/>
      <c r="AE336" s="49"/>
      <c r="AF336" s="49"/>
      <c r="AG336" s="49"/>
      <c r="AH336" s="49"/>
      <c r="AI336" s="49"/>
      <c r="AJ336" s="50"/>
      <c r="AK336" s="49"/>
      <c r="AL336" s="49"/>
      <c r="AM336" s="49"/>
      <c r="AN336" s="75">
        <f>COUNTIF(الجدول2[[#This Row],[21]:[20]],480)</f>
        <v>0</v>
      </c>
      <c r="AO336" s="75">
        <f>COUNTIF(الجدول2[[#This Row],[21]:[20]],"غ")</f>
        <v>0</v>
      </c>
      <c r="AP336" s="75">
        <f>COUNTIF(الجدول2[[#This Row],[21]:[20]],"ب")</f>
        <v>0</v>
      </c>
      <c r="AQ336" s="75">
        <f>COUNTIF(الجدول2[[#This Row],[21]:[20]],"&lt;480")</f>
        <v>0</v>
      </c>
    </row>
    <row r="337" spans="1:55" ht="25.5" customHeight="1">
      <c r="A337" s="43">
        <v>3770</v>
      </c>
      <c r="B337" s="57"/>
      <c r="C337" s="43">
        <f>الجدول2[[#This Row],[الرقم]]</f>
        <v>3770</v>
      </c>
      <c r="D337" s="43"/>
      <c r="E337" s="44">
        <f t="shared" si="20"/>
        <v>2.333333333333333</v>
      </c>
      <c r="F337" s="97">
        <f t="shared" si="21"/>
        <v>1119.9999999999998</v>
      </c>
      <c r="G337" s="81">
        <f t="shared" si="22"/>
        <v>0</v>
      </c>
      <c r="H337" s="98">
        <f t="shared" si="23"/>
        <v>1119.9999999999998</v>
      </c>
      <c r="I337" s="60">
        <v>2.333333333333333</v>
      </c>
      <c r="J337" s="61"/>
      <c r="K337" s="61"/>
      <c r="L337" s="61"/>
      <c r="M337" s="49"/>
      <c r="N337" s="49"/>
      <c r="O337" s="50"/>
      <c r="P337" s="49"/>
      <c r="Q337" s="49"/>
      <c r="R337" s="49"/>
      <c r="S337" s="49"/>
      <c r="T337" s="49"/>
      <c r="U337" s="49"/>
      <c r="V337" s="50"/>
      <c r="W337" s="49"/>
      <c r="X337" s="49"/>
      <c r="Y337" s="49"/>
      <c r="Z337" s="49"/>
      <c r="AA337" s="49"/>
      <c r="AB337" s="49"/>
      <c r="AC337" s="50"/>
      <c r="AD337" s="49"/>
      <c r="AE337" s="49"/>
      <c r="AF337" s="49"/>
      <c r="AG337" s="49"/>
      <c r="AH337" s="49"/>
      <c r="AI337" s="49"/>
      <c r="AJ337" s="50"/>
      <c r="AK337" s="49"/>
      <c r="AL337" s="49"/>
      <c r="AM337" s="49"/>
      <c r="AN337" s="75">
        <f>COUNTIF(الجدول2[[#This Row],[21]:[20]],480)</f>
        <v>0</v>
      </c>
      <c r="AO337" s="75">
        <f>COUNTIF(الجدول2[[#This Row],[21]:[20]],"غ")</f>
        <v>0</v>
      </c>
      <c r="AP337" s="75">
        <f>COUNTIF(الجدول2[[#This Row],[21]:[20]],"ب")</f>
        <v>0</v>
      </c>
      <c r="AQ337" s="75">
        <f>COUNTIF(الجدول2[[#This Row],[21]:[20]],"&lt;480")</f>
        <v>0</v>
      </c>
    </row>
    <row r="338" spans="1:55" ht="25.5" customHeight="1">
      <c r="A338" s="41">
        <v>3772</v>
      </c>
      <c r="B338" s="55"/>
      <c r="C338" s="56">
        <f>الجدول2[[#This Row],[الرقم]]</f>
        <v>3772</v>
      </c>
      <c r="D338" s="43"/>
      <c r="E338" s="44">
        <f t="shared" si="20"/>
        <v>5.6208333333333336</v>
      </c>
      <c r="F338" s="94">
        <f t="shared" si="21"/>
        <v>2698</v>
      </c>
      <c r="G338" s="81">
        <f t="shared" si="22"/>
        <v>0</v>
      </c>
      <c r="H338" s="95">
        <f t="shared" si="23"/>
        <v>2698</v>
      </c>
      <c r="I338" s="48">
        <v>5.6208333333333336</v>
      </c>
      <c r="J338" s="49"/>
      <c r="K338" s="49"/>
      <c r="L338" s="49"/>
      <c r="M338" s="49"/>
      <c r="N338" s="49"/>
      <c r="O338" s="50"/>
      <c r="P338" s="49"/>
      <c r="Q338" s="49"/>
      <c r="R338" s="49"/>
      <c r="S338" s="49"/>
      <c r="T338" s="49"/>
      <c r="U338" s="49"/>
      <c r="V338" s="50"/>
      <c r="W338" s="49"/>
      <c r="X338" s="49"/>
      <c r="Y338" s="49"/>
      <c r="Z338" s="49"/>
      <c r="AA338" s="49"/>
      <c r="AB338" s="49"/>
      <c r="AC338" s="50"/>
      <c r="AD338" s="49"/>
      <c r="AE338" s="49"/>
      <c r="AF338" s="49"/>
      <c r="AG338" s="49"/>
      <c r="AH338" s="49"/>
      <c r="AI338" s="49"/>
      <c r="AJ338" s="50"/>
      <c r="AK338" s="49"/>
      <c r="AL338" s="49"/>
      <c r="AM338" s="49"/>
      <c r="AN338" s="75">
        <f>COUNTIF(الجدول2[[#This Row],[21]:[20]],480)</f>
        <v>0</v>
      </c>
      <c r="AO338" s="75">
        <f>COUNTIF(الجدول2[[#This Row],[21]:[20]],"غ")</f>
        <v>0</v>
      </c>
      <c r="AP338" s="75">
        <f>COUNTIF(الجدول2[[#This Row],[21]:[20]],"ب")</f>
        <v>0</v>
      </c>
      <c r="AQ338" s="75">
        <f>COUNTIF(الجدول2[[#This Row],[21]:[20]],"&lt;480")</f>
        <v>0</v>
      </c>
    </row>
    <row r="339" spans="1:55" ht="25.5" customHeight="1">
      <c r="A339" s="41">
        <v>3775</v>
      </c>
      <c r="B339" s="55"/>
      <c r="C339" s="56">
        <f>الجدول2[[#This Row],[الرقم]]</f>
        <v>3775</v>
      </c>
      <c r="D339" s="43"/>
      <c r="E339" s="44">
        <f t="shared" si="20"/>
        <v>10.416666666666666</v>
      </c>
      <c r="F339" s="94">
        <f t="shared" si="21"/>
        <v>5000</v>
      </c>
      <c r="G339" s="81">
        <f t="shared" si="22"/>
        <v>0</v>
      </c>
      <c r="H339" s="95">
        <f t="shared" si="23"/>
        <v>5000</v>
      </c>
      <c r="I339" s="48">
        <v>10.416666666666666</v>
      </c>
      <c r="J339" s="49"/>
      <c r="K339" s="49"/>
      <c r="L339" s="49"/>
      <c r="M339" s="49"/>
      <c r="N339" s="49"/>
      <c r="O339" s="50"/>
      <c r="P339" s="49"/>
      <c r="Q339" s="49"/>
      <c r="R339" s="49"/>
      <c r="S339" s="49"/>
      <c r="T339" s="49"/>
      <c r="U339" s="49"/>
      <c r="V339" s="50"/>
      <c r="W339" s="49"/>
      <c r="X339" s="49"/>
      <c r="Y339" s="49"/>
      <c r="Z339" s="49"/>
      <c r="AA339" s="49"/>
      <c r="AB339" s="49"/>
      <c r="AC339" s="50"/>
      <c r="AD339" s="49"/>
      <c r="AE339" s="49"/>
      <c r="AF339" s="49"/>
      <c r="AG339" s="49"/>
      <c r="AH339" s="49"/>
      <c r="AI339" s="49"/>
      <c r="AJ339" s="50"/>
      <c r="AK339" s="49"/>
      <c r="AL339" s="49"/>
      <c r="AM339" s="49"/>
      <c r="AN339" s="75">
        <f>COUNTIF(الجدول2[[#This Row],[21]:[20]],480)</f>
        <v>0</v>
      </c>
      <c r="AO339" s="75">
        <f>COUNTIF(الجدول2[[#This Row],[21]:[20]],"غ")</f>
        <v>0</v>
      </c>
      <c r="AP339" s="75">
        <f>COUNTIF(الجدول2[[#This Row],[21]:[20]],"ب")</f>
        <v>0</v>
      </c>
      <c r="AQ339" s="75">
        <f>COUNTIF(الجدول2[[#This Row],[21]:[20]],"&lt;480")</f>
        <v>0</v>
      </c>
    </row>
    <row r="340" spans="1:55" ht="25.5" customHeight="1">
      <c r="A340" s="41">
        <v>3776</v>
      </c>
      <c r="B340" s="55"/>
      <c r="C340" s="56">
        <f>الجدول2[[#This Row],[الرقم]]</f>
        <v>3776</v>
      </c>
      <c r="D340" s="43"/>
      <c r="E340" s="44">
        <f t="shared" si="20"/>
        <v>7.7</v>
      </c>
      <c r="F340" s="94">
        <f t="shared" si="21"/>
        <v>3696</v>
      </c>
      <c r="G340" s="81">
        <f t="shared" si="22"/>
        <v>0</v>
      </c>
      <c r="H340" s="95">
        <f t="shared" si="23"/>
        <v>3696</v>
      </c>
      <c r="I340" s="48">
        <v>7.7</v>
      </c>
      <c r="J340" s="49"/>
      <c r="K340" s="49"/>
      <c r="L340" s="49"/>
      <c r="M340" s="49"/>
      <c r="N340" s="49"/>
      <c r="O340" s="50"/>
      <c r="P340" s="49"/>
      <c r="Q340" s="49"/>
      <c r="R340" s="49"/>
      <c r="S340" s="49"/>
      <c r="T340" s="49"/>
      <c r="U340" s="49"/>
      <c r="V340" s="50"/>
      <c r="W340" s="49"/>
      <c r="X340" s="49"/>
      <c r="Y340" s="49"/>
      <c r="Z340" s="49"/>
      <c r="AA340" s="49"/>
      <c r="AB340" s="49"/>
      <c r="AC340" s="50"/>
      <c r="AD340" s="49"/>
      <c r="AE340" s="49"/>
      <c r="AF340" s="49"/>
      <c r="AG340" s="49"/>
      <c r="AH340" s="49"/>
      <c r="AI340" s="49"/>
      <c r="AJ340" s="50"/>
      <c r="AK340" s="49"/>
      <c r="AL340" s="49"/>
      <c r="AM340" s="49"/>
      <c r="AN340" s="75">
        <f>COUNTIF(الجدول2[[#This Row],[21]:[20]],480)</f>
        <v>0</v>
      </c>
      <c r="AO340" s="75">
        <f>COUNTIF(الجدول2[[#This Row],[21]:[20]],"غ")</f>
        <v>0</v>
      </c>
      <c r="AP340" s="75">
        <f>COUNTIF(الجدول2[[#This Row],[21]:[20]],"ب")</f>
        <v>0</v>
      </c>
      <c r="AQ340" s="75">
        <f>COUNTIF(الجدول2[[#This Row],[21]:[20]],"&lt;480")</f>
        <v>0</v>
      </c>
    </row>
    <row r="341" spans="1:55" ht="25.5" customHeight="1">
      <c r="A341" s="41">
        <v>3779</v>
      </c>
      <c r="B341" s="55"/>
      <c r="C341" s="56">
        <f>الجدول2[[#This Row],[الرقم]]</f>
        <v>3779</v>
      </c>
      <c r="D341" s="43"/>
      <c r="E341" s="44">
        <f t="shared" si="20"/>
        <v>10.916666666666666</v>
      </c>
      <c r="F341" s="94">
        <f t="shared" si="21"/>
        <v>5240</v>
      </c>
      <c r="G341" s="81">
        <f t="shared" si="22"/>
        <v>0</v>
      </c>
      <c r="H341" s="95">
        <f t="shared" si="23"/>
        <v>5240</v>
      </c>
      <c r="I341" s="48">
        <v>10.916666666666666</v>
      </c>
      <c r="J341" s="53" t="s">
        <v>58</v>
      </c>
      <c r="K341" s="49"/>
      <c r="L341" s="49"/>
      <c r="M341" s="49"/>
      <c r="N341" s="49"/>
      <c r="O341" s="50"/>
      <c r="P341" s="49"/>
      <c r="Q341" s="53" t="s">
        <v>58</v>
      </c>
      <c r="R341" s="49"/>
      <c r="S341" s="49"/>
      <c r="T341" s="49"/>
      <c r="U341" s="49"/>
      <c r="V341" s="50"/>
      <c r="W341" s="49"/>
      <c r="X341" s="49"/>
      <c r="Y341" s="49"/>
      <c r="Z341" s="49"/>
      <c r="AA341" s="49"/>
      <c r="AB341" s="49"/>
      <c r="AC341" s="50"/>
      <c r="AD341" s="49"/>
      <c r="AE341" s="49"/>
      <c r="AF341" s="49"/>
      <c r="AG341" s="49"/>
      <c r="AH341" s="49"/>
      <c r="AI341" s="49"/>
      <c r="AJ341" s="50"/>
      <c r="AK341" s="49"/>
      <c r="AL341" s="49"/>
      <c r="AM341" s="49"/>
      <c r="AN341" s="75">
        <f>COUNTIF(الجدول2[[#This Row],[21]:[20]],480)</f>
        <v>0</v>
      </c>
      <c r="AO341" s="75">
        <f>COUNTIF(الجدول2[[#This Row],[21]:[20]],"غ")</f>
        <v>0</v>
      </c>
      <c r="AP341" s="75">
        <f>COUNTIF(الجدول2[[#This Row],[21]:[20]],"ب")</f>
        <v>0</v>
      </c>
      <c r="AQ341" s="75">
        <f>COUNTIF(الجدول2[[#This Row],[21]:[20]],"&lt;480")</f>
        <v>0</v>
      </c>
    </row>
    <row r="342" spans="1:55" ht="25.5" customHeight="1">
      <c r="A342" s="41">
        <v>3780</v>
      </c>
      <c r="B342" s="55"/>
      <c r="C342" s="56">
        <f>الجدول2[[#This Row],[الرقم]]</f>
        <v>3780</v>
      </c>
      <c r="D342" s="43"/>
      <c r="E342" s="44">
        <f t="shared" si="20"/>
        <v>4.3600833333333338</v>
      </c>
      <c r="F342" s="94">
        <f t="shared" si="21"/>
        <v>2092.84</v>
      </c>
      <c r="G342" s="81">
        <f t="shared" si="22"/>
        <v>0</v>
      </c>
      <c r="H342" s="95">
        <f t="shared" si="23"/>
        <v>2092.84</v>
      </c>
      <c r="I342" s="48">
        <v>4.3600833333333338</v>
      </c>
      <c r="J342" s="49"/>
      <c r="K342" s="49"/>
      <c r="L342" s="49"/>
      <c r="M342" s="49"/>
      <c r="N342" s="49"/>
      <c r="O342" s="50"/>
      <c r="P342" s="49"/>
      <c r="Q342" s="49"/>
      <c r="R342" s="49"/>
      <c r="S342" s="49"/>
      <c r="T342" s="49"/>
      <c r="U342" s="49"/>
      <c r="V342" s="50"/>
      <c r="W342" s="49"/>
      <c r="X342" s="49"/>
      <c r="Y342" s="49"/>
      <c r="Z342" s="49"/>
      <c r="AA342" s="49"/>
      <c r="AB342" s="49"/>
      <c r="AC342" s="50"/>
      <c r="AD342" s="49"/>
      <c r="AE342" s="49"/>
      <c r="AF342" s="49"/>
      <c r="AG342" s="49"/>
      <c r="AH342" s="49"/>
      <c r="AI342" s="49"/>
      <c r="AJ342" s="50"/>
      <c r="AK342" s="49"/>
      <c r="AL342" s="49"/>
      <c r="AM342" s="49"/>
      <c r="AN342" s="75">
        <f>COUNTIF(الجدول2[[#This Row],[21]:[20]],480)</f>
        <v>0</v>
      </c>
      <c r="AO342" s="75">
        <f>COUNTIF(الجدول2[[#This Row],[21]:[20]],"غ")</f>
        <v>0</v>
      </c>
      <c r="AP342" s="75">
        <f>COUNTIF(الجدول2[[#This Row],[21]:[20]],"ب")</f>
        <v>0</v>
      </c>
      <c r="AQ342" s="75">
        <f>COUNTIF(الجدول2[[#This Row],[21]:[20]],"&lt;480")</f>
        <v>0</v>
      </c>
    </row>
    <row r="343" spans="1:55" ht="25.5" customHeight="1">
      <c r="A343" s="41">
        <v>3781</v>
      </c>
      <c r="B343" s="55"/>
      <c r="C343" s="56">
        <f>الجدول2[[#This Row],[الرقم]]</f>
        <v>3781</v>
      </c>
      <c r="D343" s="43"/>
      <c r="E343" s="44">
        <f t="shared" si="20"/>
        <v>8.5749999999999993</v>
      </c>
      <c r="F343" s="94">
        <f t="shared" si="21"/>
        <v>4116</v>
      </c>
      <c r="G343" s="81">
        <f t="shared" si="22"/>
        <v>0</v>
      </c>
      <c r="H343" s="95">
        <f t="shared" si="23"/>
        <v>4116</v>
      </c>
      <c r="I343" s="48">
        <v>8.5749999999999993</v>
      </c>
      <c r="J343" s="49"/>
      <c r="K343" s="49"/>
      <c r="L343" s="49"/>
      <c r="M343" s="49"/>
      <c r="N343" s="49"/>
      <c r="O343" s="50"/>
      <c r="P343" s="49"/>
      <c r="Q343" s="49"/>
      <c r="R343" s="49"/>
      <c r="S343" s="49"/>
      <c r="T343" s="49"/>
      <c r="U343" s="49"/>
      <c r="V343" s="50"/>
      <c r="W343" s="49"/>
      <c r="X343" s="49"/>
      <c r="Y343" s="49"/>
      <c r="Z343" s="49"/>
      <c r="AA343" s="49"/>
      <c r="AB343" s="49"/>
      <c r="AC343" s="50"/>
      <c r="AD343" s="49"/>
      <c r="AE343" s="49"/>
      <c r="AF343" s="49"/>
      <c r="AG343" s="49"/>
      <c r="AH343" s="49"/>
      <c r="AI343" s="49"/>
      <c r="AJ343" s="50"/>
      <c r="AK343" s="49"/>
      <c r="AL343" s="49"/>
      <c r="AM343" s="49"/>
      <c r="AN343" s="75">
        <f>COUNTIF(الجدول2[[#This Row],[21]:[20]],480)</f>
        <v>0</v>
      </c>
      <c r="AO343" s="75">
        <f>COUNTIF(الجدول2[[#This Row],[21]:[20]],"غ")</f>
        <v>0</v>
      </c>
      <c r="AP343" s="75">
        <f>COUNTIF(الجدول2[[#This Row],[21]:[20]],"ب")</f>
        <v>0</v>
      </c>
      <c r="AQ343" s="75">
        <f>COUNTIF(الجدول2[[#This Row],[21]:[20]],"&lt;480")</f>
        <v>0</v>
      </c>
    </row>
    <row r="344" spans="1:55" ht="25.5" customHeight="1">
      <c r="A344" s="41">
        <v>3782</v>
      </c>
      <c r="B344" s="55"/>
      <c r="C344" s="56">
        <f>الجدول2[[#This Row],[الرقم]]</f>
        <v>3782</v>
      </c>
      <c r="D344" s="43"/>
      <c r="E344" s="44">
        <f t="shared" si="20"/>
        <v>9.3333333333333321</v>
      </c>
      <c r="F344" s="94">
        <f t="shared" si="21"/>
        <v>4479.9999999999991</v>
      </c>
      <c r="G344" s="81">
        <f t="shared" si="22"/>
        <v>0</v>
      </c>
      <c r="H344" s="95">
        <f t="shared" si="23"/>
        <v>4479.9999999999991</v>
      </c>
      <c r="I344" s="48">
        <v>9.3333333333333321</v>
      </c>
      <c r="J344" s="49"/>
      <c r="K344" s="49"/>
      <c r="L344" s="49"/>
      <c r="M344" s="49"/>
      <c r="N344" s="49"/>
      <c r="O344" s="50"/>
      <c r="P344" s="49"/>
      <c r="Q344" s="49"/>
      <c r="R344" s="49"/>
      <c r="S344" s="49"/>
      <c r="T344" s="49"/>
      <c r="U344" s="49"/>
      <c r="V344" s="50"/>
      <c r="W344" s="49"/>
      <c r="X344" s="49"/>
      <c r="Y344" s="49"/>
      <c r="Z344" s="49"/>
      <c r="AA344" s="49"/>
      <c r="AB344" s="49"/>
      <c r="AC344" s="50"/>
      <c r="AD344" s="49"/>
      <c r="AE344" s="49"/>
      <c r="AF344" s="49"/>
      <c r="AG344" s="49"/>
      <c r="AH344" s="49"/>
      <c r="AI344" s="49"/>
      <c r="AJ344" s="50"/>
      <c r="AK344" s="49"/>
      <c r="AL344" s="49"/>
      <c r="AM344" s="49"/>
      <c r="AN344" s="75">
        <f>COUNTIF(الجدول2[[#This Row],[21]:[20]],480)</f>
        <v>0</v>
      </c>
      <c r="AO344" s="75">
        <f>COUNTIF(الجدول2[[#This Row],[21]:[20]],"غ")</f>
        <v>0</v>
      </c>
      <c r="AP344" s="75">
        <f>COUNTIF(الجدول2[[#This Row],[21]:[20]],"ب")</f>
        <v>0</v>
      </c>
      <c r="AQ344" s="75">
        <f>COUNTIF(الجدول2[[#This Row],[21]:[20]],"&lt;480")</f>
        <v>0</v>
      </c>
    </row>
    <row r="345" spans="1:55" ht="25.5" customHeight="1">
      <c r="A345" s="41">
        <v>3784</v>
      </c>
      <c r="B345" s="55"/>
      <c r="C345" s="56">
        <f>الجدول2[[#This Row],[الرقم]]</f>
        <v>3784</v>
      </c>
      <c r="D345" s="43"/>
      <c r="E345" s="44">
        <f t="shared" si="20"/>
        <v>11.091666666666665</v>
      </c>
      <c r="F345" s="94">
        <f t="shared" si="21"/>
        <v>5323.9999999999991</v>
      </c>
      <c r="G345" s="81">
        <f t="shared" si="22"/>
        <v>0</v>
      </c>
      <c r="H345" s="95">
        <f t="shared" si="23"/>
        <v>5323.9999999999991</v>
      </c>
      <c r="I345" s="48">
        <v>11.091666666666665</v>
      </c>
      <c r="J345" s="49"/>
      <c r="K345" s="49"/>
      <c r="L345" s="49"/>
      <c r="M345" s="49"/>
      <c r="N345" s="49"/>
      <c r="O345" s="50"/>
      <c r="P345" s="49"/>
      <c r="Q345" s="49"/>
      <c r="R345" s="49"/>
      <c r="S345" s="49"/>
      <c r="T345" s="49"/>
      <c r="U345" s="49"/>
      <c r="V345" s="50"/>
      <c r="W345" s="49"/>
      <c r="X345" s="49"/>
      <c r="Y345" s="49"/>
      <c r="Z345" s="49"/>
      <c r="AA345" s="49"/>
      <c r="AB345" s="49"/>
      <c r="AC345" s="50"/>
      <c r="AD345" s="49"/>
      <c r="AE345" s="49"/>
      <c r="AF345" s="49"/>
      <c r="AG345" s="49"/>
      <c r="AH345" s="49"/>
      <c r="AI345" s="49"/>
      <c r="AJ345" s="50"/>
      <c r="AK345" s="49"/>
      <c r="AL345" s="49"/>
      <c r="AM345" s="49"/>
      <c r="AN345" s="75">
        <f>COUNTIF(الجدول2[[#This Row],[21]:[20]],480)</f>
        <v>0</v>
      </c>
      <c r="AO345" s="75">
        <f>COUNTIF(الجدول2[[#This Row],[21]:[20]],"غ")</f>
        <v>0</v>
      </c>
      <c r="AP345" s="75">
        <f>COUNTIF(الجدول2[[#This Row],[21]:[20]],"ب")</f>
        <v>0</v>
      </c>
      <c r="AQ345" s="75">
        <f>COUNTIF(الجدول2[[#This Row],[21]:[20]],"&lt;480")</f>
        <v>0</v>
      </c>
    </row>
    <row r="346" spans="1:55" ht="25.5" customHeight="1">
      <c r="A346" s="41">
        <v>3786</v>
      </c>
      <c r="B346" s="55"/>
      <c r="C346" s="56">
        <f>الجدول2[[#This Row],[الرقم]]</f>
        <v>3786</v>
      </c>
      <c r="D346" s="43"/>
      <c r="E346" s="44">
        <f t="shared" si="20"/>
        <v>8.0520833333333321</v>
      </c>
      <c r="F346" s="94">
        <f t="shared" si="21"/>
        <v>3864.9999999999995</v>
      </c>
      <c r="G346" s="81">
        <f t="shared" si="22"/>
        <v>0</v>
      </c>
      <c r="H346" s="95">
        <f t="shared" si="23"/>
        <v>3864.9999999999995</v>
      </c>
      <c r="I346" s="48">
        <v>8.0520833333333321</v>
      </c>
      <c r="J346" s="49"/>
      <c r="K346" s="49"/>
      <c r="L346" s="49"/>
      <c r="M346" s="49"/>
      <c r="N346" s="49"/>
      <c r="O346" s="50"/>
      <c r="P346" s="49"/>
      <c r="Q346" s="49"/>
      <c r="R346" s="49"/>
      <c r="S346" s="49"/>
      <c r="T346" s="49"/>
      <c r="U346" s="49"/>
      <c r="V346" s="50"/>
      <c r="W346" s="49"/>
      <c r="X346" s="49"/>
      <c r="Y346" s="49"/>
      <c r="Z346" s="49"/>
      <c r="AA346" s="49"/>
      <c r="AB346" s="49"/>
      <c r="AC346" s="50"/>
      <c r="AD346" s="49"/>
      <c r="AE346" s="49"/>
      <c r="AF346" s="49"/>
      <c r="AG346" s="49"/>
      <c r="AH346" s="49"/>
      <c r="AI346" s="49"/>
      <c r="AJ346" s="50"/>
      <c r="AK346" s="49"/>
      <c r="AL346" s="49"/>
      <c r="AM346" s="49"/>
      <c r="AN346" s="75">
        <f>COUNTIF(الجدول2[[#This Row],[21]:[20]],480)</f>
        <v>0</v>
      </c>
      <c r="AO346" s="75">
        <f>COUNTIF(الجدول2[[#This Row],[21]:[20]],"غ")</f>
        <v>0</v>
      </c>
      <c r="AP346" s="75">
        <f>COUNTIF(الجدول2[[#This Row],[21]:[20]],"ب")</f>
        <v>0</v>
      </c>
      <c r="AQ346" s="75">
        <f>COUNTIF(الجدول2[[#This Row],[21]:[20]],"&lt;480")</f>
        <v>0</v>
      </c>
      <c r="AT346"/>
      <c r="AU346"/>
      <c r="AV346"/>
      <c r="AW346"/>
      <c r="AX346"/>
      <c r="AY346"/>
      <c r="AZ346"/>
      <c r="BA346"/>
      <c r="BB346"/>
      <c r="BC346"/>
    </row>
    <row r="347" spans="1:55" ht="25.5" customHeight="1">
      <c r="A347" s="41">
        <v>3787</v>
      </c>
      <c r="B347" s="55"/>
      <c r="C347" s="56">
        <f>الجدول2[[#This Row],[الرقم]]</f>
        <v>3787</v>
      </c>
      <c r="D347" s="43"/>
      <c r="E347" s="44">
        <f t="shared" si="20"/>
        <v>5.75</v>
      </c>
      <c r="F347" s="94">
        <f t="shared" si="21"/>
        <v>2760</v>
      </c>
      <c r="G347" s="81">
        <f t="shared" si="22"/>
        <v>0</v>
      </c>
      <c r="H347" s="95">
        <f t="shared" si="23"/>
        <v>2760</v>
      </c>
      <c r="I347" s="48">
        <v>5.75</v>
      </c>
      <c r="J347" s="49"/>
      <c r="K347" s="49"/>
      <c r="L347" s="49"/>
      <c r="M347" s="49"/>
      <c r="N347" s="49"/>
      <c r="O347" s="50"/>
      <c r="P347" s="49"/>
      <c r="Q347" s="49"/>
      <c r="R347" s="49"/>
      <c r="S347" s="49"/>
      <c r="T347" s="49"/>
      <c r="U347" s="49"/>
      <c r="V347" s="50"/>
      <c r="W347" s="49"/>
      <c r="X347" s="49"/>
      <c r="Y347" s="49"/>
      <c r="Z347" s="49"/>
      <c r="AA347" s="49"/>
      <c r="AB347" s="49"/>
      <c r="AC347" s="50"/>
      <c r="AD347" s="49"/>
      <c r="AE347" s="49"/>
      <c r="AF347" s="49"/>
      <c r="AG347" s="49"/>
      <c r="AH347" s="49"/>
      <c r="AI347" s="49"/>
      <c r="AJ347" s="50"/>
      <c r="AK347" s="49"/>
      <c r="AL347" s="49"/>
      <c r="AM347" s="49"/>
      <c r="AN347" s="75">
        <f>COUNTIF(الجدول2[[#This Row],[21]:[20]],480)</f>
        <v>0</v>
      </c>
      <c r="AO347" s="75">
        <f>COUNTIF(الجدول2[[#This Row],[21]:[20]],"غ")</f>
        <v>0</v>
      </c>
      <c r="AP347" s="75">
        <f>COUNTIF(الجدول2[[#This Row],[21]:[20]],"ب")</f>
        <v>0</v>
      </c>
      <c r="AQ347" s="75">
        <f>COUNTIF(الجدول2[[#This Row],[21]:[20]],"&lt;480")</f>
        <v>0</v>
      </c>
      <c r="AT347"/>
      <c r="AU347"/>
      <c r="AV347"/>
      <c r="AW347"/>
      <c r="AX347"/>
      <c r="AY347"/>
      <c r="AZ347"/>
      <c r="BA347"/>
      <c r="BB347"/>
      <c r="BC347"/>
    </row>
    <row r="348" spans="1:55" ht="25.5" customHeight="1">
      <c r="A348" s="41">
        <v>3801</v>
      </c>
      <c r="B348" s="55"/>
      <c r="C348" s="56">
        <f>الجدول2[[#This Row],[الرقم]]</f>
        <v>3801</v>
      </c>
      <c r="D348" s="43"/>
      <c r="E348" s="44">
        <f t="shared" si="20"/>
        <v>10.166666666666666</v>
      </c>
      <c r="F348" s="94">
        <f t="shared" si="21"/>
        <v>4880</v>
      </c>
      <c r="G348" s="81">
        <f t="shared" si="22"/>
        <v>0</v>
      </c>
      <c r="H348" s="95">
        <f t="shared" si="23"/>
        <v>4880</v>
      </c>
      <c r="I348" s="48">
        <v>10.166666666666666</v>
      </c>
      <c r="J348" s="49"/>
      <c r="K348" s="49"/>
      <c r="L348" s="49"/>
      <c r="M348" s="49"/>
      <c r="N348" s="49"/>
      <c r="O348" s="50"/>
      <c r="P348" s="49"/>
      <c r="Q348" s="49"/>
      <c r="R348" s="49"/>
      <c r="S348" s="49"/>
      <c r="T348" s="49"/>
      <c r="U348" s="49"/>
      <c r="V348" s="50"/>
      <c r="W348" s="49"/>
      <c r="X348" s="49"/>
      <c r="Y348" s="49"/>
      <c r="Z348" s="49"/>
      <c r="AA348" s="49"/>
      <c r="AB348" s="49"/>
      <c r="AC348" s="50"/>
      <c r="AD348" s="49"/>
      <c r="AE348" s="49"/>
      <c r="AF348" s="49"/>
      <c r="AG348" s="49"/>
      <c r="AH348" s="49"/>
      <c r="AI348" s="49"/>
      <c r="AJ348" s="50"/>
      <c r="AK348" s="49"/>
      <c r="AL348" s="49"/>
      <c r="AM348" s="49"/>
      <c r="AN348" s="75">
        <f>COUNTIF(الجدول2[[#This Row],[21]:[20]],480)</f>
        <v>0</v>
      </c>
      <c r="AO348" s="75">
        <f>COUNTIF(الجدول2[[#This Row],[21]:[20]],"غ")</f>
        <v>0</v>
      </c>
      <c r="AP348" s="75">
        <f>COUNTIF(الجدول2[[#This Row],[21]:[20]],"ب")</f>
        <v>0</v>
      </c>
      <c r="AQ348" s="75">
        <f>COUNTIF(الجدول2[[#This Row],[21]:[20]],"&lt;480")</f>
        <v>0</v>
      </c>
      <c r="AT348"/>
      <c r="AU348"/>
      <c r="AV348"/>
      <c r="AW348"/>
      <c r="AX348"/>
      <c r="AY348"/>
      <c r="AZ348"/>
      <c r="BA348"/>
      <c r="BB348"/>
      <c r="BC348"/>
    </row>
    <row r="349" spans="1:55" ht="25.5" customHeight="1">
      <c r="A349" s="41">
        <v>3804</v>
      </c>
      <c r="B349" s="55"/>
      <c r="C349" s="56">
        <f>الجدول2[[#This Row],[الرقم]]</f>
        <v>3804</v>
      </c>
      <c r="D349" s="43"/>
      <c r="E349" s="44">
        <f t="shared" si="20"/>
        <v>9.0833333333333321</v>
      </c>
      <c r="F349" s="94">
        <f t="shared" si="21"/>
        <v>4359.9999999999991</v>
      </c>
      <c r="G349" s="81">
        <f t="shared" si="22"/>
        <v>0</v>
      </c>
      <c r="H349" s="95">
        <f t="shared" si="23"/>
        <v>4359.9999999999991</v>
      </c>
      <c r="I349" s="48">
        <v>9.0833333333333321</v>
      </c>
      <c r="J349" s="49"/>
      <c r="K349" s="49"/>
      <c r="L349" s="49"/>
      <c r="M349" s="49"/>
      <c r="N349" s="49"/>
      <c r="O349" s="50"/>
      <c r="P349" s="49"/>
      <c r="Q349" s="49"/>
      <c r="R349" s="49"/>
      <c r="S349" s="49"/>
      <c r="T349" s="49"/>
      <c r="U349" s="49"/>
      <c r="V349" s="50"/>
      <c r="W349" s="49"/>
      <c r="X349" s="49"/>
      <c r="Y349" s="49"/>
      <c r="Z349" s="49"/>
      <c r="AA349" s="49"/>
      <c r="AB349" s="49"/>
      <c r="AC349" s="50"/>
      <c r="AD349" s="49"/>
      <c r="AE349" s="49"/>
      <c r="AF349" s="49"/>
      <c r="AG349" s="49"/>
      <c r="AH349" s="49"/>
      <c r="AI349" s="49"/>
      <c r="AJ349" s="50"/>
      <c r="AK349" s="49"/>
      <c r="AL349" s="49"/>
      <c r="AM349" s="49"/>
      <c r="AN349" s="75">
        <f>COUNTIF(الجدول2[[#This Row],[21]:[20]],480)</f>
        <v>0</v>
      </c>
      <c r="AO349" s="75">
        <f>COUNTIF(الجدول2[[#This Row],[21]:[20]],"غ")</f>
        <v>0</v>
      </c>
      <c r="AP349" s="75">
        <f>COUNTIF(الجدول2[[#This Row],[21]:[20]],"ب")</f>
        <v>0</v>
      </c>
      <c r="AQ349" s="75">
        <f>COUNTIF(الجدول2[[#This Row],[21]:[20]],"&lt;480")</f>
        <v>0</v>
      </c>
      <c r="AT349"/>
      <c r="AU349"/>
      <c r="AV349"/>
      <c r="AW349"/>
      <c r="AX349"/>
      <c r="AY349"/>
      <c r="AZ349"/>
      <c r="BA349"/>
      <c r="BB349"/>
      <c r="BC349"/>
    </row>
    <row r="350" spans="1:55" ht="25.5" customHeight="1">
      <c r="A350" s="41">
        <v>3806</v>
      </c>
      <c r="B350" s="55"/>
      <c r="C350" s="56">
        <f>الجدول2[[#This Row],[الرقم]]</f>
        <v>3806</v>
      </c>
      <c r="D350" s="43"/>
      <c r="E350" s="44">
        <f t="shared" si="20"/>
        <v>1.7620833333333337</v>
      </c>
      <c r="F350" s="94">
        <f t="shared" si="21"/>
        <v>845.80000000000018</v>
      </c>
      <c r="G350" s="81">
        <f t="shared" si="22"/>
        <v>0</v>
      </c>
      <c r="H350" s="95">
        <f t="shared" si="23"/>
        <v>1325.8000000000002</v>
      </c>
      <c r="I350" s="48">
        <v>2.7620833333333339</v>
      </c>
      <c r="J350" s="49"/>
      <c r="K350" s="53">
        <v>480</v>
      </c>
      <c r="L350" s="49"/>
      <c r="M350" s="49"/>
      <c r="N350" s="49"/>
      <c r="O350" s="50"/>
      <c r="P350" s="49"/>
      <c r="Q350" s="49"/>
      <c r="R350" s="49"/>
      <c r="S350" s="49"/>
      <c r="T350" s="49"/>
      <c r="U350" s="49"/>
      <c r="V350" s="50"/>
      <c r="W350" s="49"/>
      <c r="X350" s="49"/>
      <c r="Y350" s="49"/>
      <c r="Z350" s="49"/>
      <c r="AA350" s="49"/>
      <c r="AB350" s="49"/>
      <c r="AC350" s="50"/>
      <c r="AD350" s="49"/>
      <c r="AE350" s="49"/>
      <c r="AF350" s="49"/>
      <c r="AG350" s="49"/>
      <c r="AH350" s="49"/>
      <c r="AI350" s="49"/>
      <c r="AJ350" s="50"/>
      <c r="AK350" s="49"/>
      <c r="AL350" s="49"/>
      <c r="AM350" s="49"/>
      <c r="AN350" s="75">
        <f>COUNTIF(الجدول2[[#This Row],[21]:[20]],480)</f>
        <v>1</v>
      </c>
      <c r="AO350" s="75">
        <f>COUNTIF(الجدول2[[#This Row],[21]:[20]],"غ")</f>
        <v>0</v>
      </c>
      <c r="AP350" s="75">
        <f>COUNTIF(الجدول2[[#This Row],[21]:[20]],"ب")</f>
        <v>0</v>
      </c>
      <c r="AQ350" s="75">
        <f>COUNTIF(الجدول2[[#This Row],[21]:[20]],"&lt;480")</f>
        <v>0</v>
      </c>
      <c r="AT350"/>
      <c r="AU350"/>
      <c r="AV350"/>
      <c r="AW350"/>
      <c r="AX350"/>
      <c r="AY350"/>
      <c r="AZ350"/>
      <c r="BA350"/>
      <c r="BB350"/>
      <c r="BC350"/>
    </row>
    <row r="351" spans="1:55" ht="25.5" customHeight="1">
      <c r="A351" s="41">
        <v>3807</v>
      </c>
      <c r="B351" s="55"/>
      <c r="C351" s="56">
        <f>الجدول2[[#This Row],[الرقم]]</f>
        <v>3807</v>
      </c>
      <c r="D351" s="43"/>
      <c r="E351" s="44">
        <f t="shared" si="20"/>
        <v>4.9395833333333332</v>
      </c>
      <c r="F351" s="94">
        <f t="shared" si="21"/>
        <v>2371</v>
      </c>
      <c r="G351" s="81">
        <f t="shared" si="22"/>
        <v>0</v>
      </c>
      <c r="H351" s="95">
        <f t="shared" si="23"/>
        <v>2493</v>
      </c>
      <c r="I351" s="48">
        <v>5.1937499999999996</v>
      </c>
      <c r="J351" s="49"/>
      <c r="K351" s="49"/>
      <c r="L351" s="65">
        <v>122</v>
      </c>
      <c r="M351" s="49"/>
      <c r="N351" s="49"/>
      <c r="O351" s="50"/>
      <c r="P351" s="49"/>
      <c r="Q351" s="49"/>
      <c r="R351" s="49"/>
      <c r="S351" s="49"/>
      <c r="T351" s="49"/>
      <c r="U351" s="49"/>
      <c r="V351" s="50"/>
      <c r="W351" s="49"/>
      <c r="X351" s="49"/>
      <c r="Y351" s="49"/>
      <c r="Z351" s="49"/>
      <c r="AA351" s="49"/>
      <c r="AB351" s="49"/>
      <c r="AC351" s="50"/>
      <c r="AD351" s="49"/>
      <c r="AE351" s="49"/>
      <c r="AF351" s="49"/>
      <c r="AG351" s="49"/>
      <c r="AH351" s="49"/>
      <c r="AI351" s="49"/>
      <c r="AJ351" s="50"/>
      <c r="AK351" s="49"/>
      <c r="AL351" s="49"/>
      <c r="AM351" s="49"/>
      <c r="AN351" s="75">
        <f>COUNTIF(الجدول2[[#This Row],[21]:[20]],480)</f>
        <v>0</v>
      </c>
      <c r="AO351" s="75">
        <f>COUNTIF(الجدول2[[#This Row],[21]:[20]],"غ")</f>
        <v>0</v>
      </c>
      <c r="AP351" s="75">
        <f>COUNTIF(الجدول2[[#This Row],[21]:[20]],"ب")</f>
        <v>0</v>
      </c>
      <c r="AQ351" s="75">
        <f>COUNTIF(الجدول2[[#This Row],[21]:[20]],"&lt;480")</f>
        <v>1</v>
      </c>
      <c r="AT351"/>
      <c r="AU351"/>
      <c r="AV351"/>
      <c r="AW351"/>
      <c r="AX351"/>
      <c r="AY351"/>
      <c r="AZ351"/>
      <c r="BA351"/>
      <c r="BB351"/>
      <c r="BC351"/>
    </row>
    <row r="352" spans="1:55" ht="25.5" customHeight="1">
      <c r="A352" s="41">
        <v>3810</v>
      </c>
      <c r="B352" s="55"/>
      <c r="C352" s="56">
        <f>الجدول2[[#This Row],[الرقم]]</f>
        <v>3810</v>
      </c>
      <c r="D352" s="43"/>
      <c r="E352" s="44">
        <f t="shared" si="20"/>
        <v>2.4166666666666665</v>
      </c>
      <c r="F352" s="94">
        <f t="shared" si="21"/>
        <v>1160</v>
      </c>
      <c r="G352" s="81">
        <f t="shared" si="22"/>
        <v>0</v>
      </c>
      <c r="H352" s="95">
        <f t="shared" si="23"/>
        <v>2120</v>
      </c>
      <c r="I352" s="48">
        <v>4.416666666666667</v>
      </c>
      <c r="J352" s="49"/>
      <c r="K352" s="67">
        <v>480</v>
      </c>
      <c r="L352" s="67">
        <v>480</v>
      </c>
      <c r="M352" s="49"/>
      <c r="N352" s="49"/>
      <c r="O352" s="50"/>
      <c r="P352" s="49"/>
      <c r="Q352" s="49"/>
      <c r="R352" s="49"/>
      <c r="S352" s="49"/>
      <c r="T352" s="49"/>
      <c r="U352" s="49"/>
      <c r="V352" s="50"/>
      <c r="W352" s="49"/>
      <c r="X352" s="49"/>
      <c r="Y352" s="49"/>
      <c r="Z352" s="49"/>
      <c r="AA352" s="49"/>
      <c r="AB352" s="49"/>
      <c r="AC352" s="50"/>
      <c r="AD352" s="49"/>
      <c r="AE352" s="49"/>
      <c r="AF352" s="49"/>
      <c r="AG352" s="49"/>
      <c r="AH352" s="49"/>
      <c r="AI352" s="49"/>
      <c r="AJ352" s="50"/>
      <c r="AK352" s="49"/>
      <c r="AL352" s="49"/>
      <c r="AM352" s="49"/>
      <c r="AN352" s="75">
        <f>COUNTIF(الجدول2[[#This Row],[21]:[20]],480)</f>
        <v>2</v>
      </c>
      <c r="AO352" s="75">
        <f>COUNTIF(الجدول2[[#This Row],[21]:[20]],"غ")</f>
        <v>0</v>
      </c>
      <c r="AP352" s="75">
        <f>COUNTIF(الجدول2[[#This Row],[21]:[20]],"ب")</f>
        <v>0</v>
      </c>
      <c r="AQ352" s="75">
        <f>COUNTIF(الجدول2[[#This Row],[21]:[20]],"&lt;480")</f>
        <v>0</v>
      </c>
    </row>
    <row r="353" spans="1:43">
      <c r="A353" s="41">
        <v>3812</v>
      </c>
      <c r="B353" s="55"/>
      <c r="C353" s="56">
        <f>الجدول2[[#This Row],[الرقم]]</f>
        <v>3812</v>
      </c>
      <c r="D353" s="43"/>
      <c r="E353" s="44">
        <f t="shared" si="20"/>
        <v>7.291666666666667</v>
      </c>
      <c r="F353" s="94">
        <f t="shared" si="21"/>
        <v>3500</v>
      </c>
      <c r="G353" s="81">
        <f t="shared" si="22"/>
        <v>0</v>
      </c>
      <c r="H353" s="95">
        <f t="shared" si="23"/>
        <v>3500</v>
      </c>
      <c r="I353" s="48">
        <v>7.291666666666667</v>
      </c>
      <c r="J353" s="49"/>
      <c r="K353" s="49"/>
      <c r="L353" s="49"/>
      <c r="M353" s="49"/>
      <c r="N353" s="49"/>
      <c r="O353" s="50"/>
      <c r="P353" s="49"/>
      <c r="Q353" s="49"/>
      <c r="R353" s="49"/>
      <c r="S353" s="49"/>
      <c r="T353" s="49"/>
      <c r="U353" s="49"/>
      <c r="V353" s="50"/>
      <c r="W353" s="49"/>
      <c r="X353" s="49"/>
      <c r="Y353" s="49"/>
      <c r="Z353" s="49"/>
      <c r="AA353" s="49"/>
      <c r="AB353" s="49"/>
      <c r="AC353" s="50"/>
      <c r="AD353" s="49"/>
      <c r="AE353" s="49"/>
      <c r="AF353" s="49"/>
      <c r="AG353" s="49"/>
      <c r="AH353" s="49"/>
      <c r="AI353" s="49"/>
      <c r="AJ353" s="50"/>
      <c r="AK353" s="49"/>
      <c r="AL353" s="49"/>
      <c r="AM353" s="49"/>
      <c r="AN353" s="75">
        <f>COUNTIF(الجدول2[[#This Row],[21]:[20]],480)</f>
        <v>0</v>
      </c>
      <c r="AO353" s="75">
        <f>COUNTIF(الجدول2[[#This Row],[21]:[20]],"غ")</f>
        <v>0</v>
      </c>
      <c r="AP353" s="75">
        <f>COUNTIF(الجدول2[[#This Row],[21]:[20]],"ب")</f>
        <v>0</v>
      </c>
      <c r="AQ353" s="75">
        <f>COUNTIF(الجدول2[[#This Row],[21]:[20]],"&lt;480")</f>
        <v>0</v>
      </c>
    </row>
    <row r="354" spans="1:43">
      <c r="A354" s="41">
        <v>3813</v>
      </c>
      <c r="B354" s="55"/>
      <c r="C354" s="56">
        <f>الجدول2[[#This Row],[الرقم]]</f>
        <v>3813</v>
      </c>
      <c r="D354" s="43"/>
      <c r="E354" s="44">
        <f t="shared" si="20"/>
        <v>5.333333333333333</v>
      </c>
      <c r="F354" s="94">
        <f t="shared" si="21"/>
        <v>2560</v>
      </c>
      <c r="G354" s="81">
        <f t="shared" si="22"/>
        <v>0</v>
      </c>
      <c r="H354" s="95">
        <f t="shared" si="23"/>
        <v>2560</v>
      </c>
      <c r="I354" s="48">
        <v>5.333333333333333</v>
      </c>
      <c r="J354" s="49"/>
      <c r="K354" s="49"/>
      <c r="L354" s="49"/>
      <c r="M354" s="49"/>
      <c r="N354" s="49"/>
      <c r="O354" s="50"/>
      <c r="P354" s="49"/>
      <c r="Q354" s="49"/>
      <c r="R354" s="49"/>
      <c r="S354" s="49"/>
      <c r="T354" s="49"/>
      <c r="U354" s="49"/>
      <c r="V354" s="50"/>
      <c r="W354" s="49"/>
      <c r="X354" s="49"/>
      <c r="Y354" s="49"/>
      <c r="Z354" s="49"/>
      <c r="AA354" s="49"/>
      <c r="AB354" s="49"/>
      <c r="AC354" s="50"/>
      <c r="AD354" s="49"/>
      <c r="AE354" s="49"/>
      <c r="AF354" s="49"/>
      <c r="AG354" s="49"/>
      <c r="AH354" s="49"/>
      <c r="AI354" s="49"/>
      <c r="AJ354" s="50"/>
      <c r="AK354" s="49"/>
      <c r="AL354" s="49"/>
      <c r="AM354" s="49"/>
      <c r="AN354" s="75">
        <f>COUNTIF(الجدول2[[#This Row],[21]:[20]],480)</f>
        <v>0</v>
      </c>
      <c r="AO354" s="75">
        <f>COUNTIF(الجدول2[[#This Row],[21]:[20]],"غ")</f>
        <v>0</v>
      </c>
      <c r="AP354" s="75">
        <f>COUNTIF(الجدول2[[#This Row],[21]:[20]],"ب")</f>
        <v>0</v>
      </c>
      <c r="AQ354" s="75">
        <f>COUNTIF(الجدول2[[#This Row],[21]:[20]],"&lt;480")</f>
        <v>0</v>
      </c>
    </row>
    <row r="355" spans="1:43">
      <c r="A355" s="41">
        <v>3814</v>
      </c>
      <c r="B355" s="55"/>
      <c r="C355" s="56">
        <f>الجدول2[[#This Row],[الرقم]]</f>
        <v>3814</v>
      </c>
      <c r="D355" s="43"/>
      <c r="E355" s="44">
        <f t="shared" si="20"/>
        <v>2.8333333333333335</v>
      </c>
      <c r="F355" s="94">
        <f t="shared" si="21"/>
        <v>1360</v>
      </c>
      <c r="G355" s="81">
        <f t="shared" si="22"/>
        <v>0</v>
      </c>
      <c r="H355" s="95">
        <f t="shared" si="23"/>
        <v>1360</v>
      </c>
      <c r="I355" s="48">
        <v>2.8333333333333335</v>
      </c>
      <c r="J355" s="49"/>
      <c r="K355" s="49"/>
      <c r="L355" s="49"/>
      <c r="M355" s="49"/>
      <c r="N355" s="49"/>
      <c r="O355" s="50"/>
      <c r="P355" s="49"/>
      <c r="Q355" s="49"/>
      <c r="R355" s="49"/>
      <c r="S355" s="49"/>
      <c r="T355" s="49"/>
      <c r="U355" s="49"/>
      <c r="V355" s="50"/>
      <c r="W355" s="49"/>
      <c r="X355" s="49"/>
      <c r="Y355" s="49"/>
      <c r="Z355" s="49"/>
      <c r="AA355" s="49"/>
      <c r="AB355" s="49"/>
      <c r="AC355" s="50"/>
      <c r="AD355" s="49"/>
      <c r="AE355" s="49"/>
      <c r="AF355" s="49"/>
      <c r="AG355" s="49"/>
      <c r="AH355" s="49"/>
      <c r="AI355" s="49"/>
      <c r="AJ355" s="50"/>
      <c r="AK355" s="49"/>
      <c r="AL355" s="49"/>
      <c r="AM355" s="49"/>
      <c r="AN355" s="75">
        <f>COUNTIF(الجدول2[[#This Row],[21]:[20]],480)</f>
        <v>0</v>
      </c>
      <c r="AO355" s="75">
        <f>COUNTIF(الجدول2[[#This Row],[21]:[20]],"غ")</f>
        <v>0</v>
      </c>
      <c r="AP355" s="75">
        <f>COUNTIF(الجدول2[[#This Row],[21]:[20]],"ب")</f>
        <v>0</v>
      </c>
      <c r="AQ355" s="75">
        <f>COUNTIF(الجدول2[[#This Row],[21]:[20]],"&lt;480")</f>
        <v>0</v>
      </c>
    </row>
    <row r="356" spans="1:43">
      <c r="A356" s="41">
        <v>3815</v>
      </c>
      <c r="B356" s="55"/>
      <c r="C356" s="56">
        <f>الجدول2[[#This Row],[الرقم]]</f>
        <v>3815</v>
      </c>
      <c r="D356" s="43"/>
      <c r="E356" s="44">
        <f t="shared" si="20"/>
        <v>2.8333333333333335</v>
      </c>
      <c r="F356" s="94">
        <f t="shared" si="21"/>
        <v>1360</v>
      </c>
      <c r="G356" s="81">
        <f t="shared" si="22"/>
        <v>0</v>
      </c>
      <c r="H356" s="95">
        <f t="shared" si="23"/>
        <v>1360</v>
      </c>
      <c r="I356" s="48">
        <v>2.8333333333333335</v>
      </c>
      <c r="J356" s="49"/>
      <c r="K356" s="49"/>
      <c r="L356" s="49"/>
      <c r="M356" s="49"/>
      <c r="N356" s="49"/>
      <c r="O356" s="50"/>
      <c r="P356" s="49"/>
      <c r="Q356" s="49"/>
      <c r="R356" s="49"/>
      <c r="S356" s="49"/>
      <c r="T356" s="49"/>
      <c r="U356" s="49"/>
      <c r="V356" s="50"/>
      <c r="W356" s="49"/>
      <c r="X356" s="49"/>
      <c r="Y356" s="49"/>
      <c r="Z356" s="49"/>
      <c r="AA356" s="49"/>
      <c r="AB356" s="49"/>
      <c r="AC356" s="50"/>
      <c r="AD356" s="49"/>
      <c r="AE356" s="49"/>
      <c r="AF356" s="49"/>
      <c r="AG356" s="49"/>
      <c r="AH356" s="49"/>
      <c r="AI356" s="49"/>
      <c r="AJ356" s="50"/>
      <c r="AK356" s="49"/>
      <c r="AL356" s="49"/>
      <c r="AM356" s="49"/>
      <c r="AN356" s="75">
        <f>COUNTIF(الجدول2[[#This Row],[21]:[20]],480)</f>
        <v>0</v>
      </c>
      <c r="AO356" s="75">
        <f>COUNTIF(الجدول2[[#This Row],[21]:[20]],"غ")</f>
        <v>0</v>
      </c>
      <c r="AP356" s="75">
        <f>COUNTIF(الجدول2[[#This Row],[21]:[20]],"ب")</f>
        <v>0</v>
      </c>
      <c r="AQ356" s="75">
        <f>COUNTIF(الجدول2[[#This Row],[21]:[20]],"&lt;480")</f>
        <v>0</v>
      </c>
    </row>
    <row r="357" spans="1:43">
      <c r="A357" s="41">
        <v>3816</v>
      </c>
      <c r="B357" s="55"/>
      <c r="C357" s="56">
        <f>الجدول2[[#This Row],[الرقم]]</f>
        <v>3816</v>
      </c>
      <c r="D357" s="43"/>
      <c r="E357" s="44">
        <f t="shared" si="20"/>
        <v>7.1062500000000002</v>
      </c>
      <c r="F357" s="94">
        <f t="shared" si="21"/>
        <v>3411</v>
      </c>
      <c r="G357" s="81">
        <f t="shared" si="22"/>
        <v>0</v>
      </c>
      <c r="H357" s="95">
        <f t="shared" si="23"/>
        <v>3411</v>
      </c>
      <c r="I357" s="48">
        <v>7.1062500000000002</v>
      </c>
      <c r="J357" s="49"/>
      <c r="K357" s="49"/>
      <c r="L357" s="49"/>
      <c r="M357" s="49"/>
      <c r="N357" s="49"/>
      <c r="O357" s="50"/>
      <c r="P357" s="49"/>
      <c r="Q357" s="49"/>
      <c r="R357" s="49"/>
      <c r="S357" s="49"/>
      <c r="T357" s="49"/>
      <c r="U357" s="49"/>
      <c r="V357" s="50"/>
      <c r="W357" s="49"/>
      <c r="X357" s="49"/>
      <c r="Y357" s="49"/>
      <c r="Z357" s="49"/>
      <c r="AA357" s="49"/>
      <c r="AB357" s="49"/>
      <c r="AC357" s="50"/>
      <c r="AD357" s="49"/>
      <c r="AE357" s="49"/>
      <c r="AF357" s="49"/>
      <c r="AG357" s="49"/>
      <c r="AH357" s="49"/>
      <c r="AI357" s="49"/>
      <c r="AJ357" s="50"/>
      <c r="AK357" s="49"/>
      <c r="AL357" s="49"/>
      <c r="AM357" s="49"/>
      <c r="AN357" s="75">
        <f>COUNTIF(الجدول2[[#This Row],[21]:[20]],480)</f>
        <v>0</v>
      </c>
      <c r="AO357" s="75">
        <f>COUNTIF(الجدول2[[#This Row],[21]:[20]],"غ")</f>
        <v>0</v>
      </c>
      <c r="AP357" s="75">
        <f>COUNTIF(الجدول2[[#This Row],[21]:[20]],"ب")</f>
        <v>0</v>
      </c>
      <c r="AQ357" s="75">
        <f>COUNTIF(الجدول2[[#This Row],[21]:[20]],"&lt;480")</f>
        <v>0</v>
      </c>
    </row>
    <row r="358" spans="1:43">
      <c r="A358" s="41">
        <v>3819</v>
      </c>
      <c r="B358" s="55"/>
      <c r="C358" s="56">
        <f>الجدول2[[#This Row],[الرقم]]</f>
        <v>3819</v>
      </c>
      <c r="D358" s="43"/>
      <c r="E358" s="44">
        <f t="shared" si="20"/>
        <v>3.1666666666666661</v>
      </c>
      <c r="F358" s="94">
        <f t="shared" si="21"/>
        <v>1519.9999999999998</v>
      </c>
      <c r="G358" s="81">
        <f t="shared" si="22"/>
        <v>0</v>
      </c>
      <c r="H358" s="95">
        <f t="shared" si="23"/>
        <v>2034.9999999999998</v>
      </c>
      <c r="I358" s="48">
        <v>4.239583333333333</v>
      </c>
      <c r="J358" s="65">
        <v>35</v>
      </c>
      <c r="K358" s="49"/>
      <c r="L358" s="49"/>
      <c r="M358" s="53">
        <v>480</v>
      </c>
      <c r="N358" s="49"/>
      <c r="O358" s="50"/>
      <c r="P358" s="49"/>
      <c r="Q358" s="49"/>
      <c r="R358" s="49"/>
      <c r="S358" s="49"/>
      <c r="T358" s="49"/>
      <c r="U358" s="49"/>
      <c r="V358" s="50"/>
      <c r="W358" s="49"/>
      <c r="X358" s="49"/>
      <c r="Y358" s="49"/>
      <c r="Z358" s="49"/>
      <c r="AA358" s="49"/>
      <c r="AB358" s="49"/>
      <c r="AC358" s="50"/>
      <c r="AD358" s="49"/>
      <c r="AE358" s="49"/>
      <c r="AF358" s="49"/>
      <c r="AG358" s="49"/>
      <c r="AH358" s="49"/>
      <c r="AI358" s="49"/>
      <c r="AJ358" s="50"/>
      <c r="AK358" s="49"/>
      <c r="AL358" s="49"/>
      <c r="AM358" s="49"/>
      <c r="AN358" s="75">
        <f>COUNTIF(الجدول2[[#This Row],[21]:[20]],480)</f>
        <v>1</v>
      </c>
      <c r="AO358" s="75">
        <f>COUNTIF(الجدول2[[#This Row],[21]:[20]],"غ")</f>
        <v>0</v>
      </c>
      <c r="AP358" s="75">
        <f>COUNTIF(الجدول2[[#This Row],[21]:[20]],"ب")</f>
        <v>0</v>
      </c>
      <c r="AQ358" s="75">
        <f>COUNTIF(الجدول2[[#This Row],[21]:[20]],"&lt;480")</f>
        <v>1</v>
      </c>
    </row>
    <row r="359" spans="1:43">
      <c r="A359" s="41">
        <v>3820</v>
      </c>
      <c r="B359" s="55"/>
      <c r="C359" s="56">
        <f>الجدول2[[#This Row],[الرقم]]</f>
        <v>3820</v>
      </c>
      <c r="D359" s="43"/>
      <c r="E359" s="44">
        <f t="shared" si="20"/>
        <v>0.88541666666666663</v>
      </c>
      <c r="F359" s="94">
        <f t="shared" si="21"/>
        <v>425</v>
      </c>
      <c r="G359" s="81">
        <f t="shared" si="22"/>
        <v>3</v>
      </c>
      <c r="H359" s="95">
        <f t="shared" si="23"/>
        <v>1385</v>
      </c>
      <c r="I359" s="48">
        <v>2.8854166666666665</v>
      </c>
      <c r="J359" s="53">
        <v>480</v>
      </c>
      <c r="K359" s="53">
        <v>480</v>
      </c>
      <c r="L359" s="53" t="s">
        <v>44</v>
      </c>
      <c r="M359" s="53" t="s">
        <v>44</v>
      </c>
      <c r="N359" s="53" t="s">
        <v>44</v>
      </c>
      <c r="O359" s="50"/>
      <c r="P359" s="49"/>
      <c r="Q359" s="49"/>
      <c r="R359" s="49"/>
      <c r="S359" s="49"/>
      <c r="T359" s="49"/>
      <c r="U359" s="49"/>
      <c r="V359" s="50"/>
      <c r="W359" s="49"/>
      <c r="X359" s="49"/>
      <c r="Y359" s="49"/>
      <c r="Z359" s="49"/>
      <c r="AA359" s="49"/>
      <c r="AB359" s="49"/>
      <c r="AC359" s="50"/>
      <c r="AD359" s="49"/>
      <c r="AE359" s="49"/>
      <c r="AF359" s="49"/>
      <c r="AG359" s="49"/>
      <c r="AH359" s="49"/>
      <c r="AI359" s="49"/>
      <c r="AJ359" s="50"/>
      <c r="AK359" s="49"/>
      <c r="AL359" s="49"/>
      <c r="AM359" s="49"/>
      <c r="AN359" s="75">
        <f>COUNTIF(الجدول2[[#This Row],[21]:[20]],480)</f>
        <v>2</v>
      </c>
      <c r="AO359" s="75">
        <f>COUNTIF(الجدول2[[#This Row],[21]:[20]],"غ")</f>
        <v>0</v>
      </c>
      <c r="AP359" s="75">
        <f>COUNTIF(الجدول2[[#This Row],[21]:[20]],"ب")</f>
        <v>3</v>
      </c>
      <c r="AQ359" s="75">
        <f>COUNTIF(الجدول2[[#This Row],[21]:[20]],"&lt;480")</f>
        <v>0</v>
      </c>
    </row>
    <row r="360" spans="1:43">
      <c r="A360" s="41">
        <v>3822</v>
      </c>
      <c r="B360" s="55"/>
      <c r="C360" s="56">
        <f>الجدول2[[#This Row],[الرقم]]</f>
        <v>3822</v>
      </c>
      <c r="D360" s="43"/>
      <c r="E360" s="44">
        <f t="shared" si="20"/>
        <v>3.53125</v>
      </c>
      <c r="F360" s="94">
        <f t="shared" si="21"/>
        <v>1695</v>
      </c>
      <c r="G360" s="81">
        <f t="shared" si="22"/>
        <v>0</v>
      </c>
      <c r="H360" s="95">
        <f t="shared" si="23"/>
        <v>1695</v>
      </c>
      <c r="I360" s="48">
        <v>3.53125</v>
      </c>
      <c r="J360" s="49"/>
      <c r="K360" s="49"/>
      <c r="L360" s="49"/>
      <c r="M360" s="49"/>
      <c r="N360" s="49"/>
      <c r="O360" s="50"/>
      <c r="P360" s="49"/>
      <c r="Q360" s="49"/>
      <c r="R360" s="49"/>
      <c r="S360" s="49"/>
      <c r="T360" s="49"/>
      <c r="U360" s="49"/>
      <c r="V360" s="50"/>
      <c r="W360" s="49"/>
      <c r="X360" s="49"/>
      <c r="Y360" s="49"/>
      <c r="Z360" s="49"/>
      <c r="AA360" s="49"/>
      <c r="AB360" s="49"/>
      <c r="AC360" s="50"/>
      <c r="AD360" s="49"/>
      <c r="AE360" s="49"/>
      <c r="AF360" s="49"/>
      <c r="AG360" s="49"/>
      <c r="AH360" s="49"/>
      <c r="AI360" s="49"/>
      <c r="AJ360" s="50"/>
      <c r="AK360" s="49"/>
      <c r="AL360" s="49"/>
      <c r="AM360" s="49"/>
      <c r="AN360" s="75">
        <f>COUNTIF(الجدول2[[#This Row],[21]:[20]],480)</f>
        <v>0</v>
      </c>
      <c r="AO360" s="75">
        <f>COUNTIF(الجدول2[[#This Row],[21]:[20]],"غ")</f>
        <v>0</v>
      </c>
      <c r="AP360" s="75">
        <f>COUNTIF(الجدول2[[#This Row],[21]:[20]],"ب")</f>
        <v>0</v>
      </c>
      <c r="AQ360" s="75">
        <f>COUNTIF(الجدول2[[#This Row],[21]:[20]],"&lt;480")</f>
        <v>0</v>
      </c>
    </row>
    <row r="361" spans="1:43">
      <c r="A361" s="41">
        <v>3825</v>
      </c>
      <c r="B361" s="55"/>
      <c r="C361" s="56">
        <f>الجدول2[[#This Row],[الرقم]]</f>
        <v>3825</v>
      </c>
      <c r="D361" s="43"/>
      <c r="E361" s="44">
        <f t="shared" si="20"/>
        <v>2.7395833333333335</v>
      </c>
      <c r="F361" s="94">
        <f t="shared" si="21"/>
        <v>1315</v>
      </c>
      <c r="G361" s="81">
        <f t="shared" si="22"/>
        <v>0</v>
      </c>
      <c r="H361" s="95">
        <f t="shared" si="23"/>
        <v>1315</v>
      </c>
      <c r="I361" s="48">
        <v>2.7395833333333335</v>
      </c>
      <c r="J361" s="49"/>
      <c r="K361" s="49"/>
      <c r="L361" s="49"/>
      <c r="M361" s="49"/>
      <c r="N361" s="49"/>
      <c r="O361" s="50"/>
      <c r="P361" s="49"/>
      <c r="Q361" s="49"/>
      <c r="R361" s="49"/>
      <c r="S361" s="49"/>
      <c r="T361" s="49"/>
      <c r="U361" s="49"/>
      <c r="V361" s="50"/>
      <c r="W361" s="49"/>
      <c r="X361" s="49"/>
      <c r="Y361" s="49"/>
      <c r="Z361" s="49"/>
      <c r="AA361" s="49"/>
      <c r="AB361" s="49"/>
      <c r="AC361" s="50"/>
      <c r="AD361" s="49"/>
      <c r="AE361" s="49"/>
      <c r="AF361" s="49"/>
      <c r="AG361" s="49"/>
      <c r="AH361" s="49"/>
      <c r="AI361" s="49"/>
      <c r="AJ361" s="50"/>
      <c r="AK361" s="49"/>
      <c r="AL361" s="49"/>
      <c r="AM361" s="49"/>
      <c r="AN361" s="75">
        <f>COUNTIF(الجدول2[[#This Row],[21]:[20]],480)</f>
        <v>0</v>
      </c>
      <c r="AO361" s="75">
        <f>COUNTIF(الجدول2[[#This Row],[21]:[20]],"غ")</f>
        <v>0</v>
      </c>
      <c r="AP361" s="75">
        <f>COUNTIF(الجدول2[[#This Row],[21]:[20]],"ب")</f>
        <v>0</v>
      </c>
      <c r="AQ361" s="75">
        <f>COUNTIF(الجدول2[[#This Row],[21]:[20]],"&lt;480")</f>
        <v>0</v>
      </c>
    </row>
    <row r="362" spans="1:43">
      <c r="A362" s="42">
        <v>3826</v>
      </c>
      <c r="B362" s="55"/>
      <c r="C362" s="56">
        <f>الجدول2[[#This Row],[الرقم]]</f>
        <v>3826</v>
      </c>
      <c r="D362" s="43"/>
      <c r="E362" s="99">
        <f t="shared" si="20"/>
        <v>4.166666666666667</v>
      </c>
      <c r="F362" s="94">
        <f t="shared" si="21"/>
        <v>2000.0000000000002</v>
      </c>
      <c r="G362" s="81">
        <f t="shared" si="22"/>
        <v>0</v>
      </c>
      <c r="H362" s="95">
        <f t="shared" si="23"/>
        <v>2000.0000000000002</v>
      </c>
      <c r="I362" s="48">
        <v>4.166666666666667</v>
      </c>
      <c r="J362" s="49"/>
      <c r="K362" s="49"/>
      <c r="L362" s="49"/>
      <c r="M362" s="49"/>
      <c r="N362" s="49"/>
      <c r="O362" s="50"/>
      <c r="P362" s="49"/>
      <c r="Q362" s="49"/>
      <c r="R362" s="49"/>
      <c r="S362" s="49"/>
      <c r="T362" s="49"/>
      <c r="U362" s="49"/>
      <c r="V362" s="50"/>
      <c r="W362" s="49"/>
      <c r="X362" s="49"/>
      <c r="Y362" s="49"/>
      <c r="Z362" s="49"/>
      <c r="AA362" s="49"/>
      <c r="AB362" s="49"/>
      <c r="AC362" s="50"/>
      <c r="AD362" s="49"/>
      <c r="AE362" s="49"/>
      <c r="AF362" s="49"/>
      <c r="AG362" s="49"/>
      <c r="AH362" s="49"/>
      <c r="AI362" s="49"/>
      <c r="AJ362" s="50"/>
      <c r="AK362" s="49"/>
      <c r="AL362" s="49"/>
      <c r="AM362" s="49"/>
      <c r="AN362" s="75">
        <f>COUNTIF(الجدول2[[#This Row],[21]:[20]],480)</f>
        <v>0</v>
      </c>
      <c r="AO362" s="75">
        <f>COUNTIF(الجدول2[[#This Row],[21]:[20]],"غ")</f>
        <v>0</v>
      </c>
      <c r="AP362" s="75">
        <f>COUNTIF(الجدول2[[#This Row],[21]:[20]],"ب")</f>
        <v>0</v>
      </c>
      <c r="AQ362" s="75">
        <f>COUNTIF(الجدول2[[#This Row],[21]:[20]],"&lt;480")</f>
        <v>0</v>
      </c>
    </row>
    <row r="363" spans="1:43">
      <c r="A363" s="42">
        <v>3827</v>
      </c>
      <c r="B363" s="55"/>
      <c r="C363" s="56">
        <f>الجدول2[[#This Row],[الرقم]]</f>
        <v>3827</v>
      </c>
      <c r="D363" s="43"/>
      <c r="E363" s="99">
        <f t="shared" si="20"/>
        <v>5.0166666666666666</v>
      </c>
      <c r="F363" s="94">
        <f t="shared" si="21"/>
        <v>2408</v>
      </c>
      <c r="G363" s="81">
        <f t="shared" si="22"/>
        <v>0</v>
      </c>
      <c r="H363" s="95">
        <f t="shared" si="23"/>
        <v>2408</v>
      </c>
      <c r="I363" s="48">
        <v>5.0166666666666666</v>
      </c>
      <c r="J363" s="49"/>
      <c r="K363" s="49"/>
      <c r="L363" s="49"/>
      <c r="M363" s="49"/>
      <c r="N363" s="49"/>
      <c r="O363" s="50"/>
      <c r="P363" s="49"/>
      <c r="Q363" s="49"/>
      <c r="R363" s="49"/>
      <c r="S363" s="49"/>
      <c r="T363" s="49"/>
      <c r="U363" s="49"/>
      <c r="V363" s="50"/>
      <c r="W363" s="49"/>
      <c r="X363" s="49"/>
      <c r="Y363" s="49"/>
      <c r="Z363" s="49"/>
      <c r="AA363" s="49"/>
      <c r="AB363" s="49"/>
      <c r="AC363" s="50"/>
      <c r="AD363" s="49"/>
      <c r="AE363" s="49"/>
      <c r="AF363" s="49"/>
      <c r="AG363" s="49"/>
      <c r="AH363" s="49"/>
      <c r="AI363" s="49"/>
      <c r="AJ363" s="50"/>
      <c r="AK363" s="49"/>
      <c r="AL363" s="49"/>
      <c r="AM363" s="49"/>
      <c r="AN363" s="75">
        <f>COUNTIF(الجدول2[[#This Row],[21]:[20]],480)</f>
        <v>0</v>
      </c>
      <c r="AO363" s="75">
        <f>COUNTIF(الجدول2[[#This Row],[21]:[20]],"غ")</f>
        <v>0</v>
      </c>
      <c r="AP363" s="75">
        <f>COUNTIF(الجدول2[[#This Row],[21]:[20]],"ب")</f>
        <v>0</v>
      </c>
      <c r="AQ363" s="75">
        <f>COUNTIF(الجدول2[[#This Row],[21]:[20]],"&lt;480")</f>
        <v>0</v>
      </c>
    </row>
    <row r="364" spans="1:43">
      <c r="A364" s="41">
        <v>3828</v>
      </c>
      <c r="B364" s="56"/>
      <c r="C364" s="56">
        <f>الجدول2[[#This Row],[الرقم]]</f>
        <v>3828</v>
      </c>
      <c r="D364" s="43"/>
      <c r="E364" s="44">
        <f t="shared" si="20"/>
        <v>6.5</v>
      </c>
      <c r="F364" s="100">
        <f t="shared" si="21"/>
        <v>3120</v>
      </c>
      <c r="G364" s="82">
        <f t="shared" si="22"/>
        <v>0</v>
      </c>
      <c r="H364" s="101">
        <f t="shared" si="23"/>
        <v>3120</v>
      </c>
      <c r="I364" s="48">
        <v>6.5</v>
      </c>
      <c r="J364" s="49"/>
      <c r="K364" s="49"/>
      <c r="L364" s="49"/>
      <c r="M364" s="49"/>
      <c r="N364" s="49"/>
      <c r="O364" s="50"/>
      <c r="P364" s="49"/>
      <c r="Q364" s="49"/>
      <c r="R364" s="49"/>
      <c r="S364" s="49"/>
      <c r="T364" s="49"/>
      <c r="U364" s="49"/>
      <c r="V364" s="50"/>
      <c r="W364" s="49"/>
      <c r="X364" s="49"/>
      <c r="Y364" s="49"/>
      <c r="Z364" s="49"/>
      <c r="AA364" s="49"/>
      <c r="AB364" s="49"/>
      <c r="AC364" s="50"/>
      <c r="AD364" s="49"/>
      <c r="AE364" s="49"/>
      <c r="AF364" s="49"/>
      <c r="AG364" s="49"/>
      <c r="AH364" s="49"/>
      <c r="AI364" s="49"/>
      <c r="AJ364" s="50"/>
      <c r="AK364" s="49"/>
      <c r="AL364" s="49"/>
      <c r="AM364" s="49"/>
      <c r="AN364" s="69">
        <f>COUNTIF(الجدول2[[#This Row],[21]:[20]],480)</f>
        <v>0</v>
      </c>
      <c r="AO364" s="70">
        <f>COUNTIF(الجدول2[[#This Row],[21]:[20]],"غ")</f>
        <v>0</v>
      </c>
      <c r="AP364" s="70">
        <f>COUNTIF(الجدول2[[#This Row],[21]:[20]],"ب")</f>
        <v>0</v>
      </c>
      <c r="AQ364" s="70">
        <f>COUNTIF(الجدول2[[#This Row],[21]:[20]],"&lt;480")</f>
        <v>0</v>
      </c>
    </row>
    <row r="365" spans="1:43">
      <c r="A365" s="41">
        <v>3829</v>
      </c>
      <c r="B365" s="56"/>
      <c r="C365" s="56">
        <f>الجدول2[[#This Row],[الرقم]]</f>
        <v>3829</v>
      </c>
      <c r="D365" s="43"/>
      <c r="E365" s="99">
        <f t="shared" si="20"/>
        <v>6.75</v>
      </c>
      <c r="F365" s="94">
        <f t="shared" si="21"/>
        <v>3240</v>
      </c>
      <c r="G365" s="81">
        <f t="shared" si="22"/>
        <v>0</v>
      </c>
      <c r="H365" s="95">
        <f t="shared" si="23"/>
        <v>3240</v>
      </c>
      <c r="I365" s="48">
        <v>6.75</v>
      </c>
      <c r="J365" s="49"/>
      <c r="K365" s="49"/>
      <c r="L365" s="49"/>
      <c r="M365" s="49"/>
      <c r="N365" s="49"/>
      <c r="O365" s="50"/>
      <c r="P365" s="49"/>
      <c r="Q365" s="49"/>
      <c r="R365" s="49"/>
      <c r="S365" s="49"/>
      <c r="T365" s="49"/>
      <c r="U365" s="49"/>
      <c r="V365" s="50"/>
      <c r="W365" s="49"/>
      <c r="X365" s="49"/>
      <c r="Y365" s="49"/>
      <c r="Z365" s="49"/>
      <c r="AA365" s="49"/>
      <c r="AB365" s="49"/>
      <c r="AC365" s="50"/>
      <c r="AD365" s="49"/>
      <c r="AE365" s="49"/>
      <c r="AF365" s="49"/>
      <c r="AG365" s="49"/>
      <c r="AH365" s="49"/>
      <c r="AI365" s="49"/>
      <c r="AJ365" s="50"/>
      <c r="AK365" s="49"/>
      <c r="AL365" s="49"/>
      <c r="AM365" s="49"/>
      <c r="AN365" s="75">
        <f>COUNTIF(الجدول2[[#This Row],[21]:[20]],480)</f>
        <v>0</v>
      </c>
      <c r="AO365" s="75">
        <f>COUNTIF(الجدول2[[#This Row],[21]:[20]],"غ")</f>
        <v>0</v>
      </c>
      <c r="AP365" s="75">
        <f>COUNTIF(الجدول2[[#This Row],[21]:[20]],"ب")</f>
        <v>0</v>
      </c>
      <c r="AQ365" s="75">
        <f>COUNTIF(الجدول2[[#This Row],[21]:[20]],"&lt;480")</f>
        <v>0</v>
      </c>
    </row>
    <row r="366" spans="1:43">
      <c r="A366" s="41">
        <v>3831</v>
      </c>
      <c r="B366" s="56"/>
      <c r="C366" s="56">
        <f>الجدول2[[#This Row],[الرقم]]</f>
        <v>3831</v>
      </c>
      <c r="D366" s="43"/>
      <c r="E366" s="99">
        <f t="shared" si="20"/>
        <v>4.9375</v>
      </c>
      <c r="F366" s="94">
        <f t="shared" si="21"/>
        <v>2370</v>
      </c>
      <c r="G366" s="81">
        <f t="shared" si="22"/>
        <v>0</v>
      </c>
      <c r="H366" s="95">
        <f t="shared" si="23"/>
        <v>2485</v>
      </c>
      <c r="I366" s="48">
        <v>5.177083333333333</v>
      </c>
      <c r="J366" s="49"/>
      <c r="K366" s="49"/>
      <c r="L366" s="49"/>
      <c r="M366" s="65">
        <v>115</v>
      </c>
      <c r="N366" s="49"/>
      <c r="O366" s="50"/>
      <c r="P366" s="49"/>
      <c r="Q366" s="49"/>
      <c r="R366" s="49"/>
      <c r="S366" s="49"/>
      <c r="T366" s="49"/>
      <c r="U366" s="49"/>
      <c r="V366" s="50"/>
      <c r="W366" s="49"/>
      <c r="X366" s="49"/>
      <c r="Y366" s="49"/>
      <c r="Z366" s="49"/>
      <c r="AA366" s="49"/>
      <c r="AB366" s="49"/>
      <c r="AC366" s="50"/>
      <c r="AD366" s="49"/>
      <c r="AE366" s="49"/>
      <c r="AF366" s="49"/>
      <c r="AG366" s="49"/>
      <c r="AH366" s="49"/>
      <c r="AI366" s="49"/>
      <c r="AJ366" s="50"/>
      <c r="AK366" s="49"/>
      <c r="AL366" s="49"/>
      <c r="AM366" s="49"/>
      <c r="AN366" s="75">
        <f>COUNTIF(الجدول2[[#This Row],[21]:[20]],480)</f>
        <v>0</v>
      </c>
      <c r="AO366" s="75">
        <f>COUNTIF(الجدول2[[#This Row],[21]:[20]],"غ")</f>
        <v>0</v>
      </c>
      <c r="AP366" s="75">
        <f>COUNTIF(الجدول2[[#This Row],[21]:[20]],"ب")</f>
        <v>0</v>
      </c>
      <c r="AQ366" s="75">
        <f>COUNTIF(الجدول2[[#This Row],[21]:[20]],"&lt;480")</f>
        <v>1</v>
      </c>
    </row>
    <row r="367" spans="1:43">
      <c r="A367" s="41">
        <v>3833</v>
      </c>
      <c r="B367" s="56"/>
      <c r="C367" s="56">
        <f>الجدول2[[#This Row],[الرقم]]</f>
        <v>3833</v>
      </c>
      <c r="D367" s="43"/>
      <c r="E367" s="99">
        <f t="shared" si="20"/>
        <v>7.333333333333333</v>
      </c>
      <c r="F367" s="102">
        <f t="shared" si="21"/>
        <v>3520</v>
      </c>
      <c r="G367" s="81">
        <f t="shared" si="22"/>
        <v>0</v>
      </c>
      <c r="H367" s="96">
        <f t="shared" si="23"/>
        <v>3520</v>
      </c>
      <c r="I367" s="48">
        <v>7.333333333333333</v>
      </c>
      <c r="J367" s="49"/>
      <c r="K367" s="49"/>
      <c r="L367" s="49"/>
      <c r="M367" s="49"/>
      <c r="N367" s="49"/>
      <c r="O367" s="50"/>
      <c r="P367" s="49"/>
      <c r="Q367" s="49"/>
      <c r="R367" s="49"/>
      <c r="S367" s="49"/>
      <c r="T367" s="49"/>
      <c r="U367" s="49"/>
      <c r="V367" s="50"/>
      <c r="W367" s="49"/>
      <c r="X367" s="49"/>
      <c r="Y367" s="49"/>
      <c r="Z367" s="49"/>
      <c r="AA367" s="49"/>
      <c r="AB367" s="49"/>
      <c r="AC367" s="50"/>
      <c r="AD367" s="49"/>
      <c r="AE367" s="49"/>
      <c r="AF367" s="49"/>
      <c r="AG367" s="49"/>
      <c r="AH367" s="49"/>
      <c r="AI367" s="49"/>
      <c r="AJ367" s="50"/>
      <c r="AK367" s="49"/>
      <c r="AL367" s="49"/>
      <c r="AM367" s="49"/>
      <c r="AN367" s="75">
        <f>COUNTIF(الجدول2[[#This Row],[21]:[20]],480)</f>
        <v>0</v>
      </c>
      <c r="AO367" s="75">
        <f>COUNTIF(الجدول2[[#This Row],[21]:[20]],"غ")</f>
        <v>0</v>
      </c>
      <c r="AP367" s="75">
        <f>COUNTIF(الجدول2[[#This Row],[21]:[20]],"ب")</f>
        <v>0</v>
      </c>
      <c r="AQ367" s="75">
        <f>COUNTIF(الجدول2[[#This Row],[21]:[20]],"&lt;480")</f>
        <v>0</v>
      </c>
    </row>
    <row r="368" spans="1:43">
      <c r="A368" s="41">
        <v>3834</v>
      </c>
      <c r="B368" s="56"/>
      <c r="C368" s="56">
        <f>الجدول2[[#This Row],[الرقم]]</f>
        <v>3834</v>
      </c>
      <c r="D368" s="43"/>
      <c r="E368" s="99">
        <f t="shared" si="20"/>
        <v>5</v>
      </c>
      <c r="F368" s="102">
        <f t="shared" si="21"/>
        <v>2400</v>
      </c>
      <c r="G368" s="81">
        <f t="shared" si="22"/>
        <v>0</v>
      </c>
      <c r="H368" s="96">
        <f t="shared" si="23"/>
        <v>2400</v>
      </c>
      <c r="I368" s="48">
        <v>5</v>
      </c>
      <c r="J368" s="49"/>
      <c r="K368" s="49"/>
      <c r="L368" s="49"/>
      <c r="M368" s="49"/>
      <c r="N368" s="49"/>
      <c r="O368" s="50"/>
      <c r="P368" s="49"/>
      <c r="Q368" s="49"/>
      <c r="R368" s="49"/>
      <c r="S368" s="49"/>
      <c r="T368" s="49"/>
      <c r="U368" s="49"/>
      <c r="V368" s="50"/>
      <c r="W368" s="49"/>
      <c r="X368" s="49"/>
      <c r="Y368" s="49"/>
      <c r="Z368" s="49"/>
      <c r="AA368" s="49"/>
      <c r="AB368" s="49"/>
      <c r="AC368" s="50"/>
      <c r="AD368" s="49"/>
      <c r="AE368" s="49"/>
      <c r="AF368" s="49"/>
      <c r="AG368" s="49"/>
      <c r="AH368" s="49"/>
      <c r="AI368" s="49"/>
      <c r="AJ368" s="50"/>
      <c r="AK368" s="49"/>
      <c r="AL368" s="49"/>
      <c r="AM368" s="49"/>
      <c r="AN368" s="75">
        <f>COUNTIF(الجدول2[[#This Row],[21]:[20]],480)</f>
        <v>0</v>
      </c>
      <c r="AO368" s="75">
        <f>COUNTIF(الجدول2[[#This Row],[21]:[20]],"غ")</f>
        <v>0</v>
      </c>
      <c r="AP368" s="75">
        <f>COUNTIF(الجدول2[[#This Row],[21]:[20]],"ب")</f>
        <v>0</v>
      </c>
      <c r="AQ368" s="75">
        <f>COUNTIF(الجدول2[[#This Row],[21]:[20]],"&lt;480")</f>
        <v>0</v>
      </c>
    </row>
    <row r="369" spans="1:43">
      <c r="A369" s="41">
        <v>3836</v>
      </c>
      <c r="B369" s="41"/>
      <c r="C369" s="56">
        <f>الجدول2[[#This Row],[الرقم]]</f>
        <v>3836</v>
      </c>
      <c r="D369" s="43"/>
      <c r="E369" s="99">
        <f t="shared" si="20"/>
        <v>3.375</v>
      </c>
      <c r="F369" s="102">
        <f t="shared" si="21"/>
        <v>1620</v>
      </c>
      <c r="G369" s="81">
        <f t="shared" si="22"/>
        <v>0</v>
      </c>
      <c r="H369" s="96">
        <f t="shared" si="23"/>
        <v>1620</v>
      </c>
      <c r="I369" s="48">
        <v>3.375</v>
      </c>
      <c r="J369" s="49"/>
      <c r="K369" s="49"/>
      <c r="L369" s="49"/>
      <c r="M369" s="49"/>
      <c r="N369" s="49"/>
      <c r="O369" s="50"/>
      <c r="P369" s="49"/>
      <c r="Q369" s="49"/>
      <c r="R369" s="49"/>
      <c r="S369" s="49"/>
      <c r="T369" s="49"/>
      <c r="U369" s="49"/>
      <c r="V369" s="50"/>
      <c r="W369" s="49"/>
      <c r="X369" s="49"/>
      <c r="Y369" s="49"/>
      <c r="Z369" s="49"/>
      <c r="AA369" s="49"/>
      <c r="AB369" s="49"/>
      <c r="AC369" s="50"/>
      <c r="AD369" s="49"/>
      <c r="AE369" s="49"/>
      <c r="AF369" s="49"/>
      <c r="AG369" s="49"/>
      <c r="AH369" s="49"/>
      <c r="AI369" s="49"/>
      <c r="AJ369" s="50"/>
      <c r="AK369" s="49"/>
      <c r="AL369" s="49"/>
      <c r="AM369" s="49"/>
      <c r="AN369" s="75">
        <f>COUNTIF(الجدول2[[#This Row],[21]:[20]],480)</f>
        <v>0</v>
      </c>
      <c r="AO369" s="75">
        <f>COUNTIF(الجدول2[[#This Row],[21]:[20]],"غ")</f>
        <v>0</v>
      </c>
      <c r="AP369" s="75">
        <f>COUNTIF(الجدول2[[#This Row],[21]:[20]],"ب")</f>
        <v>0</v>
      </c>
      <c r="AQ369" s="75">
        <f>COUNTIF(الجدول2[[#This Row],[21]:[20]],"&lt;480")</f>
        <v>0</v>
      </c>
    </row>
    <row r="370" spans="1:43">
      <c r="A370" s="41">
        <v>3837</v>
      </c>
      <c r="B370" s="56"/>
      <c r="C370" s="56">
        <f>الجدول2[[#This Row],[الرقم]]</f>
        <v>3837</v>
      </c>
      <c r="D370" s="43"/>
      <c r="E370" s="99">
        <f t="shared" si="20"/>
        <v>2.625</v>
      </c>
      <c r="F370" s="102">
        <f t="shared" si="21"/>
        <v>1260</v>
      </c>
      <c r="G370" s="81">
        <f t="shared" si="22"/>
        <v>0</v>
      </c>
      <c r="H370" s="96">
        <f t="shared" si="23"/>
        <v>1260</v>
      </c>
      <c r="I370" s="48">
        <v>2.625</v>
      </c>
      <c r="J370" s="49"/>
      <c r="K370" s="49"/>
      <c r="L370" s="49"/>
      <c r="M370" s="49"/>
      <c r="N370" s="49"/>
      <c r="O370" s="50"/>
      <c r="P370" s="49"/>
      <c r="Q370" s="49"/>
      <c r="R370" s="49"/>
      <c r="S370" s="49"/>
      <c r="T370" s="49"/>
      <c r="U370" s="49"/>
      <c r="V370" s="50"/>
      <c r="W370" s="49"/>
      <c r="X370" s="49"/>
      <c r="Y370" s="49"/>
      <c r="Z370" s="49"/>
      <c r="AA370" s="49"/>
      <c r="AB370" s="49"/>
      <c r="AC370" s="50"/>
      <c r="AD370" s="49"/>
      <c r="AE370" s="49"/>
      <c r="AF370" s="49"/>
      <c r="AG370" s="49"/>
      <c r="AH370" s="49"/>
      <c r="AI370" s="49"/>
      <c r="AJ370" s="50"/>
      <c r="AK370" s="49"/>
      <c r="AL370" s="49"/>
      <c r="AM370" s="49"/>
      <c r="AN370" s="75">
        <f>COUNTIF(الجدول2[[#This Row],[21]:[20]],480)</f>
        <v>0</v>
      </c>
      <c r="AO370" s="75">
        <f>COUNTIF(الجدول2[[#This Row],[21]:[20]],"غ")</f>
        <v>0</v>
      </c>
      <c r="AP370" s="75">
        <f>COUNTIF(الجدول2[[#This Row],[21]:[20]],"ب")</f>
        <v>0</v>
      </c>
      <c r="AQ370" s="75">
        <f>COUNTIF(الجدول2[[#This Row],[21]:[20]],"&lt;480")</f>
        <v>0</v>
      </c>
    </row>
    <row r="371" spans="1:43">
      <c r="A371" s="41">
        <v>3838</v>
      </c>
      <c r="B371" s="43"/>
      <c r="C371" s="56">
        <f>الجدول2[[#This Row],[الرقم]]</f>
        <v>3838</v>
      </c>
      <c r="D371" s="43"/>
      <c r="E371" s="99">
        <f t="shared" si="20"/>
        <v>2.8125</v>
      </c>
      <c r="F371" s="102">
        <f t="shared" si="21"/>
        <v>1350</v>
      </c>
      <c r="G371" s="81">
        <f t="shared" si="22"/>
        <v>0</v>
      </c>
      <c r="H371" s="96">
        <f t="shared" si="23"/>
        <v>1830</v>
      </c>
      <c r="I371" s="48">
        <v>3.8125</v>
      </c>
      <c r="J371" s="49"/>
      <c r="K371" s="49"/>
      <c r="L371" s="49"/>
      <c r="M371" s="49"/>
      <c r="N371" s="53">
        <v>480</v>
      </c>
      <c r="O371" s="50"/>
      <c r="P371" s="49"/>
      <c r="Q371" s="49"/>
      <c r="R371" s="49"/>
      <c r="S371" s="49"/>
      <c r="T371" s="49"/>
      <c r="U371" s="49"/>
      <c r="V371" s="50"/>
      <c r="W371" s="49"/>
      <c r="X371" s="49"/>
      <c r="Y371" s="49"/>
      <c r="Z371" s="49"/>
      <c r="AA371" s="49"/>
      <c r="AB371" s="49"/>
      <c r="AC371" s="50"/>
      <c r="AD371" s="49"/>
      <c r="AE371" s="49"/>
      <c r="AF371" s="49"/>
      <c r="AG371" s="49"/>
      <c r="AH371" s="49"/>
      <c r="AI371" s="49"/>
      <c r="AJ371" s="50"/>
      <c r="AK371" s="49"/>
      <c r="AL371" s="49"/>
      <c r="AM371" s="49"/>
      <c r="AN371" s="75">
        <f>COUNTIF(الجدول2[[#This Row],[21]:[20]],480)</f>
        <v>1</v>
      </c>
      <c r="AO371" s="75">
        <f>COUNTIF(الجدول2[[#This Row],[21]:[20]],"غ")</f>
        <v>0</v>
      </c>
      <c r="AP371" s="75">
        <f>COUNTIF(الجدول2[[#This Row],[21]:[20]],"ب")</f>
        <v>0</v>
      </c>
      <c r="AQ371" s="75">
        <f>COUNTIF(الجدول2[[#This Row],[21]:[20]],"&lt;480")</f>
        <v>0</v>
      </c>
    </row>
    <row r="372" spans="1:43">
      <c r="A372" s="41">
        <v>3840</v>
      </c>
      <c r="B372" s="56"/>
      <c r="C372" s="56">
        <f>الجدول2[[#This Row],[الرقم]]</f>
        <v>3840</v>
      </c>
      <c r="D372" s="43"/>
      <c r="E372" s="99">
        <f t="shared" si="20"/>
        <v>3</v>
      </c>
      <c r="F372" s="102">
        <f t="shared" si="21"/>
        <v>1440</v>
      </c>
      <c r="G372" s="81">
        <f t="shared" si="22"/>
        <v>0</v>
      </c>
      <c r="H372" s="96">
        <f t="shared" si="23"/>
        <v>1920</v>
      </c>
      <c r="I372" s="48">
        <v>4</v>
      </c>
      <c r="J372" s="49"/>
      <c r="K372" s="49"/>
      <c r="L372" s="49"/>
      <c r="M372" s="53">
        <v>480</v>
      </c>
      <c r="N372" s="49"/>
      <c r="O372" s="50"/>
      <c r="P372" s="49"/>
      <c r="Q372" s="49"/>
      <c r="R372" s="49"/>
      <c r="S372" s="49"/>
      <c r="T372" s="49"/>
      <c r="U372" s="49"/>
      <c r="V372" s="50"/>
      <c r="W372" s="49"/>
      <c r="X372" s="49"/>
      <c r="Y372" s="49"/>
      <c r="Z372" s="49"/>
      <c r="AA372" s="49"/>
      <c r="AB372" s="49"/>
      <c r="AC372" s="50"/>
      <c r="AD372" s="49"/>
      <c r="AE372" s="49"/>
      <c r="AF372" s="49"/>
      <c r="AG372" s="49"/>
      <c r="AH372" s="49"/>
      <c r="AI372" s="49"/>
      <c r="AJ372" s="50"/>
      <c r="AK372" s="49"/>
      <c r="AL372" s="49"/>
      <c r="AM372" s="49"/>
      <c r="AN372" s="75">
        <f>COUNTIF(الجدول2[[#This Row],[21]:[20]],480)</f>
        <v>1</v>
      </c>
      <c r="AO372" s="75">
        <f>COUNTIF(الجدول2[[#This Row],[21]:[20]],"غ")</f>
        <v>0</v>
      </c>
      <c r="AP372" s="75">
        <f>COUNTIF(الجدول2[[#This Row],[21]:[20]],"ب")</f>
        <v>0</v>
      </c>
      <c r="AQ372" s="75">
        <f>COUNTIF(الجدول2[[#This Row],[21]:[20]],"&lt;480")</f>
        <v>0</v>
      </c>
    </row>
    <row r="373" spans="1:43">
      <c r="A373" s="103">
        <v>3841</v>
      </c>
      <c r="B373" s="92"/>
      <c r="C373" s="92">
        <f>الجدول2[[#This Row],[الرقم]]</f>
        <v>3841</v>
      </c>
      <c r="D373" s="43"/>
      <c r="E373" s="99">
        <f t="shared" si="20"/>
        <v>2.9375</v>
      </c>
      <c r="F373" s="102">
        <f t="shared" si="21"/>
        <v>1410</v>
      </c>
      <c r="G373" s="81">
        <f t="shared" si="22"/>
        <v>0</v>
      </c>
      <c r="H373" s="104">
        <f t="shared" si="23"/>
        <v>1410</v>
      </c>
      <c r="I373" s="105">
        <v>2.9375</v>
      </c>
      <c r="J373" s="106"/>
      <c r="K373" s="106"/>
      <c r="L373" s="106"/>
      <c r="M373" s="106"/>
      <c r="N373" s="106"/>
      <c r="O373" s="107"/>
      <c r="P373" s="106"/>
      <c r="Q373" s="106"/>
      <c r="R373" s="106"/>
      <c r="S373" s="106"/>
      <c r="T373" s="106"/>
      <c r="U373" s="106"/>
      <c r="V373" s="107"/>
      <c r="W373" s="106"/>
      <c r="X373" s="106"/>
      <c r="Y373" s="106"/>
      <c r="Z373" s="106"/>
      <c r="AA373" s="106"/>
      <c r="AB373" s="106"/>
      <c r="AC373" s="107"/>
      <c r="AD373" s="106"/>
      <c r="AE373" s="106"/>
      <c r="AF373" s="106"/>
      <c r="AG373" s="106"/>
      <c r="AH373" s="106"/>
      <c r="AI373" s="106"/>
      <c r="AJ373" s="107"/>
      <c r="AK373" s="106"/>
      <c r="AL373" s="106"/>
      <c r="AM373" s="106"/>
      <c r="AN373" s="108">
        <f>COUNTIF(الجدول2[[#This Row],[21]:[20]],480)</f>
        <v>0</v>
      </c>
      <c r="AO373" s="75">
        <f>COUNTIF(الجدول2[[#This Row],[21]:[20]],"غ")</f>
        <v>0</v>
      </c>
      <c r="AP373" s="75">
        <f>COUNTIF(الجدول2[[#This Row],[21]:[20]],"ب")</f>
        <v>0</v>
      </c>
      <c r="AQ373" s="75">
        <f>COUNTIF(الجدول2[[#This Row],[21]:[20]],"&lt;480")</f>
        <v>0</v>
      </c>
    </row>
    <row r="374" spans="1:43">
      <c r="A374" s="103">
        <v>3842</v>
      </c>
      <c r="B374" s="92"/>
      <c r="C374" s="92">
        <f>الجدول2[[#This Row],[الرقم]]</f>
        <v>3842</v>
      </c>
      <c r="D374" s="43"/>
      <c r="E374" s="99">
        <f t="shared" si="20"/>
        <v>2.833333333333333</v>
      </c>
      <c r="F374" s="102">
        <f t="shared" si="21"/>
        <v>1359.9999999999998</v>
      </c>
      <c r="G374" s="81">
        <f t="shared" si="22"/>
        <v>0</v>
      </c>
      <c r="H374" s="104">
        <f t="shared" si="23"/>
        <v>1359.9999999999998</v>
      </c>
      <c r="I374" s="48">
        <v>2.833333333333333</v>
      </c>
      <c r="J374" s="49"/>
      <c r="K374" s="49"/>
      <c r="L374" s="49"/>
      <c r="M374" s="49"/>
      <c r="N374" s="49"/>
      <c r="O374" s="50"/>
      <c r="P374" s="49"/>
      <c r="Q374" s="49"/>
      <c r="R374" s="49"/>
      <c r="S374" s="49"/>
      <c r="T374" s="49"/>
      <c r="U374" s="49"/>
      <c r="V374" s="50"/>
      <c r="W374" s="49"/>
      <c r="X374" s="49"/>
      <c r="Y374" s="49"/>
      <c r="Z374" s="49"/>
      <c r="AA374" s="49"/>
      <c r="AB374" s="49"/>
      <c r="AC374" s="50"/>
      <c r="AD374" s="49"/>
      <c r="AE374" s="49"/>
      <c r="AF374" s="49"/>
      <c r="AG374" s="49"/>
      <c r="AH374" s="49"/>
      <c r="AI374" s="49"/>
      <c r="AJ374" s="50"/>
      <c r="AK374" s="49"/>
      <c r="AL374" s="49"/>
      <c r="AM374" s="49"/>
      <c r="AN374" s="108">
        <f>COUNTIF(الجدول2[[#This Row],[21]:[20]],480)</f>
        <v>0</v>
      </c>
      <c r="AO374" s="75">
        <f>COUNTIF(الجدول2[[#This Row],[21]:[20]],"غ")</f>
        <v>0</v>
      </c>
      <c r="AP374" s="75">
        <f>COUNTIF(الجدول2[[#This Row],[21]:[20]],"ب")</f>
        <v>0</v>
      </c>
      <c r="AQ374" s="75">
        <f>COUNTIF(الجدول2[[#This Row],[21]:[20]],"&lt;480")</f>
        <v>0</v>
      </c>
    </row>
    <row r="375" spans="1:43">
      <c r="A375" s="103">
        <v>3844</v>
      </c>
      <c r="B375" s="92"/>
      <c r="C375" s="92">
        <f>الجدول2[[#This Row],[الرقم]]</f>
        <v>3844</v>
      </c>
      <c r="D375" s="43"/>
      <c r="E375" s="99">
        <f t="shared" si="20"/>
        <v>3.1666666666666665</v>
      </c>
      <c r="F375" s="102">
        <f t="shared" si="21"/>
        <v>1520</v>
      </c>
      <c r="G375" s="81">
        <f t="shared" si="22"/>
        <v>0</v>
      </c>
      <c r="H375" s="104">
        <f t="shared" si="23"/>
        <v>1520</v>
      </c>
      <c r="I375" s="48">
        <v>3.1666666666666665</v>
      </c>
      <c r="J375" s="49"/>
      <c r="K375" s="49"/>
      <c r="L375" s="49"/>
      <c r="M375" s="49"/>
      <c r="N375" s="49"/>
      <c r="O375" s="50"/>
      <c r="P375" s="49"/>
      <c r="Q375" s="49"/>
      <c r="R375" s="49"/>
      <c r="S375" s="49"/>
      <c r="T375" s="49"/>
      <c r="U375" s="49"/>
      <c r="V375" s="50"/>
      <c r="W375" s="49"/>
      <c r="X375" s="49"/>
      <c r="Y375" s="49"/>
      <c r="Z375" s="49"/>
      <c r="AA375" s="49"/>
      <c r="AB375" s="49"/>
      <c r="AC375" s="50"/>
      <c r="AD375" s="49"/>
      <c r="AE375" s="49"/>
      <c r="AF375" s="49"/>
      <c r="AG375" s="49"/>
      <c r="AH375" s="49"/>
      <c r="AI375" s="49"/>
      <c r="AJ375" s="50"/>
      <c r="AK375" s="49"/>
      <c r="AL375" s="49"/>
      <c r="AM375" s="49"/>
      <c r="AN375" s="108">
        <f>COUNTIF(الجدول2[[#This Row],[21]:[20]],480)</f>
        <v>0</v>
      </c>
      <c r="AO375" s="75">
        <f>COUNTIF(الجدول2[[#This Row],[21]:[20]],"غ")</f>
        <v>0</v>
      </c>
      <c r="AP375" s="75">
        <f>COUNTIF(الجدول2[[#This Row],[21]:[20]],"ب")</f>
        <v>0</v>
      </c>
      <c r="AQ375" s="75">
        <f>COUNTIF(الجدول2[[#This Row],[21]:[20]],"&lt;480")</f>
        <v>0</v>
      </c>
    </row>
    <row r="376" spans="1:43">
      <c r="A376" s="103">
        <v>3845</v>
      </c>
      <c r="B376" s="92"/>
      <c r="C376" s="92">
        <f>الجدول2[[#This Row],[الرقم]]</f>
        <v>3845</v>
      </c>
      <c r="D376" s="43"/>
      <c r="E376" s="99">
        <f t="shared" si="20"/>
        <v>2.9375</v>
      </c>
      <c r="F376" s="102">
        <f t="shared" si="21"/>
        <v>1410</v>
      </c>
      <c r="G376" s="81">
        <f t="shared" si="22"/>
        <v>0</v>
      </c>
      <c r="H376" s="104">
        <f t="shared" si="23"/>
        <v>1520</v>
      </c>
      <c r="I376" s="48">
        <v>3.1666666666666665</v>
      </c>
      <c r="J376" s="49"/>
      <c r="K376" s="49"/>
      <c r="L376" s="49"/>
      <c r="M376" s="65">
        <v>110</v>
      </c>
      <c r="N376" s="49"/>
      <c r="O376" s="50"/>
      <c r="P376" s="49"/>
      <c r="Q376" s="49"/>
      <c r="R376" s="49"/>
      <c r="S376" s="49"/>
      <c r="T376" s="49"/>
      <c r="U376" s="49"/>
      <c r="V376" s="50"/>
      <c r="W376" s="49"/>
      <c r="X376" s="49"/>
      <c r="Y376" s="49"/>
      <c r="Z376" s="49"/>
      <c r="AA376" s="49"/>
      <c r="AB376" s="49"/>
      <c r="AC376" s="50"/>
      <c r="AD376" s="49"/>
      <c r="AE376" s="49"/>
      <c r="AF376" s="49"/>
      <c r="AG376" s="49"/>
      <c r="AH376" s="49"/>
      <c r="AI376" s="49"/>
      <c r="AJ376" s="50"/>
      <c r="AK376" s="49"/>
      <c r="AL376" s="49"/>
      <c r="AM376" s="49"/>
      <c r="AN376" s="108">
        <f>COUNTIF(الجدول2[[#This Row],[21]:[20]],480)</f>
        <v>0</v>
      </c>
      <c r="AO376" s="75">
        <f>COUNTIF(الجدول2[[#This Row],[21]:[20]],"غ")</f>
        <v>0</v>
      </c>
      <c r="AP376" s="75">
        <f>COUNTIF(الجدول2[[#This Row],[21]:[20]],"ب")</f>
        <v>0</v>
      </c>
      <c r="AQ376" s="75">
        <f>COUNTIF(الجدول2[[#This Row],[21]:[20]],"&lt;480")</f>
        <v>1</v>
      </c>
    </row>
    <row r="377" spans="1:43">
      <c r="A377" s="103">
        <v>3847</v>
      </c>
      <c r="B377" s="92"/>
      <c r="C377" s="92">
        <f>الجدول2[[#This Row],[الرقم]]</f>
        <v>3847</v>
      </c>
      <c r="D377" s="43"/>
      <c r="E377" s="99">
        <f t="shared" si="20"/>
        <v>2.5833333333333335</v>
      </c>
      <c r="F377" s="102">
        <f t="shared" si="21"/>
        <v>1240</v>
      </c>
      <c r="G377" s="81">
        <f t="shared" si="22"/>
        <v>0</v>
      </c>
      <c r="H377" s="104">
        <f t="shared" si="23"/>
        <v>1240</v>
      </c>
      <c r="I377" s="48">
        <v>2.5833333333333335</v>
      </c>
      <c r="J377" s="49"/>
      <c r="K377" s="49"/>
      <c r="L377" s="49"/>
      <c r="M377" s="49"/>
      <c r="N377" s="49"/>
      <c r="O377" s="50"/>
      <c r="P377" s="49"/>
      <c r="Q377" s="49"/>
      <c r="R377" s="49"/>
      <c r="S377" s="49"/>
      <c r="T377" s="49"/>
      <c r="U377" s="49"/>
      <c r="V377" s="50"/>
      <c r="W377" s="49"/>
      <c r="X377" s="49"/>
      <c r="Y377" s="49"/>
      <c r="Z377" s="49"/>
      <c r="AA377" s="49"/>
      <c r="AB377" s="49"/>
      <c r="AC377" s="50"/>
      <c r="AD377" s="49"/>
      <c r="AE377" s="49"/>
      <c r="AF377" s="49"/>
      <c r="AG377" s="49"/>
      <c r="AH377" s="49"/>
      <c r="AI377" s="49"/>
      <c r="AJ377" s="50"/>
      <c r="AK377" s="49"/>
      <c r="AL377" s="49"/>
      <c r="AM377" s="49"/>
      <c r="AN377" s="108">
        <f>COUNTIF(الجدول2[[#This Row],[21]:[20]],480)</f>
        <v>0</v>
      </c>
      <c r="AO377" s="75">
        <f>COUNTIF(الجدول2[[#This Row],[21]:[20]],"غ")</f>
        <v>0</v>
      </c>
      <c r="AP377" s="75">
        <f>COUNTIF(الجدول2[[#This Row],[21]:[20]],"ب")</f>
        <v>0</v>
      </c>
      <c r="AQ377" s="75">
        <f>COUNTIF(الجدول2[[#This Row],[21]:[20]],"&lt;480")</f>
        <v>0</v>
      </c>
    </row>
    <row r="378" spans="1:43">
      <c r="A378" s="103">
        <v>3851</v>
      </c>
      <c r="B378" s="92"/>
      <c r="C378" s="92">
        <f>الجدول2[[#This Row],[الرقم]]</f>
        <v>3851</v>
      </c>
      <c r="D378" s="43"/>
      <c r="E378" s="99">
        <f t="shared" si="20"/>
        <v>1.2166666666666699</v>
      </c>
      <c r="F378" s="102">
        <f t="shared" si="21"/>
        <v>584.00000000000159</v>
      </c>
      <c r="G378" s="81">
        <f t="shared" si="22"/>
        <v>0</v>
      </c>
      <c r="H378" s="104">
        <f t="shared" si="23"/>
        <v>584.00000000000159</v>
      </c>
      <c r="I378" s="48">
        <v>1.2166666666666699</v>
      </c>
      <c r="J378" s="49"/>
      <c r="K378" s="49"/>
      <c r="L378" s="49"/>
      <c r="M378" s="49"/>
      <c r="N378" s="49"/>
      <c r="O378" s="50"/>
      <c r="P378" s="49"/>
      <c r="Q378" s="49"/>
      <c r="R378" s="49"/>
      <c r="S378" s="49"/>
      <c r="T378" s="49"/>
      <c r="U378" s="49"/>
      <c r="V378" s="50"/>
      <c r="W378" s="49"/>
      <c r="X378" s="49"/>
      <c r="Y378" s="49"/>
      <c r="Z378" s="49"/>
      <c r="AA378" s="49"/>
      <c r="AB378" s="49"/>
      <c r="AC378" s="50"/>
      <c r="AD378" s="49"/>
      <c r="AE378" s="49"/>
      <c r="AF378" s="49"/>
      <c r="AG378" s="49"/>
      <c r="AH378" s="49"/>
      <c r="AI378" s="49"/>
      <c r="AJ378" s="50"/>
      <c r="AK378" s="49"/>
      <c r="AL378" s="49"/>
      <c r="AM378" s="49"/>
      <c r="AN378" s="108">
        <f>COUNTIF(الجدول2[[#This Row],[21]:[20]],480)</f>
        <v>0</v>
      </c>
      <c r="AO378" s="75">
        <f>COUNTIF(الجدول2[[#This Row],[21]:[20]],"غ")</f>
        <v>0</v>
      </c>
      <c r="AP378" s="75">
        <f>COUNTIF(الجدول2[[#This Row],[21]:[20]],"ب")</f>
        <v>0</v>
      </c>
      <c r="AQ378" s="75">
        <f>COUNTIF(الجدول2[[#This Row],[21]:[20]],"&lt;480")</f>
        <v>0</v>
      </c>
    </row>
    <row r="379" spans="1:43">
      <c r="A379" s="103">
        <v>3852</v>
      </c>
      <c r="B379" s="92"/>
      <c r="C379" s="92">
        <f>الجدول2[[#This Row],[الرقم]]</f>
        <v>3852</v>
      </c>
      <c r="D379" s="43"/>
      <c r="E379" s="99">
        <f t="shared" si="20"/>
        <v>4</v>
      </c>
      <c r="F379" s="102">
        <f t="shared" si="21"/>
        <v>1920</v>
      </c>
      <c r="G379" s="81">
        <f t="shared" si="22"/>
        <v>0</v>
      </c>
      <c r="H379" s="104">
        <f t="shared" si="23"/>
        <v>1920</v>
      </c>
      <c r="I379" s="48">
        <v>4</v>
      </c>
      <c r="J379" s="49"/>
      <c r="K379" s="49"/>
      <c r="L379" s="49"/>
      <c r="M379" s="49"/>
      <c r="N379" s="49"/>
      <c r="O379" s="50"/>
      <c r="P379" s="49"/>
      <c r="Q379" s="49"/>
      <c r="R379" s="49"/>
      <c r="S379" s="49"/>
      <c r="T379" s="49"/>
      <c r="U379" s="49"/>
      <c r="V379" s="50"/>
      <c r="W379" s="49"/>
      <c r="X379" s="49"/>
      <c r="Y379" s="49"/>
      <c r="Z379" s="49"/>
      <c r="AA379" s="49"/>
      <c r="AB379" s="49"/>
      <c r="AC379" s="50"/>
      <c r="AD379" s="49"/>
      <c r="AE379" s="49"/>
      <c r="AF379" s="49"/>
      <c r="AG379" s="49"/>
      <c r="AH379" s="49"/>
      <c r="AI379" s="49"/>
      <c r="AJ379" s="50"/>
      <c r="AK379" s="49"/>
      <c r="AL379" s="49"/>
      <c r="AM379" s="49"/>
      <c r="AN379" s="108">
        <f>COUNTIF(الجدول2[[#This Row],[21]:[20]],480)</f>
        <v>0</v>
      </c>
      <c r="AO379" s="75">
        <f>COUNTIF(الجدول2[[#This Row],[21]:[20]],"غ")</f>
        <v>0</v>
      </c>
      <c r="AP379" s="75">
        <f>COUNTIF(الجدول2[[#This Row],[21]:[20]],"ب")</f>
        <v>0</v>
      </c>
      <c r="AQ379" s="75">
        <f>COUNTIF(الجدول2[[#This Row],[21]:[20]],"&lt;480")</f>
        <v>0</v>
      </c>
    </row>
    <row r="380" spans="1:43">
      <c r="A380" s="103">
        <v>3853</v>
      </c>
      <c r="B380" s="92"/>
      <c r="C380" s="92">
        <f>الجدول2[[#This Row],[الرقم]]</f>
        <v>3853</v>
      </c>
      <c r="D380" s="43"/>
      <c r="E380" s="99">
        <f t="shared" si="20"/>
        <v>2.8770833333333332</v>
      </c>
      <c r="F380" s="102">
        <f t="shared" si="21"/>
        <v>1381</v>
      </c>
      <c r="G380" s="81">
        <f t="shared" si="22"/>
        <v>0</v>
      </c>
      <c r="H380" s="104">
        <f t="shared" si="23"/>
        <v>1381</v>
      </c>
      <c r="I380" s="48">
        <v>2.8770833333333332</v>
      </c>
      <c r="J380" s="49"/>
      <c r="K380" s="49"/>
      <c r="L380" s="49"/>
      <c r="M380" s="49"/>
      <c r="N380" s="49"/>
      <c r="O380" s="50"/>
      <c r="P380" s="49"/>
      <c r="Q380" s="49"/>
      <c r="R380" s="49"/>
      <c r="S380" s="49"/>
      <c r="T380" s="49"/>
      <c r="U380" s="49"/>
      <c r="V380" s="50"/>
      <c r="W380" s="49"/>
      <c r="X380" s="49"/>
      <c r="Y380" s="49"/>
      <c r="Z380" s="49"/>
      <c r="AA380" s="49"/>
      <c r="AB380" s="49"/>
      <c r="AC380" s="50"/>
      <c r="AD380" s="49"/>
      <c r="AE380" s="49"/>
      <c r="AF380" s="49"/>
      <c r="AG380" s="49"/>
      <c r="AH380" s="49"/>
      <c r="AI380" s="49"/>
      <c r="AJ380" s="50"/>
      <c r="AK380" s="49"/>
      <c r="AL380" s="49"/>
      <c r="AM380" s="49"/>
      <c r="AN380" s="108">
        <f>COUNTIF(الجدول2[[#This Row],[21]:[20]],480)</f>
        <v>0</v>
      </c>
      <c r="AO380" s="75">
        <f>COUNTIF(الجدول2[[#This Row],[21]:[20]],"غ")</f>
        <v>0</v>
      </c>
      <c r="AP380" s="75">
        <f>COUNTIF(الجدول2[[#This Row],[21]:[20]],"ب")</f>
        <v>0</v>
      </c>
      <c r="AQ380" s="75">
        <f>COUNTIF(الجدول2[[#This Row],[21]:[20]],"&lt;480")</f>
        <v>0</v>
      </c>
    </row>
    <row r="381" spans="1:43">
      <c r="A381" s="103">
        <v>3854</v>
      </c>
      <c r="B381" s="92"/>
      <c r="C381" s="92">
        <f>الجدول2[[#This Row],[الرقم]]</f>
        <v>3854</v>
      </c>
      <c r="D381" s="43"/>
      <c r="E381" s="99">
        <f t="shared" si="20"/>
        <v>4.7395833333333339</v>
      </c>
      <c r="F381" s="102">
        <f t="shared" si="21"/>
        <v>2275.0000000000005</v>
      </c>
      <c r="G381" s="81">
        <f t="shared" si="22"/>
        <v>0</v>
      </c>
      <c r="H381" s="104">
        <f t="shared" si="23"/>
        <v>2275.0000000000005</v>
      </c>
      <c r="I381" s="48">
        <v>4.7395833333333339</v>
      </c>
      <c r="J381" s="49"/>
      <c r="K381" s="49"/>
      <c r="L381" s="49"/>
      <c r="M381" s="49"/>
      <c r="N381" s="49"/>
      <c r="O381" s="50"/>
      <c r="P381" s="49"/>
      <c r="Q381" s="49"/>
      <c r="R381" s="49"/>
      <c r="S381" s="49"/>
      <c r="T381" s="49"/>
      <c r="U381" s="49"/>
      <c r="V381" s="50"/>
      <c r="W381" s="49"/>
      <c r="X381" s="49"/>
      <c r="Y381" s="49"/>
      <c r="Z381" s="49"/>
      <c r="AA381" s="49"/>
      <c r="AB381" s="49"/>
      <c r="AC381" s="50"/>
      <c r="AD381" s="49"/>
      <c r="AE381" s="49"/>
      <c r="AF381" s="49"/>
      <c r="AG381" s="49"/>
      <c r="AH381" s="49"/>
      <c r="AI381" s="49"/>
      <c r="AJ381" s="50"/>
      <c r="AK381" s="49"/>
      <c r="AL381" s="49"/>
      <c r="AM381" s="49"/>
      <c r="AN381" s="108">
        <f>COUNTIF(الجدول2[[#This Row],[21]:[20]],480)</f>
        <v>0</v>
      </c>
      <c r="AO381" s="75">
        <f>COUNTIF(الجدول2[[#This Row],[21]:[20]],"غ")</f>
        <v>0</v>
      </c>
      <c r="AP381" s="75">
        <f>COUNTIF(الجدول2[[#This Row],[21]:[20]],"ب")</f>
        <v>0</v>
      </c>
      <c r="AQ381" s="75">
        <f>COUNTIF(الجدول2[[#This Row],[21]:[20]],"&lt;480")</f>
        <v>0</v>
      </c>
    </row>
    <row r="382" spans="1:43">
      <c r="A382" s="103">
        <v>3856</v>
      </c>
      <c r="B382" s="92"/>
      <c r="C382" s="92">
        <f>الجدول2[[#This Row],[الرقم]]</f>
        <v>3856</v>
      </c>
      <c r="D382" s="43"/>
      <c r="E382" s="99">
        <f t="shared" si="20"/>
        <v>3.3333333333333335</v>
      </c>
      <c r="F382" s="102">
        <f t="shared" si="21"/>
        <v>1600</v>
      </c>
      <c r="G382" s="81">
        <f t="shared" si="22"/>
        <v>0</v>
      </c>
      <c r="H382" s="104">
        <f t="shared" si="23"/>
        <v>1600</v>
      </c>
      <c r="I382" s="48">
        <v>3.3333333333333335</v>
      </c>
      <c r="J382" s="49"/>
      <c r="K382" s="49"/>
      <c r="L382" s="49"/>
      <c r="M382" s="49"/>
      <c r="N382" s="49"/>
      <c r="O382" s="50"/>
      <c r="P382" s="49"/>
      <c r="Q382" s="49"/>
      <c r="R382" s="49"/>
      <c r="S382" s="49"/>
      <c r="T382" s="49"/>
      <c r="U382" s="49"/>
      <c r="V382" s="50"/>
      <c r="W382" s="49"/>
      <c r="X382" s="49"/>
      <c r="Y382" s="49"/>
      <c r="Z382" s="49"/>
      <c r="AA382" s="49"/>
      <c r="AB382" s="49"/>
      <c r="AC382" s="50"/>
      <c r="AD382" s="49"/>
      <c r="AE382" s="49"/>
      <c r="AF382" s="49"/>
      <c r="AG382" s="49"/>
      <c r="AH382" s="49"/>
      <c r="AI382" s="49"/>
      <c r="AJ382" s="50"/>
      <c r="AK382" s="49"/>
      <c r="AL382" s="49"/>
      <c r="AM382" s="49"/>
      <c r="AN382" s="108">
        <f>COUNTIF(الجدول2[[#This Row],[21]:[20]],480)</f>
        <v>0</v>
      </c>
      <c r="AO382" s="75">
        <f>COUNTIF(الجدول2[[#This Row],[21]:[20]],"غ")</f>
        <v>0</v>
      </c>
      <c r="AP382" s="75">
        <f>COUNTIF(الجدول2[[#This Row],[21]:[20]],"ب")</f>
        <v>0</v>
      </c>
      <c r="AQ382" s="75">
        <f>COUNTIF(الجدول2[[#This Row],[21]:[20]],"&lt;480")</f>
        <v>0</v>
      </c>
    </row>
    <row r="383" spans="1:43">
      <c r="A383" s="103">
        <v>3857</v>
      </c>
      <c r="B383" s="92"/>
      <c r="C383" s="92">
        <f>الجدول2[[#This Row],[الرقم]]</f>
        <v>3857</v>
      </c>
      <c r="D383" s="43"/>
      <c r="E383" s="99">
        <f t="shared" si="20"/>
        <v>2.7812499999999996</v>
      </c>
      <c r="F383" s="102">
        <f t="shared" si="21"/>
        <v>1334.9999999999998</v>
      </c>
      <c r="G383" s="81">
        <f t="shared" si="22"/>
        <v>0</v>
      </c>
      <c r="H383" s="104">
        <f t="shared" si="23"/>
        <v>1334.9999999999998</v>
      </c>
      <c r="I383" s="48">
        <v>2.7812499999999996</v>
      </c>
      <c r="J383" s="49"/>
      <c r="K383" s="49"/>
      <c r="L383" s="49"/>
      <c r="M383" s="49"/>
      <c r="N383" s="49"/>
      <c r="O383" s="50"/>
      <c r="P383" s="49"/>
      <c r="Q383" s="49"/>
      <c r="R383" s="49"/>
      <c r="S383" s="49"/>
      <c r="T383" s="49"/>
      <c r="U383" s="49"/>
      <c r="V383" s="50"/>
      <c r="W383" s="49"/>
      <c r="X383" s="49"/>
      <c r="Y383" s="49"/>
      <c r="Z383" s="49"/>
      <c r="AA383" s="49"/>
      <c r="AB383" s="49"/>
      <c r="AC383" s="50"/>
      <c r="AD383" s="49"/>
      <c r="AE383" s="49"/>
      <c r="AF383" s="49"/>
      <c r="AG383" s="49"/>
      <c r="AH383" s="49"/>
      <c r="AI383" s="49"/>
      <c r="AJ383" s="50"/>
      <c r="AK383" s="49"/>
      <c r="AL383" s="49"/>
      <c r="AM383" s="49"/>
      <c r="AN383" s="108">
        <f>COUNTIF(الجدول2[[#This Row],[21]:[20]],480)</f>
        <v>0</v>
      </c>
      <c r="AO383" s="75">
        <f>COUNTIF(الجدول2[[#This Row],[21]:[20]],"غ")</f>
        <v>0</v>
      </c>
      <c r="AP383" s="75">
        <f>COUNTIF(الجدول2[[#This Row],[21]:[20]],"ب")</f>
        <v>0</v>
      </c>
      <c r="AQ383" s="75">
        <f>COUNTIF(الجدول2[[#This Row],[21]:[20]],"&lt;480")</f>
        <v>0</v>
      </c>
    </row>
    <row r="384" spans="1:43">
      <c r="A384" s="103">
        <v>3859</v>
      </c>
      <c r="B384" s="92"/>
      <c r="C384" s="92">
        <f>الجدول2[[#This Row],[الرقم]]</f>
        <v>3859</v>
      </c>
      <c r="D384" s="43"/>
      <c r="E384" s="99">
        <f t="shared" si="20"/>
        <v>3.21875</v>
      </c>
      <c r="F384" s="102">
        <f t="shared" si="21"/>
        <v>1545</v>
      </c>
      <c r="G384" s="81">
        <f t="shared" si="22"/>
        <v>0</v>
      </c>
      <c r="H384" s="104">
        <f t="shared" si="23"/>
        <v>1545</v>
      </c>
      <c r="I384" s="48">
        <v>3.21875</v>
      </c>
      <c r="J384" s="49"/>
      <c r="K384" s="49"/>
      <c r="L384" s="49"/>
      <c r="M384" s="49"/>
      <c r="N384" s="49"/>
      <c r="O384" s="50"/>
      <c r="P384" s="49"/>
      <c r="Q384" s="49"/>
      <c r="R384" s="49"/>
      <c r="S384" s="49"/>
      <c r="T384" s="49"/>
      <c r="U384" s="49"/>
      <c r="V384" s="50"/>
      <c r="W384" s="49"/>
      <c r="X384" s="49"/>
      <c r="Y384" s="49"/>
      <c r="Z384" s="49"/>
      <c r="AA384" s="49"/>
      <c r="AB384" s="49"/>
      <c r="AC384" s="50"/>
      <c r="AD384" s="49"/>
      <c r="AE384" s="49"/>
      <c r="AF384" s="49"/>
      <c r="AG384" s="49"/>
      <c r="AH384" s="49"/>
      <c r="AI384" s="49"/>
      <c r="AJ384" s="50"/>
      <c r="AK384" s="49"/>
      <c r="AL384" s="49"/>
      <c r="AM384" s="49"/>
      <c r="AN384" s="108">
        <f>COUNTIF(الجدول2[[#This Row],[21]:[20]],480)</f>
        <v>0</v>
      </c>
      <c r="AO384" s="75">
        <f>COUNTIF(الجدول2[[#This Row],[21]:[20]],"غ")</f>
        <v>0</v>
      </c>
      <c r="AP384" s="75">
        <f>COUNTIF(الجدول2[[#This Row],[21]:[20]],"ب")</f>
        <v>0</v>
      </c>
      <c r="AQ384" s="75">
        <f>COUNTIF(الجدول2[[#This Row],[21]:[20]],"&lt;480")</f>
        <v>0</v>
      </c>
    </row>
    <row r="385" spans="1:43">
      <c r="A385" s="103">
        <v>3861</v>
      </c>
      <c r="B385" s="92"/>
      <c r="C385" s="92">
        <f>الجدول2[[#This Row],[الرقم]]</f>
        <v>3861</v>
      </c>
      <c r="D385" s="43"/>
      <c r="E385" s="99">
        <f t="shared" si="20"/>
        <v>0</v>
      </c>
      <c r="F385" s="102">
        <f t="shared" si="21"/>
        <v>0</v>
      </c>
      <c r="G385" s="81">
        <f t="shared" si="22"/>
        <v>0</v>
      </c>
      <c r="H385" s="104">
        <f t="shared" si="23"/>
        <v>0</v>
      </c>
      <c r="I385" s="48"/>
      <c r="J385" s="49"/>
      <c r="K385" s="49"/>
      <c r="L385" s="49"/>
      <c r="M385" s="49"/>
      <c r="N385" s="49"/>
      <c r="O385" s="50"/>
      <c r="P385" s="49"/>
      <c r="Q385" s="49"/>
      <c r="R385" s="49"/>
      <c r="S385" s="49"/>
      <c r="T385" s="49"/>
      <c r="U385" s="49"/>
      <c r="V385" s="50"/>
      <c r="W385" s="49"/>
      <c r="X385" s="49"/>
      <c r="Y385" s="49"/>
      <c r="Z385" s="49"/>
      <c r="AA385" s="49"/>
      <c r="AB385" s="49"/>
      <c r="AC385" s="50"/>
      <c r="AD385" s="49"/>
      <c r="AE385" s="49"/>
      <c r="AF385" s="49"/>
      <c r="AG385" s="49"/>
      <c r="AH385" s="49"/>
      <c r="AI385" s="49"/>
      <c r="AJ385" s="50"/>
      <c r="AK385" s="49"/>
      <c r="AL385" s="49"/>
      <c r="AM385" s="49"/>
      <c r="AN385" s="108">
        <f>COUNTIF(الجدول2[[#This Row],[21]:[20]],480)</f>
        <v>0</v>
      </c>
      <c r="AO385" s="75">
        <f>COUNTIF(الجدول2[[#This Row],[21]:[20]],"غ")</f>
        <v>0</v>
      </c>
      <c r="AP385" s="75">
        <f>COUNTIF(الجدول2[[#This Row],[21]:[20]],"ب")</f>
        <v>0</v>
      </c>
      <c r="AQ385" s="75">
        <f>COUNTIF(الجدول2[[#This Row],[21]:[20]],"&lt;480")</f>
        <v>0</v>
      </c>
    </row>
    <row r="386" spans="1:43">
      <c r="A386" s="109">
        <v>3862</v>
      </c>
      <c r="B386" s="90"/>
      <c r="C386" s="90">
        <f>الجدول2[[#This Row],[الرقم]]</f>
        <v>3862</v>
      </c>
      <c r="D386" s="43"/>
      <c r="E386" s="99">
        <f t="shared" ref="E386:E417" si="24">F386/60/8</f>
        <v>2.083333333333333</v>
      </c>
      <c r="F386" s="97">
        <f t="shared" ref="F386:F417" si="25">H386-SUM(J386:AM386)</f>
        <v>999.99999999999989</v>
      </c>
      <c r="G386" s="81">
        <f t="shared" ref="G386:G417" si="26">COUNTIF(J386:AM386,"ب")</f>
        <v>0</v>
      </c>
      <c r="H386" s="110">
        <f t="shared" ref="H386:H417" si="27">I386*60*8</f>
        <v>999.99999999999989</v>
      </c>
      <c r="I386" s="60">
        <v>2.083333333333333</v>
      </c>
      <c r="J386" s="61"/>
      <c r="K386" s="61"/>
      <c r="L386" s="61"/>
      <c r="M386" s="49"/>
      <c r="N386" s="49"/>
      <c r="O386" s="50"/>
      <c r="P386" s="49"/>
      <c r="Q386" s="49"/>
      <c r="R386" s="49"/>
      <c r="S386" s="49"/>
      <c r="T386" s="49"/>
      <c r="U386" s="49"/>
      <c r="V386" s="50"/>
      <c r="W386" s="49"/>
      <c r="X386" s="49"/>
      <c r="Y386" s="49"/>
      <c r="Z386" s="49"/>
      <c r="AA386" s="49"/>
      <c r="AB386" s="49"/>
      <c r="AC386" s="50"/>
      <c r="AD386" s="49"/>
      <c r="AE386" s="49"/>
      <c r="AF386" s="49"/>
      <c r="AG386" s="49"/>
      <c r="AH386" s="49"/>
      <c r="AI386" s="49"/>
      <c r="AJ386" s="50"/>
      <c r="AK386" s="49"/>
      <c r="AL386" s="49"/>
      <c r="AM386" s="49"/>
      <c r="AN386" s="108">
        <f>COUNTIF(الجدول2[[#This Row],[21]:[20]],480)</f>
        <v>0</v>
      </c>
      <c r="AO386" s="75">
        <f>COUNTIF(الجدول2[[#This Row],[21]:[20]],"غ")</f>
        <v>0</v>
      </c>
      <c r="AP386" s="75">
        <f>COUNTIF(الجدول2[[#This Row],[21]:[20]],"ب")</f>
        <v>0</v>
      </c>
      <c r="AQ386" s="75">
        <f>COUNTIF(الجدول2[[#This Row],[21]:[20]],"&lt;480")</f>
        <v>0</v>
      </c>
    </row>
    <row r="387" spans="1:43">
      <c r="A387" s="109">
        <v>3863</v>
      </c>
      <c r="B387" s="90"/>
      <c r="C387" s="90">
        <f>الجدول2[[#This Row],[الرقم]]</f>
        <v>3863</v>
      </c>
      <c r="D387" s="43"/>
      <c r="E387" s="99">
        <f t="shared" si="24"/>
        <v>1.6666666666666665</v>
      </c>
      <c r="F387" s="97">
        <f t="shared" si="25"/>
        <v>799.99999999999989</v>
      </c>
      <c r="G387" s="81">
        <f t="shared" si="26"/>
        <v>0</v>
      </c>
      <c r="H387" s="110">
        <f t="shared" si="27"/>
        <v>799.99999999999989</v>
      </c>
      <c r="I387" s="60">
        <v>1.6666666666666665</v>
      </c>
      <c r="J387" s="61"/>
      <c r="K387" s="61"/>
      <c r="L387" s="61"/>
      <c r="M387" s="49"/>
      <c r="N387" s="49"/>
      <c r="O387" s="50"/>
      <c r="P387" s="49"/>
      <c r="Q387" s="49"/>
      <c r="R387" s="49"/>
      <c r="S387" s="49"/>
      <c r="T387" s="49"/>
      <c r="U387" s="49"/>
      <c r="V387" s="50"/>
      <c r="W387" s="49"/>
      <c r="X387" s="49"/>
      <c r="Y387" s="49"/>
      <c r="Z387" s="49"/>
      <c r="AA387" s="49"/>
      <c r="AB387" s="49"/>
      <c r="AC387" s="50"/>
      <c r="AD387" s="49"/>
      <c r="AE387" s="49"/>
      <c r="AF387" s="49"/>
      <c r="AG387" s="49"/>
      <c r="AH387" s="49"/>
      <c r="AI387" s="49"/>
      <c r="AJ387" s="50"/>
      <c r="AK387" s="49"/>
      <c r="AL387" s="49"/>
      <c r="AM387" s="49"/>
      <c r="AN387" s="108">
        <f>COUNTIF(الجدول2[[#This Row],[21]:[20]],480)</f>
        <v>0</v>
      </c>
      <c r="AO387" s="75">
        <f>COUNTIF(الجدول2[[#This Row],[21]:[20]],"غ")</f>
        <v>0</v>
      </c>
      <c r="AP387" s="75">
        <f>COUNTIF(الجدول2[[#This Row],[21]:[20]],"ب")</f>
        <v>0</v>
      </c>
      <c r="AQ387" s="75">
        <f>COUNTIF(الجدول2[[#This Row],[21]:[20]],"&lt;480")</f>
        <v>0</v>
      </c>
    </row>
    <row r="388" spans="1:43">
      <c r="A388" s="109">
        <v>3864</v>
      </c>
      <c r="B388" s="90"/>
      <c r="C388" s="90">
        <f>الجدول2[[#This Row],[الرقم]]</f>
        <v>3864</v>
      </c>
      <c r="D388" s="43"/>
      <c r="E388" s="99">
        <f t="shared" si="24"/>
        <v>2.5</v>
      </c>
      <c r="F388" s="97">
        <f t="shared" si="25"/>
        <v>1200</v>
      </c>
      <c r="G388" s="81">
        <f t="shared" si="26"/>
        <v>0</v>
      </c>
      <c r="H388" s="110">
        <f t="shared" si="27"/>
        <v>1200</v>
      </c>
      <c r="I388" s="60">
        <v>2.5</v>
      </c>
      <c r="J388" s="61"/>
      <c r="K388" s="61"/>
      <c r="L388" s="61"/>
      <c r="M388" s="49"/>
      <c r="N388" s="49"/>
      <c r="O388" s="50"/>
      <c r="P388" s="49"/>
      <c r="Q388" s="49"/>
      <c r="R388" s="49"/>
      <c r="S388" s="49"/>
      <c r="T388" s="49"/>
      <c r="U388" s="49"/>
      <c r="V388" s="50"/>
      <c r="W388" s="49"/>
      <c r="X388" s="49"/>
      <c r="Y388" s="49"/>
      <c r="Z388" s="49"/>
      <c r="AA388" s="49"/>
      <c r="AB388" s="49"/>
      <c r="AC388" s="50"/>
      <c r="AD388" s="49"/>
      <c r="AE388" s="49"/>
      <c r="AF388" s="49"/>
      <c r="AG388" s="49"/>
      <c r="AH388" s="49"/>
      <c r="AI388" s="49"/>
      <c r="AJ388" s="50"/>
      <c r="AK388" s="49"/>
      <c r="AL388" s="49"/>
      <c r="AM388" s="49"/>
      <c r="AN388" s="108">
        <f>COUNTIF(الجدول2[[#This Row],[21]:[20]],480)</f>
        <v>0</v>
      </c>
      <c r="AO388" s="75">
        <f>COUNTIF(الجدول2[[#This Row],[21]:[20]],"غ")</f>
        <v>0</v>
      </c>
      <c r="AP388" s="75">
        <f>COUNTIF(الجدول2[[#This Row],[21]:[20]],"ب")</f>
        <v>0</v>
      </c>
      <c r="AQ388" s="75">
        <f>COUNTIF(الجدول2[[#This Row],[21]:[20]],"&lt;480")</f>
        <v>0</v>
      </c>
    </row>
    <row r="389" spans="1:43">
      <c r="A389" s="109">
        <v>3865</v>
      </c>
      <c r="B389" s="90"/>
      <c r="C389" s="90">
        <f>الجدول2[[#This Row],[الرقم]]</f>
        <v>3865</v>
      </c>
      <c r="D389" s="43"/>
      <c r="E389" s="99">
        <f t="shared" si="24"/>
        <v>2.5</v>
      </c>
      <c r="F389" s="97">
        <f t="shared" si="25"/>
        <v>1200</v>
      </c>
      <c r="G389" s="81">
        <f t="shared" si="26"/>
        <v>0</v>
      </c>
      <c r="H389" s="110">
        <f t="shared" si="27"/>
        <v>1200</v>
      </c>
      <c r="I389" s="60">
        <v>2.5</v>
      </c>
      <c r="J389" s="61"/>
      <c r="K389" s="61"/>
      <c r="L389" s="61"/>
      <c r="M389" s="49"/>
      <c r="N389" s="49"/>
      <c r="O389" s="50"/>
      <c r="P389" s="49"/>
      <c r="Q389" s="49"/>
      <c r="R389" s="49"/>
      <c r="S389" s="49"/>
      <c r="T389" s="49"/>
      <c r="U389" s="49"/>
      <c r="V389" s="50"/>
      <c r="W389" s="49"/>
      <c r="X389" s="49"/>
      <c r="Y389" s="49"/>
      <c r="Z389" s="49"/>
      <c r="AA389" s="49"/>
      <c r="AB389" s="49"/>
      <c r="AC389" s="50"/>
      <c r="AD389" s="49"/>
      <c r="AE389" s="49"/>
      <c r="AF389" s="49"/>
      <c r="AG389" s="49"/>
      <c r="AH389" s="49"/>
      <c r="AI389" s="49"/>
      <c r="AJ389" s="50"/>
      <c r="AK389" s="49"/>
      <c r="AL389" s="49"/>
      <c r="AM389" s="49"/>
      <c r="AN389" s="108">
        <f>COUNTIF(الجدول2[[#This Row],[21]:[20]],480)</f>
        <v>0</v>
      </c>
      <c r="AO389" s="75">
        <f>COUNTIF(الجدول2[[#This Row],[21]:[20]],"غ")</f>
        <v>0</v>
      </c>
      <c r="AP389" s="75">
        <f>COUNTIF(الجدول2[[#This Row],[21]:[20]],"ب")</f>
        <v>0</v>
      </c>
      <c r="AQ389" s="75">
        <f>COUNTIF(الجدول2[[#This Row],[21]:[20]],"&lt;480")</f>
        <v>0</v>
      </c>
    </row>
    <row r="390" spans="1:43">
      <c r="A390" s="109">
        <v>3866</v>
      </c>
      <c r="B390" s="90"/>
      <c r="C390" s="90">
        <f>الجدول2[[#This Row],[الرقم]]</f>
        <v>3866</v>
      </c>
      <c r="D390" s="43"/>
      <c r="E390" s="99">
        <f t="shared" si="24"/>
        <v>2.5</v>
      </c>
      <c r="F390" s="97">
        <f t="shared" si="25"/>
        <v>1200</v>
      </c>
      <c r="G390" s="81">
        <f t="shared" si="26"/>
        <v>0</v>
      </c>
      <c r="H390" s="110">
        <f t="shared" si="27"/>
        <v>1200</v>
      </c>
      <c r="I390" s="60">
        <v>2.5</v>
      </c>
      <c r="J390" s="61"/>
      <c r="K390" s="61"/>
      <c r="L390" s="61"/>
      <c r="M390" s="49"/>
      <c r="N390" s="49"/>
      <c r="O390" s="50"/>
      <c r="P390" s="49"/>
      <c r="Q390" s="49"/>
      <c r="R390" s="49"/>
      <c r="S390" s="49"/>
      <c r="T390" s="49"/>
      <c r="U390" s="49"/>
      <c r="V390" s="50"/>
      <c r="W390" s="49"/>
      <c r="X390" s="49"/>
      <c r="Y390" s="49"/>
      <c r="Z390" s="49"/>
      <c r="AA390" s="49"/>
      <c r="AB390" s="49"/>
      <c r="AC390" s="50"/>
      <c r="AD390" s="49"/>
      <c r="AE390" s="49"/>
      <c r="AF390" s="49"/>
      <c r="AG390" s="49"/>
      <c r="AH390" s="49"/>
      <c r="AI390" s="49"/>
      <c r="AJ390" s="50"/>
      <c r="AK390" s="49"/>
      <c r="AL390" s="49"/>
      <c r="AM390" s="49"/>
      <c r="AN390" s="108">
        <f>COUNTIF(الجدول2[[#This Row],[21]:[20]],480)</f>
        <v>0</v>
      </c>
      <c r="AO390" s="75">
        <f>COUNTIF(الجدول2[[#This Row],[21]:[20]],"غ")</f>
        <v>0</v>
      </c>
      <c r="AP390" s="75">
        <f>COUNTIF(الجدول2[[#This Row],[21]:[20]],"ب")</f>
        <v>0</v>
      </c>
      <c r="AQ390" s="75">
        <f>COUNTIF(الجدول2[[#This Row],[21]:[20]],"&lt;480")</f>
        <v>0</v>
      </c>
    </row>
    <row r="391" spans="1:43">
      <c r="A391" s="109">
        <v>3867</v>
      </c>
      <c r="B391" s="90"/>
      <c r="C391" s="90">
        <f>الجدول2[[#This Row],[الرقم]]</f>
        <v>3867</v>
      </c>
      <c r="D391" s="43"/>
      <c r="E391" s="99">
        <f t="shared" si="24"/>
        <v>2.5</v>
      </c>
      <c r="F391" s="97">
        <f t="shared" si="25"/>
        <v>1200</v>
      </c>
      <c r="G391" s="81">
        <f t="shared" si="26"/>
        <v>0</v>
      </c>
      <c r="H391" s="110">
        <f t="shared" si="27"/>
        <v>1200</v>
      </c>
      <c r="I391" s="60">
        <v>2.5</v>
      </c>
      <c r="J391" s="61"/>
      <c r="K391" s="61"/>
      <c r="L391" s="61"/>
      <c r="M391" s="49"/>
      <c r="N391" s="49"/>
      <c r="O391" s="50"/>
      <c r="P391" s="49"/>
      <c r="Q391" s="49"/>
      <c r="R391" s="49"/>
      <c r="S391" s="49"/>
      <c r="T391" s="49"/>
      <c r="U391" s="49"/>
      <c r="V391" s="50"/>
      <c r="W391" s="49"/>
      <c r="X391" s="49"/>
      <c r="Y391" s="49"/>
      <c r="Z391" s="49"/>
      <c r="AA391" s="49"/>
      <c r="AB391" s="49"/>
      <c r="AC391" s="50"/>
      <c r="AD391" s="49"/>
      <c r="AE391" s="49"/>
      <c r="AF391" s="49"/>
      <c r="AG391" s="49"/>
      <c r="AH391" s="49"/>
      <c r="AI391" s="49"/>
      <c r="AJ391" s="50"/>
      <c r="AK391" s="49"/>
      <c r="AL391" s="49"/>
      <c r="AM391" s="49"/>
      <c r="AN391" s="108">
        <f>COUNTIF(الجدول2[[#This Row],[21]:[20]],480)</f>
        <v>0</v>
      </c>
      <c r="AO391" s="75">
        <f>COUNTIF(الجدول2[[#This Row],[21]:[20]],"غ")</f>
        <v>0</v>
      </c>
      <c r="AP391" s="75">
        <f>COUNTIF(الجدول2[[#This Row],[21]:[20]],"ب")</f>
        <v>0</v>
      </c>
      <c r="AQ391" s="75">
        <f>COUNTIF(الجدول2[[#This Row],[21]:[20]],"&lt;480")</f>
        <v>0</v>
      </c>
    </row>
    <row r="392" spans="1:43">
      <c r="A392" s="109">
        <v>3868</v>
      </c>
      <c r="B392" s="90"/>
      <c r="C392" s="90">
        <f>الجدول2[[#This Row],[الرقم]]</f>
        <v>3868</v>
      </c>
      <c r="D392" s="43"/>
      <c r="E392" s="99">
        <f t="shared" si="24"/>
        <v>2.5</v>
      </c>
      <c r="F392" s="97">
        <f t="shared" si="25"/>
        <v>1200</v>
      </c>
      <c r="G392" s="81">
        <f t="shared" si="26"/>
        <v>0</v>
      </c>
      <c r="H392" s="110">
        <f t="shared" si="27"/>
        <v>1200</v>
      </c>
      <c r="I392" s="60">
        <v>2.5</v>
      </c>
      <c r="J392" s="61"/>
      <c r="K392" s="61"/>
      <c r="L392" s="61"/>
      <c r="M392" s="49"/>
      <c r="N392" s="49"/>
      <c r="O392" s="50"/>
      <c r="P392" s="49"/>
      <c r="Q392" s="49"/>
      <c r="R392" s="49"/>
      <c r="S392" s="49"/>
      <c r="T392" s="49"/>
      <c r="U392" s="49"/>
      <c r="V392" s="50"/>
      <c r="W392" s="49"/>
      <c r="X392" s="49"/>
      <c r="Y392" s="49"/>
      <c r="Z392" s="49"/>
      <c r="AA392" s="49"/>
      <c r="AB392" s="49"/>
      <c r="AC392" s="50"/>
      <c r="AD392" s="49"/>
      <c r="AE392" s="49"/>
      <c r="AF392" s="49"/>
      <c r="AG392" s="49"/>
      <c r="AH392" s="49"/>
      <c r="AI392" s="49"/>
      <c r="AJ392" s="50"/>
      <c r="AK392" s="49"/>
      <c r="AL392" s="49"/>
      <c r="AM392" s="49"/>
      <c r="AN392" s="108">
        <f>COUNTIF(الجدول2[[#This Row],[21]:[20]],480)</f>
        <v>0</v>
      </c>
      <c r="AO392" s="75">
        <f>COUNTIF(الجدول2[[#This Row],[21]:[20]],"غ")</f>
        <v>0</v>
      </c>
      <c r="AP392" s="75">
        <f>COUNTIF(الجدول2[[#This Row],[21]:[20]],"ب")</f>
        <v>0</v>
      </c>
      <c r="AQ392" s="75">
        <f>COUNTIF(الجدول2[[#This Row],[21]:[20]],"&lt;480")</f>
        <v>0</v>
      </c>
    </row>
    <row r="393" spans="1:43">
      <c r="A393" s="109">
        <v>3869</v>
      </c>
      <c r="B393" s="90"/>
      <c r="C393" s="90">
        <f>الجدول2[[#This Row],[الرقم]]</f>
        <v>3869</v>
      </c>
      <c r="D393" s="43"/>
      <c r="E393" s="99">
        <f t="shared" si="24"/>
        <v>1.5</v>
      </c>
      <c r="F393" s="97">
        <f t="shared" si="25"/>
        <v>720</v>
      </c>
      <c r="G393" s="81">
        <f t="shared" si="26"/>
        <v>0</v>
      </c>
      <c r="H393" s="110">
        <f t="shared" si="27"/>
        <v>1200</v>
      </c>
      <c r="I393" s="60">
        <v>2.5</v>
      </c>
      <c r="J393" s="61"/>
      <c r="K393" s="64">
        <v>480</v>
      </c>
      <c r="L393" s="61"/>
      <c r="M393" s="49"/>
      <c r="N393" s="49"/>
      <c r="O393" s="50"/>
      <c r="P393" s="49"/>
      <c r="Q393" s="49"/>
      <c r="R393" s="49"/>
      <c r="S393" s="49"/>
      <c r="T393" s="49"/>
      <c r="U393" s="49"/>
      <c r="V393" s="50"/>
      <c r="W393" s="49"/>
      <c r="X393" s="49"/>
      <c r="Y393" s="49"/>
      <c r="Z393" s="49"/>
      <c r="AA393" s="49"/>
      <c r="AB393" s="49"/>
      <c r="AC393" s="50"/>
      <c r="AD393" s="49"/>
      <c r="AE393" s="49"/>
      <c r="AF393" s="49"/>
      <c r="AG393" s="49"/>
      <c r="AH393" s="49"/>
      <c r="AI393" s="49"/>
      <c r="AJ393" s="50"/>
      <c r="AK393" s="49"/>
      <c r="AL393" s="49"/>
      <c r="AM393" s="49"/>
      <c r="AN393" s="108">
        <f>COUNTIF(الجدول2[[#This Row],[21]:[20]],480)</f>
        <v>1</v>
      </c>
      <c r="AO393" s="75">
        <f>COUNTIF(الجدول2[[#This Row],[21]:[20]],"غ")</f>
        <v>0</v>
      </c>
      <c r="AP393" s="75">
        <f>COUNTIF(الجدول2[[#This Row],[21]:[20]],"ب")</f>
        <v>0</v>
      </c>
      <c r="AQ393" s="75">
        <f>COUNTIF(الجدول2[[#This Row],[21]:[20]],"&lt;480")</f>
        <v>0</v>
      </c>
    </row>
    <row r="394" spans="1:43">
      <c r="A394" s="109">
        <v>3870</v>
      </c>
      <c r="B394" s="90"/>
      <c r="C394" s="90">
        <f>الجدول2[[#This Row],[الرقم]]</f>
        <v>3870</v>
      </c>
      <c r="D394" s="43"/>
      <c r="E394" s="99">
        <f t="shared" si="24"/>
        <v>1.3333333330000001</v>
      </c>
      <c r="F394" s="97">
        <f t="shared" si="25"/>
        <v>639.9999998400001</v>
      </c>
      <c r="G394" s="81">
        <f t="shared" si="26"/>
        <v>0</v>
      </c>
      <c r="H394" s="110">
        <f t="shared" si="27"/>
        <v>1119.9999998400001</v>
      </c>
      <c r="I394" s="60">
        <v>2.3333333330000001</v>
      </c>
      <c r="J394" s="61"/>
      <c r="K394" s="64">
        <v>480</v>
      </c>
      <c r="L394" s="61"/>
      <c r="M394" s="49"/>
      <c r="N394" s="49"/>
      <c r="O394" s="50"/>
      <c r="P394" s="49"/>
      <c r="Q394" s="49"/>
      <c r="R394" s="49"/>
      <c r="S394" s="49"/>
      <c r="T394" s="49"/>
      <c r="U394" s="49"/>
      <c r="V394" s="50"/>
      <c r="W394" s="49"/>
      <c r="X394" s="49"/>
      <c r="Y394" s="49"/>
      <c r="Z394" s="49"/>
      <c r="AA394" s="49"/>
      <c r="AB394" s="49"/>
      <c r="AC394" s="50"/>
      <c r="AD394" s="49"/>
      <c r="AE394" s="49"/>
      <c r="AF394" s="49"/>
      <c r="AG394" s="49"/>
      <c r="AH394" s="49"/>
      <c r="AI394" s="49"/>
      <c r="AJ394" s="50"/>
      <c r="AK394" s="49"/>
      <c r="AL394" s="49"/>
      <c r="AM394" s="49"/>
      <c r="AN394" s="108">
        <f>COUNTIF(الجدول2[[#This Row],[21]:[20]],480)</f>
        <v>1</v>
      </c>
      <c r="AO394" s="75">
        <f>COUNTIF(الجدول2[[#This Row],[21]:[20]],"غ")</f>
        <v>0</v>
      </c>
      <c r="AP394" s="75">
        <f>COUNTIF(الجدول2[[#This Row],[21]:[20]],"ب")</f>
        <v>0</v>
      </c>
      <c r="AQ394" s="75">
        <f>COUNTIF(الجدول2[[#This Row],[21]:[20]],"&lt;480")</f>
        <v>0</v>
      </c>
    </row>
    <row r="395" spans="1:43">
      <c r="A395" s="109">
        <v>3871</v>
      </c>
      <c r="B395" s="90"/>
      <c r="C395" s="90">
        <f>الجدول2[[#This Row],[الرقم]]</f>
        <v>3871</v>
      </c>
      <c r="D395" s="43"/>
      <c r="E395" s="99">
        <f t="shared" si="24"/>
        <v>1.25</v>
      </c>
      <c r="F395" s="97">
        <f t="shared" si="25"/>
        <v>600</v>
      </c>
      <c r="G395" s="81">
        <f t="shared" si="26"/>
        <v>0</v>
      </c>
      <c r="H395" s="110">
        <f t="shared" si="27"/>
        <v>600</v>
      </c>
      <c r="I395" s="60">
        <v>1.25</v>
      </c>
      <c r="J395" s="61"/>
      <c r="K395" s="61"/>
      <c r="L395" s="61"/>
      <c r="M395" s="49"/>
      <c r="N395" s="49"/>
      <c r="O395" s="50"/>
      <c r="P395" s="49"/>
      <c r="Q395" s="49"/>
      <c r="R395" s="49"/>
      <c r="S395" s="49"/>
      <c r="T395" s="49"/>
      <c r="U395" s="49"/>
      <c r="V395" s="50"/>
      <c r="W395" s="49"/>
      <c r="X395" s="49"/>
      <c r="Y395" s="49"/>
      <c r="Z395" s="49"/>
      <c r="AA395" s="49"/>
      <c r="AB395" s="49"/>
      <c r="AC395" s="50"/>
      <c r="AD395" s="49"/>
      <c r="AE395" s="49"/>
      <c r="AF395" s="49"/>
      <c r="AG395" s="49"/>
      <c r="AH395" s="49"/>
      <c r="AI395" s="49"/>
      <c r="AJ395" s="50"/>
      <c r="AK395" s="49"/>
      <c r="AL395" s="49"/>
      <c r="AM395" s="49"/>
      <c r="AN395" s="108">
        <f>COUNTIF(الجدول2[[#This Row],[21]:[20]],480)</f>
        <v>0</v>
      </c>
      <c r="AO395" s="75">
        <f>COUNTIF(الجدول2[[#This Row],[21]:[20]],"غ")</f>
        <v>0</v>
      </c>
      <c r="AP395" s="75">
        <f>COUNTIF(الجدول2[[#This Row],[21]:[20]],"ب")</f>
        <v>0</v>
      </c>
      <c r="AQ395" s="75">
        <f>COUNTIF(الجدول2[[#This Row],[21]:[20]],"&lt;480")</f>
        <v>0</v>
      </c>
    </row>
    <row r="396" spans="1:43">
      <c r="A396" s="109">
        <v>3872</v>
      </c>
      <c r="B396" s="90"/>
      <c r="C396" s="90">
        <f>الجدول2[[#This Row],[الرقم]]</f>
        <v>3872</v>
      </c>
      <c r="D396" s="43"/>
      <c r="E396" s="99">
        <f t="shared" si="24"/>
        <v>1.9166666666666665</v>
      </c>
      <c r="F396" s="97">
        <f t="shared" si="25"/>
        <v>919.99999999999989</v>
      </c>
      <c r="G396" s="81">
        <f t="shared" si="26"/>
        <v>0</v>
      </c>
      <c r="H396" s="110">
        <f t="shared" si="27"/>
        <v>919.99999999999989</v>
      </c>
      <c r="I396" s="60">
        <v>1.9166666666666665</v>
      </c>
      <c r="J396" s="61"/>
      <c r="K396" s="61"/>
      <c r="L396" s="61"/>
      <c r="M396" s="49"/>
      <c r="N396" s="49"/>
      <c r="O396" s="50"/>
      <c r="P396" s="49"/>
      <c r="Q396" s="49"/>
      <c r="R396" s="49"/>
      <c r="S396" s="49"/>
      <c r="T396" s="49"/>
      <c r="U396" s="49"/>
      <c r="V396" s="50"/>
      <c r="W396" s="49"/>
      <c r="X396" s="49"/>
      <c r="Y396" s="49"/>
      <c r="Z396" s="49"/>
      <c r="AA396" s="49"/>
      <c r="AB396" s="49"/>
      <c r="AC396" s="50"/>
      <c r="AD396" s="49"/>
      <c r="AE396" s="49"/>
      <c r="AF396" s="49"/>
      <c r="AG396" s="49"/>
      <c r="AH396" s="49"/>
      <c r="AI396" s="49"/>
      <c r="AJ396" s="50"/>
      <c r="AK396" s="49"/>
      <c r="AL396" s="49"/>
      <c r="AM396" s="49"/>
      <c r="AN396" s="108">
        <f>COUNTIF(الجدول2[[#This Row],[21]:[20]],480)</f>
        <v>0</v>
      </c>
      <c r="AO396" s="75">
        <f>COUNTIF(الجدول2[[#This Row],[21]:[20]],"غ")</f>
        <v>0</v>
      </c>
      <c r="AP396" s="75">
        <f>COUNTIF(الجدول2[[#This Row],[21]:[20]],"ب")</f>
        <v>0</v>
      </c>
      <c r="AQ396" s="75">
        <f>COUNTIF(الجدول2[[#This Row],[21]:[20]],"&lt;480")</f>
        <v>0</v>
      </c>
    </row>
    <row r="397" spans="1:43">
      <c r="A397" s="109">
        <v>3873</v>
      </c>
      <c r="B397" s="90"/>
      <c r="C397" s="90">
        <f>الجدول2[[#This Row],[الرقم]]</f>
        <v>3873</v>
      </c>
      <c r="D397" s="43"/>
      <c r="E397" s="99">
        <f t="shared" si="24"/>
        <v>1.75</v>
      </c>
      <c r="F397" s="97">
        <f t="shared" si="25"/>
        <v>840</v>
      </c>
      <c r="G397" s="81">
        <f t="shared" si="26"/>
        <v>0</v>
      </c>
      <c r="H397" s="110">
        <f t="shared" si="27"/>
        <v>840</v>
      </c>
      <c r="I397" s="60">
        <v>1.75</v>
      </c>
      <c r="J397" s="61"/>
      <c r="K397" s="61"/>
      <c r="L397" s="61"/>
      <c r="M397" s="49"/>
      <c r="N397" s="49"/>
      <c r="O397" s="50"/>
      <c r="P397" s="49"/>
      <c r="Q397" s="49"/>
      <c r="R397" s="49"/>
      <c r="S397" s="49"/>
      <c r="T397" s="49"/>
      <c r="U397" s="49"/>
      <c r="V397" s="50"/>
      <c r="W397" s="49"/>
      <c r="X397" s="49"/>
      <c r="Y397" s="49"/>
      <c r="Z397" s="49"/>
      <c r="AA397" s="49"/>
      <c r="AB397" s="49"/>
      <c r="AC397" s="50"/>
      <c r="AD397" s="49"/>
      <c r="AE397" s="49"/>
      <c r="AF397" s="49"/>
      <c r="AG397" s="49"/>
      <c r="AH397" s="49"/>
      <c r="AI397" s="49"/>
      <c r="AJ397" s="50"/>
      <c r="AK397" s="49"/>
      <c r="AL397" s="49"/>
      <c r="AM397" s="49"/>
      <c r="AN397" s="108">
        <f>COUNTIF(الجدول2[[#This Row],[21]:[20]],480)</f>
        <v>0</v>
      </c>
      <c r="AO397" s="75">
        <f>COUNTIF(الجدول2[[#This Row],[21]:[20]],"غ")</f>
        <v>0</v>
      </c>
      <c r="AP397" s="75">
        <f>COUNTIF(الجدول2[[#This Row],[21]:[20]],"ب")</f>
        <v>0</v>
      </c>
      <c r="AQ397" s="75">
        <f>COUNTIF(الجدول2[[#This Row],[21]:[20]],"&lt;480")</f>
        <v>0</v>
      </c>
    </row>
    <row r="398" spans="1:43">
      <c r="A398" s="109">
        <v>3874</v>
      </c>
      <c r="B398" s="90"/>
      <c r="C398" s="90">
        <f>الجدول2[[#This Row],[الرقم]]</f>
        <v>3874</v>
      </c>
      <c r="D398" s="43"/>
      <c r="E398" s="99">
        <f t="shared" si="24"/>
        <v>1.5</v>
      </c>
      <c r="F398" s="97">
        <f t="shared" si="25"/>
        <v>720</v>
      </c>
      <c r="G398" s="81">
        <f t="shared" si="26"/>
        <v>0</v>
      </c>
      <c r="H398" s="110">
        <f t="shared" si="27"/>
        <v>720</v>
      </c>
      <c r="I398" s="60">
        <v>1.5</v>
      </c>
      <c r="J398" s="61"/>
      <c r="K398" s="61"/>
      <c r="L398" s="61"/>
      <c r="M398" s="49"/>
      <c r="N398" s="49"/>
      <c r="O398" s="50"/>
      <c r="P398" s="49"/>
      <c r="Q398" s="49"/>
      <c r="R398" s="49"/>
      <c r="S398" s="49"/>
      <c r="T398" s="49"/>
      <c r="U398" s="49"/>
      <c r="V398" s="50"/>
      <c r="W398" s="49"/>
      <c r="X398" s="49"/>
      <c r="Y398" s="49"/>
      <c r="Z398" s="49"/>
      <c r="AA398" s="49"/>
      <c r="AB398" s="49"/>
      <c r="AC398" s="50"/>
      <c r="AD398" s="49"/>
      <c r="AE398" s="49"/>
      <c r="AF398" s="49"/>
      <c r="AG398" s="49"/>
      <c r="AH398" s="49"/>
      <c r="AI398" s="49"/>
      <c r="AJ398" s="50"/>
      <c r="AK398" s="49"/>
      <c r="AL398" s="49"/>
      <c r="AM398" s="49"/>
      <c r="AN398" s="108">
        <f>COUNTIF(الجدول2[[#This Row],[21]:[20]],480)</f>
        <v>0</v>
      </c>
      <c r="AO398" s="75">
        <f>COUNTIF(الجدول2[[#This Row],[21]:[20]],"غ")</f>
        <v>0</v>
      </c>
      <c r="AP398" s="75">
        <f>COUNTIF(الجدول2[[#This Row],[21]:[20]],"ب")</f>
        <v>0</v>
      </c>
      <c r="AQ398" s="75">
        <f>COUNTIF(الجدول2[[#This Row],[21]:[20]],"&lt;480")</f>
        <v>0</v>
      </c>
    </row>
    <row r="399" spans="1:43">
      <c r="A399" s="109">
        <v>3875</v>
      </c>
      <c r="B399" s="90"/>
      <c r="C399" s="90">
        <f>الجدول2[[#This Row],[الرقم]]</f>
        <v>3875</v>
      </c>
      <c r="D399" s="43"/>
      <c r="E399" s="99">
        <f t="shared" si="24"/>
        <v>1.5</v>
      </c>
      <c r="F399" s="97">
        <f t="shared" si="25"/>
        <v>720</v>
      </c>
      <c r="G399" s="81">
        <f t="shared" si="26"/>
        <v>0</v>
      </c>
      <c r="H399" s="110">
        <f t="shared" si="27"/>
        <v>720</v>
      </c>
      <c r="I399" s="60">
        <v>1.5</v>
      </c>
      <c r="J399" s="61"/>
      <c r="K399" s="61"/>
      <c r="L399" s="61"/>
      <c r="M399" s="49"/>
      <c r="N399" s="49"/>
      <c r="O399" s="50"/>
      <c r="P399" s="49"/>
      <c r="Q399" s="49"/>
      <c r="R399" s="49"/>
      <c r="S399" s="49"/>
      <c r="T399" s="49"/>
      <c r="U399" s="49"/>
      <c r="V399" s="50"/>
      <c r="W399" s="49"/>
      <c r="X399" s="49"/>
      <c r="Y399" s="49"/>
      <c r="Z399" s="49"/>
      <c r="AA399" s="49"/>
      <c r="AB399" s="49"/>
      <c r="AC399" s="50"/>
      <c r="AD399" s="49"/>
      <c r="AE399" s="49"/>
      <c r="AF399" s="49"/>
      <c r="AG399" s="49"/>
      <c r="AH399" s="49"/>
      <c r="AI399" s="49"/>
      <c r="AJ399" s="50"/>
      <c r="AK399" s="49"/>
      <c r="AL399" s="49"/>
      <c r="AM399" s="49"/>
      <c r="AN399" s="108">
        <f>COUNTIF(الجدول2[[#This Row],[21]:[20]],480)</f>
        <v>0</v>
      </c>
      <c r="AO399" s="75">
        <f>COUNTIF(الجدول2[[#This Row],[21]:[20]],"غ")</f>
        <v>0</v>
      </c>
      <c r="AP399" s="75">
        <f>COUNTIF(الجدول2[[#This Row],[21]:[20]],"ب")</f>
        <v>0</v>
      </c>
      <c r="AQ399" s="75">
        <f>COUNTIF(الجدول2[[#This Row],[21]:[20]],"&lt;480")</f>
        <v>0</v>
      </c>
    </row>
    <row r="400" spans="1:43">
      <c r="A400" s="109">
        <v>3876</v>
      </c>
      <c r="B400" s="90"/>
      <c r="C400" s="90">
        <f>الجدول2[[#This Row],[الرقم]]</f>
        <v>3876</v>
      </c>
      <c r="D400" s="43"/>
      <c r="E400" s="99">
        <f t="shared" si="24"/>
        <v>2.5</v>
      </c>
      <c r="F400" s="97">
        <f t="shared" si="25"/>
        <v>1200</v>
      </c>
      <c r="G400" s="81">
        <f t="shared" si="26"/>
        <v>0</v>
      </c>
      <c r="H400" s="110">
        <f t="shared" si="27"/>
        <v>1200</v>
      </c>
      <c r="I400" s="60">
        <v>2.5</v>
      </c>
      <c r="J400" s="61"/>
      <c r="K400" s="61"/>
      <c r="L400" s="61"/>
      <c r="M400" s="49"/>
      <c r="N400" s="49"/>
      <c r="O400" s="50"/>
      <c r="P400" s="49"/>
      <c r="Q400" s="49"/>
      <c r="R400" s="49"/>
      <c r="S400" s="49"/>
      <c r="T400" s="49"/>
      <c r="U400" s="49"/>
      <c r="V400" s="50"/>
      <c r="W400" s="49"/>
      <c r="X400" s="49"/>
      <c r="Y400" s="49"/>
      <c r="Z400" s="49"/>
      <c r="AA400" s="49"/>
      <c r="AB400" s="49"/>
      <c r="AC400" s="50"/>
      <c r="AD400" s="49"/>
      <c r="AE400" s="49"/>
      <c r="AF400" s="49"/>
      <c r="AG400" s="49"/>
      <c r="AH400" s="49"/>
      <c r="AI400" s="49"/>
      <c r="AJ400" s="50"/>
      <c r="AK400" s="49"/>
      <c r="AL400" s="49"/>
      <c r="AM400" s="49"/>
      <c r="AN400" s="108">
        <f>COUNTIF(الجدول2[[#This Row],[21]:[20]],480)</f>
        <v>0</v>
      </c>
      <c r="AO400" s="75">
        <f>COUNTIF(الجدول2[[#This Row],[21]:[20]],"غ")</f>
        <v>0</v>
      </c>
      <c r="AP400" s="75">
        <f>COUNTIF(الجدول2[[#This Row],[21]:[20]],"ب")</f>
        <v>0</v>
      </c>
      <c r="AQ400" s="75">
        <f>COUNTIF(الجدول2[[#This Row],[21]:[20]],"&lt;480")</f>
        <v>0</v>
      </c>
    </row>
    <row r="401" spans="1:43">
      <c r="A401" s="109">
        <v>3877</v>
      </c>
      <c r="B401" s="90"/>
      <c r="C401" s="90">
        <f>الجدول2[[#This Row],[الرقم]]</f>
        <v>3877</v>
      </c>
      <c r="D401" s="43"/>
      <c r="E401" s="99">
        <f t="shared" si="24"/>
        <v>1.5</v>
      </c>
      <c r="F401" s="97">
        <f t="shared" si="25"/>
        <v>720</v>
      </c>
      <c r="G401" s="81">
        <f t="shared" si="26"/>
        <v>0</v>
      </c>
      <c r="H401" s="110">
        <f t="shared" si="27"/>
        <v>1200</v>
      </c>
      <c r="I401" s="60">
        <v>2.5</v>
      </c>
      <c r="J401" s="61"/>
      <c r="K401" s="61"/>
      <c r="L401" s="61"/>
      <c r="M401" s="49"/>
      <c r="N401" s="49"/>
      <c r="O401" s="50">
        <v>480</v>
      </c>
      <c r="P401" s="49"/>
      <c r="Q401" s="49"/>
      <c r="R401" s="49"/>
      <c r="S401" s="49"/>
      <c r="T401" s="49"/>
      <c r="U401" s="49"/>
      <c r="V401" s="50"/>
      <c r="W401" s="49"/>
      <c r="X401" s="49"/>
      <c r="Y401" s="49"/>
      <c r="Z401" s="49"/>
      <c r="AA401" s="49"/>
      <c r="AB401" s="49"/>
      <c r="AC401" s="50"/>
      <c r="AD401" s="49"/>
      <c r="AE401" s="49"/>
      <c r="AF401" s="49"/>
      <c r="AG401" s="49"/>
      <c r="AH401" s="49"/>
      <c r="AI401" s="49"/>
      <c r="AJ401" s="50"/>
      <c r="AK401" s="49"/>
      <c r="AL401" s="49"/>
      <c r="AM401" s="49"/>
      <c r="AN401" s="108">
        <f>COUNTIF(الجدول2[[#This Row],[21]:[20]],480)</f>
        <v>1</v>
      </c>
      <c r="AO401" s="75">
        <f>COUNTIF(الجدول2[[#This Row],[21]:[20]],"غ")</f>
        <v>0</v>
      </c>
      <c r="AP401" s="75">
        <f>COUNTIF(الجدول2[[#This Row],[21]:[20]],"ب")</f>
        <v>0</v>
      </c>
      <c r="AQ401" s="75">
        <f>COUNTIF(الجدول2[[#This Row],[21]:[20]],"&lt;480")</f>
        <v>0</v>
      </c>
    </row>
    <row r="402" spans="1:43">
      <c r="A402" s="109">
        <v>3878</v>
      </c>
      <c r="B402" s="90"/>
      <c r="C402" s="90">
        <f>الجدول2[[#This Row],[الرقم]]</f>
        <v>3878</v>
      </c>
      <c r="D402" s="43"/>
      <c r="E402" s="99">
        <f t="shared" si="24"/>
        <v>2.5</v>
      </c>
      <c r="F402" s="97">
        <f t="shared" si="25"/>
        <v>1200</v>
      </c>
      <c r="G402" s="81">
        <f t="shared" si="26"/>
        <v>0</v>
      </c>
      <c r="H402" s="110">
        <f t="shared" si="27"/>
        <v>1200</v>
      </c>
      <c r="I402" s="60">
        <v>2.5</v>
      </c>
      <c r="J402" s="61"/>
      <c r="K402" s="61"/>
      <c r="L402" s="61"/>
      <c r="M402" s="49"/>
      <c r="N402" s="49"/>
      <c r="O402" s="50"/>
      <c r="P402" s="49"/>
      <c r="Q402" s="49"/>
      <c r="R402" s="49"/>
      <c r="S402" s="49"/>
      <c r="T402" s="49"/>
      <c r="U402" s="49"/>
      <c r="V402" s="50"/>
      <c r="W402" s="49"/>
      <c r="X402" s="49"/>
      <c r="Y402" s="49"/>
      <c r="Z402" s="49"/>
      <c r="AA402" s="49"/>
      <c r="AB402" s="49"/>
      <c r="AC402" s="50"/>
      <c r="AD402" s="49"/>
      <c r="AE402" s="49"/>
      <c r="AF402" s="49"/>
      <c r="AG402" s="49"/>
      <c r="AH402" s="49"/>
      <c r="AI402" s="49"/>
      <c r="AJ402" s="50"/>
      <c r="AK402" s="49"/>
      <c r="AL402" s="49"/>
      <c r="AM402" s="49"/>
      <c r="AN402" s="108">
        <f>COUNTIF(الجدول2[[#This Row],[21]:[20]],480)</f>
        <v>0</v>
      </c>
      <c r="AO402" s="75">
        <f>COUNTIF(الجدول2[[#This Row],[21]:[20]],"غ")</f>
        <v>0</v>
      </c>
      <c r="AP402" s="75">
        <f>COUNTIF(الجدول2[[#This Row],[21]:[20]],"ب")</f>
        <v>0</v>
      </c>
      <c r="AQ402" s="75">
        <f>COUNTIF(الجدول2[[#This Row],[21]:[20]],"&lt;480")</f>
        <v>0</v>
      </c>
    </row>
    <row r="403" spans="1:43">
      <c r="A403" s="111">
        <v>3879</v>
      </c>
      <c r="B403" s="90"/>
      <c r="C403" s="90">
        <f>الجدول2[[#This Row],[الرقم]]</f>
        <v>3879</v>
      </c>
      <c r="D403" s="43"/>
      <c r="E403" s="99">
        <f t="shared" si="24"/>
        <v>1.25</v>
      </c>
      <c r="F403" s="97">
        <f t="shared" si="25"/>
        <v>600</v>
      </c>
      <c r="G403" s="81">
        <f t="shared" si="26"/>
        <v>0</v>
      </c>
      <c r="H403" s="110">
        <f t="shared" si="27"/>
        <v>1080</v>
      </c>
      <c r="I403" s="60">
        <v>2.25</v>
      </c>
      <c r="J403" s="61"/>
      <c r="K403" s="61"/>
      <c r="L403" s="64">
        <v>480</v>
      </c>
      <c r="M403" s="49"/>
      <c r="N403" s="49"/>
      <c r="O403" s="50"/>
      <c r="P403" s="49"/>
      <c r="Q403" s="49"/>
      <c r="R403" s="49"/>
      <c r="S403" s="49"/>
      <c r="T403" s="49"/>
      <c r="U403" s="49"/>
      <c r="V403" s="50"/>
      <c r="W403" s="49"/>
      <c r="X403" s="49"/>
      <c r="Y403" s="49"/>
      <c r="Z403" s="49"/>
      <c r="AA403" s="49"/>
      <c r="AB403" s="49"/>
      <c r="AC403" s="50"/>
      <c r="AD403" s="49"/>
      <c r="AE403" s="49"/>
      <c r="AF403" s="49"/>
      <c r="AG403" s="49"/>
      <c r="AH403" s="49"/>
      <c r="AI403" s="49"/>
      <c r="AJ403" s="50"/>
      <c r="AK403" s="49"/>
      <c r="AL403" s="49"/>
      <c r="AM403" s="49"/>
      <c r="AN403" s="108">
        <f>COUNTIF(الجدول2[[#This Row],[21]:[20]],480)</f>
        <v>1</v>
      </c>
      <c r="AO403" s="75">
        <f>COUNTIF(الجدول2[[#This Row],[21]:[20]],"غ")</f>
        <v>0</v>
      </c>
      <c r="AP403" s="75">
        <f>COUNTIF(الجدول2[[#This Row],[21]:[20]],"ب")</f>
        <v>0</v>
      </c>
      <c r="AQ403" s="75">
        <f>COUNTIF(الجدول2[[#This Row],[21]:[20]],"&lt;480")</f>
        <v>0</v>
      </c>
    </row>
    <row r="404" spans="1:43">
      <c r="A404" s="111">
        <v>3880</v>
      </c>
      <c r="B404" s="90"/>
      <c r="C404" s="90">
        <f>الجدول2[[#This Row],[الرقم]]</f>
        <v>3880</v>
      </c>
      <c r="D404" s="43"/>
      <c r="E404" s="99">
        <f t="shared" si="24"/>
        <v>2.083333333333333</v>
      </c>
      <c r="F404" s="97">
        <f t="shared" si="25"/>
        <v>999.99999999999989</v>
      </c>
      <c r="G404" s="81">
        <f t="shared" si="26"/>
        <v>0</v>
      </c>
      <c r="H404" s="110">
        <f t="shared" si="27"/>
        <v>999.99999999999989</v>
      </c>
      <c r="I404" s="60">
        <v>2.083333333333333</v>
      </c>
      <c r="J404" s="61"/>
      <c r="K404" s="61"/>
      <c r="L404" s="61"/>
      <c r="M404" s="49"/>
      <c r="N404" s="49"/>
      <c r="O404" s="50"/>
      <c r="P404" s="49"/>
      <c r="Q404" s="49"/>
      <c r="R404" s="49"/>
      <c r="S404" s="49"/>
      <c r="T404" s="49"/>
      <c r="U404" s="49"/>
      <c r="V404" s="50"/>
      <c r="W404" s="49"/>
      <c r="X404" s="49"/>
      <c r="Y404" s="49"/>
      <c r="Z404" s="49"/>
      <c r="AA404" s="49"/>
      <c r="AB404" s="49"/>
      <c r="AC404" s="50"/>
      <c r="AD404" s="49"/>
      <c r="AE404" s="49"/>
      <c r="AF404" s="49"/>
      <c r="AG404" s="49"/>
      <c r="AH404" s="49"/>
      <c r="AI404" s="49"/>
      <c r="AJ404" s="50"/>
      <c r="AK404" s="49"/>
      <c r="AL404" s="49"/>
      <c r="AM404" s="49"/>
      <c r="AN404" s="108">
        <f>COUNTIF(الجدول2[[#This Row],[21]:[20]],480)</f>
        <v>0</v>
      </c>
      <c r="AO404" s="75">
        <f>COUNTIF(الجدول2[[#This Row],[21]:[20]],"غ")</f>
        <v>0</v>
      </c>
      <c r="AP404" s="75">
        <f>COUNTIF(الجدول2[[#This Row],[21]:[20]],"ب")</f>
        <v>0</v>
      </c>
      <c r="AQ404" s="75">
        <f>COUNTIF(الجدول2[[#This Row],[21]:[20]],"&lt;480")</f>
        <v>0</v>
      </c>
    </row>
    <row r="405" spans="1:43">
      <c r="A405" s="111">
        <v>3881</v>
      </c>
      <c r="B405" s="90"/>
      <c r="C405" s="90">
        <f>الجدول2[[#This Row],[الرقم]]</f>
        <v>3881</v>
      </c>
      <c r="D405" s="43"/>
      <c r="E405" s="99">
        <f t="shared" si="24"/>
        <v>2.083333333333333</v>
      </c>
      <c r="F405" s="97">
        <f t="shared" si="25"/>
        <v>999.99999999999989</v>
      </c>
      <c r="G405" s="81">
        <f t="shared" si="26"/>
        <v>0</v>
      </c>
      <c r="H405" s="110">
        <f t="shared" si="27"/>
        <v>999.99999999999989</v>
      </c>
      <c r="I405" s="60">
        <v>2.083333333333333</v>
      </c>
      <c r="J405" s="61"/>
      <c r="K405" s="61"/>
      <c r="L405" s="61"/>
      <c r="M405" s="49"/>
      <c r="N405" s="49"/>
      <c r="O405" s="50"/>
      <c r="P405" s="49"/>
      <c r="Q405" s="49"/>
      <c r="R405" s="49"/>
      <c r="S405" s="49"/>
      <c r="T405" s="49"/>
      <c r="U405" s="49"/>
      <c r="V405" s="50"/>
      <c r="W405" s="49"/>
      <c r="X405" s="49"/>
      <c r="Y405" s="49"/>
      <c r="Z405" s="49"/>
      <c r="AA405" s="49"/>
      <c r="AB405" s="49"/>
      <c r="AC405" s="50"/>
      <c r="AD405" s="49"/>
      <c r="AE405" s="49"/>
      <c r="AF405" s="49"/>
      <c r="AG405" s="49"/>
      <c r="AH405" s="49"/>
      <c r="AI405" s="49"/>
      <c r="AJ405" s="50"/>
      <c r="AK405" s="49"/>
      <c r="AL405" s="49"/>
      <c r="AM405" s="49"/>
      <c r="AN405" s="108">
        <f>COUNTIF(الجدول2[[#This Row],[21]:[20]],480)</f>
        <v>0</v>
      </c>
      <c r="AO405" s="75">
        <f>COUNTIF(الجدول2[[#This Row],[21]:[20]],"غ")</f>
        <v>0</v>
      </c>
      <c r="AP405" s="75">
        <f>COUNTIF(الجدول2[[#This Row],[21]:[20]],"ب")</f>
        <v>0</v>
      </c>
      <c r="AQ405" s="75">
        <f>COUNTIF(الجدول2[[#This Row],[21]:[20]],"&lt;480")</f>
        <v>0</v>
      </c>
    </row>
    <row r="406" spans="1:43">
      <c r="A406" s="111">
        <v>3882</v>
      </c>
      <c r="B406" s="90"/>
      <c r="C406" s="90">
        <f>الجدول2[[#This Row],[الرقم]]</f>
        <v>3882</v>
      </c>
      <c r="D406" s="43"/>
      <c r="E406" s="99">
        <f t="shared" si="24"/>
        <v>1.5</v>
      </c>
      <c r="F406" s="97">
        <f t="shared" si="25"/>
        <v>720</v>
      </c>
      <c r="G406" s="81">
        <f t="shared" si="26"/>
        <v>0</v>
      </c>
      <c r="H406" s="110">
        <f t="shared" si="27"/>
        <v>720</v>
      </c>
      <c r="I406" s="60">
        <v>1.5</v>
      </c>
      <c r="J406" s="61"/>
      <c r="K406" s="61"/>
      <c r="L406" s="61"/>
      <c r="M406" s="49"/>
      <c r="N406" s="49"/>
      <c r="O406" s="50"/>
      <c r="P406" s="49"/>
      <c r="Q406" s="49"/>
      <c r="R406" s="49"/>
      <c r="S406" s="49"/>
      <c r="T406" s="49"/>
      <c r="U406" s="49"/>
      <c r="V406" s="50"/>
      <c r="W406" s="49"/>
      <c r="X406" s="49"/>
      <c r="Y406" s="49"/>
      <c r="Z406" s="49"/>
      <c r="AA406" s="49"/>
      <c r="AB406" s="49"/>
      <c r="AC406" s="50"/>
      <c r="AD406" s="49"/>
      <c r="AE406" s="49"/>
      <c r="AF406" s="49"/>
      <c r="AG406" s="49"/>
      <c r="AH406" s="49"/>
      <c r="AI406" s="49"/>
      <c r="AJ406" s="50"/>
      <c r="AK406" s="49"/>
      <c r="AL406" s="49"/>
      <c r="AM406" s="49"/>
      <c r="AN406" s="108">
        <f>COUNTIF(الجدول2[[#This Row],[21]:[20]],480)</f>
        <v>0</v>
      </c>
      <c r="AO406" s="75">
        <f>COUNTIF(الجدول2[[#This Row],[21]:[20]],"غ")</f>
        <v>0</v>
      </c>
      <c r="AP406" s="75">
        <f>COUNTIF(الجدول2[[#This Row],[21]:[20]],"ب")</f>
        <v>0</v>
      </c>
      <c r="AQ406" s="75">
        <f>COUNTIF(الجدول2[[#This Row],[21]:[20]],"&lt;480")</f>
        <v>0</v>
      </c>
    </row>
    <row r="407" spans="1:43">
      <c r="A407" s="111">
        <v>3883</v>
      </c>
      <c r="B407" s="90"/>
      <c r="C407" s="90">
        <f>الجدول2[[#This Row],[الرقم]]</f>
        <v>3883</v>
      </c>
      <c r="D407" s="43"/>
      <c r="E407" s="99">
        <f t="shared" si="24"/>
        <v>1.9166666666666665</v>
      </c>
      <c r="F407" s="97">
        <f t="shared" si="25"/>
        <v>919.99999999999989</v>
      </c>
      <c r="G407" s="81">
        <f t="shared" si="26"/>
        <v>0</v>
      </c>
      <c r="H407" s="110">
        <f t="shared" si="27"/>
        <v>919.99999999999989</v>
      </c>
      <c r="I407" s="60">
        <v>1.9166666666666665</v>
      </c>
      <c r="J407" s="61"/>
      <c r="K407" s="61"/>
      <c r="L407" s="61"/>
      <c r="M407" s="49"/>
      <c r="N407" s="49"/>
      <c r="O407" s="50"/>
      <c r="P407" s="49"/>
      <c r="Q407" s="49"/>
      <c r="R407" s="49"/>
      <c r="S407" s="49"/>
      <c r="T407" s="49"/>
      <c r="U407" s="49"/>
      <c r="V407" s="50"/>
      <c r="W407" s="49"/>
      <c r="X407" s="49"/>
      <c r="Y407" s="49"/>
      <c r="Z407" s="49"/>
      <c r="AA407" s="49"/>
      <c r="AB407" s="49"/>
      <c r="AC407" s="50"/>
      <c r="AD407" s="49"/>
      <c r="AE407" s="49"/>
      <c r="AF407" s="49"/>
      <c r="AG407" s="49"/>
      <c r="AH407" s="49"/>
      <c r="AI407" s="49"/>
      <c r="AJ407" s="50"/>
      <c r="AK407" s="49"/>
      <c r="AL407" s="49"/>
      <c r="AM407" s="49"/>
      <c r="AN407" s="108">
        <f>COUNTIF(الجدول2[[#This Row],[21]:[20]],480)</f>
        <v>0</v>
      </c>
      <c r="AO407" s="75">
        <f>COUNTIF(الجدول2[[#This Row],[21]:[20]],"غ")</f>
        <v>0</v>
      </c>
      <c r="AP407" s="75">
        <f>COUNTIF(الجدول2[[#This Row],[21]:[20]],"ب")</f>
        <v>0</v>
      </c>
      <c r="AQ407" s="75">
        <f>COUNTIF(الجدول2[[#This Row],[21]:[20]],"&lt;480")</f>
        <v>0</v>
      </c>
    </row>
    <row r="408" spans="1:43">
      <c r="A408" s="111">
        <v>3884</v>
      </c>
      <c r="B408" s="90"/>
      <c r="C408" s="90">
        <f>الجدول2[[#This Row],[الرقم]]</f>
        <v>3884</v>
      </c>
      <c r="D408" s="43"/>
      <c r="E408" s="99">
        <f t="shared" si="24"/>
        <v>2.5</v>
      </c>
      <c r="F408" s="97">
        <f t="shared" si="25"/>
        <v>1200</v>
      </c>
      <c r="G408" s="81">
        <f t="shared" si="26"/>
        <v>0</v>
      </c>
      <c r="H408" s="110">
        <f t="shared" si="27"/>
        <v>1200</v>
      </c>
      <c r="I408" s="60">
        <v>2.5</v>
      </c>
      <c r="J408" s="61"/>
      <c r="K408" s="61"/>
      <c r="L408" s="61"/>
      <c r="M408" s="49"/>
      <c r="N408" s="49"/>
      <c r="O408" s="50"/>
      <c r="P408" s="49"/>
      <c r="Q408" s="49"/>
      <c r="R408" s="49"/>
      <c r="S408" s="49"/>
      <c r="T408" s="49"/>
      <c r="U408" s="49"/>
      <c r="V408" s="50"/>
      <c r="W408" s="49"/>
      <c r="X408" s="49"/>
      <c r="Y408" s="49"/>
      <c r="Z408" s="49"/>
      <c r="AA408" s="49"/>
      <c r="AB408" s="49"/>
      <c r="AC408" s="50"/>
      <c r="AD408" s="49"/>
      <c r="AE408" s="49"/>
      <c r="AF408" s="49"/>
      <c r="AG408" s="49"/>
      <c r="AH408" s="49"/>
      <c r="AI408" s="49"/>
      <c r="AJ408" s="50"/>
      <c r="AK408" s="49"/>
      <c r="AL408" s="49"/>
      <c r="AM408" s="49"/>
      <c r="AN408" s="108">
        <f>COUNTIF(الجدول2[[#This Row],[21]:[20]],480)</f>
        <v>0</v>
      </c>
      <c r="AO408" s="75">
        <f>COUNTIF(الجدول2[[#This Row],[21]:[20]],"غ")</f>
        <v>0</v>
      </c>
      <c r="AP408" s="75">
        <f>COUNTIF(الجدول2[[#This Row],[21]:[20]],"ب")</f>
        <v>0</v>
      </c>
      <c r="AQ408" s="75">
        <f>COUNTIF(الجدول2[[#This Row],[21]:[20]],"&lt;480")</f>
        <v>0</v>
      </c>
    </row>
    <row r="409" spans="1:43">
      <c r="A409" s="111">
        <v>3885</v>
      </c>
      <c r="B409" s="90"/>
      <c r="C409" s="90">
        <f>الجدول2[[#This Row],[الرقم]]</f>
        <v>3885</v>
      </c>
      <c r="D409" s="43"/>
      <c r="E409" s="99">
        <f t="shared" si="24"/>
        <v>1</v>
      </c>
      <c r="F409" s="97">
        <f t="shared" si="25"/>
        <v>480</v>
      </c>
      <c r="G409" s="81">
        <f t="shared" si="26"/>
        <v>0</v>
      </c>
      <c r="H409" s="110">
        <f t="shared" si="27"/>
        <v>480</v>
      </c>
      <c r="I409" s="60">
        <v>1</v>
      </c>
      <c r="J409" s="61"/>
      <c r="K409" s="61"/>
      <c r="L409" s="61"/>
      <c r="M409" s="49"/>
      <c r="N409" s="49"/>
      <c r="O409" s="50"/>
      <c r="P409" s="49"/>
      <c r="Q409" s="49"/>
      <c r="R409" s="49"/>
      <c r="S409" s="49"/>
      <c r="T409" s="49"/>
      <c r="U409" s="49"/>
      <c r="V409" s="50"/>
      <c r="W409" s="49"/>
      <c r="X409" s="49"/>
      <c r="Y409" s="49"/>
      <c r="Z409" s="49"/>
      <c r="AA409" s="49"/>
      <c r="AB409" s="49"/>
      <c r="AC409" s="50"/>
      <c r="AD409" s="49"/>
      <c r="AE409" s="49"/>
      <c r="AF409" s="49"/>
      <c r="AG409" s="49"/>
      <c r="AH409" s="49"/>
      <c r="AI409" s="49"/>
      <c r="AJ409" s="50"/>
      <c r="AK409" s="49"/>
      <c r="AL409" s="49"/>
      <c r="AM409" s="49"/>
      <c r="AN409" s="108">
        <f>COUNTIF(الجدول2[[#This Row],[21]:[20]],480)</f>
        <v>0</v>
      </c>
      <c r="AO409" s="75">
        <f>COUNTIF(الجدول2[[#This Row],[21]:[20]],"غ")</f>
        <v>0</v>
      </c>
      <c r="AP409" s="75">
        <f>COUNTIF(الجدول2[[#This Row],[21]:[20]],"ب")</f>
        <v>0</v>
      </c>
      <c r="AQ409" s="75">
        <f>COUNTIF(الجدول2[[#This Row],[21]:[20]],"&lt;480")</f>
        <v>0</v>
      </c>
    </row>
    <row r="410" spans="1:43">
      <c r="A410" s="111">
        <v>3886</v>
      </c>
      <c r="B410" s="90"/>
      <c r="C410" s="90">
        <f>الجدول2[[#This Row],[الرقم]]</f>
        <v>3886</v>
      </c>
      <c r="D410" s="43"/>
      <c r="E410" s="99">
        <f t="shared" si="24"/>
        <v>1</v>
      </c>
      <c r="F410" s="97">
        <f t="shared" si="25"/>
        <v>480</v>
      </c>
      <c r="G410" s="81">
        <f t="shared" si="26"/>
        <v>0</v>
      </c>
      <c r="H410" s="110">
        <f t="shared" si="27"/>
        <v>480</v>
      </c>
      <c r="I410" s="60">
        <v>1</v>
      </c>
      <c r="J410" s="61"/>
      <c r="K410" s="61"/>
      <c r="L410" s="61"/>
      <c r="M410" s="49"/>
      <c r="N410" s="49"/>
      <c r="O410" s="50"/>
      <c r="P410" s="49"/>
      <c r="Q410" s="49"/>
      <c r="R410" s="49"/>
      <c r="S410" s="49"/>
      <c r="T410" s="49"/>
      <c r="U410" s="49"/>
      <c r="V410" s="50"/>
      <c r="W410" s="49"/>
      <c r="X410" s="49"/>
      <c r="Y410" s="49"/>
      <c r="Z410" s="49"/>
      <c r="AA410" s="49"/>
      <c r="AB410" s="49"/>
      <c r="AC410" s="50"/>
      <c r="AD410" s="49"/>
      <c r="AE410" s="49"/>
      <c r="AF410" s="49"/>
      <c r="AG410" s="49"/>
      <c r="AH410" s="49"/>
      <c r="AI410" s="49"/>
      <c r="AJ410" s="50"/>
      <c r="AK410" s="49"/>
      <c r="AL410" s="49"/>
      <c r="AM410" s="49"/>
      <c r="AN410" s="108">
        <f>COUNTIF(الجدول2[[#This Row],[21]:[20]],480)</f>
        <v>0</v>
      </c>
      <c r="AO410" s="75">
        <f>COUNTIF(الجدول2[[#This Row],[21]:[20]],"غ")</f>
        <v>0</v>
      </c>
      <c r="AP410" s="75">
        <f>COUNTIF(الجدول2[[#This Row],[21]:[20]],"ب")</f>
        <v>0</v>
      </c>
      <c r="AQ410" s="75">
        <f>COUNTIF(الجدول2[[#This Row],[21]:[20]],"&lt;480")</f>
        <v>0</v>
      </c>
    </row>
    <row r="411" spans="1:43">
      <c r="A411" s="111">
        <v>3887</v>
      </c>
      <c r="B411" s="90"/>
      <c r="C411" s="90">
        <f>الجدول2[[#This Row],[الرقم]]</f>
        <v>3887</v>
      </c>
      <c r="D411" s="43"/>
      <c r="E411" s="99">
        <f t="shared" si="24"/>
        <v>1</v>
      </c>
      <c r="F411" s="97">
        <f t="shared" si="25"/>
        <v>480</v>
      </c>
      <c r="G411" s="81">
        <f t="shared" si="26"/>
        <v>0</v>
      </c>
      <c r="H411" s="110">
        <f t="shared" si="27"/>
        <v>480</v>
      </c>
      <c r="I411" s="60">
        <v>1</v>
      </c>
      <c r="J411" s="61"/>
      <c r="K411" s="61"/>
      <c r="L411" s="61"/>
      <c r="M411" s="49"/>
      <c r="N411" s="49"/>
      <c r="O411" s="50"/>
      <c r="P411" s="49"/>
      <c r="Q411" s="49"/>
      <c r="R411" s="49"/>
      <c r="S411" s="49"/>
      <c r="T411" s="49"/>
      <c r="U411" s="49"/>
      <c r="V411" s="50"/>
      <c r="W411" s="49"/>
      <c r="X411" s="49"/>
      <c r="Y411" s="49"/>
      <c r="Z411" s="49"/>
      <c r="AA411" s="49"/>
      <c r="AB411" s="49"/>
      <c r="AC411" s="50"/>
      <c r="AD411" s="49"/>
      <c r="AE411" s="49"/>
      <c r="AF411" s="49"/>
      <c r="AG411" s="49"/>
      <c r="AH411" s="49"/>
      <c r="AI411" s="49"/>
      <c r="AJ411" s="50"/>
      <c r="AK411" s="49"/>
      <c r="AL411" s="49"/>
      <c r="AM411" s="49"/>
      <c r="AN411" s="108">
        <f>COUNTIF(الجدول2[[#This Row],[21]:[20]],480)</f>
        <v>0</v>
      </c>
      <c r="AO411" s="75">
        <f>COUNTIF(الجدول2[[#This Row],[21]:[20]],"غ")</f>
        <v>0</v>
      </c>
      <c r="AP411" s="75">
        <f>COUNTIF(الجدول2[[#This Row],[21]:[20]],"ب")</f>
        <v>0</v>
      </c>
      <c r="AQ411" s="75">
        <f>COUNTIF(الجدول2[[#This Row],[21]:[20]],"&lt;480")</f>
        <v>0</v>
      </c>
    </row>
    <row r="412" spans="1:43">
      <c r="A412" s="111">
        <v>3888</v>
      </c>
      <c r="B412" s="90"/>
      <c r="C412" s="90">
        <f>الجدول2[[#This Row],[الرقم]]</f>
        <v>3888</v>
      </c>
      <c r="D412" s="43"/>
      <c r="E412" s="99">
        <f t="shared" si="24"/>
        <v>1</v>
      </c>
      <c r="F412" s="97">
        <f t="shared" si="25"/>
        <v>480</v>
      </c>
      <c r="G412" s="81">
        <f t="shared" si="26"/>
        <v>0</v>
      </c>
      <c r="H412" s="110">
        <f t="shared" si="27"/>
        <v>480</v>
      </c>
      <c r="I412" s="60">
        <v>1</v>
      </c>
      <c r="J412" s="61"/>
      <c r="K412" s="61"/>
      <c r="L412" s="61"/>
      <c r="M412" s="49"/>
      <c r="N412" s="49"/>
      <c r="O412" s="50"/>
      <c r="P412" s="49"/>
      <c r="Q412" s="49"/>
      <c r="R412" s="49"/>
      <c r="S412" s="49"/>
      <c r="T412" s="49"/>
      <c r="U412" s="49"/>
      <c r="V412" s="50"/>
      <c r="W412" s="49"/>
      <c r="X412" s="49"/>
      <c r="Y412" s="49"/>
      <c r="Z412" s="49"/>
      <c r="AA412" s="49"/>
      <c r="AB412" s="49"/>
      <c r="AC412" s="50"/>
      <c r="AD412" s="49"/>
      <c r="AE412" s="49"/>
      <c r="AF412" s="49"/>
      <c r="AG412" s="49"/>
      <c r="AH412" s="49"/>
      <c r="AI412" s="49"/>
      <c r="AJ412" s="50"/>
      <c r="AK412" s="49"/>
      <c r="AL412" s="49"/>
      <c r="AM412" s="49"/>
      <c r="AN412" s="108">
        <f>COUNTIF(الجدول2[[#This Row],[21]:[20]],480)</f>
        <v>0</v>
      </c>
      <c r="AO412" s="75">
        <f>COUNTIF(الجدول2[[#This Row],[21]:[20]],"غ")</f>
        <v>0</v>
      </c>
      <c r="AP412" s="75">
        <f>COUNTIF(الجدول2[[#This Row],[21]:[20]],"ب")</f>
        <v>0</v>
      </c>
      <c r="AQ412" s="75">
        <f>COUNTIF(الجدول2[[#This Row],[21]:[20]],"&lt;480")</f>
        <v>0</v>
      </c>
    </row>
    <row r="413" spans="1:43">
      <c r="A413" s="111">
        <v>3889</v>
      </c>
      <c r="B413" s="90"/>
      <c r="C413" s="90">
        <f>الجدول2[[#This Row],[الرقم]]</f>
        <v>3889</v>
      </c>
      <c r="D413" s="43"/>
      <c r="E413" s="99">
        <f t="shared" si="24"/>
        <v>1.9166666666666665</v>
      </c>
      <c r="F413" s="97">
        <f t="shared" si="25"/>
        <v>919.99999999999989</v>
      </c>
      <c r="G413" s="81">
        <f t="shared" si="26"/>
        <v>0</v>
      </c>
      <c r="H413" s="110">
        <f t="shared" si="27"/>
        <v>919.99999999999989</v>
      </c>
      <c r="I413" s="60">
        <v>1.9166666666666665</v>
      </c>
      <c r="J413" s="61"/>
      <c r="K413" s="61"/>
      <c r="L413" s="61"/>
      <c r="M413" s="49"/>
      <c r="N413" s="49"/>
      <c r="O413" s="50"/>
      <c r="P413" s="49"/>
      <c r="Q413" s="49"/>
      <c r="R413" s="49"/>
      <c r="S413" s="49"/>
      <c r="T413" s="49"/>
      <c r="U413" s="49"/>
      <c r="V413" s="50"/>
      <c r="W413" s="49"/>
      <c r="X413" s="49"/>
      <c r="Y413" s="49"/>
      <c r="Z413" s="49"/>
      <c r="AA413" s="49"/>
      <c r="AB413" s="49"/>
      <c r="AC413" s="50"/>
      <c r="AD413" s="49"/>
      <c r="AE413" s="49"/>
      <c r="AF413" s="49"/>
      <c r="AG413" s="49"/>
      <c r="AH413" s="49"/>
      <c r="AI413" s="49"/>
      <c r="AJ413" s="50"/>
      <c r="AK413" s="49"/>
      <c r="AL413" s="49"/>
      <c r="AM413" s="49"/>
      <c r="AN413" s="108">
        <f>COUNTIF(الجدول2[[#This Row],[21]:[20]],480)</f>
        <v>0</v>
      </c>
      <c r="AO413" s="75">
        <f>COUNTIF(الجدول2[[#This Row],[21]:[20]],"غ")</f>
        <v>0</v>
      </c>
      <c r="AP413" s="75">
        <f>COUNTIF(الجدول2[[#This Row],[21]:[20]],"ب")</f>
        <v>0</v>
      </c>
      <c r="AQ413" s="75">
        <f>COUNTIF(الجدول2[[#This Row],[21]:[20]],"&lt;480")</f>
        <v>0</v>
      </c>
    </row>
    <row r="414" spans="1:43">
      <c r="A414" s="111">
        <v>3890</v>
      </c>
      <c r="B414" s="90"/>
      <c r="C414" s="90">
        <f>الجدول2[[#This Row],[الرقم]]</f>
        <v>3890</v>
      </c>
      <c r="D414" s="43"/>
      <c r="E414" s="99">
        <f t="shared" si="24"/>
        <v>0</v>
      </c>
      <c r="F414" s="97">
        <f t="shared" si="25"/>
        <v>0</v>
      </c>
      <c r="G414" s="81">
        <f t="shared" si="26"/>
        <v>0</v>
      </c>
      <c r="H414" s="110">
        <f t="shared" si="27"/>
        <v>0</v>
      </c>
      <c r="I414" s="60"/>
      <c r="J414" s="61"/>
      <c r="K414" s="61"/>
      <c r="L414" s="61"/>
      <c r="M414" s="49"/>
      <c r="N414" s="49"/>
      <c r="O414" s="50"/>
      <c r="P414" s="49"/>
      <c r="Q414" s="49"/>
      <c r="R414" s="49"/>
      <c r="S414" s="49"/>
      <c r="T414" s="49"/>
      <c r="U414" s="49"/>
      <c r="V414" s="50"/>
      <c r="W414" s="49"/>
      <c r="X414" s="49"/>
      <c r="Y414" s="49"/>
      <c r="Z414" s="49"/>
      <c r="AA414" s="49"/>
      <c r="AB414" s="49"/>
      <c r="AC414" s="50"/>
      <c r="AD414" s="49"/>
      <c r="AE414" s="49"/>
      <c r="AF414" s="49"/>
      <c r="AG414" s="49"/>
      <c r="AH414" s="49"/>
      <c r="AI414" s="49"/>
      <c r="AJ414" s="50"/>
      <c r="AK414" s="49"/>
      <c r="AL414" s="49"/>
      <c r="AM414" s="49"/>
      <c r="AN414" s="108">
        <f>COUNTIF(الجدول2[[#This Row],[21]:[20]],480)</f>
        <v>0</v>
      </c>
      <c r="AO414" s="75">
        <f>COUNTIF(الجدول2[[#This Row],[21]:[20]],"غ")</f>
        <v>0</v>
      </c>
      <c r="AP414" s="75">
        <f>COUNTIF(الجدول2[[#This Row],[21]:[20]],"ب")</f>
        <v>0</v>
      </c>
      <c r="AQ414" s="75">
        <f>COUNTIF(الجدول2[[#This Row],[21]:[20]],"&lt;480")</f>
        <v>0</v>
      </c>
    </row>
    <row r="415" spans="1:43">
      <c r="A415" s="111">
        <v>3891</v>
      </c>
      <c r="B415" s="90"/>
      <c r="C415" s="90">
        <f>الجدول2[[#This Row],[الرقم]]</f>
        <v>3891</v>
      </c>
      <c r="D415" s="43"/>
      <c r="E415" s="99">
        <f t="shared" si="24"/>
        <v>0</v>
      </c>
      <c r="F415" s="97">
        <f t="shared" si="25"/>
        <v>0</v>
      </c>
      <c r="G415" s="81">
        <f t="shared" si="26"/>
        <v>0</v>
      </c>
      <c r="H415" s="110">
        <f t="shared" si="27"/>
        <v>0</v>
      </c>
      <c r="I415" s="60"/>
      <c r="J415" s="61"/>
      <c r="K415" s="61"/>
      <c r="L415" s="61"/>
      <c r="M415" s="49"/>
      <c r="N415" s="49"/>
      <c r="O415" s="50"/>
      <c r="P415" s="49"/>
      <c r="Q415" s="49"/>
      <c r="R415" s="49"/>
      <c r="S415" s="49"/>
      <c r="T415" s="49"/>
      <c r="U415" s="49"/>
      <c r="V415" s="50"/>
      <c r="W415" s="49"/>
      <c r="X415" s="49"/>
      <c r="Y415" s="49"/>
      <c r="Z415" s="49"/>
      <c r="AA415" s="49"/>
      <c r="AB415" s="49"/>
      <c r="AC415" s="50"/>
      <c r="AD415" s="49"/>
      <c r="AE415" s="49"/>
      <c r="AF415" s="49"/>
      <c r="AG415" s="49"/>
      <c r="AH415" s="49"/>
      <c r="AI415" s="49"/>
      <c r="AJ415" s="50"/>
      <c r="AK415" s="49"/>
      <c r="AL415" s="49"/>
      <c r="AM415" s="49"/>
      <c r="AN415" s="108">
        <f>COUNTIF(الجدول2[[#This Row],[21]:[20]],480)</f>
        <v>0</v>
      </c>
      <c r="AO415" s="75">
        <f>COUNTIF(الجدول2[[#This Row],[21]:[20]],"غ")</f>
        <v>0</v>
      </c>
      <c r="AP415" s="75">
        <f>COUNTIF(الجدول2[[#This Row],[21]:[20]],"ب")</f>
        <v>0</v>
      </c>
      <c r="AQ415" s="75">
        <f>COUNTIF(الجدول2[[#This Row],[21]:[20]],"&lt;480")</f>
        <v>0</v>
      </c>
    </row>
    <row r="416" spans="1:43">
      <c r="A416" s="111">
        <v>3892</v>
      </c>
      <c r="B416" s="90"/>
      <c r="C416" s="90">
        <f>الجدول2[[#This Row],[الرقم]]</f>
        <v>3892</v>
      </c>
      <c r="D416" s="43"/>
      <c r="E416" s="99">
        <f t="shared" si="24"/>
        <v>0</v>
      </c>
      <c r="F416" s="97">
        <f t="shared" si="25"/>
        <v>0</v>
      </c>
      <c r="G416" s="81">
        <f t="shared" si="26"/>
        <v>0</v>
      </c>
      <c r="H416" s="110">
        <f t="shared" si="27"/>
        <v>0</v>
      </c>
      <c r="I416" s="60"/>
      <c r="J416" s="61"/>
      <c r="K416" s="61"/>
      <c r="L416" s="61"/>
      <c r="M416" s="49"/>
      <c r="N416" s="49"/>
      <c r="O416" s="50"/>
      <c r="P416" s="49"/>
      <c r="Q416" s="49"/>
      <c r="R416" s="49"/>
      <c r="S416" s="49"/>
      <c r="T416" s="49"/>
      <c r="U416" s="49"/>
      <c r="V416" s="50"/>
      <c r="W416" s="49"/>
      <c r="X416" s="49"/>
      <c r="Y416" s="49"/>
      <c r="Z416" s="49"/>
      <c r="AA416" s="49"/>
      <c r="AB416" s="49"/>
      <c r="AC416" s="50"/>
      <c r="AD416" s="49"/>
      <c r="AE416" s="49"/>
      <c r="AF416" s="49"/>
      <c r="AG416" s="49"/>
      <c r="AH416" s="49"/>
      <c r="AI416" s="49"/>
      <c r="AJ416" s="50"/>
      <c r="AK416" s="49"/>
      <c r="AL416" s="49"/>
      <c r="AM416" s="49"/>
      <c r="AN416" s="108">
        <f>COUNTIF(الجدول2[[#This Row],[21]:[20]],480)</f>
        <v>0</v>
      </c>
      <c r="AO416" s="75">
        <f>COUNTIF(الجدول2[[#This Row],[21]:[20]],"غ")</f>
        <v>0</v>
      </c>
      <c r="AP416" s="75">
        <f>COUNTIF(الجدول2[[#This Row],[21]:[20]],"ب")</f>
        <v>0</v>
      </c>
      <c r="AQ416" s="75">
        <f>COUNTIF(الجدول2[[#This Row],[21]:[20]],"&lt;480")</f>
        <v>0</v>
      </c>
    </row>
    <row r="417" spans="1:43">
      <c r="A417" s="112" t="s">
        <v>63</v>
      </c>
      <c r="B417" s="113"/>
      <c r="C417" s="113" t="str">
        <f>الجدول2[[#This Row],[الرقم]]</f>
        <v>جديد</v>
      </c>
      <c r="D417" s="43"/>
      <c r="E417" s="99">
        <f t="shared" si="24"/>
        <v>0</v>
      </c>
      <c r="F417" s="97">
        <f t="shared" si="25"/>
        <v>0</v>
      </c>
      <c r="G417" s="81">
        <f t="shared" si="26"/>
        <v>0</v>
      </c>
      <c r="H417" s="110">
        <f t="shared" si="27"/>
        <v>0</v>
      </c>
      <c r="I417" s="60"/>
      <c r="J417" s="61"/>
      <c r="K417" s="61"/>
      <c r="L417" s="61"/>
      <c r="M417" s="53" t="s">
        <v>64</v>
      </c>
      <c r="N417" s="49"/>
      <c r="O417" s="50"/>
      <c r="P417" s="49"/>
      <c r="Q417" s="49"/>
      <c r="R417" s="49"/>
      <c r="S417" s="49"/>
      <c r="T417" s="49"/>
      <c r="U417" s="49"/>
      <c r="V417" s="50"/>
      <c r="W417" s="49"/>
      <c r="X417" s="49"/>
      <c r="Y417" s="49"/>
      <c r="Z417" s="49"/>
      <c r="AA417" s="49"/>
      <c r="AB417" s="49"/>
      <c r="AC417" s="50"/>
      <c r="AD417" s="49"/>
      <c r="AE417" s="49"/>
      <c r="AF417" s="49"/>
      <c r="AG417" s="49"/>
      <c r="AH417" s="49"/>
      <c r="AI417" s="49"/>
      <c r="AJ417" s="50"/>
      <c r="AK417" s="49"/>
      <c r="AL417" s="49"/>
      <c r="AM417" s="49"/>
      <c r="AN417" s="108">
        <f>COUNTIF(الجدول2[[#This Row],[21]:[20]],480)</f>
        <v>0</v>
      </c>
      <c r="AO417" s="75">
        <f>COUNTIF(الجدول2[[#This Row],[21]:[20]],"غ")</f>
        <v>0</v>
      </c>
      <c r="AP417" s="75">
        <f>COUNTIF(الجدول2[[#This Row],[21]:[20]],"ب")</f>
        <v>0</v>
      </c>
      <c r="AQ417" s="75">
        <f>COUNTIF(الجدول2[[#This Row],[21]:[20]],"&lt;480")</f>
        <v>0</v>
      </c>
    </row>
    <row r="418" spans="1:43">
      <c r="C418" s="114"/>
      <c r="H418" s="138" t="s">
        <v>65</v>
      </c>
      <c r="I418" s="138"/>
    </row>
    <row r="420" spans="1:43">
      <c r="C420" s="139" t="s">
        <v>66</v>
      </c>
      <c r="D420" s="139"/>
      <c r="G420" s="118" t="s">
        <v>67</v>
      </c>
      <c r="H420" s="118" t="s">
        <v>68</v>
      </c>
    </row>
    <row r="421" spans="1:43" ht="21.75">
      <c r="C421" s="119" t="s">
        <v>69</v>
      </c>
      <c r="D421" s="120" t="s">
        <v>70</v>
      </c>
      <c r="E421" s="40"/>
    </row>
    <row r="422" spans="1:43" ht="21.75">
      <c r="C422" s="121">
        <v>0.98958333333333337</v>
      </c>
      <c r="D422" s="122">
        <v>5.666666666666667</v>
      </c>
      <c r="E422" s="114"/>
      <c r="F422" s="114"/>
      <c r="G422" s="123">
        <v>43544</v>
      </c>
      <c r="H422" s="123">
        <v>43555</v>
      </c>
      <c r="I422" s="124">
        <f>H422-G422</f>
        <v>11</v>
      </c>
    </row>
    <row r="423" spans="1:43" ht="21.75">
      <c r="C423" s="114"/>
      <c r="D423" s="114"/>
      <c r="E423" s="125"/>
      <c r="F423" s="114"/>
      <c r="G423" s="114"/>
      <c r="H423" s="114"/>
      <c r="I423" s="114"/>
    </row>
    <row r="424" spans="1:43" ht="21.75">
      <c r="C424" s="126" t="s">
        <v>71</v>
      </c>
      <c r="D424" s="127">
        <f>D422-C422</f>
        <v>4.6770833333333339</v>
      </c>
      <c r="E424" s="125"/>
      <c r="F424" s="114"/>
      <c r="G424" s="114"/>
      <c r="H424" s="128" t="s">
        <v>72</v>
      </c>
      <c r="I424" s="129">
        <f>I422*F425</f>
        <v>0.91666666666666663</v>
      </c>
    </row>
    <row r="425" spans="1:43" ht="21.75">
      <c r="C425" s="114"/>
      <c r="D425" s="114"/>
      <c r="E425" s="130"/>
      <c r="F425" s="131">
        <f>2.5/30</f>
        <v>8.3333333333333329E-2</v>
      </c>
      <c r="G425" s="114"/>
      <c r="H425" s="114"/>
      <c r="I425" s="114"/>
    </row>
    <row r="426" spans="1:43">
      <c r="C426" s="115"/>
      <c r="E426" s="40"/>
    </row>
    <row r="427" spans="1:43">
      <c r="C427" s="115"/>
      <c r="E427" s="40"/>
    </row>
    <row r="442" spans="6:11">
      <c r="F442" s="132"/>
      <c r="G442" s="133"/>
      <c r="K442" s="95"/>
    </row>
    <row r="443" spans="6:11">
      <c r="F443" s="132"/>
      <c r="G443" s="132"/>
    </row>
  </sheetData>
  <mergeCells count="2">
    <mergeCell ref="H418:I418"/>
    <mergeCell ref="C420:D420"/>
  </mergeCells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الحضور</vt:lpstr>
      <vt:lpstr>الإجازات </vt:lpstr>
    </vt:vector>
  </TitlesOfParts>
  <Company>By DR.Ahmed Saker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2019-04-27T11:40:22Z</cp:lastPrinted>
  <dcterms:created xsi:type="dcterms:W3CDTF">2019-04-27T08:59:04Z</dcterms:created>
  <dcterms:modified xsi:type="dcterms:W3CDTF">2019-04-28T07:43:16Z</dcterms:modified>
</cp:coreProperties>
</file>