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25FCC2C0-1011-4DBE-A8CE-AA9CDEB67F5F}" xr6:coauthVersionLast="40" xr6:coauthVersionMax="40" xr10:uidLastSave="{00000000-0000-0000-0000-000000000000}"/>
  <bookViews>
    <workbookView xWindow="0" yWindow="0" windowWidth="21600" windowHeight="8745" xr2:uid="{00000000-000D-0000-FFFF-FFFF00000000}"/>
  </bookViews>
  <sheets>
    <sheet name="تقرير ORACLE" sheetId="58" r:id="rId1"/>
    <sheet name="الارتباطات في سجلات الأكسل" sheetId="57" r:id="rId2"/>
  </sheets>
  <definedNames>
    <definedName name="_xlnm._FilterDatabase" localSheetId="1" hidden="1">'الارتباطات في سجلات الأكسل'!$A$1:$J$16</definedName>
    <definedName name="_xlnm._FilterDatabase" localSheetId="0" hidden="1">'تقرير ORACLE'!$A$1:$J$16</definedName>
    <definedName name="_xlnm.Print_Area" localSheetId="1">'الارتباطات في سجلات الأكسل'!$A$1:$J$10</definedName>
    <definedName name="_xlnm.Print_Area" localSheetId="0">'تقرير ORACLE'!$A$1:$J$9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57" l="1"/>
  <c r="M4" i="57"/>
  <c r="M5" i="57"/>
  <c r="M6" i="57"/>
  <c r="M7" i="57"/>
  <c r="M8" i="57"/>
  <c r="M9" i="57"/>
  <c r="M10" i="57"/>
  <c r="M11" i="57"/>
  <c r="M12" i="57"/>
  <c r="M13" i="57"/>
  <c r="M14" i="57"/>
  <c r="M15" i="57"/>
  <c r="L3" i="57"/>
  <c r="L4" i="57"/>
  <c r="L5" i="57"/>
  <c r="L6" i="57"/>
  <c r="L7" i="57"/>
  <c r="L8" i="57"/>
  <c r="L9" i="57"/>
  <c r="L10" i="57"/>
  <c r="L11" i="57"/>
  <c r="L12" i="57"/>
  <c r="L13" i="57"/>
  <c r="L14" i="57"/>
  <c r="L15" i="57"/>
  <c r="K3" i="57"/>
  <c r="K4" i="57"/>
  <c r="K5" i="57"/>
  <c r="K6" i="57"/>
  <c r="K7" i="57"/>
  <c r="K8" i="57"/>
  <c r="K9" i="57"/>
  <c r="K10" i="57"/>
  <c r="K11" i="57"/>
  <c r="K12" i="57"/>
  <c r="K13" i="57"/>
  <c r="K14" i="57"/>
  <c r="K15" i="57"/>
  <c r="L2" i="57"/>
  <c r="M2" i="57"/>
  <c r="K2" i="57"/>
  <c r="M3" i="58"/>
  <c r="M4" i="58"/>
  <c r="M5" i="58"/>
  <c r="M6" i="58"/>
  <c r="M7" i="58"/>
  <c r="M8" i="58"/>
  <c r="M9" i="58"/>
  <c r="M10" i="58"/>
  <c r="M11" i="58"/>
  <c r="M12" i="58"/>
  <c r="M13" i="58"/>
  <c r="M14" i="58"/>
  <c r="M15" i="58"/>
  <c r="L3" i="58"/>
  <c r="L4" i="58"/>
  <c r="L5" i="58"/>
  <c r="L6" i="58"/>
  <c r="L7" i="58"/>
  <c r="L8" i="58"/>
  <c r="L9" i="58"/>
  <c r="L10" i="58"/>
  <c r="L11" i="58"/>
  <c r="L12" i="58"/>
  <c r="L13" i="58"/>
  <c r="L14" i="58"/>
  <c r="L15" i="58"/>
  <c r="L2" i="58"/>
  <c r="M2" i="58"/>
  <c r="K3" i="58"/>
  <c r="K4" i="58"/>
  <c r="K5" i="58"/>
  <c r="K6" i="58"/>
  <c r="K7" i="58"/>
  <c r="K8" i="58"/>
  <c r="K9" i="58"/>
  <c r="K10" i="58"/>
  <c r="K11" i="58"/>
  <c r="K12" i="58"/>
  <c r="K13" i="58"/>
  <c r="K14" i="58"/>
  <c r="K15" i="58"/>
  <c r="K2" i="58"/>
  <c r="I16" i="57" l="1"/>
  <c r="H16" i="57"/>
  <c r="I16" i="58"/>
  <c r="H16" i="58"/>
  <c r="J4" i="58"/>
  <c r="J3" i="58"/>
  <c r="J2" i="58"/>
  <c r="J15" i="58"/>
  <c r="J10" i="58"/>
  <c r="J9" i="58"/>
  <c r="J12" i="58"/>
  <c r="J11" i="58"/>
  <c r="J7" i="58"/>
  <c r="J8" i="58"/>
  <c r="J14" i="58"/>
  <c r="J13" i="58"/>
  <c r="J6" i="58"/>
  <c r="J16" i="58" s="1"/>
  <c r="J5" i="58"/>
  <c r="J4" i="57"/>
  <c r="J8" i="57"/>
  <c r="J12" i="57"/>
  <c r="J15" i="57"/>
  <c r="J14" i="57"/>
  <c r="J11" i="57"/>
  <c r="J10" i="57"/>
  <c r="J9" i="57"/>
  <c r="J7" i="57"/>
  <c r="J6" i="57"/>
  <c r="J5" i="57"/>
  <c r="J3" i="57"/>
  <c r="J2" i="57"/>
  <c r="J13" i="57" l="1"/>
  <c r="J16" i="57" s="1"/>
</calcChain>
</file>

<file path=xl/sharedStrings.xml><?xml version="1.0" encoding="utf-8"?>
<sst xmlns="http://schemas.openxmlformats.org/spreadsheetml/2006/main" count="106" uniqueCount="40">
  <si>
    <t>اسم البند</t>
  </si>
  <si>
    <t>م</t>
  </si>
  <si>
    <t>المتبقي</t>
  </si>
  <si>
    <t>المجموع</t>
  </si>
  <si>
    <t>رقم الالتزام</t>
  </si>
  <si>
    <t>المنصرف</t>
  </si>
  <si>
    <t xml:space="preserve">مقابل 200 جهاز حاسب الي و250 شاشة </t>
  </si>
  <si>
    <t xml:space="preserve">توريد أحبار ودرمات وفيوزات </t>
  </si>
  <si>
    <t>أدوات قرطاسية 2019</t>
  </si>
  <si>
    <t>مقابل مشروع توريد أجهزة ماسح ضوئي</t>
  </si>
  <si>
    <t>جهاز حاسب آلي وملحقاته</t>
  </si>
  <si>
    <t>توريد هواتف شبكية مع الرخص</t>
  </si>
  <si>
    <t>المستلزمات المكتبية</t>
  </si>
  <si>
    <t>شركة 1</t>
  </si>
  <si>
    <t>شركة 2</t>
  </si>
  <si>
    <t>شركة 3</t>
  </si>
  <si>
    <t>شركة 4</t>
  </si>
  <si>
    <t>شركة 5</t>
  </si>
  <si>
    <t>شركة 7</t>
  </si>
  <si>
    <t>شركة 8</t>
  </si>
  <si>
    <t>شركة 9</t>
  </si>
  <si>
    <t>شركة 10</t>
  </si>
  <si>
    <t>شركة 11</t>
  </si>
  <si>
    <t>شركة 13</t>
  </si>
  <si>
    <t>شركة 14</t>
  </si>
  <si>
    <t>شركة 15</t>
  </si>
  <si>
    <t>شركة 16</t>
  </si>
  <si>
    <t>مقابل تأمين هواتف شبكية مع الرخص</t>
  </si>
  <si>
    <t>مقابل عملية تامين أدوات مكتبية وقرطاسية</t>
  </si>
  <si>
    <t xml:space="preserve">توريد أعلام داخلية وخارجية </t>
  </si>
  <si>
    <t>مقابل تجديد الاشتراك بالجرائد</t>
  </si>
  <si>
    <t>توريد طابعات متعددة المهام</t>
  </si>
  <si>
    <t>توريد حاسب الي - لابتوب</t>
  </si>
  <si>
    <t xml:space="preserve">توريد أقراص صلبة داخلية - خارجية  </t>
  </si>
  <si>
    <t>توريد كاميرا احترافية وملحقاتها</t>
  </si>
  <si>
    <t>المبلغ</t>
  </si>
  <si>
    <t>الشرح</t>
  </si>
  <si>
    <t>اسم الشركة</t>
  </si>
  <si>
    <t>التصنيف</t>
  </si>
  <si>
    <t>البند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</si>
</sst>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rgb="FF000000"/>
      <name val="Sakkal Majalla"/>
    </font>
    <font>
      <sz val="20"/>
      <color theme="1"/>
      <name val="Sakkal Majalla"/>
    </font>
    <font>
      <sz val="20"/>
      <color theme="0"/>
      <name val="Sakkal Majalla"/>
    </font>
    <font>
      <b/>
      <sz val="20"/>
      <color indexed="8"/>
      <name val="Sakkal Majalla"/>
    </font>
  </fonts>
  <fills count="9">
    <fill>
      <patternFill patternType="none"/>
    </fill>
    <fill>
      <patternFill patternType="gray125"/>
    </fill>
    <fill>
      <patternFill patternType="solid">
        <fgColor rgb="FFDDEF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5" fillId="0" borderId="0" xfId="0" applyFont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4" fontId="2" fillId="8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2" fillId="6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164" fontId="3" fillId="0" borderId="0" xfId="1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64" fontId="5" fillId="5" borderId="2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DDEFF3"/>
      <color rgb="FFDFF6F9"/>
      <color rgb="FFE0EFF4"/>
      <color rgb="FFDAF1F2"/>
      <color rgb="FFE3F5F2"/>
      <color rgb="FFD1EF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9558A-3308-44CB-807E-7DC592D50A61}">
  <sheetPr>
    <tabColor theme="8" tint="-0.249977111117893"/>
    <pageSetUpPr fitToPage="1"/>
  </sheetPr>
  <dimension ref="A1:M16"/>
  <sheetViews>
    <sheetView rightToLeft="1" tabSelected="1" zoomScale="50" zoomScaleNormal="50" workbookViewId="0">
      <selection activeCell="S7" sqref="S7"/>
    </sheetView>
  </sheetViews>
  <sheetFormatPr baseColWidth="10" defaultColWidth="9" defaultRowHeight="54.95" customHeight="1" x14ac:dyDescent="0.25"/>
  <cols>
    <col min="1" max="1" width="5.5703125" style="9" customWidth="1"/>
    <col min="2" max="2" width="39.5703125" style="9" customWidth="1"/>
    <col min="3" max="4" width="20.5703125" style="9" customWidth="1"/>
    <col min="5" max="5" width="13.5703125" style="9" customWidth="1"/>
    <col min="6" max="6" width="20.5703125" style="9" customWidth="1"/>
    <col min="7" max="7" width="50.5703125" style="9" customWidth="1"/>
    <col min="8" max="10" width="18.5703125" style="12" customWidth="1"/>
    <col min="11" max="16384" width="9" style="9"/>
  </cols>
  <sheetData>
    <row r="1" spans="1:13" s="1" customFormat="1" ht="54.95" customHeight="1" x14ac:dyDescent="0.25">
      <c r="A1" s="2" t="s">
        <v>1</v>
      </c>
      <c r="B1" s="2" t="s">
        <v>0</v>
      </c>
      <c r="C1" s="2" t="s">
        <v>39</v>
      </c>
      <c r="D1" s="2" t="s">
        <v>38</v>
      </c>
      <c r="E1" s="2" t="s">
        <v>4</v>
      </c>
      <c r="F1" s="2" t="s">
        <v>37</v>
      </c>
      <c r="G1" s="2" t="s">
        <v>36</v>
      </c>
      <c r="H1" s="2" t="s">
        <v>35</v>
      </c>
      <c r="I1" s="2" t="s">
        <v>5</v>
      </c>
      <c r="J1" s="2" t="s">
        <v>2</v>
      </c>
    </row>
    <row r="2" spans="1:13" s="7" customFormat="1" ht="54.95" customHeight="1" x14ac:dyDescent="0.25">
      <c r="A2" s="2">
        <v>1</v>
      </c>
      <c r="B2" s="3" t="s">
        <v>12</v>
      </c>
      <c r="C2" s="3">
        <v>600500</v>
      </c>
      <c r="D2" s="4">
        <v>201</v>
      </c>
      <c r="E2" s="4">
        <v>4000528</v>
      </c>
      <c r="F2" s="5" t="s">
        <v>24</v>
      </c>
      <c r="G2" s="4" t="s">
        <v>9</v>
      </c>
      <c r="H2" s="6">
        <v>20000</v>
      </c>
      <c r="I2" s="6">
        <v>0</v>
      </c>
      <c r="J2" s="6">
        <f>H2-I2</f>
        <v>20000</v>
      </c>
      <c r="K2" s="9" t="b">
        <f>H2=INDEX('الارتباطات في سجلات الأكسل'!H:H,MATCH($E2,'الارتباطات في سجلات الأكسل'!$E:$E))</f>
        <v>1</v>
      </c>
      <c r="L2" s="9" t="b">
        <f>I2=INDEX('الارتباطات في سجلات الأكسل'!I:I,MATCH($E2,'الارتباطات في سجلات الأكسل'!$E:$E))</f>
        <v>1</v>
      </c>
      <c r="M2" s="9" t="b">
        <f>J2=INDEX('الارتباطات في سجلات الأكسل'!J:J,MATCH($E2,'الارتباطات في سجلات الأكسل'!$E:$E))</f>
        <v>1</v>
      </c>
    </row>
    <row r="3" spans="1:13" ht="54.95" customHeight="1" x14ac:dyDescent="0.25">
      <c r="A3" s="2">
        <v>2</v>
      </c>
      <c r="B3" s="3" t="s">
        <v>12</v>
      </c>
      <c r="C3" s="3">
        <v>600500</v>
      </c>
      <c r="D3" s="4">
        <v>201</v>
      </c>
      <c r="E3" s="4">
        <v>4000534</v>
      </c>
      <c r="F3" s="5" t="s">
        <v>25</v>
      </c>
      <c r="G3" s="4" t="s">
        <v>10</v>
      </c>
      <c r="H3" s="8">
        <v>60000</v>
      </c>
      <c r="I3" s="8">
        <v>0</v>
      </c>
      <c r="J3" s="8">
        <f>H3-I3</f>
        <v>60000</v>
      </c>
      <c r="K3" s="9" t="b">
        <f>H3=INDEX('الارتباطات في سجلات الأكسل'!H:H,MATCH($E3,'الارتباطات في سجلات الأكسل'!$E:$E))</f>
        <v>1</v>
      </c>
      <c r="L3" s="9" t="b">
        <f>I3=INDEX('الارتباطات في سجلات الأكسل'!I:I,MATCH($E3,'الارتباطات في سجلات الأكسل'!$E:$E))</f>
        <v>1</v>
      </c>
      <c r="M3" s="9" t="b">
        <f>J3=INDEX('الارتباطات في سجلات الأكسل'!J:J,MATCH($E3,'الارتباطات في سجلات الأكسل'!$E:$E))</f>
        <v>1</v>
      </c>
    </row>
    <row r="4" spans="1:13" ht="54.95" customHeight="1" x14ac:dyDescent="0.25">
      <c r="A4" s="2">
        <v>3</v>
      </c>
      <c r="B4" s="3" t="s">
        <v>12</v>
      </c>
      <c r="C4" s="3">
        <v>600500</v>
      </c>
      <c r="D4" s="4">
        <v>201</v>
      </c>
      <c r="E4" s="4">
        <v>4000535</v>
      </c>
      <c r="F4" s="5" t="s">
        <v>26</v>
      </c>
      <c r="G4" s="4" t="s">
        <v>11</v>
      </c>
      <c r="H4" s="6">
        <v>4000</v>
      </c>
      <c r="I4" s="6">
        <v>4000</v>
      </c>
      <c r="J4" s="6">
        <f>H4-I4</f>
        <v>0</v>
      </c>
      <c r="K4" s="9" t="b">
        <f>H4=INDEX('الارتباطات في سجلات الأكسل'!H:H,MATCH($E4,'الارتباطات في سجلات الأكسل'!$E:$E))</f>
        <v>0</v>
      </c>
      <c r="L4" s="9" t="b">
        <f>I4=INDEX('الارتباطات في سجلات الأكسل'!I:I,MATCH($E4,'الارتباطات في سجلات الأكسل'!$E:$E))</f>
        <v>1</v>
      </c>
      <c r="M4" s="9" t="b">
        <f>J4=INDEX('الارتباطات في سجلات الأكسل'!J:J,MATCH($E4,'الارتباطات في سجلات الأكسل'!$E:$E))</f>
        <v>0</v>
      </c>
    </row>
    <row r="5" spans="1:13" ht="54.95" customHeight="1" x14ac:dyDescent="0.25">
      <c r="A5" s="2">
        <v>4</v>
      </c>
      <c r="B5" s="3" t="s">
        <v>12</v>
      </c>
      <c r="C5" s="3">
        <v>600500</v>
      </c>
      <c r="D5" s="4">
        <v>201</v>
      </c>
      <c r="E5" s="5">
        <v>4000068</v>
      </c>
      <c r="F5" s="5" t="s">
        <v>13</v>
      </c>
      <c r="G5" s="10" t="s">
        <v>27</v>
      </c>
      <c r="H5" s="8">
        <v>5000</v>
      </c>
      <c r="I5" s="8">
        <v>5000</v>
      </c>
      <c r="J5" s="8">
        <f>H5-I5</f>
        <v>0</v>
      </c>
      <c r="K5" s="9" t="b">
        <f>H5=INDEX('الارتباطات في سجلات الأكسل'!H:H,MATCH($E5,'الارتباطات في سجلات الأكسل'!$E:$E))</f>
        <v>1</v>
      </c>
      <c r="L5" s="9" t="b">
        <f>I5=INDEX('الارتباطات في سجلات الأكسل'!I:I,MATCH($E5,'الارتباطات في سجلات الأكسل'!$E:$E))</f>
        <v>1</v>
      </c>
      <c r="M5" s="9" t="b">
        <f>J5=INDEX('الارتباطات في سجلات الأكسل'!J:J,MATCH($E5,'الارتباطات في سجلات الأكسل'!$E:$E))</f>
        <v>1</v>
      </c>
    </row>
    <row r="6" spans="1:13" ht="54.95" customHeight="1" x14ac:dyDescent="0.25">
      <c r="A6" s="2">
        <v>5</v>
      </c>
      <c r="B6" s="3" t="s">
        <v>12</v>
      </c>
      <c r="C6" s="3">
        <v>600500</v>
      </c>
      <c r="D6" s="4">
        <v>201</v>
      </c>
      <c r="E6" s="5">
        <v>4000072</v>
      </c>
      <c r="F6" s="5" t="s">
        <v>14</v>
      </c>
      <c r="G6" s="5" t="s">
        <v>28</v>
      </c>
      <c r="H6" s="6">
        <v>10000</v>
      </c>
      <c r="I6" s="6">
        <v>0</v>
      </c>
      <c r="J6" s="6">
        <f t="shared" ref="J6:J15" si="0">H6-I6</f>
        <v>10000</v>
      </c>
      <c r="K6" s="9" t="b">
        <f>H6=INDEX('الارتباطات في سجلات الأكسل'!H:H,MATCH($E6,'الارتباطات في سجلات الأكسل'!$E:$E))</f>
        <v>1</v>
      </c>
      <c r="L6" s="9" t="b">
        <f>I6=INDEX('الارتباطات في سجلات الأكسل'!I:I,MATCH($E6,'الارتباطات في سجلات الأكسل'!$E:$E))</f>
        <v>0</v>
      </c>
      <c r="M6" s="9" t="b">
        <f>J6=INDEX('الارتباطات في سجلات الأكسل'!J:J,MATCH($E6,'الارتباطات في سجلات الأكسل'!$E:$E))</f>
        <v>0</v>
      </c>
    </row>
    <row r="7" spans="1:13" ht="54.95" customHeight="1" x14ac:dyDescent="0.25">
      <c r="A7" s="2">
        <v>6</v>
      </c>
      <c r="B7" s="3" t="s">
        <v>12</v>
      </c>
      <c r="C7" s="3">
        <v>600500</v>
      </c>
      <c r="D7" s="4">
        <v>201</v>
      </c>
      <c r="E7" s="5">
        <v>4000175</v>
      </c>
      <c r="F7" s="5" t="s">
        <v>18</v>
      </c>
      <c r="G7" s="5" t="s">
        <v>31</v>
      </c>
      <c r="H7" s="8">
        <v>30000</v>
      </c>
      <c r="I7" s="8">
        <v>0</v>
      </c>
      <c r="J7" s="8">
        <f t="shared" si="0"/>
        <v>30000</v>
      </c>
      <c r="K7" s="9" t="b">
        <f>H7=INDEX('الارتباطات في سجلات الأكسل'!H:H,MATCH($E7,'الارتباطات في سجلات الأكسل'!$E:$E))</f>
        <v>0</v>
      </c>
      <c r="L7" s="9" t="b">
        <f>I7=INDEX('الارتباطات في سجلات الأكسل'!I:I,MATCH($E7,'الارتباطات في سجلات الأكسل'!$E:$E))</f>
        <v>1</v>
      </c>
      <c r="M7" s="9" t="b">
        <f>J7=INDEX('الارتباطات في سجلات الأكسل'!J:J,MATCH($E7,'الارتباطات في سجلات الأكسل'!$E:$E))</f>
        <v>0</v>
      </c>
    </row>
    <row r="8" spans="1:13" ht="54.95" customHeight="1" x14ac:dyDescent="0.25">
      <c r="A8" s="2">
        <v>7</v>
      </c>
      <c r="B8" s="3" t="s">
        <v>12</v>
      </c>
      <c r="C8" s="3">
        <v>600500</v>
      </c>
      <c r="D8" s="4">
        <v>201</v>
      </c>
      <c r="E8" s="5">
        <v>4000171</v>
      </c>
      <c r="F8" s="5" t="s">
        <v>17</v>
      </c>
      <c r="G8" s="5" t="s">
        <v>30</v>
      </c>
      <c r="H8" s="6">
        <v>3000</v>
      </c>
      <c r="I8" s="6">
        <v>0</v>
      </c>
      <c r="J8" s="6">
        <f>H8-I8</f>
        <v>3000</v>
      </c>
      <c r="K8" s="9" t="b">
        <f>H8=INDEX('الارتباطات في سجلات الأكسل'!H:H,MATCH($E8,'الارتباطات في سجلات الأكسل'!$E:$E))</f>
        <v>0</v>
      </c>
      <c r="L8" s="9" t="b">
        <f>I8=INDEX('الارتباطات في سجلات الأكسل'!I:I,MATCH($E8,'الارتباطات في سجلات الأكسل'!$E:$E))</f>
        <v>1</v>
      </c>
      <c r="M8" s="9" t="b">
        <f>J8=INDEX('الارتباطات في سجلات الأكسل'!J:J,MATCH($E8,'الارتباطات في سجلات الأكسل'!$E:$E))</f>
        <v>0</v>
      </c>
    </row>
    <row r="9" spans="1:13" ht="54.95" customHeight="1" x14ac:dyDescent="0.25">
      <c r="A9" s="2">
        <v>8</v>
      </c>
      <c r="B9" s="3" t="s">
        <v>12</v>
      </c>
      <c r="C9" s="3">
        <v>600500</v>
      </c>
      <c r="D9" s="4">
        <v>201</v>
      </c>
      <c r="E9" s="5">
        <v>4000078</v>
      </c>
      <c r="F9" s="5" t="s">
        <v>21</v>
      </c>
      <c r="G9" s="5" t="s">
        <v>34</v>
      </c>
      <c r="H9" s="8">
        <v>6000</v>
      </c>
      <c r="I9" s="8">
        <v>0</v>
      </c>
      <c r="J9" s="8">
        <f>H9-I9</f>
        <v>6000</v>
      </c>
      <c r="K9" s="9" t="b">
        <f>H9=INDEX('الارتباطات في سجلات الأكسل'!H:H,MATCH($E9,'الارتباطات في سجلات الأكسل'!$E:$E))</f>
        <v>0</v>
      </c>
      <c r="L9" s="9" t="b">
        <f>I9=INDEX('الارتباطات في سجلات الأكسل'!I:I,MATCH($E9,'الارتباطات في سجلات الأكسل'!$E:$E))</f>
        <v>0</v>
      </c>
      <c r="M9" s="9" t="b">
        <f>J9=INDEX('الارتباطات في سجلات الأكسل'!J:J,MATCH($E9,'الارتباطات في سجلات الأكسل'!$E:$E))</f>
        <v>0</v>
      </c>
    </row>
    <row r="10" spans="1:13" ht="54.95" customHeight="1" x14ac:dyDescent="0.25">
      <c r="A10" s="2">
        <v>9</v>
      </c>
      <c r="B10" s="3" t="s">
        <v>12</v>
      </c>
      <c r="C10" s="3">
        <v>600500</v>
      </c>
      <c r="D10" s="4">
        <v>201</v>
      </c>
      <c r="E10" s="4">
        <v>4000325</v>
      </c>
      <c r="F10" s="5" t="s">
        <v>22</v>
      </c>
      <c r="G10" s="4" t="s">
        <v>7</v>
      </c>
      <c r="H10" s="6">
        <v>12000</v>
      </c>
      <c r="I10" s="6">
        <v>4000</v>
      </c>
      <c r="J10" s="6">
        <f>H10-I10</f>
        <v>8000</v>
      </c>
      <c r="K10" s="9" t="b">
        <f>H10=INDEX('الارتباطات في سجلات الأكسل'!H:H,MATCH($E10,'الارتباطات في سجلات الأكسل'!$E:$E))</f>
        <v>0</v>
      </c>
      <c r="L10" s="9" t="b">
        <f>I10=INDEX('الارتباطات في سجلات الأكسل'!I:I,MATCH($E10,'الارتباطات في سجلات الأكسل'!$E:$E))</f>
        <v>0</v>
      </c>
      <c r="M10" s="9" t="b">
        <f>J10=INDEX('الارتباطات في سجلات الأكسل'!J:J,MATCH($E10,'الارتباطات في سجلات الأكسل'!$E:$E))</f>
        <v>0</v>
      </c>
    </row>
    <row r="11" spans="1:13" ht="54.95" customHeight="1" x14ac:dyDescent="0.25">
      <c r="A11" s="2">
        <v>10</v>
      </c>
      <c r="B11" s="3" t="s">
        <v>12</v>
      </c>
      <c r="C11" s="3">
        <v>600500</v>
      </c>
      <c r="D11" s="4">
        <v>201</v>
      </c>
      <c r="E11" s="5">
        <v>4000110</v>
      </c>
      <c r="F11" s="5" t="s">
        <v>19</v>
      </c>
      <c r="G11" s="5" t="s">
        <v>32</v>
      </c>
      <c r="H11" s="8">
        <v>150000</v>
      </c>
      <c r="I11" s="8">
        <v>0</v>
      </c>
      <c r="J11" s="8">
        <f t="shared" si="0"/>
        <v>150000</v>
      </c>
      <c r="K11" s="9" t="b">
        <f>H11=INDEX('الارتباطات في سجلات الأكسل'!H:H,MATCH($E11,'الارتباطات في سجلات الأكسل'!$E:$E))</f>
        <v>1</v>
      </c>
      <c r="L11" s="9" t="b">
        <f>I11=INDEX('الارتباطات في سجلات الأكسل'!I:I,MATCH($E11,'الارتباطات في سجلات الأكسل'!$E:$E))</f>
        <v>1</v>
      </c>
      <c r="M11" s="9" t="b">
        <f>J11=INDEX('الارتباطات في سجلات الأكسل'!J:J,MATCH($E11,'الارتباطات في سجلات الأكسل'!$E:$E))</f>
        <v>1</v>
      </c>
    </row>
    <row r="12" spans="1:13" ht="54.95" customHeight="1" x14ac:dyDescent="0.25">
      <c r="A12" s="2">
        <v>11</v>
      </c>
      <c r="B12" s="3" t="s">
        <v>12</v>
      </c>
      <c r="C12" s="3">
        <v>600500</v>
      </c>
      <c r="D12" s="4">
        <v>201</v>
      </c>
      <c r="E12" s="5">
        <v>4000111</v>
      </c>
      <c r="F12" s="5" t="s">
        <v>20</v>
      </c>
      <c r="G12" s="5" t="s">
        <v>33</v>
      </c>
      <c r="H12" s="6">
        <v>15000</v>
      </c>
      <c r="I12" s="6">
        <v>50000</v>
      </c>
      <c r="J12" s="6">
        <f t="shared" si="0"/>
        <v>-35000</v>
      </c>
      <c r="K12" s="9" t="b">
        <f>H12=INDEX('الارتباطات في سجلات الأكسل'!H:H,MATCH($E12,'الارتباطات في سجلات الأكسل'!$E:$E))</f>
        <v>0</v>
      </c>
      <c r="L12" s="9" t="b">
        <f>I12=INDEX('الارتباطات في سجلات الأكسل'!I:I,MATCH($E12,'الارتباطات في سجلات الأكسل'!$E:$E))</f>
        <v>0</v>
      </c>
      <c r="M12" s="9" t="b">
        <f>J12=INDEX('الارتباطات في سجلات الأكسل'!J:J,MATCH($E12,'الارتباطات في سجلات الأكسل'!$E:$E))</f>
        <v>0</v>
      </c>
    </row>
    <row r="13" spans="1:13" ht="54.95" customHeight="1" x14ac:dyDescent="0.25">
      <c r="A13" s="2">
        <v>12</v>
      </c>
      <c r="B13" s="3" t="s">
        <v>12</v>
      </c>
      <c r="C13" s="3">
        <v>600500</v>
      </c>
      <c r="D13" s="4">
        <v>201</v>
      </c>
      <c r="E13" s="5">
        <v>4000096</v>
      </c>
      <c r="F13" s="5" t="s">
        <v>15</v>
      </c>
      <c r="G13" s="5" t="s">
        <v>29</v>
      </c>
      <c r="H13" s="8">
        <v>12000</v>
      </c>
      <c r="I13" s="8">
        <v>0</v>
      </c>
      <c r="J13" s="8">
        <f>H13-I13</f>
        <v>12000</v>
      </c>
      <c r="K13" s="9" t="b">
        <f>H13=INDEX('الارتباطات في سجلات الأكسل'!H:H,MATCH($E13,'الارتباطات في سجلات الأكسل'!$E:$E))</f>
        <v>1</v>
      </c>
      <c r="L13" s="9" t="b">
        <f>I13=INDEX('الارتباطات في سجلات الأكسل'!I:I,MATCH($E13,'الارتباطات في سجلات الأكسل'!$E:$E))</f>
        <v>1</v>
      </c>
      <c r="M13" s="9" t="b">
        <f>J13=INDEX('الارتباطات في سجلات الأكسل'!J:J,MATCH($E13,'الارتباطات في سجلات الأكسل'!$E:$E))</f>
        <v>1</v>
      </c>
    </row>
    <row r="14" spans="1:13" ht="54.95" customHeight="1" x14ac:dyDescent="0.25">
      <c r="A14" s="2">
        <v>13</v>
      </c>
      <c r="B14" s="3" t="s">
        <v>12</v>
      </c>
      <c r="C14" s="3">
        <v>600500</v>
      </c>
      <c r="D14" s="4">
        <v>201</v>
      </c>
      <c r="E14" s="5">
        <v>4000116</v>
      </c>
      <c r="F14" s="5" t="s">
        <v>16</v>
      </c>
      <c r="G14" s="5" t="s">
        <v>6</v>
      </c>
      <c r="H14" s="6">
        <v>22000</v>
      </c>
      <c r="I14" s="6">
        <v>4000</v>
      </c>
      <c r="J14" s="6">
        <f>H14-I14</f>
        <v>18000</v>
      </c>
      <c r="K14" s="9" t="b">
        <f>H14=INDEX('الارتباطات في سجلات الأكسل'!H:H,MATCH($E14,'الارتباطات في سجلات الأكسل'!$E:$E))</f>
        <v>0</v>
      </c>
      <c r="L14" s="9" t="b">
        <f>I14=INDEX('الارتباطات في سجلات الأكسل'!I:I,MATCH($E14,'الارتباطات في سجلات الأكسل'!$E:$E))</f>
        <v>0</v>
      </c>
      <c r="M14" s="9" t="b">
        <f>J14=INDEX('الارتباطات في سجلات الأكسل'!J:J,MATCH($E14,'الارتباطات في سجلات الأكسل'!$E:$E))</f>
        <v>0</v>
      </c>
    </row>
    <row r="15" spans="1:13" ht="54.95" customHeight="1" thickBot="1" x14ac:dyDescent="0.3">
      <c r="A15" s="2">
        <v>14</v>
      </c>
      <c r="B15" s="3" t="s">
        <v>12</v>
      </c>
      <c r="C15" s="3">
        <v>600500</v>
      </c>
      <c r="D15" s="4">
        <v>201</v>
      </c>
      <c r="E15" s="4">
        <v>4000320</v>
      </c>
      <c r="F15" s="5" t="s">
        <v>23</v>
      </c>
      <c r="G15" s="4" t="s">
        <v>8</v>
      </c>
      <c r="H15" s="8">
        <v>8000</v>
      </c>
      <c r="I15" s="8">
        <v>0</v>
      </c>
      <c r="J15" s="8">
        <f t="shared" si="0"/>
        <v>8000</v>
      </c>
      <c r="K15" s="9" t="b">
        <f>H15=INDEX('الارتباطات في سجلات الأكسل'!H:H,MATCH($E15,'الارتباطات في سجلات الأكسل'!$E:$E))</f>
        <v>0</v>
      </c>
      <c r="L15" s="9" t="b">
        <f>I15=INDEX('الارتباطات في سجلات الأكسل'!I:I,MATCH($E15,'الارتباطات في سجلات الأكسل'!$E:$E))</f>
        <v>1</v>
      </c>
      <c r="M15" s="9" t="b">
        <f>J15=INDEX('الارتباطات في سجلات الأكسل'!J:J,MATCH($E15,'الارتباطات في سجلات الأكسل'!$E:$E))</f>
        <v>0</v>
      </c>
    </row>
    <row r="16" spans="1:13" ht="54.95" customHeight="1" thickBot="1" x14ac:dyDescent="0.3">
      <c r="A16" s="16" t="s">
        <v>3</v>
      </c>
      <c r="B16" s="17"/>
      <c r="C16" s="17"/>
      <c r="D16" s="17"/>
      <c r="E16" s="17"/>
      <c r="F16" s="17"/>
      <c r="G16" s="17"/>
      <c r="H16" s="11">
        <f>SUM(H2:H15)</f>
        <v>357000</v>
      </c>
      <c r="I16" s="11">
        <f t="shared" ref="I16:J16" si="1">SUM(I2:I15)</f>
        <v>67000</v>
      </c>
      <c r="J16" s="11">
        <f t="shared" si="1"/>
        <v>290000</v>
      </c>
    </row>
  </sheetData>
  <autoFilter ref="A1:J16" xr:uid="{00000000-0009-0000-0000-00000E000000}"/>
  <mergeCells count="1">
    <mergeCell ref="A16:G16"/>
  </mergeCells>
  <conditionalFormatting sqref="K2:M15">
    <cfRule type="expression" dxfId="0" priority="1">
      <formula>K2=FALSE</formula>
    </cfRule>
  </conditionalFormatting>
  <printOptions horizontalCentered="1" verticalCentered="1"/>
  <pageMargins left="0.7" right="0.7" top="0.75" bottom="0.75" header="0.3" footer="0.3"/>
  <pageSetup scale="30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370A5-C8A0-42B9-B7AD-9C84C6E842A7}">
  <sheetPr>
    <tabColor theme="4" tint="-0.249977111117893"/>
    <pageSetUpPr fitToPage="1"/>
  </sheetPr>
  <dimension ref="A1:M16"/>
  <sheetViews>
    <sheetView rightToLeft="1" zoomScale="50" zoomScaleNormal="50" workbookViewId="0">
      <selection activeCell="K2" sqref="K2:M15"/>
    </sheetView>
  </sheetViews>
  <sheetFormatPr baseColWidth="10" defaultColWidth="9" defaultRowHeight="54.95" customHeight="1" x14ac:dyDescent="0.25"/>
  <cols>
    <col min="1" max="1" width="5.5703125" style="9" customWidth="1"/>
    <col min="2" max="2" width="39.5703125" style="9" customWidth="1"/>
    <col min="3" max="4" width="20.5703125" style="9" customWidth="1"/>
    <col min="5" max="5" width="13.5703125" style="9" customWidth="1"/>
    <col min="6" max="6" width="20.5703125" style="9" customWidth="1"/>
    <col min="7" max="7" width="50.5703125" style="9" customWidth="1"/>
    <col min="8" max="10" width="18.5703125" style="12" customWidth="1"/>
    <col min="11" max="16384" width="9" style="9"/>
  </cols>
  <sheetData>
    <row r="1" spans="1:13" s="1" customFormat="1" ht="54.95" customHeight="1" x14ac:dyDescent="0.25">
      <c r="A1" s="13" t="s">
        <v>1</v>
      </c>
      <c r="B1" s="13" t="s">
        <v>0</v>
      </c>
      <c r="C1" s="13" t="s">
        <v>39</v>
      </c>
      <c r="D1" s="13" t="s">
        <v>38</v>
      </c>
      <c r="E1" s="13" t="s">
        <v>4</v>
      </c>
      <c r="F1" s="13" t="s">
        <v>37</v>
      </c>
      <c r="G1" s="13" t="s">
        <v>36</v>
      </c>
      <c r="H1" s="14" t="s">
        <v>35</v>
      </c>
      <c r="I1" s="14" t="s">
        <v>5</v>
      </c>
      <c r="J1" s="14" t="s">
        <v>2</v>
      </c>
    </row>
    <row r="2" spans="1:13" ht="54.95" customHeight="1" x14ac:dyDescent="0.25">
      <c r="A2" s="15">
        <v>1</v>
      </c>
      <c r="B2" s="3" t="s">
        <v>12</v>
      </c>
      <c r="C2" s="3">
        <v>600500</v>
      </c>
      <c r="D2" s="4">
        <v>201</v>
      </c>
      <c r="E2" s="5">
        <v>4000068</v>
      </c>
      <c r="F2" s="5" t="s">
        <v>13</v>
      </c>
      <c r="G2" s="10" t="s">
        <v>27</v>
      </c>
      <c r="H2" s="8">
        <v>5000</v>
      </c>
      <c r="I2" s="8">
        <v>5000</v>
      </c>
      <c r="J2" s="8">
        <f>H2-I2</f>
        <v>0</v>
      </c>
      <c r="K2" s="9" t="b">
        <f>H2=INDEX('تقرير ORACLE'!H:H,MATCH($E2,'تقرير ORACLE'!$E:$E,0))</f>
        <v>1</v>
      </c>
      <c r="L2" s="9" t="b">
        <f>I2=INDEX('تقرير ORACLE'!I:I,MATCH($E2,'تقرير ORACLE'!$E:$E,0))</f>
        <v>1</v>
      </c>
      <c r="M2" s="9" t="b">
        <f>J2=INDEX('تقرير ORACLE'!J:J,MATCH($E2,'تقرير ORACLE'!$E:$E,0))</f>
        <v>1</v>
      </c>
    </row>
    <row r="3" spans="1:13" ht="54.95" customHeight="1" x14ac:dyDescent="0.25">
      <c r="A3" s="15">
        <v>2</v>
      </c>
      <c r="B3" s="3" t="s">
        <v>12</v>
      </c>
      <c r="C3" s="3">
        <v>600500</v>
      </c>
      <c r="D3" s="4">
        <v>201</v>
      </c>
      <c r="E3" s="5">
        <v>4000072</v>
      </c>
      <c r="F3" s="5" t="s">
        <v>14</v>
      </c>
      <c r="G3" s="5" t="s">
        <v>28</v>
      </c>
      <c r="H3" s="8">
        <v>10000</v>
      </c>
      <c r="I3" s="8">
        <v>3000</v>
      </c>
      <c r="J3" s="8">
        <f t="shared" ref="J3:J15" si="0">H3-I3</f>
        <v>7000</v>
      </c>
      <c r="K3" s="9" t="b">
        <f>H3=INDEX('تقرير ORACLE'!H:H,MATCH($E3,'تقرير ORACLE'!$E:$E,0))</f>
        <v>1</v>
      </c>
      <c r="L3" s="9" t="b">
        <f>I3=INDEX('تقرير ORACLE'!I:I,MATCH($E3,'تقرير ORACLE'!$E:$E,0))</f>
        <v>0</v>
      </c>
      <c r="M3" s="9" t="b">
        <f>J3=INDEX('تقرير ORACLE'!J:J,MATCH($E3,'تقرير ORACLE'!$E:$E,0))</f>
        <v>0</v>
      </c>
    </row>
    <row r="4" spans="1:13" ht="54.95" customHeight="1" x14ac:dyDescent="0.25">
      <c r="A4" s="15">
        <v>3</v>
      </c>
      <c r="B4" s="3" t="s">
        <v>12</v>
      </c>
      <c r="C4" s="3">
        <v>600500</v>
      </c>
      <c r="D4" s="4">
        <v>201</v>
      </c>
      <c r="E4" s="5">
        <v>4000096</v>
      </c>
      <c r="F4" s="5" t="s">
        <v>15</v>
      </c>
      <c r="G4" s="5" t="s">
        <v>29</v>
      </c>
      <c r="H4" s="8">
        <v>12000</v>
      </c>
      <c r="I4" s="8">
        <v>0</v>
      </c>
      <c r="J4" s="8">
        <f t="shared" si="0"/>
        <v>12000</v>
      </c>
      <c r="K4" s="9" t="b">
        <f>H4=INDEX('تقرير ORACLE'!H:H,MATCH($E4,'تقرير ORACLE'!$E:$E,0))</f>
        <v>1</v>
      </c>
      <c r="L4" s="9" t="b">
        <f>I4=INDEX('تقرير ORACLE'!I:I,MATCH($E4,'تقرير ORACLE'!$E:$E,0))</f>
        <v>1</v>
      </c>
      <c r="M4" s="9" t="b">
        <f>J4=INDEX('تقرير ORACLE'!J:J,MATCH($E4,'تقرير ORACLE'!$E:$E,0))</f>
        <v>1</v>
      </c>
    </row>
    <row r="5" spans="1:13" ht="54.95" customHeight="1" x14ac:dyDescent="0.25">
      <c r="A5" s="15">
        <v>4</v>
      </c>
      <c r="B5" s="3" t="s">
        <v>12</v>
      </c>
      <c r="C5" s="3">
        <v>600500</v>
      </c>
      <c r="D5" s="4">
        <v>201</v>
      </c>
      <c r="E5" s="5">
        <v>4000116</v>
      </c>
      <c r="F5" s="5" t="s">
        <v>16</v>
      </c>
      <c r="G5" s="5" t="s">
        <v>6</v>
      </c>
      <c r="H5" s="8">
        <v>22000</v>
      </c>
      <c r="I5" s="8">
        <v>4000</v>
      </c>
      <c r="J5" s="8">
        <f t="shared" si="0"/>
        <v>18000</v>
      </c>
      <c r="K5" s="9" t="b">
        <f>H5=INDEX('تقرير ORACLE'!H:H,MATCH($E5,'تقرير ORACLE'!$E:$E,0))</f>
        <v>1</v>
      </c>
      <c r="L5" s="9" t="b">
        <f>I5=INDEX('تقرير ORACLE'!I:I,MATCH($E5,'تقرير ORACLE'!$E:$E,0))</f>
        <v>1</v>
      </c>
      <c r="M5" s="9" t="b">
        <f>J5=INDEX('تقرير ORACLE'!J:J,MATCH($E5,'تقرير ORACLE'!$E:$E,0))</f>
        <v>1</v>
      </c>
    </row>
    <row r="6" spans="1:13" ht="54.95" customHeight="1" x14ac:dyDescent="0.25">
      <c r="A6" s="15">
        <v>5</v>
      </c>
      <c r="B6" s="3" t="s">
        <v>12</v>
      </c>
      <c r="C6" s="3">
        <v>600500</v>
      </c>
      <c r="D6" s="4">
        <v>201</v>
      </c>
      <c r="E6" s="5">
        <v>4000171</v>
      </c>
      <c r="F6" s="5" t="s">
        <v>17</v>
      </c>
      <c r="G6" s="5" t="s">
        <v>30</v>
      </c>
      <c r="H6" s="8">
        <v>3000</v>
      </c>
      <c r="I6" s="8">
        <v>0</v>
      </c>
      <c r="J6" s="8">
        <f t="shared" si="0"/>
        <v>3000</v>
      </c>
      <c r="K6" s="9" t="b">
        <f>H6=INDEX('تقرير ORACLE'!H:H,MATCH($E6,'تقرير ORACLE'!$E:$E,0))</f>
        <v>1</v>
      </c>
      <c r="L6" s="9" t="b">
        <f>I6=INDEX('تقرير ORACLE'!I:I,MATCH($E6,'تقرير ORACLE'!$E:$E,0))</f>
        <v>1</v>
      </c>
      <c r="M6" s="9" t="b">
        <f>J6=INDEX('تقرير ORACLE'!J:J,MATCH($E6,'تقرير ORACLE'!$E:$E,0))</f>
        <v>1</v>
      </c>
    </row>
    <row r="7" spans="1:13" ht="54.95" customHeight="1" x14ac:dyDescent="0.25">
      <c r="A7" s="15">
        <v>6</v>
      </c>
      <c r="B7" s="3" t="s">
        <v>12</v>
      </c>
      <c r="C7" s="3">
        <v>600500</v>
      </c>
      <c r="D7" s="4">
        <v>201</v>
      </c>
      <c r="E7" s="5">
        <v>4000175</v>
      </c>
      <c r="F7" s="5" t="s">
        <v>18</v>
      </c>
      <c r="G7" s="5" t="s">
        <v>31</v>
      </c>
      <c r="H7" s="8">
        <v>30000</v>
      </c>
      <c r="I7" s="8">
        <v>0</v>
      </c>
      <c r="J7" s="8">
        <f t="shared" si="0"/>
        <v>30000</v>
      </c>
      <c r="K7" s="9" t="b">
        <f>H7=INDEX('تقرير ORACLE'!H:H,MATCH($E7,'تقرير ORACLE'!$E:$E,0))</f>
        <v>1</v>
      </c>
      <c r="L7" s="9" t="b">
        <f>I7=INDEX('تقرير ORACLE'!I:I,MATCH($E7,'تقرير ORACLE'!$E:$E,0))</f>
        <v>1</v>
      </c>
      <c r="M7" s="9" t="b">
        <f>J7=INDEX('تقرير ORACLE'!J:J,MATCH($E7,'تقرير ORACLE'!$E:$E,0))</f>
        <v>1</v>
      </c>
    </row>
    <row r="8" spans="1:13" ht="54.95" customHeight="1" x14ac:dyDescent="0.25">
      <c r="A8" s="15">
        <v>7</v>
      </c>
      <c r="B8" s="3" t="s">
        <v>12</v>
      </c>
      <c r="C8" s="3">
        <v>600500</v>
      </c>
      <c r="D8" s="4">
        <v>201</v>
      </c>
      <c r="E8" s="5">
        <v>4000110</v>
      </c>
      <c r="F8" s="5" t="s">
        <v>19</v>
      </c>
      <c r="G8" s="5" t="s">
        <v>32</v>
      </c>
      <c r="H8" s="8">
        <v>150000</v>
      </c>
      <c r="I8" s="8">
        <v>0</v>
      </c>
      <c r="J8" s="8">
        <f t="shared" si="0"/>
        <v>150000</v>
      </c>
      <c r="K8" s="9" t="b">
        <f>H8=INDEX('تقرير ORACLE'!H:H,MATCH($E8,'تقرير ORACLE'!$E:$E,0))</f>
        <v>1</v>
      </c>
      <c r="L8" s="9" t="b">
        <f>I8=INDEX('تقرير ORACLE'!I:I,MATCH($E8,'تقرير ORACLE'!$E:$E,0))</f>
        <v>1</v>
      </c>
      <c r="M8" s="9" t="b">
        <f>J8=INDEX('تقرير ORACLE'!J:J,MATCH($E8,'تقرير ORACLE'!$E:$E,0))</f>
        <v>1</v>
      </c>
    </row>
    <row r="9" spans="1:13" ht="54.95" customHeight="1" x14ac:dyDescent="0.25">
      <c r="A9" s="15">
        <v>8</v>
      </c>
      <c r="B9" s="3" t="s">
        <v>12</v>
      </c>
      <c r="C9" s="3">
        <v>600500</v>
      </c>
      <c r="D9" s="4">
        <v>201</v>
      </c>
      <c r="E9" s="5">
        <v>4000111</v>
      </c>
      <c r="F9" s="5" t="s">
        <v>20</v>
      </c>
      <c r="G9" s="5" t="s">
        <v>33</v>
      </c>
      <c r="H9" s="8">
        <v>15000</v>
      </c>
      <c r="I9" s="8">
        <v>50000</v>
      </c>
      <c r="J9" s="8">
        <f t="shared" si="0"/>
        <v>-35000</v>
      </c>
      <c r="K9" s="9" t="b">
        <f>H9=INDEX('تقرير ORACLE'!H:H,MATCH($E9,'تقرير ORACLE'!$E:$E,0))</f>
        <v>1</v>
      </c>
      <c r="L9" s="9" t="b">
        <f>I9=INDEX('تقرير ORACLE'!I:I,MATCH($E9,'تقرير ORACLE'!$E:$E,0))</f>
        <v>1</v>
      </c>
      <c r="M9" s="9" t="b">
        <f>J9=INDEX('تقرير ORACLE'!J:J,MATCH($E9,'تقرير ORACLE'!$E:$E,0))</f>
        <v>1</v>
      </c>
    </row>
    <row r="10" spans="1:13" ht="54.95" customHeight="1" x14ac:dyDescent="0.25">
      <c r="A10" s="15">
        <v>9</v>
      </c>
      <c r="B10" s="3" t="s">
        <v>12</v>
      </c>
      <c r="C10" s="3">
        <v>600500</v>
      </c>
      <c r="D10" s="4">
        <v>201</v>
      </c>
      <c r="E10" s="5">
        <v>4000078</v>
      </c>
      <c r="F10" s="5" t="s">
        <v>21</v>
      </c>
      <c r="G10" s="5" t="s">
        <v>34</v>
      </c>
      <c r="H10" s="8">
        <v>6000</v>
      </c>
      <c r="I10" s="8">
        <v>0</v>
      </c>
      <c r="J10" s="8">
        <f t="shared" si="0"/>
        <v>6000</v>
      </c>
      <c r="K10" s="9" t="b">
        <f>H10=INDEX('تقرير ORACLE'!H:H,MATCH($E10,'تقرير ORACLE'!$E:$E,0))</f>
        <v>1</v>
      </c>
      <c r="L10" s="9" t="b">
        <f>I10=INDEX('تقرير ORACLE'!I:I,MATCH($E10,'تقرير ORACLE'!$E:$E,0))</f>
        <v>1</v>
      </c>
      <c r="M10" s="9" t="b">
        <f>J10=INDEX('تقرير ORACLE'!J:J,MATCH($E10,'تقرير ORACLE'!$E:$E,0))</f>
        <v>1</v>
      </c>
    </row>
    <row r="11" spans="1:13" ht="54.95" customHeight="1" x14ac:dyDescent="0.25">
      <c r="A11" s="15">
        <v>10</v>
      </c>
      <c r="B11" s="3" t="s">
        <v>12</v>
      </c>
      <c r="C11" s="3">
        <v>600500</v>
      </c>
      <c r="D11" s="4">
        <v>201</v>
      </c>
      <c r="E11" s="4">
        <v>4000325</v>
      </c>
      <c r="F11" s="5" t="s">
        <v>22</v>
      </c>
      <c r="G11" s="4" t="s">
        <v>7</v>
      </c>
      <c r="H11" s="8">
        <v>15000</v>
      </c>
      <c r="I11" s="8">
        <v>4000</v>
      </c>
      <c r="J11" s="8">
        <f t="shared" si="0"/>
        <v>11000</v>
      </c>
      <c r="K11" s="9" t="b">
        <f>H11=INDEX('تقرير ORACLE'!H:H,MATCH($E11,'تقرير ORACLE'!$E:$E,0))</f>
        <v>0</v>
      </c>
      <c r="L11" s="9" t="b">
        <f>I11=INDEX('تقرير ORACLE'!I:I,MATCH($E11,'تقرير ORACLE'!$E:$E,0))</f>
        <v>1</v>
      </c>
      <c r="M11" s="9" t="b">
        <f>J11=INDEX('تقرير ORACLE'!J:J,MATCH($E11,'تقرير ORACLE'!$E:$E,0))</f>
        <v>0</v>
      </c>
    </row>
    <row r="12" spans="1:13" ht="54.95" customHeight="1" x14ac:dyDescent="0.25">
      <c r="A12" s="15">
        <v>11</v>
      </c>
      <c r="B12" s="3" t="s">
        <v>12</v>
      </c>
      <c r="C12" s="3">
        <v>600500</v>
      </c>
      <c r="D12" s="4">
        <v>201</v>
      </c>
      <c r="E12" s="4">
        <v>4000320</v>
      </c>
      <c r="F12" s="5" t="s">
        <v>23</v>
      </c>
      <c r="G12" s="4" t="s">
        <v>8</v>
      </c>
      <c r="H12" s="8">
        <v>10000</v>
      </c>
      <c r="I12" s="8">
        <v>0</v>
      </c>
      <c r="J12" s="8">
        <f t="shared" si="0"/>
        <v>10000</v>
      </c>
      <c r="K12" s="9" t="b">
        <f>H12=INDEX('تقرير ORACLE'!H:H,MATCH($E12,'تقرير ORACLE'!$E:$E,0))</f>
        <v>0</v>
      </c>
      <c r="L12" s="9" t="b">
        <f>I12=INDEX('تقرير ORACLE'!I:I,MATCH($E12,'تقرير ORACLE'!$E:$E,0))</f>
        <v>1</v>
      </c>
      <c r="M12" s="9" t="b">
        <f>J12=INDEX('تقرير ORACLE'!J:J,MATCH($E12,'تقرير ORACLE'!$E:$E,0))</f>
        <v>0</v>
      </c>
    </row>
    <row r="13" spans="1:13" s="7" customFormat="1" ht="54.95" customHeight="1" x14ac:dyDescent="0.25">
      <c r="A13" s="15">
        <v>12</v>
      </c>
      <c r="B13" s="3" t="s">
        <v>12</v>
      </c>
      <c r="C13" s="3">
        <v>600500</v>
      </c>
      <c r="D13" s="4">
        <v>201</v>
      </c>
      <c r="E13" s="4">
        <v>4000528</v>
      </c>
      <c r="F13" s="5" t="s">
        <v>24</v>
      </c>
      <c r="G13" s="4" t="s">
        <v>9</v>
      </c>
      <c r="H13" s="8">
        <v>20000</v>
      </c>
      <c r="I13" s="8">
        <v>0</v>
      </c>
      <c r="J13" s="8">
        <f>H13-I13</f>
        <v>20000</v>
      </c>
      <c r="K13" s="9" t="b">
        <f>H13=INDEX('تقرير ORACLE'!H:H,MATCH($E13,'تقرير ORACLE'!$E:$E,0))</f>
        <v>1</v>
      </c>
      <c r="L13" s="9" t="b">
        <f>I13=INDEX('تقرير ORACLE'!I:I,MATCH($E13,'تقرير ORACLE'!$E:$E,0))</f>
        <v>1</v>
      </c>
      <c r="M13" s="9" t="b">
        <f>J13=INDEX('تقرير ORACLE'!J:J,MATCH($E13,'تقرير ORACLE'!$E:$E,0))</f>
        <v>1</v>
      </c>
    </row>
    <row r="14" spans="1:13" ht="54.95" customHeight="1" x14ac:dyDescent="0.25">
      <c r="A14" s="15">
        <v>13</v>
      </c>
      <c r="B14" s="3" t="s">
        <v>12</v>
      </c>
      <c r="C14" s="3">
        <v>600500</v>
      </c>
      <c r="D14" s="4">
        <v>201</v>
      </c>
      <c r="E14" s="4">
        <v>4000534</v>
      </c>
      <c r="F14" s="5" t="s">
        <v>25</v>
      </c>
      <c r="G14" s="4" t="s">
        <v>10</v>
      </c>
      <c r="H14" s="8">
        <v>60000</v>
      </c>
      <c r="I14" s="8">
        <v>0</v>
      </c>
      <c r="J14" s="8">
        <f t="shared" si="0"/>
        <v>60000</v>
      </c>
      <c r="K14" s="9" t="b">
        <f>H14=INDEX('تقرير ORACLE'!H:H,MATCH($E14,'تقرير ORACLE'!$E:$E,0))</f>
        <v>1</v>
      </c>
      <c r="L14" s="9" t="b">
        <f>I14=INDEX('تقرير ORACLE'!I:I,MATCH($E14,'تقرير ORACLE'!$E:$E,0))</f>
        <v>1</v>
      </c>
      <c r="M14" s="9" t="b">
        <f>J14=INDEX('تقرير ORACLE'!J:J,MATCH($E14,'تقرير ORACLE'!$E:$E,0))</f>
        <v>1</v>
      </c>
    </row>
    <row r="15" spans="1:13" ht="54.95" customHeight="1" thickBot="1" x14ac:dyDescent="0.3">
      <c r="A15" s="15">
        <v>14</v>
      </c>
      <c r="B15" s="3" t="s">
        <v>12</v>
      </c>
      <c r="C15" s="3">
        <v>600500</v>
      </c>
      <c r="D15" s="4">
        <v>201</v>
      </c>
      <c r="E15" s="4">
        <v>4000535</v>
      </c>
      <c r="F15" s="5" t="s">
        <v>26</v>
      </c>
      <c r="G15" s="4" t="s">
        <v>11</v>
      </c>
      <c r="H15" s="8">
        <v>6000</v>
      </c>
      <c r="I15" s="8">
        <v>4000</v>
      </c>
      <c r="J15" s="8">
        <f t="shared" si="0"/>
        <v>2000</v>
      </c>
      <c r="K15" s="9" t="b">
        <f>H15=INDEX('تقرير ORACLE'!H:H,MATCH($E15,'تقرير ORACLE'!$E:$E,0))</f>
        <v>0</v>
      </c>
      <c r="L15" s="9" t="b">
        <f>I15=INDEX('تقرير ORACLE'!I:I,MATCH($E15,'تقرير ORACLE'!$E:$E,0))</f>
        <v>1</v>
      </c>
      <c r="M15" s="9" t="b">
        <f>J15=INDEX('تقرير ORACLE'!J:J,MATCH($E15,'تقرير ORACLE'!$E:$E,0))</f>
        <v>0</v>
      </c>
    </row>
    <row r="16" spans="1:13" ht="54.95" customHeight="1" thickBot="1" x14ac:dyDescent="0.3">
      <c r="A16" s="18" t="s">
        <v>3</v>
      </c>
      <c r="B16" s="19"/>
      <c r="C16" s="19"/>
      <c r="D16" s="19"/>
      <c r="E16" s="19"/>
      <c r="F16" s="19"/>
      <c r="G16" s="19"/>
      <c r="H16" s="11">
        <f>SUM(H2:H15)</f>
        <v>364000</v>
      </c>
      <c r="I16" s="11">
        <f t="shared" ref="I16:J16" si="1">SUM(I2:I15)</f>
        <v>70000</v>
      </c>
      <c r="J16" s="11">
        <f t="shared" si="1"/>
        <v>294000</v>
      </c>
    </row>
  </sheetData>
  <autoFilter ref="A1:J16" xr:uid="{00000000-0009-0000-0000-00000E000000}"/>
  <mergeCells count="1">
    <mergeCell ref="A16:G16"/>
  </mergeCells>
  <conditionalFormatting sqref="K2:M15">
    <cfRule type="expression" dxfId="1" priority="1">
      <formula>K2=FALSE</formula>
    </cfRule>
  </conditionalFormatting>
  <printOptions horizontalCentered="1" verticalCentered="1"/>
  <pageMargins left="0.7" right="0.7" top="0.75" bottom="0.75" header="0.3" footer="0.3"/>
  <pageSetup scale="30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تقرير ORACLE</vt:lpstr>
      <vt:lpstr>الارتباطات في سجلات الأكسل</vt:lpstr>
      <vt:lpstr>'الارتباطات في سجلات الأكسل'!Zone_d_impression</vt:lpstr>
      <vt:lpstr>'تقرير ORACLE'!Zone_d_impression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2019-05-08T19:57:54Z</dcterms:modified>
</cp:coreProperties>
</file>