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الوارد الشهري\New folder\"/>
    </mc:Choice>
  </mc:AlternateContent>
  <bookViews>
    <workbookView xWindow="0" yWindow="0" windowWidth="19200" windowHeight="10635" activeTab="2"/>
  </bookViews>
  <sheets>
    <sheet name="بيان العملاء" sheetId="4" r:id="rId1"/>
    <sheet name="حركة العملاء" sheetId="5" r:id="rId2"/>
    <sheet name="كشف حساب" sheetId="6" r:id="rId3"/>
    <sheet name="Sheet1" sheetId="7" r:id="rId4"/>
  </sheets>
  <definedNames>
    <definedName name="_xlnm._FilterDatabase" localSheetId="0" hidden="1">'بيان العملاء'!$B$6:$F$170</definedName>
    <definedName name="_xlnm._FilterDatabase" localSheetId="1" hidden="1">'حركة العملاء'!$D$6:$I$360</definedName>
    <definedName name="_xlnm._FilterDatabase" localSheetId="2" hidden="1">'كشف حساب'!$D$11:$H$11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4" l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C9" i="6"/>
  <c r="B7" i="4" l="1"/>
  <c r="C8" i="5" l="1"/>
  <c r="C9" i="5"/>
  <c r="C10" i="5"/>
  <c r="C11" i="5"/>
  <c r="C12" i="5"/>
  <c r="C13" i="5"/>
  <c r="B13" i="5" s="1"/>
  <c r="C14" i="5"/>
  <c r="B14" i="5" s="1"/>
  <c r="C15" i="5"/>
  <c r="C16" i="5"/>
  <c r="C17" i="5"/>
  <c r="C18" i="5"/>
  <c r="B18" i="5" s="1"/>
  <c r="C19" i="5"/>
  <c r="B19" i="5" s="1"/>
  <c r="C20" i="5"/>
  <c r="B20" i="5" s="1"/>
  <c r="C21" i="5"/>
  <c r="B21" i="5" s="1"/>
  <c r="C22" i="5"/>
  <c r="B22" i="5" s="1"/>
  <c r="C23" i="5"/>
  <c r="B23" i="5" s="1"/>
  <c r="C24" i="5"/>
  <c r="B24" i="5" s="1"/>
  <c r="C25" i="5"/>
  <c r="B25" i="5" s="1"/>
  <c r="C26" i="5"/>
  <c r="B26" i="5" s="1"/>
  <c r="C27" i="5"/>
  <c r="B27" i="5" s="1"/>
  <c r="C28" i="5"/>
  <c r="B28" i="5" s="1"/>
  <c r="C29" i="5"/>
  <c r="B29" i="5" s="1"/>
  <c r="C30" i="5"/>
  <c r="B30" i="5" s="1"/>
  <c r="C31" i="5"/>
  <c r="B31" i="5" s="1"/>
  <c r="C32" i="5"/>
  <c r="B32" i="5" s="1"/>
  <c r="C33" i="5"/>
  <c r="B33" i="5" s="1"/>
  <c r="C34" i="5"/>
  <c r="B34" i="5" s="1"/>
  <c r="C35" i="5"/>
  <c r="B35" i="5" s="1"/>
  <c r="C36" i="5"/>
  <c r="B36" i="5" s="1"/>
  <c r="C37" i="5"/>
  <c r="B37" i="5" s="1"/>
  <c r="C38" i="5"/>
  <c r="B38" i="5" s="1"/>
  <c r="C39" i="5"/>
  <c r="B39" i="5" s="1"/>
  <c r="C40" i="5"/>
  <c r="B40" i="5" s="1"/>
  <c r="C41" i="5"/>
  <c r="B41" i="5" s="1"/>
  <c r="C42" i="5"/>
  <c r="B42" i="5" s="1"/>
  <c r="C43" i="5"/>
  <c r="B43" i="5" s="1"/>
  <c r="C44" i="5"/>
  <c r="B44" i="5" s="1"/>
  <c r="C45" i="5"/>
  <c r="B45" i="5" s="1"/>
  <c r="C46" i="5"/>
  <c r="B46" i="5" s="1"/>
  <c r="C47" i="5"/>
  <c r="B47" i="5" s="1"/>
  <c r="C48" i="5"/>
  <c r="B48" i="5" s="1"/>
  <c r="C49" i="5"/>
  <c r="B49" i="5" s="1"/>
  <c r="C50" i="5"/>
  <c r="B50" i="5" s="1"/>
  <c r="C51" i="5"/>
  <c r="B51" i="5" s="1"/>
  <c r="C52" i="5"/>
  <c r="B52" i="5" s="1"/>
  <c r="C53" i="5"/>
  <c r="B53" i="5" s="1"/>
  <c r="C54" i="5"/>
  <c r="B54" i="5" s="1"/>
  <c r="C55" i="5"/>
  <c r="B55" i="5" s="1"/>
  <c r="C56" i="5"/>
  <c r="B56" i="5" s="1"/>
  <c r="C57" i="5"/>
  <c r="B57" i="5" s="1"/>
  <c r="C58" i="5"/>
  <c r="B58" i="5" s="1"/>
  <c r="C59" i="5"/>
  <c r="B59" i="5" s="1"/>
  <c r="C60" i="5"/>
  <c r="B60" i="5" s="1"/>
  <c r="C61" i="5"/>
  <c r="B61" i="5" s="1"/>
  <c r="C62" i="5"/>
  <c r="B62" i="5" s="1"/>
  <c r="C63" i="5"/>
  <c r="B63" i="5" s="1"/>
  <c r="C64" i="5"/>
  <c r="B64" i="5" s="1"/>
  <c r="C65" i="5"/>
  <c r="B65" i="5" s="1"/>
  <c r="C66" i="5"/>
  <c r="B66" i="5" s="1"/>
  <c r="C67" i="5"/>
  <c r="B67" i="5" s="1"/>
  <c r="C68" i="5"/>
  <c r="B68" i="5" s="1"/>
  <c r="C69" i="5"/>
  <c r="B69" i="5" s="1"/>
  <c r="C70" i="5"/>
  <c r="B70" i="5" s="1"/>
  <c r="C71" i="5"/>
  <c r="B71" i="5" s="1"/>
  <c r="C72" i="5"/>
  <c r="B72" i="5" s="1"/>
  <c r="C73" i="5"/>
  <c r="B73" i="5" s="1"/>
  <c r="C74" i="5"/>
  <c r="B74" i="5" s="1"/>
  <c r="C75" i="5"/>
  <c r="B75" i="5" s="1"/>
  <c r="C76" i="5"/>
  <c r="B76" i="5" s="1"/>
  <c r="C77" i="5"/>
  <c r="B77" i="5" s="1"/>
  <c r="C78" i="5"/>
  <c r="B78" i="5" s="1"/>
  <c r="C79" i="5"/>
  <c r="B79" i="5" s="1"/>
  <c r="C80" i="5"/>
  <c r="B80" i="5" s="1"/>
  <c r="C81" i="5"/>
  <c r="B81" i="5" s="1"/>
  <c r="C82" i="5"/>
  <c r="B82" i="5" s="1"/>
  <c r="C83" i="5"/>
  <c r="B83" i="5" s="1"/>
  <c r="C84" i="5"/>
  <c r="B84" i="5" s="1"/>
  <c r="C85" i="5"/>
  <c r="B85" i="5" s="1"/>
  <c r="C86" i="5"/>
  <c r="B86" i="5" s="1"/>
  <c r="C87" i="5"/>
  <c r="B87" i="5" s="1"/>
  <c r="C88" i="5"/>
  <c r="B88" i="5" s="1"/>
  <c r="C89" i="5"/>
  <c r="B89" i="5" s="1"/>
  <c r="C90" i="5"/>
  <c r="B90" i="5" s="1"/>
  <c r="C91" i="5"/>
  <c r="B91" i="5" s="1"/>
  <c r="C92" i="5"/>
  <c r="B92" i="5" s="1"/>
  <c r="C93" i="5"/>
  <c r="B93" i="5" s="1"/>
  <c r="C94" i="5"/>
  <c r="B94" i="5" s="1"/>
  <c r="C95" i="5"/>
  <c r="B95" i="5" s="1"/>
  <c r="C96" i="5"/>
  <c r="B96" i="5" s="1"/>
  <c r="C97" i="5"/>
  <c r="B97" i="5" s="1"/>
  <c r="C98" i="5"/>
  <c r="B98" i="5" s="1"/>
  <c r="C99" i="5"/>
  <c r="B99" i="5" s="1"/>
  <c r="C100" i="5"/>
  <c r="B100" i="5" s="1"/>
  <c r="C101" i="5"/>
  <c r="B101" i="5" s="1"/>
  <c r="C102" i="5"/>
  <c r="B102" i="5" s="1"/>
  <c r="C103" i="5"/>
  <c r="B103" i="5" s="1"/>
  <c r="C104" i="5"/>
  <c r="B104" i="5" s="1"/>
  <c r="C105" i="5"/>
  <c r="B105" i="5" s="1"/>
  <c r="C106" i="5"/>
  <c r="B106" i="5" s="1"/>
  <c r="C107" i="5"/>
  <c r="B107" i="5" s="1"/>
  <c r="C108" i="5"/>
  <c r="B108" i="5" s="1"/>
  <c r="C109" i="5"/>
  <c r="B109" i="5" s="1"/>
  <c r="C110" i="5"/>
  <c r="B110" i="5" s="1"/>
  <c r="C111" i="5"/>
  <c r="B111" i="5" s="1"/>
  <c r="C112" i="5"/>
  <c r="B112" i="5" s="1"/>
  <c r="C113" i="5"/>
  <c r="B113" i="5" s="1"/>
  <c r="C114" i="5"/>
  <c r="B114" i="5" s="1"/>
  <c r="C115" i="5"/>
  <c r="B115" i="5" s="1"/>
  <c r="C116" i="5"/>
  <c r="B116" i="5" s="1"/>
  <c r="C117" i="5"/>
  <c r="B117" i="5" s="1"/>
  <c r="C118" i="5"/>
  <c r="B118" i="5" s="1"/>
  <c r="C119" i="5"/>
  <c r="B119" i="5" s="1"/>
  <c r="C120" i="5"/>
  <c r="B120" i="5" s="1"/>
  <c r="C121" i="5"/>
  <c r="B121" i="5" s="1"/>
  <c r="C122" i="5"/>
  <c r="B122" i="5" s="1"/>
  <c r="C123" i="5"/>
  <c r="B123" i="5" s="1"/>
  <c r="C124" i="5"/>
  <c r="B124" i="5" s="1"/>
  <c r="C125" i="5"/>
  <c r="B125" i="5" s="1"/>
  <c r="C126" i="5"/>
  <c r="B126" i="5" s="1"/>
  <c r="C127" i="5"/>
  <c r="B127" i="5" s="1"/>
  <c r="C128" i="5"/>
  <c r="B128" i="5" s="1"/>
  <c r="C129" i="5"/>
  <c r="B129" i="5" s="1"/>
  <c r="C130" i="5"/>
  <c r="B130" i="5" s="1"/>
  <c r="C131" i="5"/>
  <c r="B131" i="5" s="1"/>
  <c r="C132" i="5"/>
  <c r="B132" i="5" s="1"/>
  <c r="C133" i="5"/>
  <c r="B133" i="5" s="1"/>
  <c r="C134" i="5"/>
  <c r="B134" i="5" s="1"/>
  <c r="C135" i="5"/>
  <c r="B135" i="5" s="1"/>
  <c r="C136" i="5"/>
  <c r="B136" i="5" s="1"/>
  <c r="C137" i="5"/>
  <c r="B137" i="5" s="1"/>
  <c r="C138" i="5"/>
  <c r="B138" i="5" s="1"/>
  <c r="C139" i="5"/>
  <c r="B139" i="5" s="1"/>
  <c r="C140" i="5"/>
  <c r="B140" i="5" s="1"/>
  <c r="C141" i="5"/>
  <c r="B141" i="5" s="1"/>
  <c r="C142" i="5"/>
  <c r="B142" i="5" s="1"/>
  <c r="C143" i="5"/>
  <c r="B143" i="5" s="1"/>
  <c r="C144" i="5"/>
  <c r="B144" i="5" s="1"/>
  <c r="C145" i="5"/>
  <c r="B145" i="5" s="1"/>
  <c r="C146" i="5"/>
  <c r="B146" i="5" s="1"/>
  <c r="C147" i="5"/>
  <c r="B147" i="5" s="1"/>
  <c r="C148" i="5"/>
  <c r="B148" i="5" s="1"/>
  <c r="C149" i="5"/>
  <c r="B149" i="5" s="1"/>
  <c r="C150" i="5"/>
  <c r="B150" i="5" s="1"/>
  <c r="C151" i="5"/>
  <c r="B151" i="5" s="1"/>
  <c r="C152" i="5"/>
  <c r="B152" i="5" s="1"/>
  <c r="C153" i="5"/>
  <c r="B153" i="5" s="1"/>
  <c r="C154" i="5"/>
  <c r="B154" i="5" s="1"/>
  <c r="C155" i="5"/>
  <c r="B155" i="5" s="1"/>
  <c r="C156" i="5"/>
  <c r="B156" i="5" s="1"/>
  <c r="C157" i="5"/>
  <c r="B157" i="5" s="1"/>
  <c r="C158" i="5"/>
  <c r="B158" i="5" s="1"/>
  <c r="C159" i="5"/>
  <c r="B159" i="5" s="1"/>
  <c r="C160" i="5"/>
  <c r="B160" i="5" s="1"/>
  <c r="C161" i="5"/>
  <c r="B161" i="5" s="1"/>
  <c r="C162" i="5"/>
  <c r="B162" i="5" s="1"/>
  <c r="C163" i="5"/>
  <c r="B163" i="5" s="1"/>
  <c r="C164" i="5"/>
  <c r="B164" i="5" s="1"/>
  <c r="C165" i="5"/>
  <c r="B165" i="5" s="1"/>
  <c r="C166" i="5"/>
  <c r="B166" i="5" s="1"/>
  <c r="C167" i="5"/>
  <c r="B167" i="5" s="1"/>
  <c r="C168" i="5"/>
  <c r="B168" i="5" s="1"/>
  <c r="C169" i="5"/>
  <c r="B169" i="5" s="1"/>
  <c r="C170" i="5"/>
  <c r="B170" i="5" s="1"/>
  <c r="C171" i="5"/>
  <c r="B171" i="5" s="1"/>
  <c r="C172" i="5"/>
  <c r="B172" i="5" s="1"/>
  <c r="C173" i="5"/>
  <c r="B173" i="5" s="1"/>
  <c r="C174" i="5"/>
  <c r="B174" i="5" s="1"/>
  <c r="C175" i="5"/>
  <c r="B175" i="5" s="1"/>
  <c r="C176" i="5"/>
  <c r="B176" i="5" s="1"/>
  <c r="C177" i="5"/>
  <c r="B177" i="5" s="1"/>
  <c r="C178" i="5"/>
  <c r="B178" i="5" s="1"/>
  <c r="C179" i="5"/>
  <c r="B179" i="5" s="1"/>
  <c r="C180" i="5"/>
  <c r="B180" i="5" s="1"/>
  <c r="C181" i="5"/>
  <c r="B181" i="5" s="1"/>
  <c r="C182" i="5"/>
  <c r="B182" i="5" s="1"/>
  <c r="C183" i="5"/>
  <c r="B183" i="5" s="1"/>
  <c r="C184" i="5"/>
  <c r="B184" i="5" s="1"/>
  <c r="C185" i="5"/>
  <c r="B185" i="5" s="1"/>
  <c r="C186" i="5"/>
  <c r="B186" i="5" s="1"/>
  <c r="C187" i="5"/>
  <c r="B187" i="5" s="1"/>
  <c r="C188" i="5"/>
  <c r="B188" i="5" s="1"/>
  <c r="C189" i="5"/>
  <c r="B189" i="5" s="1"/>
  <c r="C190" i="5"/>
  <c r="B190" i="5" s="1"/>
  <c r="C191" i="5"/>
  <c r="B191" i="5" s="1"/>
  <c r="C192" i="5"/>
  <c r="B192" i="5" s="1"/>
  <c r="C193" i="5"/>
  <c r="B193" i="5" s="1"/>
  <c r="C194" i="5"/>
  <c r="B194" i="5" s="1"/>
  <c r="C195" i="5"/>
  <c r="B195" i="5" s="1"/>
  <c r="C196" i="5"/>
  <c r="B196" i="5" s="1"/>
  <c r="C197" i="5"/>
  <c r="B197" i="5" s="1"/>
  <c r="C198" i="5"/>
  <c r="B198" i="5" s="1"/>
  <c r="C199" i="5"/>
  <c r="B199" i="5" s="1"/>
  <c r="C200" i="5"/>
  <c r="B200" i="5" s="1"/>
  <c r="C201" i="5"/>
  <c r="B201" i="5" s="1"/>
  <c r="C202" i="5"/>
  <c r="B202" i="5" s="1"/>
  <c r="C203" i="5"/>
  <c r="B203" i="5" s="1"/>
  <c r="C204" i="5"/>
  <c r="B204" i="5" s="1"/>
  <c r="C205" i="5"/>
  <c r="B205" i="5" s="1"/>
  <c r="C206" i="5"/>
  <c r="B206" i="5" s="1"/>
  <c r="C207" i="5"/>
  <c r="B207" i="5" s="1"/>
  <c r="C208" i="5"/>
  <c r="B208" i="5" s="1"/>
  <c r="C209" i="5"/>
  <c r="B209" i="5" s="1"/>
  <c r="C210" i="5"/>
  <c r="B210" i="5" s="1"/>
  <c r="C211" i="5"/>
  <c r="B211" i="5" s="1"/>
  <c r="C212" i="5"/>
  <c r="B212" i="5" s="1"/>
  <c r="C213" i="5"/>
  <c r="B213" i="5" s="1"/>
  <c r="C214" i="5"/>
  <c r="B214" i="5" s="1"/>
  <c r="C215" i="5"/>
  <c r="B215" i="5" s="1"/>
  <c r="C216" i="5"/>
  <c r="B216" i="5" s="1"/>
  <c r="C217" i="5"/>
  <c r="B217" i="5" s="1"/>
  <c r="C218" i="5"/>
  <c r="B218" i="5" s="1"/>
  <c r="C219" i="5"/>
  <c r="B219" i="5" s="1"/>
  <c r="C220" i="5"/>
  <c r="B220" i="5" s="1"/>
  <c r="C221" i="5"/>
  <c r="B221" i="5" s="1"/>
  <c r="C222" i="5"/>
  <c r="B222" i="5" s="1"/>
  <c r="C223" i="5"/>
  <c r="B223" i="5" s="1"/>
  <c r="C224" i="5"/>
  <c r="B224" i="5" s="1"/>
  <c r="C225" i="5"/>
  <c r="B225" i="5" s="1"/>
  <c r="C226" i="5"/>
  <c r="B226" i="5" s="1"/>
  <c r="C227" i="5"/>
  <c r="B227" i="5" s="1"/>
  <c r="C228" i="5"/>
  <c r="B228" i="5" s="1"/>
  <c r="C229" i="5"/>
  <c r="B229" i="5" s="1"/>
  <c r="C230" i="5"/>
  <c r="B230" i="5" s="1"/>
  <c r="C231" i="5"/>
  <c r="B231" i="5" s="1"/>
  <c r="C232" i="5"/>
  <c r="B232" i="5" s="1"/>
  <c r="C233" i="5"/>
  <c r="B233" i="5" s="1"/>
  <c r="C234" i="5"/>
  <c r="B234" i="5" s="1"/>
  <c r="C235" i="5"/>
  <c r="B235" i="5" s="1"/>
  <c r="C236" i="5"/>
  <c r="B236" i="5" s="1"/>
  <c r="C237" i="5"/>
  <c r="B237" i="5" s="1"/>
  <c r="C238" i="5"/>
  <c r="B238" i="5" s="1"/>
  <c r="C239" i="5"/>
  <c r="B239" i="5" s="1"/>
  <c r="C240" i="5"/>
  <c r="B240" i="5" s="1"/>
  <c r="C241" i="5"/>
  <c r="B241" i="5" s="1"/>
  <c r="C242" i="5"/>
  <c r="B242" i="5" s="1"/>
  <c r="C243" i="5"/>
  <c r="B243" i="5" s="1"/>
  <c r="C244" i="5"/>
  <c r="B244" i="5" s="1"/>
  <c r="C245" i="5"/>
  <c r="B245" i="5" s="1"/>
  <c r="C246" i="5"/>
  <c r="B246" i="5" s="1"/>
  <c r="C247" i="5"/>
  <c r="B247" i="5" s="1"/>
  <c r="C248" i="5"/>
  <c r="B248" i="5" s="1"/>
  <c r="C249" i="5"/>
  <c r="B249" i="5" s="1"/>
  <c r="C250" i="5"/>
  <c r="B250" i="5" s="1"/>
  <c r="C251" i="5"/>
  <c r="B251" i="5" s="1"/>
  <c r="C252" i="5"/>
  <c r="B252" i="5" s="1"/>
  <c r="C253" i="5"/>
  <c r="B253" i="5" s="1"/>
  <c r="C254" i="5"/>
  <c r="B254" i="5" s="1"/>
  <c r="C255" i="5"/>
  <c r="B255" i="5" s="1"/>
  <c r="C256" i="5"/>
  <c r="B256" i="5" s="1"/>
  <c r="C257" i="5"/>
  <c r="B257" i="5" s="1"/>
  <c r="C258" i="5"/>
  <c r="B258" i="5" s="1"/>
  <c r="C259" i="5"/>
  <c r="B259" i="5" s="1"/>
  <c r="C260" i="5"/>
  <c r="B260" i="5" s="1"/>
  <c r="C261" i="5"/>
  <c r="B261" i="5" s="1"/>
  <c r="C262" i="5"/>
  <c r="B262" i="5" s="1"/>
  <c r="C263" i="5"/>
  <c r="B263" i="5" s="1"/>
  <c r="C264" i="5"/>
  <c r="B264" i="5" s="1"/>
  <c r="C265" i="5"/>
  <c r="B265" i="5" s="1"/>
  <c r="C266" i="5"/>
  <c r="B266" i="5" s="1"/>
  <c r="C267" i="5"/>
  <c r="B267" i="5" s="1"/>
  <c r="C268" i="5"/>
  <c r="B268" i="5" s="1"/>
  <c r="C269" i="5"/>
  <c r="B269" i="5" s="1"/>
  <c r="C270" i="5"/>
  <c r="B270" i="5" s="1"/>
  <c r="C271" i="5"/>
  <c r="B271" i="5" s="1"/>
  <c r="C272" i="5"/>
  <c r="B272" i="5" s="1"/>
  <c r="C273" i="5"/>
  <c r="B273" i="5" s="1"/>
  <c r="C274" i="5"/>
  <c r="B274" i="5" s="1"/>
  <c r="C275" i="5"/>
  <c r="B275" i="5" s="1"/>
  <c r="C276" i="5"/>
  <c r="B276" i="5" s="1"/>
  <c r="C277" i="5"/>
  <c r="B277" i="5" s="1"/>
  <c r="C278" i="5"/>
  <c r="B278" i="5" s="1"/>
  <c r="C279" i="5"/>
  <c r="B279" i="5" s="1"/>
  <c r="C280" i="5"/>
  <c r="B280" i="5" s="1"/>
  <c r="C281" i="5"/>
  <c r="B281" i="5" s="1"/>
  <c r="C282" i="5"/>
  <c r="B282" i="5" s="1"/>
  <c r="C283" i="5"/>
  <c r="B283" i="5" s="1"/>
  <c r="C284" i="5"/>
  <c r="B284" i="5" s="1"/>
  <c r="C285" i="5"/>
  <c r="B285" i="5" s="1"/>
  <c r="C286" i="5"/>
  <c r="B286" i="5" s="1"/>
  <c r="C287" i="5"/>
  <c r="B287" i="5" s="1"/>
  <c r="C288" i="5"/>
  <c r="B288" i="5" s="1"/>
  <c r="C289" i="5"/>
  <c r="B289" i="5" s="1"/>
  <c r="C290" i="5"/>
  <c r="B290" i="5" s="1"/>
  <c r="C291" i="5"/>
  <c r="B291" i="5" s="1"/>
  <c r="C292" i="5"/>
  <c r="B292" i="5" s="1"/>
  <c r="C293" i="5"/>
  <c r="B293" i="5" s="1"/>
  <c r="C294" i="5"/>
  <c r="B294" i="5" s="1"/>
  <c r="C295" i="5"/>
  <c r="B295" i="5" s="1"/>
  <c r="C296" i="5"/>
  <c r="B296" i="5" s="1"/>
  <c r="C297" i="5"/>
  <c r="B297" i="5" s="1"/>
  <c r="C298" i="5"/>
  <c r="B298" i="5" s="1"/>
  <c r="C299" i="5"/>
  <c r="B299" i="5" s="1"/>
  <c r="C300" i="5"/>
  <c r="B300" i="5" s="1"/>
  <c r="C301" i="5"/>
  <c r="B301" i="5" s="1"/>
  <c r="C302" i="5"/>
  <c r="B302" i="5" s="1"/>
  <c r="C303" i="5"/>
  <c r="B303" i="5" s="1"/>
  <c r="C304" i="5"/>
  <c r="B304" i="5" s="1"/>
  <c r="C305" i="5"/>
  <c r="B305" i="5" s="1"/>
  <c r="C306" i="5"/>
  <c r="B306" i="5" s="1"/>
  <c r="C307" i="5"/>
  <c r="B307" i="5" s="1"/>
  <c r="C308" i="5"/>
  <c r="B308" i="5" s="1"/>
  <c r="C309" i="5"/>
  <c r="B309" i="5" s="1"/>
  <c r="C310" i="5"/>
  <c r="B310" i="5" s="1"/>
  <c r="C311" i="5"/>
  <c r="B311" i="5" s="1"/>
  <c r="C312" i="5"/>
  <c r="B312" i="5" s="1"/>
  <c r="C313" i="5"/>
  <c r="B313" i="5" s="1"/>
  <c r="C314" i="5"/>
  <c r="B314" i="5" s="1"/>
  <c r="C315" i="5"/>
  <c r="B315" i="5" s="1"/>
  <c r="C316" i="5"/>
  <c r="B316" i="5" s="1"/>
  <c r="C317" i="5"/>
  <c r="B317" i="5" s="1"/>
  <c r="C318" i="5"/>
  <c r="B318" i="5" s="1"/>
  <c r="C319" i="5"/>
  <c r="B319" i="5" s="1"/>
  <c r="C320" i="5"/>
  <c r="B320" i="5" s="1"/>
  <c r="C321" i="5"/>
  <c r="B321" i="5" s="1"/>
  <c r="C322" i="5"/>
  <c r="B322" i="5" s="1"/>
  <c r="C323" i="5"/>
  <c r="B323" i="5" s="1"/>
  <c r="C324" i="5"/>
  <c r="B324" i="5" s="1"/>
  <c r="C325" i="5"/>
  <c r="B325" i="5" s="1"/>
  <c r="C326" i="5"/>
  <c r="B326" i="5" s="1"/>
  <c r="C327" i="5"/>
  <c r="B327" i="5" s="1"/>
  <c r="C328" i="5"/>
  <c r="B328" i="5" s="1"/>
  <c r="C329" i="5"/>
  <c r="B329" i="5" s="1"/>
  <c r="C330" i="5"/>
  <c r="B330" i="5" s="1"/>
  <c r="C331" i="5"/>
  <c r="B331" i="5" s="1"/>
  <c r="C332" i="5"/>
  <c r="B332" i="5" s="1"/>
  <c r="C333" i="5"/>
  <c r="B333" i="5" s="1"/>
  <c r="C334" i="5"/>
  <c r="B334" i="5" s="1"/>
  <c r="C335" i="5"/>
  <c r="B335" i="5" s="1"/>
  <c r="C336" i="5"/>
  <c r="B336" i="5" s="1"/>
  <c r="C337" i="5"/>
  <c r="B337" i="5" s="1"/>
  <c r="C338" i="5"/>
  <c r="B338" i="5" s="1"/>
  <c r="C339" i="5"/>
  <c r="B339" i="5" s="1"/>
  <c r="C340" i="5"/>
  <c r="B340" i="5" s="1"/>
  <c r="C341" i="5"/>
  <c r="B341" i="5" s="1"/>
  <c r="C342" i="5"/>
  <c r="B342" i="5" s="1"/>
  <c r="C343" i="5"/>
  <c r="B343" i="5" s="1"/>
  <c r="C344" i="5"/>
  <c r="B344" i="5" s="1"/>
  <c r="C345" i="5"/>
  <c r="B345" i="5" s="1"/>
  <c r="C346" i="5"/>
  <c r="B346" i="5" s="1"/>
  <c r="C347" i="5"/>
  <c r="B347" i="5" s="1"/>
  <c r="C348" i="5"/>
  <c r="B348" i="5" s="1"/>
  <c r="C349" i="5"/>
  <c r="B349" i="5" s="1"/>
  <c r="C350" i="5"/>
  <c r="B350" i="5" s="1"/>
  <c r="C351" i="5"/>
  <c r="B351" i="5" s="1"/>
  <c r="C352" i="5"/>
  <c r="B352" i="5" s="1"/>
  <c r="C353" i="5"/>
  <c r="B353" i="5" s="1"/>
  <c r="C354" i="5"/>
  <c r="B354" i="5" s="1"/>
  <c r="C355" i="5"/>
  <c r="B355" i="5" s="1"/>
  <c r="C356" i="5"/>
  <c r="B356" i="5" s="1"/>
  <c r="C357" i="5"/>
  <c r="B357" i="5" s="1"/>
  <c r="C358" i="5"/>
  <c r="B358" i="5" s="1"/>
  <c r="C359" i="5"/>
  <c r="B359" i="5" s="1"/>
  <c r="C360" i="5"/>
  <c r="B360" i="5" s="1"/>
  <c r="C361" i="5"/>
  <c r="B361" i="5" s="1"/>
  <c r="C362" i="5"/>
  <c r="B362" i="5" s="1"/>
  <c r="C363" i="5"/>
  <c r="B363" i="5" s="1"/>
  <c r="C364" i="5"/>
  <c r="B364" i="5" s="1"/>
  <c r="C365" i="5"/>
  <c r="B365" i="5" s="1"/>
  <c r="C366" i="5"/>
  <c r="B366" i="5" s="1"/>
  <c r="C367" i="5"/>
  <c r="B367" i="5" s="1"/>
  <c r="C368" i="5"/>
  <c r="B368" i="5" s="1"/>
  <c r="C369" i="5"/>
  <c r="B369" i="5" s="1"/>
  <c r="C370" i="5"/>
  <c r="B370" i="5" s="1"/>
  <c r="C371" i="5"/>
  <c r="B371" i="5" s="1"/>
  <c r="C372" i="5"/>
  <c r="B372" i="5" s="1"/>
  <c r="C373" i="5"/>
  <c r="B373" i="5" s="1"/>
  <c r="C374" i="5"/>
  <c r="B374" i="5" s="1"/>
  <c r="C375" i="5"/>
  <c r="B375" i="5" s="1"/>
  <c r="C376" i="5"/>
  <c r="B376" i="5" s="1"/>
  <c r="C377" i="5"/>
  <c r="B377" i="5" s="1"/>
  <c r="C378" i="5"/>
  <c r="B378" i="5" s="1"/>
  <c r="C379" i="5"/>
  <c r="B379" i="5" s="1"/>
  <c r="C380" i="5"/>
  <c r="B380" i="5" s="1"/>
  <c r="C381" i="5"/>
  <c r="B381" i="5" s="1"/>
  <c r="C382" i="5"/>
  <c r="B382" i="5" s="1"/>
  <c r="C383" i="5"/>
  <c r="B383" i="5" s="1"/>
  <c r="C384" i="5"/>
  <c r="B384" i="5" s="1"/>
  <c r="C385" i="5"/>
  <c r="B385" i="5" s="1"/>
  <c r="C386" i="5"/>
  <c r="B386" i="5" s="1"/>
  <c r="C387" i="5"/>
  <c r="B387" i="5" s="1"/>
  <c r="C388" i="5"/>
  <c r="B388" i="5" s="1"/>
  <c r="C389" i="5"/>
  <c r="B389" i="5" s="1"/>
  <c r="C390" i="5"/>
  <c r="B390" i="5" s="1"/>
  <c r="C391" i="5"/>
  <c r="B391" i="5" s="1"/>
  <c r="C392" i="5"/>
  <c r="B392" i="5" s="1"/>
  <c r="C393" i="5"/>
  <c r="B393" i="5" s="1"/>
  <c r="C394" i="5"/>
  <c r="B394" i="5" s="1"/>
  <c r="C395" i="5"/>
  <c r="B395" i="5" s="1"/>
  <c r="C396" i="5"/>
  <c r="B396" i="5" s="1"/>
  <c r="C397" i="5"/>
  <c r="B397" i="5" s="1"/>
  <c r="C398" i="5"/>
  <c r="B398" i="5" s="1"/>
  <c r="C399" i="5"/>
  <c r="B399" i="5" s="1"/>
  <c r="C400" i="5"/>
  <c r="B400" i="5" s="1"/>
  <c r="C401" i="5"/>
  <c r="B401" i="5" s="1"/>
  <c r="C402" i="5"/>
  <c r="B402" i="5" s="1"/>
  <c r="C403" i="5"/>
  <c r="B403" i="5" s="1"/>
  <c r="C404" i="5"/>
  <c r="B404" i="5" s="1"/>
  <c r="C405" i="5"/>
  <c r="B405" i="5" s="1"/>
  <c r="C406" i="5"/>
  <c r="B406" i="5" s="1"/>
  <c r="C407" i="5"/>
  <c r="B407" i="5" s="1"/>
  <c r="C408" i="5"/>
  <c r="B408" i="5" s="1"/>
  <c r="C409" i="5"/>
  <c r="B409" i="5" s="1"/>
  <c r="C410" i="5"/>
  <c r="B410" i="5" s="1"/>
  <c r="C411" i="5"/>
  <c r="B411" i="5" s="1"/>
  <c r="C412" i="5"/>
  <c r="B412" i="5" s="1"/>
  <c r="C413" i="5"/>
  <c r="B413" i="5" s="1"/>
  <c r="C414" i="5"/>
  <c r="B414" i="5" s="1"/>
  <c r="C415" i="5"/>
  <c r="B415" i="5" s="1"/>
  <c r="C416" i="5"/>
  <c r="B416" i="5" s="1"/>
  <c r="C417" i="5"/>
  <c r="B417" i="5" s="1"/>
  <c r="C418" i="5"/>
  <c r="B418" i="5" s="1"/>
  <c r="C419" i="5"/>
  <c r="B419" i="5" s="1"/>
  <c r="C420" i="5"/>
  <c r="B420" i="5" s="1"/>
  <c r="C421" i="5"/>
  <c r="B421" i="5" s="1"/>
  <c r="C422" i="5"/>
  <c r="B422" i="5" s="1"/>
  <c r="C423" i="5"/>
  <c r="B423" i="5" s="1"/>
  <c r="C424" i="5"/>
  <c r="B424" i="5" s="1"/>
  <c r="C425" i="5"/>
  <c r="B425" i="5" s="1"/>
  <c r="C426" i="5"/>
  <c r="B426" i="5" s="1"/>
  <c r="C427" i="5"/>
  <c r="B427" i="5" s="1"/>
  <c r="C428" i="5"/>
  <c r="B428" i="5" s="1"/>
  <c r="C429" i="5"/>
  <c r="B429" i="5" s="1"/>
  <c r="C430" i="5"/>
  <c r="B430" i="5" s="1"/>
  <c r="C431" i="5"/>
  <c r="B431" i="5" s="1"/>
  <c r="C432" i="5"/>
  <c r="B432" i="5" s="1"/>
  <c r="C433" i="5"/>
  <c r="B433" i="5" s="1"/>
  <c r="C434" i="5"/>
  <c r="B434" i="5" s="1"/>
  <c r="C435" i="5"/>
  <c r="B435" i="5" s="1"/>
  <c r="C436" i="5"/>
  <c r="B436" i="5" s="1"/>
  <c r="C437" i="5"/>
  <c r="B437" i="5" s="1"/>
  <c r="C438" i="5"/>
  <c r="B438" i="5" s="1"/>
  <c r="C439" i="5"/>
  <c r="B439" i="5" s="1"/>
  <c r="C440" i="5"/>
  <c r="B440" i="5" s="1"/>
  <c r="C441" i="5"/>
  <c r="B441" i="5" s="1"/>
  <c r="C442" i="5"/>
  <c r="B442" i="5" s="1"/>
  <c r="C443" i="5"/>
  <c r="B443" i="5" s="1"/>
  <c r="C444" i="5"/>
  <c r="B444" i="5" s="1"/>
  <c r="C445" i="5"/>
  <c r="B445" i="5" s="1"/>
  <c r="C446" i="5"/>
  <c r="B446" i="5" s="1"/>
  <c r="C447" i="5"/>
  <c r="B447" i="5" s="1"/>
  <c r="C448" i="5"/>
  <c r="B448" i="5" s="1"/>
  <c r="C449" i="5"/>
  <c r="B449" i="5" s="1"/>
  <c r="C450" i="5"/>
  <c r="B450" i="5" s="1"/>
  <c r="C451" i="5"/>
  <c r="B451" i="5" s="1"/>
  <c r="C452" i="5"/>
  <c r="B452" i="5" s="1"/>
  <c r="C453" i="5"/>
  <c r="B453" i="5" s="1"/>
  <c r="C454" i="5"/>
  <c r="B454" i="5" s="1"/>
  <c r="C455" i="5"/>
  <c r="B455" i="5" s="1"/>
  <c r="C456" i="5"/>
  <c r="B456" i="5" s="1"/>
  <c r="C457" i="5"/>
  <c r="B457" i="5" s="1"/>
  <c r="C458" i="5"/>
  <c r="B458" i="5" s="1"/>
  <c r="C459" i="5"/>
  <c r="B459" i="5" s="1"/>
  <c r="C460" i="5"/>
  <c r="B460" i="5" s="1"/>
  <c r="C461" i="5"/>
  <c r="B461" i="5" s="1"/>
  <c r="C462" i="5"/>
  <c r="B462" i="5" s="1"/>
  <c r="C463" i="5"/>
  <c r="B463" i="5" s="1"/>
  <c r="C464" i="5"/>
  <c r="B464" i="5" s="1"/>
  <c r="C465" i="5"/>
  <c r="B465" i="5" s="1"/>
  <c r="C466" i="5"/>
  <c r="B466" i="5" s="1"/>
  <c r="C467" i="5"/>
  <c r="B467" i="5" s="1"/>
  <c r="C468" i="5"/>
  <c r="B468" i="5" s="1"/>
  <c r="C469" i="5"/>
  <c r="B469" i="5" s="1"/>
  <c r="C470" i="5"/>
  <c r="B470" i="5" s="1"/>
  <c r="C471" i="5"/>
  <c r="B471" i="5" s="1"/>
  <c r="C472" i="5"/>
  <c r="B472" i="5" s="1"/>
  <c r="C473" i="5"/>
  <c r="B473" i="5" s="1"/>
  <c r="C474" i="5"/>
  <c r="B474" i="5" s="1"/>
  <c r="C475" i="5"/>
  <c r="B475" i="5" s="1"/>
  <c r="C476" i="5"/>
  <c r="B476" i="5" s="1"/>
  <c r="C477" i="5"/>
  <c r="B477" i="5" s="1"/>
  <c r="C478" i="5"/>
  <c r="B478" i="5" s="1"/>
  <c r="C479" i="5"/>
  <c r="B479" i="5" s="1"/>
  <c r="C480" i="5"/>
  <c r="B480" i="5" s="1"/>
  <c r="C481" i="5"/>
  <c r="B481" i="5" s="1"/>
  <c r="C482" i="5"/>
  <c r="B482" i="5" s="1"/>
  <c r="C483" i="5"/>
  <c r="B483" i="5" s="1"/>
  <c r="C484" i="5"/>
  <c r="B484" i="5" s="1"/>
  <c r="C485" i="5"/>
  <c r="B485" i="5" s="1"/>
  <c r="C486" i="5"/>
  <c r="B486" i="5" s="1"/>
  <c r="C487" i="5"/>
  <c r="B487" i="5" s="1"/>
  <c r="C488" i="5"/>
  <c r="B488" i="5" s="1"/>
  <c r="C489" i="5"/>
  <c r="B489" i="5" s="1"/>
  <c r="C490" i="5"/>
  <c r="B490" i="5" s="1"/>
  <c r="C491" i="5"/>
  <c r="B491" i="5" s="1"/>
  <c r="C492" i="5"/>
  <c r="B492" i="5" s="1"/>
  <c r="C493" i="5"/>
  <c r="B493" i="5" s="1"/>
  <c r="C494" i="5"/>
  <c r="B494" i="5" s="1"/>
  <c r="C495" i="5"/>
  <c r="B495" i="5" s="1"/>
  <c r="C496" i="5"/>
  <c r="B496" i="5" s="1"/>
  <c r="C497" i="5"/>
  <c r="B497" i="5" s="1"/>
  <c r="C498" i="5"/>
  <c r="B498" i="5" s="1"/>
  <c r="C499" i="5"/>
  <c r="B499" i="5" s="1"/>
  <c r="C500" i="5"/>
  <c r="B500" i="5" s="1"/>
  <c r="C501" i="5"/>
  <c r="B501" i="5" s="1"/>
  <c r="C502" i="5"/>
  <c r="B502" i="5" s="1"/>
  <c r="C503" i="5"/>
  <c r="B503" i="5" s="1"/>
  <c r="C504" i="5"/>
  <c r="B504" i="5" s="1"/>
  <c r="C505" i="5"/>
  <c r="B505" i="5" s="1"/>
  <c r="C506" i="5"/>
  <c r="B506" i="5" s="1"/>
  <c r="C507" i="5"/>
  <c r="B507" i="5" s="1"/>
  <c r="C508" i="5"/>
  <c r="B508" i="5" s="1"/>
  <c r="C509" i="5"/>
  <c r="B509" i="5" s="1"/>
  <c r="C510" i="5"/>
  <c r="B510" i="5" s="1"/>
  <c r="C511" i="5"/>
  <c r="B511" i="5" s="1"/>
  <c r="C512" i="5"/>
  <c r="B512" i="5" s="1"/>
  <c r="C513" i="5"/>
  <c r="B513" i="5" s="1"/>
  <c r="C514" i="5"/>
  <c r="B514" i="5" s="1"/>
  <c r="C515" i="5"/>
  <c r="B515" i="5" s="1"/>
  <c r="C516" i="5"/>
  <c r="B516" i="5" s="1"/>
  <c r="C517" i="5"/>
  <c r="B517" i="5" s="1"/>
  <c r="C518" i="5"/>
  <c r="B518" i="5" s="1"/>
  <c r="C519" i="5"/>
  <c r="B519" i="5" s="1"/>
  <c r="C520" i="5"/>
  <c r="B520" i="5" s="1"/>
  <c r="C521" i="5"/>
  <c r="B521" i="5" s="1"/>
  <c r="C522" i="5"/>
  <c r="B522" i="5" s="1"/>
  <c r="C523" i="5"/>
  <c r="B523" i="5" s="1"/>
  <c r="C524" i="5"/>
  <c r="B524" i="5" s="1"/>
  <c r="C525" i="5"/>
  <c r="B525" i="5" s="1"/>
  <c r="C526" i="5"/>
  <c r="B526" i="5" s="1"/>
  <c r="C527" i="5"/>
  <c r="B527" i="5" s="1"/>
  <c r="C528" i="5"/>
  <c r="B528" i="5" s="1"/>
  <c r="C529" i="5"/>
  <c r="B529" i="5" s="1"/>
  <c r="C530" i="5"/>
  <c r="B530" i="5" s="1"/>
  <c r="C531" i="5"/>
  <c r="B531" i="5" s="1"/>
  <c r="C532" i="5"/>
  <c r="B532" i="5" s="1"/>
  <c r="C533" i="5"/>
  <c r="B533" i="5" s="1"/>
  <c r="C534" i="5"/>
  <c r="B534" i="5" s="1"/>
  <c r="C535" i="5"/>
  <c r="B535" i="5" s="1"/>
  <c r="C536" i="5"/>
  <c r="B536" i="5" s="1"/>
  <c r="C537" i="5"/>
  <c r="B537" i="5" s="1"/>
  <c r="C538" i="5"/>
  <c r="B538" i="5" s="1"/>
  <c r="C539" i="5"/>
  <c r="B539" i="5" s="1"/>
  <c r="C540" i="5"/>
  <c r="B540" i="5" s="1"/>
  <c r="C541" i="5"/>
  <c r="B541" i="5" s="1"/>
  <c r="C542" i="5"/>
  <c r="B542" i="5" s="1"/>
  <c r="C543" i="5"/>
  <c r="B543" i="5" s="1"/>
  <c r="C544" i="5"/>
  <c r="B544" i="5" s="1"/>
  <c r="C545" i="5"/>
  <c r="B545" i="5" s="1"/>
  <c r="C546" i="5"/>
  <c r="B546" i="5" s="1"/>
  <c r="C547" i="5"/>
  <c r="B547" i="5" s="1"/>
  <c r="C548" i="5"/>
  <c r="B548" i="5" s="1"/>
  <c r="C549" i="5"/>
  <c r="B549" i="5" s="1"/>
  <c r="C550" i="5"/>
  <c r="B550" i="5" s="1"/>
  <c r="C551" i="5"/>
  <c r="B551" i="5" s="1"/>
  <c r="C552" i="5"/>
  <c r="B552" i="5" s="1"/>
  <c r="C553" i="5"/>
  <c r="B553" i="5" s="1"/>
  <c r="C554" i="5"/>
  <c r="B554" i="5" s="1"/>
  <c r="C555" i="5"/>
  <c r="B555" i="5" s="1"/>
  <c r="C556" i="5"/>
  <c r="B556" i="5" s="1"/>
  <c r="C557" i="5"/>
  <c r="B557" i="5" s="1"/>
  <c r="C558" i="5"/>
  <c r="B558" i="5" s="1"/>
  <c r="C559" i="5"/>
  <c r="B559" i="5" s="1"/>
  <c r="C560" i="5"/>
  <c r="B560" i="5" s="1"/>
  <c r="C561" i="5"/>
  <c r="B561" i="5" s="1"/>
  <c r="C562" i="5"/>
  <c r="B562" i="5" s="1"/>
  <c r="C563" i="5"/>
  <c r="B563" i="5" s="1"/>
  <c r="C564" i="5"/>
  <c r="B564" i="5" s="1"/>
  <c r="C565" i="5"/>
  <c r="B565" i="5" s="1"/>
  <c r="C566" i="5"/>
  <c r="B566" i="5" s="1"/>
  <c r="C567" i="5"/>
  <c r="B567" i="5" s="1"/>
  <c r="C568" i="5"/>
  <c r="B568" i="5" s="1"/>
  <c r="C569" i="5"/>
  <c r="B569" i="5" s="1"/>
  <c r="C570" i="5"/>
  <c r="B570" i="5" s="1"/>
  <c r="C571" i="5"/>
  <c r="B571" i="5" s="1"/>
  <c r="C572" i="5"/>
  <c r="B572" i="5" s="1"/>
  <c r="C573" i="5"/>
  <c r="B573" i="5" s="1"/>
  <c r="C574" i="5"/>
  <c r="B574" i="5" s="1"/>
  <c r="C575" i="5"/>
  <c r="B575" i="5" s="1"/>
  <c r="C576" i="5"/>
  <c r="B576" i="5" s="1"/>
  <c r="C577" i="5"/>
  <c r="B577" i="5" s="1"/>
  <c r="C578" i="5"/>
  <c r="B578" i="5" s="1"/>
  <c r="C579" i="5"/>
  <c r="B579" i="5" s="1"/>
  <c r="C580" i="5"/>
  <c r="B580" i="5" s="1"/>
  <c r="C581" i="5"/>
  <c r="B581" i="5" s="1"/>
  <c r="C582" i="5"/>
  <c r="B582" i="5" s="1"/>
  <c r="C583" i="5"/>
  <c r="B583" i="5" s="1"/>
  <c r="C584" i="5"/>
  <c r="B584" i="5" s="1"/>
  <c r="C585" i="5"/>
  <c r="B585" i="5" s="1"/>
  <c r="C586" i="5"/>
  <c r="B586" i="5" s="1"/>
  <c r="C587" i="5"/>
  <c r="B587" i="5" s="1"/>
  <c r="C588" i="5"/>
  <c r="B588" i="5" s="1"/>
  <c r="C589" i="5"/>
  <c r="B589" i="5" s="1"/>
  <c r="C590" i="5"/>
  <c r="B590" i="5" s="1"/>
  <c r="C591" i="5"/>
  <c r="B591" i="5" s="1"/>
  <c r="C592" i="5"/>
  <c r="B592" i="5" s="1"/>
  <c r="C593" i="5"/>
  <c r="B593" i="5" s="1"/>
  <c r="C594" i="5"/>
  <c r="B594" i="5" s="1"/>
  <c r="C595" i="5"/>
  <c r="B595" i="5" s="1"/>
  <c r="C596" i="5"/>
  <c r="B596" i="5" s="1"/>
  <c r="C597" i="5"/>
  <c r="B597" i="5" s="1"/>
  <c r="C598" i="5"/>
  <c r="B598" i="5" s="1"/>
  <c r="C599" i="5"/>
  <c r="B599" i="5" s="1"/>
  <c r="C600" i="5"/>
  <c r="B600" i="5" s="1"/>
  <c r="C601" i="5"/>
  <c r="B601" i="5" s="1"/>
  <c r="C602" i="5"/>
  <c r="B602" i="5" s="1"/>
  <c r="C603" i="5"/>
  <c r="B603" i="5" s="1"/>
  <c r="C604" i="5"/>
  <c r="B604" i="5" s="1"/>
  <c r="C605" i="5"/>
  <c r="B605" i="5" s="1"/>
  <c r="C606" i="5"/>
  <c r="B606" i="5" s="1"/>
  <c r="C607" i="5"/>
  <c r="B607" i="5" s="1"/>
  <c r="C608" i="5"/>
  <c r="B608" i="5" s="1"/>
  <c r="C609" i="5"/>
  <c r="B609" i="5" s="1"/>
  <c r="C610" i="5"/>
  <c r="B610" i="5" s="1"/>
  <c r="C611" i="5"/>
  <c r="B611" i="5" s="1"/>
  <c r="C612" i="5"/>
  <c r="B612" i="5" s="1"/>
  <c r="C613" i="5"/>
  <c r="B613" i="5" s="1"/>
  <c r="C614" i="5"/>
  <c r="B614" i="5" s="1"/>
  <c r="C615" i="5"/>
  <c r="B615" i="5" s="1"/>
  <c r="C616" i="5"/>
  <c r="B616" i="5" s="1"/>
  <c r="C617" i="5"/>
  <c r="B617" i="5" s="1"/>
  <c r="C618" i="5"/>
  <c r="B618" i="5" s="1"/>
  <c r="C619" i="5"/>
  <c r="B619" i="5" s="1"/>
  <c r="C620" i="5"/>
  <c r="B620" i="5" s="1"/>
  <c r="C621" i="5"/>
  <c r="B621" i="5" s="1"/>
  <c r="C622" i="5"/>
  <c r="B622" i="5" s="1"/>
  <c r="C623" i="5"/>
  <c r="B623" i="5" s="1"/>
  <c r="C624" i="5"/>
  <c r="B624" i="5" s="1"/>
  <c r="C625" i="5"/>
  <c r="B625" i="5" s="1"/>
  <c r="C626" i="5"/>
  <c r="B626" i="5" s="1"/>
  <c r="C627" i="5"/>
  <c r="B627" i="5" s="1"/>
  <c r="C628" i="5"/>
  <c r="B628" i="5" s="1"/>
  <c r="C629" i="5"/>
  <c r="B629" i="5" s="1"/>
  <c r="C630" i="5"/>
  <c r="B630" i="5" s="1"/>
  <c r="C631" i="5"/>
  <c r="B631" i="5" s="1"/>
  <c r="C632" i="5"/>
  <c r="B632" i="5" s="1"/>
  <c r="C633" i="5"/>
  <c r="B633" i="5" s="1"/>
  <c r="C634" i="5"/>
  <c r="B634" i="5" s="1"/>
  <c r="C635" i="5"/>
  <c r="B635" i="5" s="1"/>
  <c r="C636" i="5"/>
  <c r="B636" i="5" s="1"/>
  <c r="C637" i="5"/>
  <c r="B637" i="5" s="1"/>
  <c r="C638" i="5"/>
  <c r="B638" i="5" s="1"/>
  <c r="C639" i="5"/>
  <c r="B639" i="5" s="1"/>
  <c r="C640" i="5"/>
  <c r="B640" i="5" s="1"/>
  <c r="C641" i="5"/>
  <c r="B641" i="5" s="1"/>
  <c r="C642" i="5"/>
  <c r="B642" i="5" s="1"/>
  <c r="C643" i="5"/>
  <c r="B643" i="5" s="1"/>
  <c r="C644" i="5"/>
  <c r="B644" i="5" s="1"/>
  <c r="C645" i="5"/>
  <c r="B645" i="5" s="1"/>
  <c r="C646" i="5"/>
  <c r="B646" i="5" s="1"/>
  <c r="C647" i="5"/>
  <c r="B647" i="5" s="1"/>
  <c r="C648" i="5"/>
  <c r="B648" i="5" s="1"/>
  <c r="C649" i="5"/>
  <c r="B649" i="5" s="1"/>
  <c r="C650" i="5"/>
  <c r="B650" i="5" s="1"/>
  <c r="C651" i="5"/>
  <c r="B651" i="5" s="1"/>
  <c r="C652" i="5"/>
  <c r="B652" i="5" s="1"/>
  <c r="C653" i="5"/>
  <c r="B653" i="5" s="1"/>
  <c r="C654" i="5"/>
  <c r="B654" i="5" s="1"/>
  <c r="C655" i="5"/>
  <c r="B655" i="5" s="1"/>
  <c r="C656" i="5"/>
  <c r="B656" i="5" s="1"/>
  <c r="C657" i="5"/>
  <c r="B657" i="5" s="1"/>
  <c r="C658" i="5"/>
  <c r="B658" i="5" s="1"/>
  <c r="C659" i="5"/>
  <c r="B659" i="5" s="1"/>
  <c r="C660" i="5"/>
  <c r="B660" i="5" s="1"/>
  <c r="C661" i="5"/>
  <c r="B661" i="5" s="1"/>
  <c r="C662" i="5"/>
  <c r="B662" i="5" s="1"/>
  <c r="C663" i="5"/>
  <c r="B663" i="5" s="1"/>
  <c r="C664" i="5"/>
  <c r="B664" i="5" s="1"/>
  <c r="C665" i="5"/>
  <c r="B665" i="5" s="1"/>
  <c r="C666" i="5"/>
  <c r="B666" i="5" s="1"/>
  <c r="C667" i="5"/>
  <c r="B667" i="5" s="1"/>
  <c r="C668" i="5"/>
  <c r="B668" i="5" s="1"/>
  <c r="C669" i="5"/>
  <c r="B669" i="5" s="1"/>
  <c r="C670" i="5"/>
  <c r="B670" i="5" s="1"/>
  <c r="C671" i="5"/>
  <c r="B671" i="5" s="1"/>
  <c r="C672" i="5"/>
  <c r="B672" i="5" s="1"/>
  <c r="C673" i="5"/>
  <c r="B673" i="5" s="1"/>
  <c r="C674" i="5"/>
  <c r="B674" i="5" s="1"/>
  <c r="C675" i="5"/>
  <c r="B675" i="5" s="1"/>
  <c r="C676" i="5"/>
  <c r="B676" i="5" s="1"/>
  <c r="C677" i="5"/>
  <c r="B677" i="5" s="1"/>
  <c r="C678" i="5"/>
  <c r="B678" i="5" s="1"/>
  <c r="C679" i="5"/>
  <c r="B679" i="5" s="1"/>
  <c r="C680" i="5"/>
  <c r="B680" i="5" s="1"/>
  <c r="C681" i="5"/>
  <c r="B681" i="5" s="1"/>
  <c r="C682" i="5"/>
  <c r="B682" i="5" s="1"/>
  <c r="C683" i="5"/>
  <c r="B683" i="5" s="1"/>
  <c r="C684" i="5"/>
  <c r="B684" i="5" s="1"/>
  <c r="C685" i="5"/>
  <c r="B685" i="5" s="1"/>
  <c r="C686" i="5"/>
  <c r="B686" i="5" s="1"/>
  <c r="C687" i="5"/>
  <c r="B687" i="5" s="1"/>
  <c r="C688" i="5"/>
  <c r="B688" i="5" s="1"/>
  <c r="C689" i="5"/>
  <c r="B689" i="5" s="1"/>
  <c r="C690" i="5"/>
  <c r="B690" i="5" s="1"/>
  <c r="C691" i="5"/>
  <c r="B691" i="5" s="1"/>
  <c r="C692" i="5"/>
  <c r="B692" i="5" s="1"/>
  <c r="C693" i="5"/>
  <c r="B693" i="5" s="1"/>
  <c r="C694" i="5"/>
  <c r="B694" i="5" s="1"/>
  <c r="C695" i="5"/>
  <c r="B695" i="5" s="1"/>
  <c r="C696" i="5"/>
  <c r="B696" i="5" s="1"/>
  <c r="C697" i="5"/>
  <c r="B697" i="5" s="1"/>
  <c r="C698" i="5"/>
  <c r="B698" i="5" s="1"/>
  <c r="C699" i="5"/>
  <c r="B699" i="5" s="1"/>
  <c r="C700" i="5"/>
  <c r="B700" i="5" s="1"/>
  <c r="C701" i="5"/>
  <c r="B701" i="5" s="1"/>
  <c r="C702" i="5"/>
  <c r="B702" i="5" s="1"/>
  <c r="C703" i="5"/>
  <c r="B703" i="5" s="1"/>
  <c r="C704" i="5"/>
  <c r="B704" i="5" s="1"/>
  <c r="C705" i="5"/>
  <c r="B705" i="5" s="1"/>
  <c r="C706" i="5"/>
  <c r="B706" i="5" s="1"/>
  <c r="C707" i="5"/>
  <c r="B707" i="5" s="1"/>
  <c r="C708" i="5"/>
  <c r="B708" i="5" s="1"/>
  <c r="C709" i="5"/>
  <c r="B709" i="5" s="1"/>
  <c r="C710" i="5"/>
  <c r="B710" i="5" s="1"/>
  <c r="C711" i="5"/>
  <c r="B711" i="5" s="1"/>
  <c r="C712" i="5"/>
  <c r="B712" i="5" s="1"/>
  <c r="C713" i="5"/>
  <c r="B713" i="5" s="1"/>
  <c r="C714" i="5"/>
  <c r="B714" i="5" s="1"/>
  <c r="C715" i="5"/>
  <c r="B715" i="5" s="1"/>
  <c r="C716" i="5"/>
  <c r="B716" i="5" s="1"/>
  <c r="C717" i="5"/>
  <c r="B717" i="5" s="1"/>
  <c r="C718" i="5"/>
  <c r="B718" i="5" s="1"/>
  <c r="C719" i="5"/>
  <c r="B719" i="5" s="1"/>
  <c r="C720" i="5"/>
  <c r="B720" i="5" s="1"/>
  <c r="C721" i="5"/>
  <c r="B721" i="5" s="1"/>
  <c r="C722" i="5"/>
  <c r="B722" i="5" s="1"/>
  <c r="C723" i="5"/>
  <c r="B723" i="5" s="1"/>
  <c r="C724" i="5"/>
  <c r="B724" i="5" s="1"/>
  <c r="C725" i="5"/>
  <c r="B725" i="5" s="1"/>
  <c r="C726" i="5"/>
  <c r="B726" i="5" s="1"/>
  <c r="C727" i="5"/>
  <c r="B727" i="5" s="1"/>
  <c r="C728" i="5"/>
  <c r="B728" i="5" s="1"/>
  <c r="C729" i="5"/>
  <c r="B729" i="5" s="1"/>
  <c r="C730" i="5"/>
  <c r="B730" i="5" s="1"/>
  <c r="C731" i="5"/>
  <c r="B731" i="5" s="1"/>
  <c r="C732" i="5"/>
  <c r="B732" i="5" s="1"/>
  <c r="C733" i="5"/>
  <c r="B733" i="5" s="1"/>
  <c r="C734" i="5"/>
  <c r="B734" i="5" s="1"/>
  <c r="C735" i="5"/>
  <c r="B735" i="5" s="1"/>
  <c r="C736" i="5"/>
  <c r="B736" i="5" s="1"/>
  <c r="C737" i="5"/>
  <c r="B737" i="5" s="1"/>
  <c r="C738" i="5"/>
  <c r="B738" i="5" s="1"/>
  <c r="C739" i="5"/>
  <c r="B739" i="5" s="1"/>
  <c r="C740" i="5"/>
  <c r="B740" i="5" s="1"/>
  <c r="C741" i="5"/>
  <c r="B741" i="5" s="1"/>
  <c r="C742" i="5"/>
  <c r="B742" i="5" s="1"/>
  <c r="C743" i="5"/>
  <c r="B743" i="5" s="1"/>
  <c r="C744" i="5"/>
  <c r="B744" i="5" s="1"/>
  <c r="C745" i="5"/>
  <c r="B745" i="5" s="1"/>
  <c r="C746" i="5"/>
  <c r="B746" i="5" s="1"/>
  <c r="C747" i="5"/>
  <c r="B747" i="5" s="1"/>
  <c r="C748" i="5"/>
  <c r="B748" i="5" s="1"/>
  <c r="C749" i="5"/>
  <c r="B749" i="5" s="1"/>
  <c r="C750" i="5"/>
  <c r="B750" i="5" s="1"/>
  <c r="C751" i="5"/>
  <c r="B751" i="5" s="1"/>
  <c r="C752" i="5"/>
  <c r="B752" i="5" s="1"/>
  <c r="C753" i="5"/>
  <c r="B753" i="5" s="1"/>
  <c r="C754" i="5"/>
  <c r="B754" i="5" s="1"/>
  <c r="C755" i="5"/>
  <c r="B755" i="5" s="1"/>
  <c r="C756" i="5"/>
  <c r="B756" i="5" s="1"/>
  <c r="C757" i="5"/>
  <c r="B757" i="5" s="1"/>
  <c r="C758" i="5"/>
  <c r="B758" i="5" s="1"/>
  <c r="C759" i="5"/>
  <c r="B759" i="5" s="1"/>
  <c r="C760" i="5"/>
  <c r="B760" i="5" s="1"/>
  <c r="C761" i="5"/>
  <c r="B761" i="5" s="1"/>
  <c r="C762" i="5"/>
  <c r="B762" i="5" s="1"/>
  <c r="C763" i="5"/>
  <c r="B763" i="5" s="1"/>
  <c r="C764" i="5"/>
  <c r="B764" i="5" s="1"/>
  <c r="C765" i="5"/>
  <c r="B765" i="5" s="1"/>
  <c r="C766" i="5"/>
  <c r="B766" i="5" s="1"/>
  <c r="C767" i="5"/>
  <c r="B767" i="5" s="1"/>
  <c r="C768" i="5"/>
  <c r="B768" i="5" s="1"/>
  <c r="C769" i="5"/>
  <c r="B769" i="5" s="1"/>
  <c r="C770" i="5"/>
  <c r="B770" i="5" s="1"/>
  <c r="C771" i="5"/>
  <c r="B771" i="5" s="1"/>
  <c r="C772" i="5"/>
  <c r="B772" i="5" s="1"/>
  <c r="C773" i="5"/>
  <c r="B773" i="5" s="1"/>
  <c r="C774" i="5"/>
  <c r="B774" i="5" s="1"/>
  <c r="C775" i="5"/>
  <c r="B775" i="5" s="1"/>
  <c r="C776" i="5"/>
  <c r="B776" i="5" s="1"/>
  <c r="C777" i="5"/>
  <c r="B777" i="5" s="1"/>
  <c r="C778" i="5"/>
  <c r="B778" i="5" s="1"/>
  <c r="C779" i="5"/>
  <c r="B779" i="5" s="1"/>
  <c r="C780" i="5"/>
  <c r="B780" i="5" s="1"/>
  <c r="C781" i="5"/>
  <c r="B781" i="5" s="1"/>
  <c r="C782" i="5"/>
  <c r="B782" i="5" s="1"/>
  <c r="C783" i="5"/>
  <c r="B783" i="5" s="1"/>
  <c r="C784" i="5"/>
  <c r="B784" i="5" s="1"/>
  <c r="C785" i="5"/>
  <c r="B785" i="5" s="1"/>
  <c r="C786" i="5"/>
  <c r="B786" i="5" s="1"/>
  <c r="C787" i="5"/>
  <c r="B787" i="5" s="1"/>
  <c r="C788" i="5"/>
  <c r="B788" i="5" s="1"/>
  <c r="C789" i="5"/>
  <c r="B789" i="5" s="1"/>
  <c r="C790" i="5"/>
  <c r="B790" i="5" s="1"/>
  <c r="C791" i="5"/>
  <c r="B791" i="5" s="1"/>
  <c r="C792" i="5"/>
  <c r="B792" i="5" s="1"/>
  <c r="C793" i="5"/>
  <c r="B793" i="5" s="1"/>
  <c r="C794" i="5"/>
  <c r="B794" i="5" s="1"/>
  <c r="C795" i="5"/>
  <c r="B795" i="5" s="1"/>
  <c r="C796" i="5"/>
  <c r="B796" i="5" s="1"/>
  <c r="C797" i="5"/>
  <c r="B797" i="5" s="1"/>
  <c r="C798" i="5"/>
  <c r="B798" i="5" s="1"/>
  <c r="C799" i="5"/>
  <c r="B799" i="5" s="1"/>
  <c r="C800" i="5"/>
  <c r="B800" i="5" s="1"/>
  <c r="C801" i="5"/>
  <c r="B801" i="5" s="1"/>
  <c r="C802" i="5"/>
  <c r="B802" i="5" s="1"/>
  <c r="C803" i="5"/>
  <c r="B803" i="5" s="1"/>
  <c r="C804" i="5"/>
  <c r="B804" i="5" s="1"/>
  <c r="C805" i="5"/>
  <c r="B805" i="5" s="1"/>
  <c r="C806" i="5"/>
  <c r="B806" i="5" s="1"/>
  <c r="C807" i="5"/>
  <c r="B807" i="5" s="1"/>
  <c r="C808" i="5"/>
  <c r="B808" i="5" s="1"/>
  <c r="C809" i="5"/>
  <c r="B809" i="5" s="1"/>
  <c r="C810" i="5"/>
  <c r="B810" i="5" s="1"/>
  <c r="C811" i="5"/>
  <c r="B811" i="5" s="1"/>
  <c r="C812" i="5"/>
  <c r="B812" i="5" s="1"/>
  <c r="C813" i="5"/>
  <c r="B813" i="5" s="1"/>
  <c r="C814" i="5"/>
  <c r="B814" i="5" s="1"/>
  <c r="C815" i="5"/>
  <c r="B815" i="5" s="1"/>
  <c r="C816" i="5"/>
  <c r="B816" i="5" s="1"/>
  <c r="C817" i="5"/>
  <c r="B817" i="5" s="1"/>
  <c r="C818" i="5"/>
  <c r="B818" i="5" s="1"/>
  <c r="C819" i="5"/>
  <c r="B819" i="5" s="1"/>
  <c r="C820" i="5"/>
  <c r="B820" i="5" s="1"/>
  <c r="C821" i="5"/>
  <c r="B821" i="5" s="1"/>
  <c r="C822" i="5"/>
  <c r="B822" i="5" s="1"/>
  <c r="C823" i="5"/>
  <c r="B823" i="5" s="1"/>
  <c r="C824" i="5"/>
  <c r="B824" i="5" s="1"/>
  <c r="C825" i="5"/>
  <c r="B825" i="5" s="1"/>
  <c r="C826" i="5"/>
  <c r="B826" i="5" s="1"/>
  <c r="C827" i="5"/>
  <c r="B827" i="5" s="1"/>
  <c r="C828" i="5"/>
  <c r="B828" i="5" s="1"/>
  <c r="C829" i="5"/>
  <c r="B829" i="5" s="1"/>
  <c r="C830" i="5"/>
  <c r="B830" i="5" s="1"/>
  <c r="C831" i="5"/>
  <c r="B831" i="5" s="1"/>
  <c r="C832" i="5"/>
  <c r="B832" i="5" s="1"/>
  <c r="C833" i="5"/>
  <c r="B833" i="5" s="1"/>
  <c r="C834" i="5"/>
  <c r="B834" i="5" s="1"/>
  <c r="C835" i="5"/>
  <c r="B835" i="5" s="1"/>
  <c r="C836" i="5"/>
  <c r="B836" i="5" s="1"/>
  <c r="C837" i="5"/>
  <c r="B837" i="5" s="1"/>
  <c r="C838" i="5"/>
  <c r="B838" i="5" s="1"/>
  <c r="C839" i="5"/>
  <c r="B839" i="5" s="1"/>
  <c r="C840" i="5"/>
  <c r="B840" i="5" s="1"/>
  <c r="C841" i="5"/>
  <c r="B841" i="5" s="1"/>
  <c r="C842" i="5"/>
  <c r="B842" i="5" s="1"/>
  <c r="C843" i="5"/>
  <c r="B843" i="5" s="1"/>
  <c r="C844" i="5"/>
  <c r="B844" i="5" s="1"/>
  <c r="C845" i="5"/>
  <c r="B845" i="5" s="1"/>
  <c r="C846" i="5"/>
  <c r="B846" i="5" s="1"/>
  <c r="C847" i="5"/>
  <c r="B847" i="5" s="1"/>
  <c r="C848" i="5"/>
  <c r="B848" i="5" s="1"/>
  <c r="C849" i="5"/>
  <c r="B849" i="5" s="1"/>
  <c r="C850" i="5"/>
  <c r="B850" i="5" s="1"/>
  <c r="C851" i="5"/>
  <c r="B851" i="5" s="1"/>
  <c r="C852" i="5"/>
  <c r="B852" i="5" s="1"/>
  <c r="C853" i="5"/>
  <c r="B853" i="5" s="1"/>
  <c r="C854" i="5"/>
  <c r="B854" i="5" s="1"/>
  <c r="C855" i="5"/>
  <c r="B855" i="5" s="1"/>
  <c r="C856" i="5"/>
  <c r="B856" i="5" s="1"/>
  <c r="C857" i="5"/>
  <c r="B857" i="5" s="1"/>
  <c r="C858" i="5"/>
  <c r="B858" i="5" s="1"/>
  <c r="C859" i="5"/>
  <c r="B859" i="5" s="1"/>
  <c r="C860" i="5"/>
  <c r="B860" i="5" s="1"/>
  <c r="C861" i="5"/>
  <c r="B861" i="5" s="1"/>
  <c r="C862" i="5"/>
  <c r="B862" i="5" s="1"/>
  <c r="C863" i="5"/>
  <c r="B863" i="5" s="1"/>
  <c r="C864" i="5"/>
  <c r="B864" i="5" s="1"/>
  <c r="C865" i="5"/>
  <c r="B865" i="5" s="1"/>
  <c r="C866" i="5"/>
  <c r="B866" i="5" s="1"/>
  <c r="C867" i="5"/>
  <c r="B867" i="5" s="1"/>
  <c r="C868" i="5"/>
  <c r="B868" i="5" s="1"/>
  <c r="C869" i="5"/>
  <c r="B869" i="5" s="1"/>
  <c r="C870" i="5"/>
  <c r="B870" i="5" s="1"/>
  <c r="C871" i="5"/>
  <c r="B871" i="5" s="1"/>
  <c r="C872" i="5"/>
  <c r="B872" i="5" s="1"/>
  <c r="C873" i="5"/>
  <c r="B873" i="5" s="1"/>
  <c r="C874" i="5"/>
  <c r="B874" i="5" s="1"/>
  <c r="C875" i="5"/>
  <c r="B875" i="5" s="1"/>
  <c r="C876" i="5"/>
  <c r="B876" i="5" s="1"/>
  <c r="C877" i="5"/>
  <c r="B877" i="5" s="1"/>
  <c r="C878" i="5"/>
  <c r="B878" i="5" s="1"/>
  <c r="C879" i="5"/>
  <c r="B879" i="5" s="1"/>
  <c r="C880" i="5"/>
  <c r="B880" i="5" s="1"/>
  <c r="C881" i="5"/>
  <c r="B881" i="5" s="1"/>
  <c r="C882" i="5"/>
  <c r="B882" i="5" s="1"/>
  <c r="C883" i="5"/>
  <c r="B883" i="5" s="1"/>
  <c r="C884" i="5"/>
  <c r="B884" i="5" s="1"/>
  <c r="C885" i="5"/>
  <c r="B885" i="5" s="1"/>
  <c r="C886" i="5"/>
  <c r="B886" i="5" s="1"/>
  <c r="C887" i="5"/>
  <c r="B887" i="5" s="1"/>
  <c r="C888" i="5"/>
  <c r="B888" i="5" s="1"/>
  <c r="C889" i="5"/>
  <c r="B889" i="5" s="1"/>
  <c r="C890" i="5"/>
  <c r="B890" i="5" s="1"/>
  <c r="C891" i="5"/>
  <c r="B891" i="5" s="1"/>
  <c r="C892" i="5"/>
  <c r="B892" i="5" s="1"/>
  <c r="C893" i="5"/>
  <c r="B893" i="5" s="1"/>
  <c r="C894" i="5"/>
  <c r="B894" i="5" s="1"/>
  <c r="C895" i="5"/>
  <c r="B895" i="5" s="1"/>
  <c r="C896" i="5"/>
  <c r="B896" i="5" s="1"/>
  <c r="C897" i="5"/>
  <c r="B897" i="5" s="1"/>
  <c r="C898" i="5"/>
  <c r="B898" i="5" s="1"/>
  <c r="C899" i="5"/>
  <c r="B899" i="5" s="1"/>
  <c r="C900" i="5"/>
  <c r="B900" i="5" s="1"/>
  <c r="C901" i="5"/>
  <c r="B901" i="5" s="1"/>
  <c r="C902" i="5"/>
  <c r="B902" i="5" s="1"/>
  <c r="C903" i="5"/>
  <c r="B903" i="5" s="1"/>
  <c r="C904" i="5"/>
  <c r="B904" i="5" s="1"/>
  <c r="C905" i="5"/>
  <c r="B905" i="5" s="1"/>
  <c r="C906" i="5"/>
  <c r="B906" i="5" s="1"/>
  <c r="C907" i="5"/>
  <c r="B907" i="5" s="1"/>
  <c r="C908" i="5"/>
  <c r="B908" i="5" s="1"/>
  <c r="C909" i="5"/>
  <c r="B909" i="5" s="1"/>
  <c r="C910" i="5"/>
  <c r="B910" i="5" s="1"/>
  <c r="C911" i="5"/>
  <c r="B911" i="5" s="1"/>
  <c r="C912" i="5"/>
  <c r="B912" i="5" s="1"/>
  <c r="C913" i="5"/>
  <c r="B913" i="5" s="1"/>
  <c r="C914" i="5"/>
  <c r="B914" i="5" s="1"/>
  <c r="C915" i="5"/>
  <c r="B915" i="5" s="1"/>
  <c r="C916" i="5"/>
  <c r="B916" i="5" s="1"/>
  <c r="C917" i="5"/>
  <c r="B917" i="5" s="1"/>
  <c r="C918" i="5"/>
  <c r="B918" i="5" s="1"/>
  <c r="C919" i="5"/>
  <c r="B919" i="5" s="1"/>
  <c r="C920" i="5"/>
  <c r="B920" i="5" s="1"/>
  <c r="C921" i="5"/>
  <c r="B921" i="5" s="1"/>
  <c r="C922" i="5"/>
  <c r="B922" i="5" s="1"/>
  <c r="C923" i="5"/>
  <c r="B923" i="5" s="1"/>
  <c r="C924" i="5"/>
  <c r="B924" i="5" s="1"/>
  <c r="C925" i="5"/>
  <c r="B925" i="5" s="1"/>
  <c r="C926" i="5"/>
  <c r="B926" i="5" s="1"/>
  <c r="C927" i="5"/>
  <c r="B927" i="5" s="1"/>
  <c r="C928" i="5"/>
  <c r="B928" i="5" s="1"/>
  <c r="C929" i="5"/>
  <c r="B929" i="5" s="1"/>
  <c r="C930" i="5"/>
  <c r="B930" i="5" s="1"/>
  <c r="C931" i="5"/>
  <c r="B931" i="5" s="1"/>
  <c r="C932" i="5"/>
  <c r="B932" i="5" s="1"/>
  <c r="C933" i="5"/>
  <c r="B933" i="5" s="1"/>
  <c r="C934" i="5"/>
  <c r="B934" i="5" s="1"/>
  <c r="C935" i="5"/>
  <c r="B935" i="5" s="1"/>
  <c r="C936" i="5"/>
  <c r="B936" i="5" s="1"/>
  <c r="C937" i="5"/>
  <c r="B937" i="5" s="1"/>
  <c r="C938" i="5"/>
  <c r="B938" i="5" s="1"/>
  <c r="C939" i="5"/>
  <c r="B939" i="5" s="1"/>
  <c r="C940" i="5"/>
  <c r="B940" i="5" s="1"/>
  <c r="C941" i="5"/>
  <c r="B941" i="5" s="1"/>
  <c r="C942" i="5"/>
  <c r="B942" i="5" s="1"/>
  <c r="C943" i="5"/>
  <c r="B943" i="5" s="1"/>
  <c r="C944" i="5"/>
  <c r="B944" i="5" s="1"/>
  <c r="C945" i="5"/>
  <c r="B945" i="5" s="1"/>
  <c r="C946" i="5"/>
  <c r="B946" i="5" s="1"/>
  <c r="C947" i="5"/>
  <c r="B947" i="5" s="1"/>
  <c r="C948" i="5"/>
  <c r="B948" i="5" s="1"/>
  <c r="C949" i="5"/>
  <c r="B949" i="5" s="1"/>
  <c r="C950" i="5"/>
  <c r="B950" i="5" s="1"/>
  <c r="C951" i="5"/>
  <c r="B951" i="5" s="1"/>
  <c r="C952" i="5"/>
  <c r="B952" i="5" s="1"/>
  <c r="C953" i="5"/>
  <c r="B953" i="5" s="1"/>
  <c r="C954" i="5"/>
  <c r="B954" i="5" s="1"/>
  <c r="C955" i="5"/>
  <c r="B955" i="5" s="1"/>
  <c r="C956" i="5"/>
  <c r="B956" i="5" s="1"/>
  <c r="C957" i="5"/>
  <c r="B957" i="5" s="1"/>
  <c r="C958" i="5"/>
  <c r="B958" i="5" s="1"/>
  <c r="C959" i="5"/>
  <c r="B959" i="5" s="1"/>
  <c r="C960" i="5"/>
  <c r="B960" i="5" s="1"/>
  <c r="C961" i="5"/>
  <c r="B961" i="5" s="1"/>
  <c r="C962" i="5"/>
  <c r="B962" i="5" s="1"/>
  <c r="C963" i="5"/>
  <c r="B963" i="5" s="1"/>
  <c r="C964" i="5"/>
  <c r="B964" i="5" s="1"/>
  <c r="C965" i="5"/>
  <c r="B965" i="5" s="1"/>
  <c r="C966" i="5"/>
  <c r="B966" i="5" s="1"/>
  <c r="C967" i="5"/>
  <c r="B967" i="5" s="1"/>
  <c r="C968" i="5"/>
  <c r="B968" i="5" s="1"/>
  <c r="C969" i="5"/>
  <c r="B969" i="5" s="1"/>
  <c r="C970" i="5"/>
  <c r="B970" i="5" s="1"/>
  <c r="C971" i="5"/>
  <c r="B971" i="5" s="1"/>
  <c r="C972" i="5"/>
  <c r="B972" i="5" s="1"/>
  <c r="C973" i="5"/>
  <c r="B973" i="5" s="1"/>
  <c r="C974" i="5"/>
  <c r="B974" i="5" s="1"/>
  <c r="C975" i="5"/>
  <c r="B975" i="5" s="1"/>
  <c r="C976" i="5"/>
  <c r="B976" i="5" s="1"/>
  <c r="C977" i="5"/>
  <c r="B977" i="5" s="1"/>
  <c r="C978" i="5"/>
  <c r="B978" i="5" s="1"/>
  <c r="C979" i="5"/>
  <c r="B979" i="5" s="1"/>
  <c r="C980" i="5"/>
  <c r="B980" i="5" s="1"/>
  <c r="C981" i="5"/>
  <c r="B981" i="5" s="1"/>
  <c r="C982" i="5"/>
  <c r="B982" i="5" s="1"/>
  <c r="C983" i="5"/>
  <c r="B983" i="5" s="1"/>
  <c r="C984" i="5"/>
  <c r="B984" i="5" s="1"/>
  <c r="C985" i="5"/>
  <c r="B985" i="5" s="1"/>
  <c r="C986" i="5"/>
  <c r="B986" i="5" s="1"/>
  <c r="C987" i="5"/>
  <c r="B987" i="5" s="1"/>
  <c r="C988" i="5"/>
  <c r="B988" i="5" s="1"/>
  <c r="C989" i="5"/>
  <c r="B989" i="5" s="1"/>
  <c r="C990" i="5"/>
  <c r="B990" i="5" s="1"/>
  <c r="C991" i="5"/>
  <c r="B991" i="5" s="1"/>
  <c r="C992" i="5"/>
  <c r="B992" i="5" s="1"/>
  <c r="C993" i="5"/>
  <c r="B993" i="5" s="1"/>
  <c r="C994" i="5"/>
  <c r="B994" i="5" s="1"/>
  <c r="C995" i="5"/>
  <c r="B995" i="5" s="1"/>
  <c r="C996" i="5"/>
  <c r="B996" i="5" s="1"/>
  <c r="C997" i="5"/>
  <c r="B997" i="5" s="1"/>
  <c r="C998" i="5"/>
  <c r="B998" i="5" s="1"/>
  <c r="C999" i="5"/>
  <c r="B999" i="5" s="1"/>
  <c r="C1000" i="5"/>
  <c r="B1000" i="5" s="1"/>
  <c r="C1001" i="5"/>
  <c r="B1001" i="5" s="1"/>
  <c r="C1002" i="5"/>
  <c r="B1002" i="5" s="1"/>
  <c r="C1003" i="5"/>
  <c r="B1003" i="5" s="1"/>
  <c r="C1004" i="5"/>
  <c r="B1004" i="5" s="1"/>
  <c r="C1005" i="5"/>
  <c r="B1005" i="5" s="1"/>
  <c r="C1006" i="5"/>
  <c r="B1006" i="5" s="1"/>
  <c r="C1007" i="5"/>
  <c r="B1007" i="5" s="1"/>
  <c r="C1008" i="5"/>
  <c r="B1008" i="5" s="1"/>
  <c r="C1009" i="5"/>
  <c r="B1009" i="5" s="1"/>
  <c r="C1010" i="5"/>
  <c r="B1010" i="5" s="1"/>
  <c r="C1011" i="5"/>
  <c r="B1011" i="5" s="1"/>
  <c r="C1012" i="5"/>
  <c r="B1012" i="5" s="1"/>
  <c r="C1013" i="5"/>
  <c r="B1013" i="5" s="1"/>
  <c r="C1014" i="5"/>
  <c r="B1014" i="5" s="1"/>
  <c r="C1015" i="5"/>
  <c r="B1015" i="5" s="1"/>
  <c r="C1016" i="5"/>
  <c r="B1016" i="5" s="1"/>
  <c r="C1017" i="5"/>
  <c r="B1017" i="5" s="1"/>
  <c r="C1018" i="5"/>
  <c r="B1018" i="5" s="1"/>
  <c r="C1019" i="5"/>
  <c r="B1019" i="5" s="1"/>
  <c r="C1020" i="5"/>
  <c r="B1020" i="5" s="1"/>
  <c r="C1021" i="5"/>
  <c r="B1021" i="5" s="1"/>
  <c r="C1022" i="5"/>
  <c r="B1022" i="5" s="1"/>
  <c r="C1023" i="5"/>
  <c r="B1023" i="5" s="1"/>
  <c r="C1024" i="5"/>
  <c r="B1024" i="5" s="1"/>
  <c r="C1025" i="5"/>
  <c r="B1025" i="5" s="1"/>
  <c r="C1026" i="5"/>
  <c r="B1026" i="5" s="1"/>
  <c r="C1027" i="5"/>
  <c r="B1027" i="5" s="1"/>
  <c r="C1028" i="5"/>
  <c r="B1028" i="5" s="1"/>
  <c r="C1029" i="5"/>
  <c r="B1029" i="5" s="1"/>
  <c r="C1030" i="5"/>
  <c r="B1030" i="5" s="1"/>
  <c r="C1031" i="5"/>
  <c r="B1031" i="5" s="1"/>
  <c r="C1032" i="5"/>
  <c r="B1032" i="5" s="1"/>
  <c r="C1033" i="5"/>
  <c r="B1033" i="5" s="1"/>
  <c r="C1034" i="5"/>
  <c r="B1034" i="5" s="1"/>
  <c r="C1035" i="5"/>
  <c r="B1035" i="5" s="1"/>
  <c r="C1036" i="5"/>
  <c r="B1036" i="5" s="1"/>
  <c r="C1037" i="5"/>
  <c r="B1037" i="5" s="1"/>
  <c r="C1038" i="5"/>
  <c r="B1038" i="5" s="1"/>
  <c r="C1039" i="5"/>
  <c r="B1039" i="5" s="1"/>
  <c r="C1040" i="5"/>
  <c r="B1040" i="5" s="1"/>
  <c r="C1041" i="5"/>
  <c r="B1041" i="5" s="1"/>
  <c r="C1042" i="5"/>
  <c r="B1042" i="5" s="1"/>
  <c r="C1043" i="5"/>
  <c r="B1043" i="5" s="1"/>
  <c r="C1044" i="5"/>
  <c r="B1044" i="5" s="1"/>
  <c r="C1045" i="5"/>
  <c r="B1045" i="5" s="1"/>
  <c r="C1046" i="5"/>
  <c r="B1046" i="5" s="1"/>
  <c r="C1047" i="5"/>
  <c r="B1047" i="5" s="1"/>
  <c r="C1048" i="5"/>
  <c r="B1048" i="5" s="1"/>
  <c r="C1049" i="5"/>
  <c r="B1049" i="5" s="1"/>
  <c r="C1050" i="5"/>
  <c r="B1050" i="5" s="1"/>
  <c r="C1051" i="5"/>
  <c r="B1051" i="5" s="1"/>
  <c r="C1052" i="5"/>
  <c r="B1052" i="5" s="1"/>
  <c r="C1053" i="5"/>
  <c r="B1053" i="5" s="1"/>
  <c r="C1054" i="5"/>
  <c r="B1054" i="5" s="1"/>
  <c r="C1055" i="5"/>
  <c r="B1055" i="5" s="1"/>
  <c r="C1056" i="5"/>
  <c r="B1056" i="5" s="1"/>
  <c r="C1057" i="5"/>
  <c r="B1057" i="5" s="1"/>
  <c r="C1058" i="5"/>
  <c r="B1058" i="5" s="1"/>
  <c r="C1059" i="5"/>
  <c r="B1059" i="5" s="1"/>
  <c r="C1060" i="5"/>
  <c r="B1060" i="5" s="1"/>
  <c r="C1061" i="5"/>
  <c r="B1061" i="5" s="1"/>
  <c r="C1062" i="5"/>
  <c r="B1062" i="5" s="1"/>
  <c r="C1063" i="5"/>
  <c r="B1063" i="5" s="1"/>
  <c r="C1064" i="5"/>
  <c r="B1064" i="5" s="1"/>
  <c r="C1065" i="5"/>
  <c r="B1065" i="5" s="1"/>
  <c r="C1066" i="5"/>
  <c r="B1066" i="5" s="1"/>
  <c r="C1067" i="5"/>
  <c r="B1067" i="5" s="1"/>
  <c r="C1068" i="5"/>
  <c r="B1068" i="5" s="1"/>
  <c r="C1069" i="5"/>
  <c r="B1069" i="5" s="1"/>
  <c r="C1070" i="5"/>
  <c r="B1070" i="5" s="1"/>
  <c r="C1071" i="5"/>
  <c r="B1071" i="5" s="1"/>
  <c r="C1072" i="5"/>
  <c r="B1072" i="5" s="1"/>
  <c r="C1073" i="5"/>
  <c r="B1073" i="5" s="1"/>
  <c r="C1074" i="5"/>
  <c r="B1074" i="5" s="1"/>
  <c r="C1075" i="5"/>
  <c r="B1075" i="5" s="1"/>
  <c r="C1076" i="5"/>
  <c r="B1076" i="5" s="1"/>
  <c r="C1077" i="5"/>
  <c r="B1077" i="5" s="1"/>
  <c r="C1078" i="5"/>
  <c r="B1078" i="5" s="1"/>
  <c r="C1079" i="5"/>
  <c r="B1079" i="5" s="1"/>
  <c r="C1080" i="5"/>
  <c r="B1080" i="5" s="1"/>
  <c r="C1081" i="5"/>
  <c r="B1081" i="5" s="1"/>
  <c r="C1082" i="5"/>
  <c r="B1082" i="5" s="1"/>
  <c r="C1083" i="5"/>
  <c r="B1083" i="5" s="1"/>
  <c r="C1084" i="5"/>
  <c r="B1084" i="5" s="1"/>
  <c r="C1085" i="5"/>
  <c r="B1085" i="5" s="1"/>
  <c r="C1086" i="5"/>
  <c r="B1086" i="5" s="1"/>
  <c r="C1087" i="5"/>
  <c r="B1087" i="5" s="1"/>
  <c r="C1088" i="5"/>
  <c r="B1088" i="5" s="1"/>
  <c r="C1089" i="5"/>
  <c r="B1089" i="5" s="1"/>
  <c r="C1090" i="5"/>
  <c r="B1090" i="5" s="1"/>
  <c r="C1091" i="5"/>
  <c r="B1091" i="5" s="1"/>
  <c r="C1092" i="5"/>
  <c r="B1092" i="5" s="1"/>
  <c r="C1093" i="5"/>
  <c r="B1093" i="5" s="1"/>
  <c r="C1094" i="5"/>
  <c r="B1094" i="5" s="1"/>
  <c r="C1095" i="5"/>
  <c r="B1095" i="5" s="1"/>
  <c r="C1096" i="5"/>
  <c r="B1096" i="5" s="1"/>
  <c r="C1097" i="5"/>
  <c r="B1097" i="5" s="1"/>
  <c r="C1098" i="5"/>
  <c r="B1098" i="5" s="1"/>
  <c r="C1099" i="5"/>
  <c r="B1099" i="5" s="1"/>
  <c r="C1100" i="5"/>
  <c r="B1100" i="5" s="1"/>
  <c r="C1101" i="5"/>
  <c r="B1101" i="5" s="1"/>
  <c r="C1102" i="5"/>
  <c r="B1102" i="5" s="1"/>
  <c r="C1103" i="5"/>
  <c r="B1103" i="5" s="1"/>
  <c r="C1104" i="5"/>
  <c r="B1104" i="5" s="1"/>
  <c r="C1105" i="5"/>
  <c r="B1105" i="5" s="1"/>
  <c r="C1106" i="5"/>
  <c r="B1106" i="5" s="1"/>
  <c r="C1107" i="5"/>
  <c r="B1107" i="5" s="1"/>
  <c r="C1108" i="5"/>
  <c r="B1108" i="5" s="1"/>
  <c r="C1109" i="5"/>
  <c r="B1109" i="5" s="1"/>
  <c r="C1110" i="5"/>
  <c r="B1110" i="5" s="1"/>
  <c r="C1111" i="5"/>
  <c r="B1111" i="5" s="1"/>
  <c r="C1112" i="5"/>
  <c r="B1112" i="5" s="1"/>
  <c r="C1113" i="5"/>
  <c r="B1113" i="5" s="1"/>
  <c r="C1114" i="5"/>
  <c r="B1114" i="5" s="1"/>
  <c r="C1115" i="5"/>
  <c r="B1115" i="5" s="1"/>
  <c r="C1116" i="5"/>
  <c r="B1116" i="5" s="1"/>
  <c r="C1117" i="5"/>
  <c r="B1117" i="5" s="1"/>
  <c r="C1118" i="5"/>
  <c r="B1118" i="5" s="1"/>
  <c r="C1119" i="5"/>
  <c r="B1119" i="5" s="1"/>
  <c r="C1120" i="5"/>
  <c r="B1120" i="5" s="1"/>
  <c r="C1121" i="5"/>
  <c r="B1121" i="5" s="1"/>
  <c r="C1122" i="5"/>
  <c r="B1122" i="5" s="1"/>
  <c r="C1123" i="5"/>
  <c r="B1123" i="5" s="1"/>
  <c r="C1124" i="5"/>
  <c r="B1124" i="5" s="1"/>
  <c r="C1125" i="5"/>
  <c r="B1125" i="5" s="1"/>
  <c r="C1126" i="5"/>
  <c r="B1126" i="5" s="1"/>
  <c r="C1127" i="5"/>
  <c r="B1127" i="5" s="1"/>
  <c r="C1128" i="5"/>
  <c r="B1128" i="5" s="1"/>
  <c r="C1129" i="5"/>
  <c r="B1129" i="5" s="1"/>
  <c r="C1130" i="5"/>
  <c r="B1130" i="5" s="1"/>
  <c r="C1131" i="5"/>
  <c r="B1131" i="5" s="1"/>
  <c r="C1132" i="5"/>
  <c r="B1132" i="5" s="1"/>
  <c r="C1133" i="5"/>
  <c r="B1133" i="5" s="1"/>
  <c r="C1134" i="5"/>
  <c r="B1134" i="5" s="1"/>
  <c r="C1135" i="5"/>
  <c r="B1135" i="5" s="1"/>
  <c r="C1136" i="5"/>
  <c r="B1136" i="5" s="1"/>
  <c r="C1137" i="5"/>
  <c r="B1137" i="5" s="1"/>
  <c r="C1138" i="5"/>
  <c r="B1138" i="5" s="1"/>
  <c r="C1139" i="5"/>
  <c r="B1139" i="5" s="1"/>
  <c r="C1140" i="5"/>
  <c r="B1140" i="5" s="1"/>
  <c r="C1141" i="5"/>
  <c r="B1141" i="5" s="1"/>
  <c r="C1142" i="5"/>
  <c r="B1142" i="5" s="1"/>
  <c r="C1143" i="5"/>
  <c r="B1143" i="5" s="1"/>
  <c r="C1144" i="5"/>
  <c r="B1144" i="5" s="1"/>
  <c r="C1145" i="5"/>
  <c r="B1145" i="5" s="1"/>
  <c r="C1146" i="5"/>
  <c r="B1146" i="5" s="1"/>
  <c r="C1147" i="5"/>
  <c r="B1147" i="5" s="1"/>
  <c r="C1148" i="5"/>
  <c r="B1148" i="5" s="1"/>
  <c r="C1149" i="5"/>
  <c r="B1149" i="5" s="1"/>
  <c r="C1150" i="5"/>
  <c r="B1150" i="5" s="1"/>
  <c r="C1151" i="5"/>
  <c r="B1151" i="5" s="1"/>
  <c r="C1152" i="5"/>
  <c r="B1152" i="5" s="1"/>
  <c r="C1153" i="5"/>
  <c r="B1153" i="5" s="1"/>
  <c r="C1154" i="5"/>
  <c r="B1154" i="5" s="1"/>
  <c r="C1155" i="5"/>
  <c r="B1155" i="5" s="1"/>
  <c r="C1156" i="5"/>
  <c r="B1156" i="5" s="1"/>
  <c r="C1157" i="5"/>
  <c r="B1157" i="5" s="1"/>
  <c r="C1158" i="5"/>
  <c r="B1158" i="5" s="1"/>
  <c r="C1159" i="5"/>
  <c r="B1159" i="5" s="1"/>
  <c r="C1160" i="5"/>
  <c r="B1160" i="5" s="1"/>
  <c r="C1161" i="5"/>
  <c r="B1161" i="5" s="1"/>
  <c r="C1162" i="5"/>
  <c r="B1162" i="5" s="1"/>
  <c r="C1163" i="5"/>
  <c r="B1163" i="5" s="1"/>
  <c r="C1164" i="5"/>
  <c r="B1164" i="5" s="1"/>
  <c r="C1165" i="5"/>
  <c r="B1165" i="5" s="1"/>
  <c r="C1166" i="5"/>
  <c r="B1166" i="5" s="1"/>
  <c r="C1167" i="5"/>
  <c r="B1167" i="5" s="1"/>
  <c r="C1168" i="5"/>
  <c r="B1168" i="5" s="1"/>
  <c r="C1169" i="5"/>
  <c r="B1169" i="5" s="1"/>
  <c r="C1170" i="5"/>
  <c r="B1170" i="5" s="1"/>
  <c r="C1171" i="5"/>
  <c r="B1171" i="5" s="1"/>
  <c r="C1172" i="5"/>
  <c r="B1172" i="5" s="1"/>
  <c r="C1173" i="5"/>
  <c r="B1173" i="5" s="1"/>
  <c r="C1174" i="5"/>
  <c r="B1174" i="5" s="1"/>
  <c r="C1175" i="5"/>
  <c r="B1175" i="5" s="1"/>
  <c r="C1176" i="5"/>
  <c r="B1176" i="5" s="1"/>
  <c r="C1177" i="5"/>
  <c r="B1177" i="5" s="1"/>
  <c r="C1178" i="5"/>
  <c r="B1178" i="5" s="1"/>
  <c r="C1179" i="5"/>
  <c r="B1179" i="5" s="1"/>
  <c r="C1180" i="5"/>
  <c r="B1180" i="5" s="1"/>
  <c r="C1181" i="5"/>
  <c r="B1181" i="5" s="1"/>
  <c r="C1182" i="5"/>
  <c r="B1182" i="5" s="1"/>
  <c r="C1183" i="5"/>
  <c r="B1183" i="5" s="1"/>
  <c r="C1184" i="5"/>
  <c r="B1184" i="5" s="1"/>
  <c r="C1185" i="5"/>
  <c r="B1185" i="5" s="1"/>
  <c r="C1186" i="5"/>
  <c r="B1186" i="5" s="1"/>
  <c r="C1187" i="5"/>
  <c r="B1187" i="5" s="1"/>
  <c r="C1188" i="5"/>
  <c r="B1188" i="5" s="1"/>
  <c r="C1189" i="5"/>
  <c r="B1189" i="5" s="1"/>
  <c r="C1190" i="5"/>
  <c r="B1190" i="5" s="1"/>
  <c r="C1191" i="5"/>
  <c r="B1191" i="5" s="1"/>
  <c r="C1192" i="5"/>
  <c r="B1192" i="5" s="1"/>
  <c r="C1193" i="5"/>
  <c r="B1193" i="5" s="1"/>
  <c r="C1194" i="5"/>
  <c r="B1194" i="5" s="1"/>
  <c r="C1195" i="5"/>
  <c r="B1195" i="5" s="1"/>
  <c r="C1196" i="5"/>
  <c r="B1196" i="5" s="1"/>
  <c r="C1197" i="5"/>
  <c r="B1197" i="5" s="1"/>
  <c r="C1198" i="5"/>
  <c r="B1198" i="5" s="1"/>
  <c r="C1199" i="5"/>
  <c r="B1199" i="5" s="1"/>
  <c r="C1200" i="5"/>
  <c r="B1200" i="5" s="1"/>
  <c r="C1201" i="5"/>
  <c r="B1201" i="5" s="1"/>
  <c r="C1202" i="5"/>
  <c r="B1202" i="5" s="1"/>
  <c r="C1203" i="5"/>
  <c r="B1203" i="5" s="1"/>
  <c r="C1204" i="5"/>
  <c r="B1204" i="5" s="1"/>
  <c r="C1205" i="5"/>
  <c r="B1205" i="5" s="1"/>
  <c r="C1206" i="5"/>
  <c r="B1206" i="5" s="1"/>
  <c r="C1207" i="5"/>
  <c r="B1207" i="5" s="1"/>
  <c r="C1208" i="5"/>
  <c r="B1208" i="5" s="1"/>
  <c r="C1209" i="5"/>
  <c r="B1209" i="5" s="1"/>
  <c r="C1210" i="5"/>
  <c r="B1210" i="5" s="1"/>
  <c r="C1211" i="5"/>
  <c r="B1211" i="5" s="1"/>
  <c r="C1212" i="5"/>
  <c r="B1212" i="5" s="1"/>
  <c r="C1213" i="5"/>
  <c r="B1213" i="5" s="1"/>
  <c r="C1214" i="5"/>
  <c r="B1214" i="5" s="1"/>
  <c r="C1215" i="5"/>
  <c r="B1215" i="5" s="1"/>
  <c r="C1216" i="5"/>
  <c r="B1216" i="5" s="1"/>
  <c r="C1217" i="5"/>
  <c r="B1217" i="5" s="1"/>
  <c r="C1218" i="5"/>
  <c r="B1218" i="5" s="1"/>
  <c r="C1219" i="5"/>
  <c r="B1219" i="5" s="1"/>
  <c r="C1220" i="5"/>
  <c r="B1220" i="5" s="1"/>
  <c r="C1221" i="5"/>
  <c r="B1221" i="5" s="1"/>
  <c r="C1222" i="5"/>
  <c r="B1222" i="5" s="1"/>
  <c r="C1223" i="5"/>
  <c r="B1223" i="5" s="1"/>
  <c r="C1224" i="5"/>
  <c r="B1224" i="5" s="1"/>
  <c r="C1225" i="5"/>
  <c r="B1225" i="5" s="1"/>
  <c r="C1226" i="5"/>
  <c r="B1226" i="5" s="1"/>
  <c r="C1227" i="5"/>
  <c r="B1227" i="5" s="1"/>
  <c r="C1228" i="5"/>
  <c r="B1228" i="5" s="1"/>
  <c r="C1229" i="5"/>
  <c r="B1229" i="5" s="1"/>
  <c r="C1230" i="5"/>
  <c r="B1230" i="5" s="1"/>
  <c r="C1231" i="5"/>
  <c r="B1231" i="5" s="1"/>
  <c r="C1232" i="5"/>
  <c r="B1232" i="5" s="1"/>
  <c r="C1233" i="5"/>
  <c r="B1233" i="5" s="1"/>
  <c r="C1234" i="5"/>
  <c r="B1234" i="5" s="1"/>
  <c r="C1235" i="5"/>
  <c r="B1235" i="5" s="1"/>
  <c r="C1236" i="5"/>
  <c r="B1236" i="5" s="1"/>
  <c r="C1237" i="5"/>
  <c r="B1237" i="5" s="1"/>
  <c r="C1238" i="5"/>
  <c r="B1238" i="5" s="1"/>
  <c r="C1239" i="5"/>
  <c r="B1239" i="5" s="1"/>
  <c r="C1240" i="5"/>
  <c r="B1240" i="5" s="1"/>
  <c r="C1241" i="5"/>
  <c r="B1241" i="5" s="1"/>
  <c r="C1242" i="5"/>
  <c r="B1242" i="5" s="1"/>
  <c r="C1243" i="5"/>
  <c r="B1243" i="5" s="1"/>
  <c r="C1244" i="5"/>
  <c r="B1244" i="5" s="1"/>
  <c r="C1245" i="5"/>
  <c r="B1245" i="5" s="1"/>
  <c r="C1246" i="5"/>
  <c r="B1246" i="5" s="1"/>
  <c r="C1247" i="5"/>
  <c r="B1247" i="5" s="1"/>
  <c r="C1248" i="5"/>
  <c r="B1248" i="5" s="1"/>
  <c r="C1249" i="5"/>
  <c r="B1249" i="5" s="1"/>
  <c r="C1250" i="5"/>
  <c r="B1250" i="5" s="1"/>
  <c r="C1251" i="5"/>
  <c r="B1251" i="5" s="1"/>
  <c r="C1252" i="5"/>
  <c r="B1252" i="5" s="1"/>
  <c r="C1253" i="5"/>
  <c r="B1253" i="5" s="1"/>
  <c r="C1254" i="5"/>
  <c r="B1254" i="5" s="1"/>
  <c r="C1255" i="5"/>
  <c r="B1255" i="5" s="1"/>
  <c r="C1256" i="5"/>
  <c r="B1256" i="5" s="1"/>
  <c r="C1257" i="5"/>
  <c r="B1257" i="5" s="1"/>
  <c r="C1258" i="5"/>
  <c r="B1258" i="5" s="1"/>
  <c r="C1259" i="5"/>
  <c r="B1259" i="5" s="1"/>
  <c r="C1260" i="5"/>
  <c r="B1260" i="5" s="1"/>
  <c r="C1261" i="5"/>
  <c r="B1261" i="5" s="1"/>
  <c r="C1262" i="5"/>
  <c r="B1262" i="5" s="1"/>
  <c r="C1263" i="5"/>
  <c r="B1263" i="5" s="1"/>
  <c r="C1264" i="5"/>
  <c r="B1264" i="5" s="1"/>
  <c r="C1265" i="5"/>
  <c r="B1265" i="5" s="1"/>
  <c r="C1266" i="5"/>
  <c r="B1266" i="5" s="1"/>
  <c r="C1267" i="5"/>
  <c r="B1267" i="5" s="1"/>
  <c r="C1268" i="5"/>
  <c r="B1268" i="5" s="1"/>
  <c r="C1269" i="5"/>
  <c r="B1269" i="5" s="1"/>
  <c r="C1270" i="5"/>
  <c r="B1270" i="5" s="1"/>
  <c r="C1271" i="5"/>
  <c r="B1271" i="5" s="1"/>
  <c r="C1272" i="5"/>
  <c r="B1272" i="5" s="1"/>
  <c r="C1273" i="5"/>
  <c r="B1273" i="5" s="1"/>
  <c r="C1274" i="5"/>
  <c r="B1274" i="5" s="1"/>
  <c r="C1275" i="5"/>
  <c r="B1275" i="5" s="1"/>
  <c r="C1276" i="5"/>
  <c r="B1276" i="5" s="1"/>
  <c r="C1277" i="5"/>
  <c r="B1277" i="5" s="1"/>
  <c r="C1278" i="5"/>
  <c r="B1278" i="5" s="1"/>
  <c r="C1279" i="5"/>
  <c r="B1279" i="5" s="1"/>
  <c r="C1280" i="5"/>
  <c r="B1280" i="5" s="1"/>
  <c r="C1281" i="5"/>
  <c r="B1281" i="5" s="1"/>
  <c r="C1282" i="5"/>
  <c r="B1282" i="5" s="1"/>
  <c r="C1283" i="5"/>
  <c r="B1283" i="5" s="1"/>
  <c r="C1284" i="5"/>
  <c r="B1284" i="5" s="1"/>
  <c r="C1285" i="5"/>
  <c r="B1285" i="5" s="1"/>
  <c r="C1286" i="5"/>
  <c r="B1286" i="5" s="1"/>
  <c r="C1287" i="5"/>
  <c r="B1287" i="5" s="1"/>
  <c r="C1288" i="5"/>
  <c r="B1288" i="5" s="1"/>
  <c r="C1289" i="5"/>
  <c r="B1289" i="5" s="1"/>
  <c r="C1290" i="5"/>
  <c r="B1290" i="5" s="1"/>
  <c r="C1291" i="5"/>
  <c r="B1291" i="5" s="1"/>
  <c r="C1292" i="5"/>
  <c r="B1292" i="5" s="1"/>
  <c r="C1293" i="5"/>
  <c r="B1293" i="5" s="1"/>
  <c r="C1294" i="5"/>
  <c r="B1294" i="5" s="1"/>
  <c r="C1295" i="5"/>
  <c r="B1295" i="5" s="1"/>
  <c r="C1296" i="5"/>
  <c r="B1296" i="5" s="1"/>
  <c r="C1297" i="5"/>
  <c r="B1297" i="5" s="1"/>
  <c r="C1298" i="5"/>
  <c r="B1298" i="5" s="1"/>
  <c r="C1299" i="5"/>
  <c r="B1299" i="5" s="1"/>
  <c r="C1300" i="5"/>
  <c r="B1300" i="5" s="1"/>
  <c r="C1301" i="5"/>
  <c r="B1301" i="5" s="1"/>
  <c r="C1302" i="5"/>
  <c r="B1302" i="5" s="1"/>
  <c r="C1303" i="5"/>
  <c r="B1303" i="5" s="1"/>
  <c r="C1304" i="5"/>
  <c r="B1304" i="5" s="1"/>
  <c r="C1305" i="5"/>
  <c r="B1305" i="5" s="1"/>
  <c r="C1306" i="5"/>
  <c r="B1306" i="5" s="1"/>
  <c r="C1307" i="5"/>
  <c r="B1307" i="5" s="1"/>
  <c r="C1308" i="5"/>
  <c r="B1308" i="5" s="1"/>
  <c r="C1309" i="5"/>
  <c r="B1309" i="5" s="1"/>
  <c r="C1310" i="5"/>
  <c r="B1310" i="5" s="1"/>
  <c r="C1311" i="5"/>
  <c r="B1311" i="5" s="1"/>
  <c r="C1312" i="5"/>
  <c r="B1312" i="5" s="1"/>
  <c r="C1313" i="5"/>
  <c r="B1313" i="5" s="1"/>
  <c r="C1314" i="5"/>
  <c r="B1314" i="5" s="1"/>
  <c r="C1315" i="5"/>
  <c r="B1315" i="5" s="1"/>
  <c r="C1316" i="5"/>
  <c r="B1316" i="5" s="1"/>
  <c r="C1317" i="5"/>
  <c r="B1317" i="5" s="1"/>
  <c r="C1318" i="5"/>
  <c r="B1318" i="5" s="1"/>
  <c r="C1319" i="5"/>
  <c r="B1319" i="5" s="1"/>
  <c r="C1320" i="5"/>
  <c r="B1320" i="5" s="1"/>
  <c r="C1321" i="5"/>
  <c r="B1321" i="5" s="1"/>
  <c r="C1322" i="5"/>
  <c r="B1322" i="5" s="1"/>
  <c r="C1323" i="5"/>
  <c r="B1323" i="5" s="1"/>
  <c r="C1324" i="5"/>
  <c r="B1324" i="5" s="1"/>
  <c r="C1325" i="5"/>
  <c r="B1325" i="5" s="1"/>
  <c r="C1326" i="5"/>
  <c r="B1326" i="5" s="1"/>
  <c r="C1327" i="5"/>
  <c r="B1327" i="5" s="1"/>
  <c r="C1328" i="5"/>
  <c r="B1328" i="5" s="1"/>
  <c r="C1329" i="5"/>
  <c r="B1329" i="5" s="1"/>
  <c r="C1330" i="5"/>
  <c r="B1330" i="5" s="1"/>
  <c r="C1331" i="5"/>
  <c r="B1331" i="5" s="1"/>
  <c r="C1332" i="5"/>
  <c r="B1332" i="5" s="1"/>
  <c r="C1333" i="5"/>
  <c r="B1333" i="5" s="1"/>
  <c r="C1334" i="5"/>
  <c r="B1334" i="5" s="1"/>
  <c r="C1335" i="5"/>
  <c r="B1335" i="5" s="1"/>
  <c r="C1336" i="5"/>
  <c r="B1336" i="5" s="1"/>
  <c r="C1337" i="5"/>
  <c r="B1337" i="5" s="1"/>
  <c r="C1338" i="5"/>
  <c r="B1338" i="5" s="1"/>
  <c r="C1339" i="5"/>
  <c r="B1339" i="5" s="1"/>
  <c r="C1340" i="5"/>
  <c r="B1340" i="5" s="1"/>
  <c r="C1341" i="5"/>
  <c r="B1341" i="5" s="1"/>
  <c r="C1342" i="5"/>
  <c r="B1342" i="5" s="1"/>
  <c r="C1343" i="5"/>
  <c r="B1343" i="5" s="1"/>
  <c r="C1344" i="5"/>
  <c r="B1344" i="5" s="1"/>
  <c r="C1345" i="5"/>
  <c r="B1345" i="5" s="1"/>
  <c r="C1346" i="5"/>
  <c r="B1346" i="5" s="1"/>
  <c r="C1347" i="5"/>
  <c r="B1347" i="5" s="1"/>
  <c r="C1348" i="5"/>
  <c r="B1348" i="5" s="1"/>
  <c r="C1349" i="5"/>
  <c r="B1349" i="5" s="1"/>
  <c r="C1350" i="5"/>
  <c r="B1350" i="5" s="1"/>
  <c r="C1351" i="5"/>
  <c r="B1351" i="5" s="1"/>
  <c r="C1352" i="5"/>
  <c r="B1352" i="5" s="1"/>
  <c r="C1353" i="5"/>
  <c r="B1353" i="5" s="1"/>
  <c r="C1354" i="5"/>
  <c r="B1354" i="5" s="1"/>
  <c r="C1355" i="5"/>
  <c r="B1355" i="5" s="1"/>
  <c r="C1356" i="5"/>
  <c r="B1356" i="5" s="1"/>
  <c r="C1357" i="5"/>
  <c r="B1357" i="5" s="1"/>
  <c r="C1358" i="5"/>
  <c r="B1358" i="5" s="1"/>
  <c r="C1359" i="5"/>
  <c r="B1359" i="5" s="1"/>
  <c r="C1360" i="5"/>
  <c r="B1360" i="5" s="1"/>
  <c r="C1361" i="5"/>
  <c r="B1361" i="5" s="1"/>
  <c r="C1362" i="5"/>
  <c r="B1362" i="5" s="1"/>
  <c r="C1363" i="5"/>
  <c r="B1363" i="5" s="1"/>
  <c r="C1364" i="5"/>
  <c r="B1364" i="5" s="1"/>
  <c r="C1365" i="5"/>
  <c r="B1365" i="5" s="1"/>
  <c r="C1366" i="5"/>
  <c r="B1366" i="5" s="1"/>
  <c r="C1367" i="5"/>
  <c r="B1367" i="5" s="1"/>
  <c r="C1368" i="5"/>
  <c r="B1368" i="5" s="1"/>
  <c r="C1369" i="5"/>
  <c r="B1369" i="5" s="1"/>
  <c r="C1370" i="5"/>
  <c r="B1370" i="5" s="1"/>
  <c r="C1371" i="5"/>
  <c r="B1371" i="5" s="1"/>
  <c r="C1372" i="5"/>
  <c r="B1372" i="5" s="1"/>
  <c r="C1373" i="5"/>
  <c r="B1373" i="5" s="1"/>
  <c r="C1374" i="5"/>
  <c r="B1374" i="5" s="1"/>
  <c r="C1375" i="5"/>
  <c r="B1375" i="5" s="1"/>
  <c r="C1376" i="5"/>
  <c r="B1376" i="5" s="1"/>
  <c r="C1377" i="5"/>
  <c r="B1377" i="5" s="1"/>
  <c r="C1378" i="5"/>
  <c r="B1378" i="5" s="1"/>
  <c r="C1379" i="5"/>
  <c r="B1379" i="5" s="1"/>
  <c r="C1380" i="5"/>
  <c r="B1380" i="5" s="1"/>
  <c r="C1381" i="5"/>
  <c r="B1381" i="5" s="1"/>
  <c r="C1382" i="5"/>
  <c r="B1382" i="5" s="1"/>
  <c r="C1383" i="5"/>
  <c r="B1383" i="5" s="1"/>
  <c r="C1384" i="5"/>
  <c r="B1384" i="5" s="1"/>
  <c r="C1385" i="5"/>
  <c r="B1385" i="5" s="1"/>
  <c r="C1386" i="5"/>
  <c r="B1386" i="5" s="1"/>
  <c r="C1387" i="5"/>
  <c r="B1387" i="5" s="1"/>
  <c r="C1388" i="5"/>
  <c r="B1388" i="5" s="1"/>
  <c r="C1389" i="5"/>
  <c r="B1389" i="5" s="1"/>
  <c r="C1390" i="5"/>
  <c r="B1390" i="5" s="1"/>
  <c r="C1391" i="5"/>
  <c r="B1391" i="5" s="1"/>
  <c r="C1392" i="5"/>
  <c r="B1392" i="5" s="1"/>
  <c r="C1393" i="5"/>
  <c r="B1393" i="5" s="1"/>
  <c r="C1394" i="5"/>
  <c r="B1394" i="5" s="1"/>
  <c r="C1395" i="5"/>
  <c r="B1395" i="5" s="1"/>
  <c r="C1396" i="5"/>
  <c r="B1396" i="5" s="1"/>
  <c r="C1397" i="5"/>
  <c r="B1397" i="5" s="1"/>
  <c r="C1398" i="5"/>
  <c r="B1398" i="5" s="1"/>
  <c r="C1399" i="5"/>
  <c r="B1399" i="5" s="1"/>
  <c r="C1400" i="5"/>
  <c r="B1400" i="5" s="1"/>
  <c r="C1401" i="5"/>
  <c r="B1401" i="5" s="1"/>
  <c r="C1402" i="5"/>
  <c r="B1402" i="5" s="1"/>
  <c r="C1403" i="5"/>
  <c r="B1403" i="5" s="1"/>
  <c r="C1404" i="5"/>
  <c r="B1404" i="5" s="1"/>
  <c r="C1405" i="5"/>
  <c r="B1405" i="5" s="1"/>
  <c r="C1406" i="5"/>
  <c r="B1406" i="5" s="1"/>
  <c r="C1407" i="5"/>
  <c r="B1407" i="5" s="1"/>
  <c r="C1408" i="5"/>
  <c r="B1408" i="5" s="1"/>
  <c r="C1409" i="5"/>
  <c r="B1409" i="5" s="1"/>
  <c r="C1410" i="5"/>
  <c r="B1410" i="5" s="1"/>
  <c r="C1411" i="5"/>
  <c r="B1411" i="5" s="1"/>
  <c r="C1412" i="5"/>
  <c r="B1412" i="5" s="1"/>
  <c r="C1413" i="5"/>
  <c r="B1413" i="5" s="1"/>
  <c r="C1414" i="5"/>
  <c r="B1414" i="5" s="1"/>
  <c r="C1415" i="5"/>
  <c r="B1415" i="5" s="1"/>
  <c r="C1416" i="5"/>
  <c r="B1416" i="5" s="1"/>
  <c r="C1417" i="5"/>
  <c r="B1417" i="5" s="1"/>
  <c r="C1418" i="5"/>
  <c r="B1418" i="5" s="1"/>
  <c r="C1419" i="5"/>
  <c r="B1419" i="5" s="1"/>
  <c r="C1420" i="5"/>
  <c r="B1420" i="5" s="1"/>
  <c r="C1421" i="5"/>
  <c r="B1421" i="5" s="1"/>
  <c r="C1422" i="5"/>
  <c r="B1422" i="5" s="1"/>
  <c r="C1423" i="5"/>
  <c r="B1423" i="5" s="1"/>
  <c r="C1424" i="5"/>
  <c r="B1424" i="5" s="1"/>
  <c r="C1425" i="5"/>
  <c r="B1425" i="5" s="1"/>
  <c r="C1426" i="5"/>
  <c r="B1426" i="5" s="1"/>
  <c r="C1427" i="5"/>
  <c r="B1427" i="5" s="1"/>
  <c r="C1428" i="5"/>
  <c r="B1428" i="5" s="1"/>
  <c r="C1429" i="5"/>
  <c r="B1429" i="5" s="1"/>
  <c r="C1430" i="5"/>
  <c r="B1430" i="5" s="1"/>
  <c r="C1431" i="5"/>
  <c r="B1431" i="5" s="1"/>
  <c r="C1432" i="5"/>
  <c r="B1432" i="5" s="1"/>
  <c r="C1433" i="5"/>
  <c r="B1433" i="5" s="1"/>
  <c r="C1434" i="5"/>
  <c r="B1434" i="5" s="1"/>
  <c r="C1435" i="5"/>
  <c r="B1435" i="5" s="1"/>
  <c r="C1436" i="5"/>
  <c r="B1436" i="5" s="1"/>
  <c r="C1437" i="5"/>
  <c r="B1437" i="5" s="1"/>
  <c r="C1438" i="5"/>
  <c r="B1438" i="5" s="1"/>
  <c r="C1439" i="5"/>
  <c r="B1439" i="5" s="1"/>
  <c r="C1440" i="5"/>
  <c r="B1440" i="5" s="1"/>
  <c r="C1441" i="5"/>
  <c r="B1441" i="5" s="1"/>
  <c r="C1442" i="5"/>
  <c r="B1442" i="5" s="1"/>
  <c r="C1443" i="5"/>
  <c r="B1443" i="5" s="1"/>
  <c r="C1444" i="5"/>
  <c r="B1444" i="5" s="1"/>
  <c r="C1445" i="5"/>
  <c r="B1445" i="5" s="1"/>
  <c r="C1446" i="5"/>
  <c r="B1446" i="5" s="1"/>
  <c r="C1447" i="5"/>
  <c r="B1447" i="5" s="1"/>
  <c r="C1448" i="5"/>
  <c r="B1448" i="5" s="1"/>
  <c r="C1449" i="5"/>
  <c r="B1449" i="5" s="1"/>
  <c r="C1450" i="5"/>
  <c r="B1450" i="5" s="1"/>
  <c r="C1451" i="5"/>
  <c r="B1451" i="5" s="1"/>
  <c r="C1452" i="5"/>
  <c r="B1452" i="5" s="1"/>
  <c r="C1453" i="5"/>
  <c r="B1453" i="5" s="1"/>
  <c r="C1454" i="5"/>
  <c r="B1454" i="5" s="1"/>
  <c r="C1455" i="5"/>
  <c r="B1455" i="5" s="1"/>
  <c r="C1456" i="5"/>
  <c r="B1456" i="5" s="1"/>
  <c r="C1457" i="5"/>
  <c r="B1457" i="5" s="1"/>
  <c r="C1458" i="5"/>
  <c r="B1458" i="5" s="1"/>
  <c r="C1459" i="5"/>
  <c r="B1459" i="5" s="1"/>
  <c r="C1460" i="5"/>
  <c r="B1460" i="5" s="1"/>
  <c r="C1461" i="5"/>
  <c r="B1461" i="5" s="1"/>
  <c r="C1462" i="5"/>
  <c r="B1462" i="5" s="1"/>
  <c r="C1463" i="5"/>
  <c r="B1463" i="5" s="1"/>
  <c r="C1464" i="5"/>
  <c r="B1464" i="5" s="1"/>
  <c r="C1465" i="5"/>
  <c r="B1465" i="5" s="1"/>
  <c r="C1466" i="5"/>
  <c r="B1466" i="5" s="1"/>
  <c r="C1467" i="5"/>
  <c r="B1467" i="5" s="1"/>
  <c r="C1468" i="5"/>
  <c r="B1468" i="5" s="1"/>
  <c r="C1469" i="5"/>
  <c r="B1469" i="5" s="1"/>
  <c r="C1470" i="5"/>
  <c r="B1470" i="5" s="1"/>
  <c r="C1471" i="5"/>
  <c r="B1471" i="5" s="1"/>
  <c r="C1472" i="5"/>
  <c r="B1472" i="5" s="1"/>
  <c r="C1473" i="5"/>
  <c r="B1473" i="5" s="1"/>
  <c r="C1474" i="5"/>
  <c r="B1474" i="5" s="1"/>
  <c r="C1475" i="5"/>
  <c r="B1475" i="5" s="1"/>
  <c r="C1476" i="5"/>
  <c r="B1476" i="5" s="1"/>
  <c r="C1477" i="5"/>
  <c r="B1477" i="5" s="1"/>
  <c r="C1478" i="5"/>
  <c r="B1478" i="5" s="1"/>
  <c r="C1479" i="5"/>
  <c r="B1479" i="5" s="1"/>
  <c r="C1480" i="5"/>
  <c r="B1480" i="5" s="1"/>
  <c r="C1481" i="5"/>
  <c r="B1481" i="5" s="1"/>
  <c r="C1482" i="5"/>
  <c r="B1482" i="5" s="1"/>
  <c r="C1483" i="5"/>
  <c r="B1483" i="5" s="1"/>
  <c r="C1484" i="5"/>
  <c r="B1484" i="5" s="1"/>
  <c r="C1485" i="5"/>
  <c r="B1485" i="5" s="1"/>
  <c r="C1486" i="5"/>
  <c r="B1486" i="5" s="1"/>
  <c r="C1487" i="5"/>
  <c r="B1487" i="5" s="1"/>
  <c r="C1488" i="5"/>
  <c r="B1488" i="5" s="1"/>
  <c r="C1489" i="5"/>
  <c r="B1489" i="5" s="1"/>
  <c r="C1490" i="5"/>
  <c r="B1490" i="5" s="1"/>
  <c r="C1491" i="5"/>
  <c r="B1491" i="5" s="1"/>
  <c r="C1492" i="5"/>
  <c r="B1492" i="5" s="1"/>
  <c r="C1493" i="5"/>
  <c r="B1493" i="5" s="1"/>
  <c r="C1494" i="5"/>
  <c r="B1494" i="5" s="1"/>
  <c r="C1495" i="5"/>
  <c r="B1495" i="5" s="1"/>
  <c r="C1496" i="5"/>
  <c r="B1496" i="5" s="1"/>
  <c r="C1497" i="5"/>
  <c r="B1497" i="5" s="1"/>
  <c r="C1498" i="5"/>
  <c r="B1498" i="5" s="1"/>
  <c r="C1499" i="5"/>
  <c r="B1499" i="5" s="1"/>
  <c r="C1500" i="5"/>
  <c r="B1500" i="5" s="1"/>
  <c r="C1501" i="5"/>
  <c r="B1501" i="5" s="1"/>
  <c r="C1502" i="5"/>
  <c r="B1502" i="5" s="1"/>
  <c r="C1503" i="5"/>
  <c r="B1503" i="5" s="1"/>
  <c r="C1504" i="5"/>
  <c r="B1504" i="5" s="1"/>
  <c r="C1505" i="5"/>
  <c r="B1505" i="5" s="1"/>
  <c r="C1506" i="5"/>
  <c r="B1506" i="5" s="1"/>
  <c r="C1507" i="5"/>
  <c r="B1507" i="5" s="1"/>
  <c r="C1508" i="5"/>
  <c r="B1508" i="5" s="1"/>
  <c r="C1509" i="5"/>
  <c r="B1509" i="5" s="1"/>
  <c r="C1510" i="5"/>
  <c r="B1510" i="5" s="1"/>
  <c r="C1511" i="5"/>
  <c r="B1511" i="5" s="1"/>
  <c r="C1512" i="5"/>
  <c r="B1512" i="5" s="1"/>
  <c r="C1513" i="5"/>
  <c r="B1513" i="5" s="1"/>
  <c r="C1514" i="5"/>
  <c r="B1514" i="5" s="1"/>
  <c r="C1515" i="5"/>
  <c r="B1515" i="5" s="1"/>
  <c r="C1516" i="5"/>
  <c r="B1516" i="5" s="1"/>
  <c r="C1517" i="5"/>
  <c r="B1517" i="5" s="1"/>
  <c r="C1518" i="5"/>
  <c r="B1518" i="5" s="1"/>
  <c r="C1519" i="5"/>
  <c r="B1519" i="5" s="1"/>
  <c r="C1520" i="5"/>
  <c r="B1520" i="5" s="1"/>
  <c r="C1521" i="5"/>
  <c r="B1521" i="5" s="1"/>
  <c r="C1522" i="5"/>
  <c r="B1522" i="5" s="1"/>
  <c r="C1523" i="5"/>
  <c r="B1523" i="5" s="1"/>
  <c r="C1524" i="5"/>
  <c r="B1524" i="5" s="1"/>
  <c r="C1525" i="5"/>
  <c r="B1525" i="5" s="1"/>
  <c r="C1526" i="5"/>
  <c r="B1526" i="5" s="1"/>
  <c r="C1527" i="5"/>
  <c r="B1527" i="5" s="1"/>
  <c r="C1528" i="5"/>
  <c r="B1528" i="5" s="1"/>
  <c r="C1529" i="5"/>
  <c r="B1529" i="5" s="1"/>
  <c r="C1530" i="5"/>
  <c r="B1530" i="5" s="1"/>
  <c r="C1531" i="5"/>
  <c r="B1531" i="5" s="1"/>
  <c r="C1532" i="5"/>
  <c r="B1532" i="5" s="1"/>
  <c r="C1533" i="5"/>
  <c r="B1533" i="5" s="1"/>
  <c r="C1534" i="5"/>
  <c r="B1534" i="5" s="1"/>
  <c r="C1535" i="5"/>
  <c r="B1535" i="5" s="1"/>
  <c r="C1536" i="5"/>
  <c r="B1536" i="5" s="1"/>
  <c r="C1537" i="5"/>
  <c r="B1537" i="5" s="1"/>
  <c r="C1538" i="5"/>
  <c r="B1538" i="5" s="1"/>
  <c r="C1539" i="5"/>
  <c r="B1539" i="5" s="1"/>
  <c r="C1540" i="5"/>
  <c r="B1540" i="5" s="1"/>
  <c r="C1541" i="5"/>
  <c r="B1541" i="5" s="1"/>
  <c r="C1542" i="5"/>
  <c r="B1542" i="5" s="1"/>
  <c r="C1543" i="5"/>
  <c r="B1543" i="5" s="1"/>
  <c r="C1544" i="5"/>
  <c r="B1544" i="5" s="1"/>
  <c r="C1545" i="5"/>
  <c r="B1545" i="5" s="1"/>
  <c r="C1546" i="5"/>
  <c r="B1546" i="5" s="1"/>
  <c r="C1547" i="5"/>
  <c r="B1547" i="5" s="1"/>
  <c r="C1548" i="5"/>
  <c r="B1548" i="5" s="1"/>
  <c r="C1549" i="5"/>
  <c r="B1549" i="5" s="1"/>
  <c r="C1550" i="5"/>
  <c r="B1550" i="5" s="1"/>
  <c r="C1551" i="5"/>
  <c r="B1551" i="5" s="1"/>
  <c r="C1552" i="5"/>
  <c r="B1552" i="5" s="1"/>
  <c r="C1553" i="5"/>
  <c r="B1553" i="5" s="1"/>
  <c r="C1554" i="5"/>
  <c r="B1554" i="5" s="1"/>
  <c r="C1555" i="5"/>
  <c r="B1555" i="5" s="1"/>
  <c r="C1556" i="5"/>
  <c r="B1556" i="5" s="1"/>
  <c r="C1557" i="5"/>
  <c r="B1557" i="5" s="1"/>
  <c r="C1558" i="5"/>
  <c r="B1558" i="5" s="1"/>
  <c r="C1559" i="5"/>
  <c r="B1559" i="5" s="1"/>
  <c r="C1560" i="5"/>
  <c r="B1560" i="5" s="1"/>
  <c r="C1561" i="5"/>
  <c r="B1561" i="5" s="1"/>
  <c r="C1562" i="5"/>
  <c r="B1562" i="5" s="1"/>
  <c r="C1563" i="5"/>
  <c r="B1563" i="5" s="1"/>
  <c r="C1564" i="5"/>
  <c r="B1564" i="5" s="1"/>
  <c r="C1565" i="5"/>
  <c r="B1565" i="5" s="1"/>
  <c r="C1566" i="5"/>
  <c r="B1566" i="5" s="1"/>
  <c r="C1567" i="5"/>
  <c r="B1567" i="5" s="1"/>
  <c r="C1568" i="5"/>
  <c r="B1568" i="5" s="1"/>
  <c r="C1569" i="5"/>
  <c r="B1569" i="5" s="1"/>
  <c r="C1570" i="5"/>
  <c r="B1570" i="5" s="1"/>
  <c r="C1571" i="5"/>
  <c r="B1571" i="5" s="1"/>
  <c r="C1572" i="5"/>
  <c r="B1572" i="5" s="1"/>
  <c r="C1573" i="5"/>
  <c r="B1573" i="5" s="1"/>
  <c r="C1574" i="5"/>
  <c r="B1574" i="5" s="1"/>
  <c r="C1575" i="5"/>
  <c r="B1575" i="5" s="1"/>
  <c r="C1576" i="5"/>
  <c r="B1576" i="5" s="1"/>
  <c r="C1577" i="5"/>
  <c r="B1577" i="5" s="1"/>
  <c r="C1578" i="5"/>
  <c r="B1578" i="5" s="1"/>
  <c r="C1579" i="5"/>
  <c r="B1579" i="5" s="1"/>
  <c r="C1580" i="5"/>
  <c r="B1580" i="5" s="1"/>
  <c r="C1581" i="5"/>
  <c r="B1581" i="5" s="1"/>
  <c r="C1582" i="5"/>
  <c r="B1582" i="5" s="1"/>
  <c r="C1583" i="5"/>
  <c r="B1583" i="5" s="1"/>
  <c r="C1584" i="5"/>
  <c r="B1584" i="5" s="1"/>
  <c r="C1585" i="5"/>
  <c r="B1585" i="5" s="1"/>
  <c r="C1586" i="5"/>
  <c r="B1586" i="5" s="1"/>
  <c r="C1587" i="5"/>
  <c r="B1587" i="5" s="1"/>
  <c r="C1588" i="5"/>
  <c r="B1588" i="5" s="1"/>
  <c r="C1589" i="5"/>
  <c r="B1589" i="5" s="1"/>
  <c r="C1590" i="5"/>
  <c r="B1590" i="5" s="1"/>
  <c r="C1591" i="5"/>
  <c r="B1591" i="5" s="1"/>
  <c r="C1592" i="5"/>
  <c r="B1592" i="5" s="1"/>
  <c r="C1593" i="5"/>
  <c r="B1593" i="5" s="1"/>
  <c r="C1594" i="5"/>
  <c r="B1594" i="5" s="1"/>
  <c r="C1595" i="5"/>
  <c r="B1595" i="5" s="1"/>
  <c r="C1596" i="5"/>
  <c r="B1596" i="5" s="1"/>
  <c r="C1597" i="5"/>
  <c r="B1597" i="5" s="1"/>
  <c r="C1598" i="5"/>
  <c r="B1598" i="5" s="1"/>
  <c r="C1599" i="5"/>
  <c r="B1599" i="5" s="1"/>
  <c r="C1600" i="5"/>
  <c r="B1600" i="5" s="1"/>
  <c r="C1601" i="5"/>
  <c r="B1601" i="5" s="1"/>
  <c r="C1602" i="5"/>
  <c r="B1602" i="5" s="1"/>
  <c r="C1603" i="5"/>
  <c r="B1603" i="5" s="1"/>
  <c r="C1604" i="5"/>
  <c r="B1604" i="5" s="1"/>
  <c r="C1605" i="5"/>
  <c r="B1605" i="5" s="1"/>
  <c r="C1606" i="5"/>
  <c r="B1606" i="5" s="1"/>
  <c r="C1607" i="5"/>
  <c r="B1607" i="5" s="1"/>
  <c r="C1608" i="5"/>
  <c r="B1608" i="5" s="1"/>
  <c r="C1609" i="5"/>
  <c r="B1609" i="5" s="1"/>
  <c r="C1610" i="5"/>
  <c r="B1610" i="5" s="1"/>
  <c r="C1611" i="5"/>
  <c r="B1611" i="5" s="1"/>
  <c r="C1612" i="5"/>
  <c r="B1612" i="5" s="1"/>
  <c r="C1613" i="5"/>
  <c r="B1613" i="5" s="1"/>
  <c r="C1614" i="5"/>
  <c r="B1614" i="5" s="1"/>
  <c r="C1615" i="5"/>
  <c r="B1615" i="5" s="1"/>
  <c r="C1616" i="5"/>
  <c r="B1616" i="5" s="1"/>
  <c r="C1617" i="5"/>
  <c r="B1617" i="5" s="1"/>
  <c r="C1618" i="5"/>
  <c r="B1618" i="5" s="1"/>
  <c r="C1619" i="5"/>
  <c r="B1619" i="5" s="1"/>
  <c r="C1620" i="5"/>
  <c r="B1620" i="5" s="1"/>
  <c r="C1621" i="5"/>
  <c r="B1621" i="5" s="1"/>
  <c r="C1622" i="5"/>
  <c r="B1622" i="5" s="1"/>
  <c r="C1623" i="5"/>
  <c r="B1623" i="5" s="1"/>
  <c r="C1624" i="5"/>
  <c r="B1624" i="5" s="1"/>
  <c r="C1625" i="5"/>
  <c r="B1625" i="5" s="1"/>
  <c r="C1626" i="5"/>
  <c r="B1626" i="5" s="1"/>
  <c r="C1627" i="5"/>
  <c r="B1627" i="5" s="1"/>
  <c r="C1628" i="5"/>
  <c r="B1628" i="5" s="1"/>
  <c r="C1629" i="5"/>
  <c r="B1629" i="5" s="1"/>
  <c r="C1630" i="5"/>
  <c r="B1630" i="5" s="1"/>
  <c r="C1631" i="5"/>
  <c r="B1631" i="5" s="1"/>
  <c r="C1632" i="5"/>
  <c r="B1632" i="5" s="1"/>
  <c r="C1633" i="5"/>
  <c r="B1633" i="5" s="1"/>
  <c r="C1634" i="5"/>
  <c r="B1634" i="5" s="1"/>
  <c r="C1635" i="5"/>
  <c r="B1635" i="5" s="1"/>
  <c r="C1636" i="5"/>
  <c r="B1636" i="5" s="1"/>
  <c r="C1637" i="5"/>
  <c r="B1637" i="5" s="1"/>
  <c r="C1638" i="5"/>
  <c r="B1638" i="5" s="1"/>
  <c r="C1639" i="5"/>
  <c r="B1639" i="5" s="1"/>
  <c r="C1640" i="5"/>
  <c r="B1640" i="5" s="1"/>
  <c r="C1641" i="5"/>
  <c r="B1641" i="5" s="1"/>
  <c r="C1642" i="5"/>
  <c r="B1642" i="5" s="1"/>
  <c r="C1643" i="5"/>
  <c r="B1643" i="5" s="1"/>
  <c r="C1644" i="5"/>
  <c r="B1644" i="5" s="1"/>
  <c r="C1645" i="5"/>
  <c r="B1645" i="5" s="1"/>
  <c r="C1646" i="5"/>
  <c r="B1646" i="5" s="1"/>
  <c r="C1647" i="5"/>
  <c r="B1647" i="5" s="1"/>
  <c r="C1648" i="5"/>
  <c r="B1648" i="5" s="1"/>
  <c r="C1649" i="5"/>
  <c r="B1649" i="5" s="1"/>
  <c r="C1650" i="5"/>
  <c r="B1650" i="5" s="1"/>
  <c r="C1651" i="5"/>
  <c r="B1651" i="5" s="1"/>
  <c r="C1652" i="5"/>
  <c r="B1652" i="5" s="1"/>
  <c r="C1653" i="5"/>
  <c r="B1653" i="5" s="1"/>
  <c r="C1654" i="5"/>
  <c r="B1654" i="5" s="1"/>
  <c r="C1655" i="5"/>
  <c r="B1655" i="5" s="1"/>
  <c r="C1656" i="5"/>
  <c r="B1656" i="5" s="1"/>
  <c r="C1657" i="5"/>
  <c r="B1657" i="5" s="1"/>
  <c r="C1658" i="5"/>
  <c r="B1658" i="5" s="1"/>
  <c r="C1659" i="5"/>
  <c r="B1659" i="5" s="1"/>
  <c r="C1660" i="5"/>
  <c r="B1660" i="5" s="1"/>
  <c r="C1661" i="5"/>
  <c r="B1661" i="5" s="1"/>
  <c r="C1662" i="5"/>
  <c r="B1662" i="5" s="1"/>
  <c r="C1663" i="5"/>
  <c r="B1663" i="5" s="1"/>
  <c r="C1664" i="5"/>
  <c r="B1664" i="5" s="1"/>
  <c r="C1665" i="5"/>
  <c r="B1665" i="5" s="1"/>
  <c r="C1666" i="5"/>
  <c r="B1666" i="5" s="1"/>
  <c r="C1667" i="5"/>
  <c r="B1667" i="5" s="1"/>
  <c r="C1668" i="5"/>
  <c r="B1668" i="5" s="1"/>
  <c r="C1669" i="5"/>
  <c r="B1669" i="5" s="1"/>
  <c r="C1670" i="5"/>
  <c r="B1670" i="5" s="1"/>
  <c r="C1671" i="5"/>
  <c r="B1671" i="5" s="1"/>
  <c r="C1672" i="5"/>
  <c r="B1672" i="5" s="1"/>
  <c r="C1673" i="5"/>
  <c r="B1673" i="5" s="1"/>
  <c r="C1674" i="5"/>
  <c r="B1674" i="5" s="1"/>
  <c r="C1675" i="5"/>
  <c r="B1675" i="5" s="1"/>
  <c r="C1676" i="5"/>
  <c r="B1676" i="5" s="1"/>
  <c r="C1677" i="5"/>
  <c r="B1677" i="5" s="1"/>
  <c r="C1678" i="5"/>
  <c r="B1678" i="5" s="1"/>
  <c r="C1679" i="5"/>
  <c r="B1679" i="5" s="1"/>
  <c r="C1680" i="5"/>
  <c r="B1680" i="5" s="1"/>
  <c r="C1681" i="5"/>
  <c r="B1681" i="5" s="1"/>
  <c r="C1682" i="5"/>
  <c r="B1682" i="5" s="1"/>
  <c r="C1683" i="5"/>
  <c r="B1683" i="5" s="1"/>
  <c r="C1684" i="5"/>
  <c r="B1684" i="5" s="1"/>
  <c r="C1685" i="5"/>
  <c r="B1685" i="5" s="1"/>
  <c r="C1686" i="5"/>
  <c r="B1686" i="5" s="1"/>
  <c r="C1687" i="5"/>
  <c r="B1687" i="5" s="1"/>
  <c r="C1688" i="5"/>
  <c r="B1688" i="5" s="1"/>
  <c r="C1689" i="5"/>
  <c r="B1689" i="5" s="1"/>
  <c r="C1690" i="5"/>
  <c r="B1690" i="5" s="1"/>
  <c r="C1691" i="5"/>
  <c r="B1691" i="5" s="1"/>
  <c r="C1692" i="5"/>
  <c r="B1692" i="5" s="1"/>
  <c r="C1693" i="5"/>
  <c r="B1693" i="5" s="1"/>
  <c r="C1694" i="5"/>
  <c r="B1694" i="5" s="1"/>
  <c r="C1695" i="5"/>
  <c r="B1695" i="5" s="1"/>
  <c r="C1696" i="5"/>
  <c r="B1696" i="5" s="1"/>
  <c r="C1697" i="5"/>
  <c r="B1697" i="5" s="1"/>
  <c r="C1698" i="5"/>
  <c r="B1698" i="5" s="1"/>
  <c r="C1699" i="5"/>
  <c r="B1699" i="5" s="1"/>
  <c r="C1700" i="5"/>
  <c r="B1700" i="5" s="1"/>
  <c r="C1701" i="5"/>
  <c r="B1701" i="5" s="1"/>
  <c r="C1702" i="5"/>
  <c r="B1702" i="5" s="1"/>
  <c r="C1703" i="5"/>
  <c r="B1703" i="5" s="1"/>
  <c r="C1704" i="5"/>
  <c r="B1704" i="5" s="1"/>
  <c r="C1705" i="5"/>
  <c r="B1705" i="5" s="1"/>
  <c r="C1706" i="5"/>
  <c r="B1706" i="5" s="1"/>
  <c r="C1707" i="5"/>
  <c r="B1707" i="5" s="1"/>
  <c r="C1708" i="5"/>
  <c r="B1708" i="5" s="1"/>
  <c r="C1709" i="5"/>
  <c r="B1709" i="5" s="1"/>
  <c r="C1710" i="5"/>
  <c r="B1710" i="5" s="1"/>
  <c r="C1711" i="5"/>
  <c r="B1711" i="5" s="1"/>
  <c r="C1712" i="5"/>
  <c r="B1712" i="5" s="1"/>
  <c r="C1713" i="5"/>
  <c r="B1713" i="5" s="1"/>
  <c r="C1714" i="5"/>
  <c r="B1714" i="5" s="1"/>
  <c r="C1715" i="5"/>
  <c r="B1715" i="5" s="1"/>
  <c r="C1716" i="5"/>
  <c r="B1716" i="5" s="1"/>
  <c r="C1717" i="5"/>
  <c r="B1717" i="5" s="1"/>
  <c r="C1718" i="5"/>
  <c r="B1718" i="5" s="1"/>
  <c r="C1719" i="5"/>
  <c r="B1719" i="5" s="1"/>
  <c r="C1720" i="5"/>
  <c r="B1720" i="5" s="1"/>
  <c r="C1721" i="5"/>
  <c r="B1721" i="5" s="1"/>
  <c r="C1722" i="5"/>
  <c r="B1722" i="5" s="1"/>
  <c r="C1723" i="5"/>
  <c r="B1723" i="5" s="1"/>
  <c r="C1724" i="5"/>
  <c r="B1724" i="5" s="1"/>
  <c r="C1725" i="5"/>
  <c r="B1725" i="5" s="1"/>
  <c r="C1726" i="5"/>
  <c r="B1726" i="5" s="1"/>
  <c r="C1727" i="5"/>
  <c r="B1727" i="5" s="1"/>
  <c r="C1728" i="5"/>
  <c r="B1728" i="5" s="1"/>
  <c r="C1729" i="5"/>
  <c r="B1729" i="5" s="1"/>
  <c r="C1730" i="5"/>
  <c r="B1730" i="5" s="1"/>
  <c r="C1731" i="5"/>
  <c r="B1731" i="5" s="1"/>
  <c r="C1732" i="5"/>
  <c r="B1732" i="5" s="1"/>
  <c r="C1733" i="5"/>
  <c r="B1733" i="5" s="1"/>
  <c r="C1734" i="5"/>
  <c r="B1734" i="5" s="1"/>
  <c r="C1735" i="5"/>
  <c r="B1735" i="5" s="1"/>
  <c r="C1736" i="5"/>
  <c r="B1736" i="5" s="1"/>
  <c r="C1737" i="5"/>
  <c r="B1737" i="5" s="1"/>
  <c r="C1738" i="5"/>
  <c r="B1738" i="5" s="1"/>
  <c r="C1739" i="5"/>
  <c r="B1739" i="5" s="1"/>
  <c r="C1740" i="5"/>
  <c r="B1740" i="5" s="1"/>
  <c r="C1741" i="5"/>
  <c r="B1741" i="5" s="1"/>
  <c r="C1742" i="5"/>
  <c r="B1742" i="5" s="1"/>
  <c r="C1743" i="5"/>
  <c r="B1743" i="5" s="1"/>
  <c r="C1744" i="5"/>
  <c r="B1744" i="5" s="1"/>
  <c r="C1745" i="5"/>
  <c r="B1745" i="5" s="1"/>
  <c r="C1746" i="5"/>
  <c r="B1746" i="5" s="1"/>
  <c r="C1747" i="5"/>
  <c r="B1747" i="5" s="1"/>
  <c r="C1748" i="5"/>
  <c r="B1748" i="5" s="1"/>
  <c r="C1749" i="5"/>
  <c r="B1749" i="5" s="1"/>
  <c r="C1750" i="5"/>
  <c r="B1750" i="5" s="1"/>
  <c r="C1751" i="5"/>
  <c r="B1751" i="5" s="1"/>
  <c r="C1752" i="5"/>
  <c r="B1752" i="5" s="1"/>
  <c r="C1753" i="5"/>
  <c r="B1753" i="5" s="1"/>
  <c r="C1754" i="5"/>
  <c r="B1754" i="5" s="1"/>
  <c r="C1755" i="5"/>
  <c r="B1755" i="5" s="1"/>
  <c r="C1756" i="5"/>
  <c r="B1756" i="5" s="1"/>
  <c r="C1757" i="5"/>
  <c r="B1757" i="5" s="1"/>
  <c r="C1758" i="5"/>
  <c r="B1758" i="5" s="1"/>
  <c r="C1759" i="5"/>
  <c r="B1759" i="5" s="1"/>
  <c r="C1760" i="5"/>
  <c r="B1760" i="5" s="1"/>
  <c r="C1761" i="5"/>
  <c r="B1761" i="5" s="1"/>
  <c r="C1762" i="5"/>
  <c r="B1762" i="5" s="1"/>
  <c r="C1763" i="5"/>
  <c r="B1763" i="5" s="1"/>
  <c r="C1764" i="5"/>
  <c r="B1764" i="5" s="1"/>
  <c r="C1765" i="5"/>
  <c r="B1765" i="5" s="1"/>
  <c r="C1766" i="5"/>
  <c r="B1766" i="5" s="1"/>
  <c r="C1767" i="5"/>
  <c r="B1767" i="5" s="1"/>
  <c r="C1768" i="5"/>
  <c r="B1768" i="5" s="1"/>
  <c r="C1769" i="5"/>
  <c r="B1769" i="5" s="1"/>
  <c r="C1770" i="5"/>
  <c r="B1770" i="5" s="1"/>
  <c r="C1771" i="5"/>
  <c r="B1771" i="5" s="1"/>
  <c r="C1772" i="5"/>
  <c r="B1772" i="5" s="1"/>
  <c r="C1773" i="5"/>
  <c r="B1773" i="5" s="1"/>
  <c r="C1774" i="5"/>
  <c r="B1774" i="5" s="1"/>
  <c r="C1775" i="5"/>
  <c r="B1775" i="5" s="1"/>
  <c r="C1776" i="5"/>
  <c r="B1776" i="5" s="1"/>
  <c r="C1777" i="5"/>
  <c r="B1777" i="5" s="1"/>
  <c r="C1778" i="5"/>
  <c r="B1778" i="5" s="1"/>
  <c r="C1779" i="5"/>
  <c r="B1779" i="5" s="1"/>
  <c r="C1780" i="5"/>
  <c r="B1780" i="5" s="1"/>
  <c r="C1781" i="5"/>
  <c r="B1781" i="5" s="1"/>
  <c r="C1782" i="5"/>
  <c r="B1782" i="5" s="1"/>
  <c r="C1783" i="5"/>
  <c r="B1783" i="5" s="1"/>
  <c r="C1784" i="5"/>
  <c r="B1784" i="5" s="1"/>
  <c r="C1785" i="5"/>
  <c r="B1785" i="5" s="1"/>
  <c r="C1786" i="5"/>
  <c r="B1786" i="5" s="1"/>
  <c r="C1787" i="5"/>
  <c r="B1787" i="5" s="1"/>
  <c r="C1788" i="5"/>
  <c r="B1788" i="5" s="1"/>
  <c r="C1789" i="5"/>
  <c r="B1789" i="5" s="1"/>
  <c r="C1790" i="5"/>
  <c r="B1790" i="5" s="1"/>
  <c r="C1791" i="5"/>
  <c r="B1791" i="5" s="1"/>
  <c r="C1792" i="5"/>
  <c r="B1792" i="5" s="1"/>
  <c r="C1793" i="5"/>
  <c r="B1793" i="5" s="1"/>
  <c r="C1794" i="5"/>
  <c r="B1794" i="5" s="1"/>
  <c r="C1795" i="5"/>
  <c r="B1795" i="5" s="1"/>
  <c r="C1796" i="5"/>
  <c r="B1796" i="5" s="1"/>
  <c r="C1797" i="5"/>
  <c r="B1797" i="5" s="1"/>
  <c r="C1798" i="5"/>
  <c r="B1798" i="5" s="1"/>
  <c r="C1799" i="5"/>
  <c r="B1799" i="5" s="1"/>
  <c r="C1800" i="5"/>
  <c r="B1800" i="5" s="1"/>
  <c r="C1801" i="5"/>
  <c r="B1801" i="5" s="1"/>
  <c r="C1802" i="5"/>
  <c r="B1802" i="5" s="1"/>
  <c r="C1803" i="5"/>
  <c r="B1803" i="5" s="1"/>
  <c r="C1804" i="5"/>
  <c r="B1804" i="5" s="1"/>
  <c r="C1805" i="5"/>
  <c r="B1805" i="5" s="1"/>
  <c r="C1806" i="5"/>
  <c r="B1806" i="5" s="1"/>
  <c r="C1807" i="5"/>
  <c r="B1807" i="5" s="1"/>
  <c r="C1808" i="5"/>
  <c r="B1808" i="5" s="1"/>
  <c r="C1809" i="5"/>
  <c r="B1809" i="5" s="1"/>
  <c r="C1810" i="5"/>
  <c r="B1810" i="5" s="1"/>
  <c r="C1811" i="5"/>
  <c r="B1811" i="5" s="1"/>
  <c r="C1812" i="5"/>
  <c r="B1812" i="5" s="1"/>
  <c r="C1813" i="5"/>
  <c r="B1813" i="5" s="1"/>
  <c r="C1814" i="5"/>
  <c r="B1814" i="5" s="1"/>
  <c r="C1815" i="5"/>
  <c r="B1815" i="5" s="1"/>
  <c r="C1816" i="5"/>
  <c r="B1816" i="5" s="1"/>
  <c r="C1817" i="5"/>
  <c r="B1817" i="5" s="1"/>
  <c r="C1818" i="5"/>
  <c r="B1818" i="5" s="1"/>
  <c r="C1819" i="5"/>
  <c r="B1819" i="5" s="1"/>
  <c r="C1820" i="5"/>
  <c r="B1820" i="5" s="1"/>
  <c r="C1821" i="5"/>
  <c r="B1821" i="5" s="1"/>
  <c r="C1822" i="5"/>
  <c r="B1822" i="5" s="1"/>
  <c r="C1823" i="5"/>
  <c r="B1823" i="5" s="1"/>
  <c r="C1824" i="5"/>
  <c r="B1824" i="5" s="1"/>
  <c r="C1825" i="5"/>
  <c r="B1825" i="5" s="1"/>
  <c r="C1826" i="5"/>
  <c r="B1826" i="5" s="1"/>
  <c r="C1827" i="5"/>
  <c r="B1827" i="5" s="1"/>
  <c r="C1828" i="5"/>
  <c r="B1828" i="5" s="1"/>
  <c r="C1829" i="5"/>
  <c r="B1829" i="5" s="1"/>
  <c r="C1830" i="5"/>
  <c r="B1830" i="5" s="1"/>
  <c r="C1831" i="5"/>
  <c r="B1831" i="5" s="1"/>
  <c r="C1832" i="5"/>
  <c r="B1832" i="5" s="1"/>
  <c r="C1833" i="5"/>
  <c r="B1833" i="5" s="1"/>
  <c r="C1834" i="5"/>
  <c r="B1834" i="5" s="1"/>
  <c r="C1835" i="5"/>
  <c r="B1835" i="5" s="1"/>
  <c r="C1836" i="5"/>
  <c r="B1836" i="5" s="1"/>
  <c r="C1837" i="5"/>
  <c r="B1837" i="5" s="1"/>
  <c r="C1838" i="5"/>
  <c r="B1838" i="5" s="1"/>
  <c r="C1839" i="5"/>
  <c r="B1839" i="5" s="1"/>
  <c r="C1840" i="5"/>
  <c r="B1840" i="5" s="1"/>
  <c r="C1841" i="5"/>
  <c r="B1841" i="5" s="1"/>
  <c r="C1842" i="5"/>
  <c r="B1842" i="5" s="1"/>
  <c r="C1843" i="5"/>
  <c r="B1843" i="5" s="1"/>
  <c r="C1844" i="5"/>
  <c r="B1844" i="5" s="1"/>
  <c r="C1845" i="5"/>
  <c r="B1845" i="5" s="1"/>
  <c r="C1846" i="5"/>
  <c r="B1846" i="5" s="1"/>
  <c r="C1847" i="5"/>
  <c r="B1847" i="5" s="1"/>
  <c r="C1848" i="5"/>
  <c r="B1848" i="5" s="1"/>
  <c r="C1849" i="5"/>
  <c r="B1849" i="5" s="1"/>
  <c r="C1850" i="5"/>
  <c r="B1850" i="5" s="1"/>
  <c r="C1851" i="5"/>
  <c r="B1851" i="5" s="1"/>
  <c r="C1852" i="5"/>
  <c r="B1852" i="5" s="1"/>
  <c r="C1853" i="5"/>
  <c r="B1853" i="5" s="1"/>
  <c r="C1854" i="5"/>
  <c r="B1854" i="5" s="1"/>
  <c r="C1855" i="5"/>
  <c r="B1855" i="5" s="1"/>
  <c r="C1856" i="5"/>
  <c r="B1856" i="5" s="1"/>
  <c r="C1857" i="5"/>
  <c r="B1857" i="5" s="1"/>
  <c r="C1858" i="5"/>
  <c r="B1858" i="5" s="1"/>
  <c r="C1859" i="5"/>
  <c r="B1859" i="5" s="1"/>
  <c r="C1860" i="5"/>
  <c r="B1860" i="5" s="1"/>
  <c r="C1861" i="5"/>
  <c r="B1861" i="5" s="1"/>
  <c r="C1862" i="5"/>
  <c r="B1862" i="5" s="1"/>
  <c r="C1863" i="5"/>
  <c r="B1863" i="5" s="1"/>
  <c r="C1864" i="5"/>
  <c r="B1864" i="5" s="1"/>
  <c r="C1865" i="5"/>
  <c r="B1865" i="5" s="1"/>
  <c r="C1866" i="5"/>
  <c r="B1866" i="5" s="1"/>
  <c r="C1867" i="5"/>
  <c r="B1867" i="5" s="1"/>
  <c r="C1868" i="5"/>
  <c r="B1868" i="5" s="1"/>
  <c r="C1869" i="5"/>
  <c r="B1869" i="5" s="1"/>
  <c r="C1870" i="5"/>
  <c r="B1870" i="5" s="1"/>
  <c r="C1871" i="5"/>
  <c r="B1871" i="5" s="1"/>
  <c r="C1872" i="5"/>
  <c r="B1872" i="5" s="1"/>
  <c r="C1873" i="5"/>
  <c r="B1873" i="5" s="1"/>
  <c r="C1874" i="5"/>
  <c r="B1874" i="5" s="1"/>
  <c r="C1875" i="5"/>
  <c r="B1875" i="5" s="1"/>
  <c r="C1876" i="5"/>
  <c r="B1876" i="5" s="1"/>
  <c r="C1877" i="5"/>
  <c r="B1877" i="5" s="1"/>
  <c r="C1878" i="5"/>
  <c r="B1878" i="5" s="1"/>
  <c r="C1879" i="5"/>
  <c r="B1879" i="5" s="1"/>
  <c r="C1880" i="5"/>
  <c r="B1880" i="5" s="1"/>
  <c r="C1881" i="5"/>
  <c r="B1881" i="5" s="1"/>
  <c r="C1882" i="5"/>
  <c r="B1882" i="5" s="1"/>
  <c r="C1883" i="5"/>
  <c r="B1883" i="5" s="1"/>
  <c r="C1884" i="5"/>
  <c r="B1884" i="5" s="1"/>
  <c r="C1885" i="5"/>
  <c r="B1885" i="5" s="1"/>
  <c r="C1886" i="5"/>
  <c r="B1886" i="5" s="1"/>
  <c r="C1887" i="5"/>
  <c r="B1887" i="5" s="1"/>
  <c r="C1888" i="5"/>
  <c r="B1888" i="5" s="1"/>
  <c r="C1889" i="5"/>
  <c r="B1889" i="5" s="1"/>
  <c r="C1890" i="5"/>
  <c r="B1890" i="5" s="1"/>
  <c r="C1891" i="5"/>
  <c r="B1891" i="5" s="1"/>
  <c r="C1892" i="5"/>
  <c r="B1892" i="5" s="1"/>
  <c r="C1893" i="5"/>
  <c r="B1893" i="5" s="1"/>
  <c r="C1894" i="5"/>
  <c r="B1894" i="5" s="1"/>
  <c r="C1895" i="5"/>
  <c r="B1895" i="5" s="1"/>
  <c r="C1896" i="5"/>
  <c r="B1896" i="5" s="1"/>
  <c r="C1897" i="5"/>
  <c r="B1897" i="5" s="1"/>
  <c r="C1898" i="5"/>
  <c r="B1898" i="5" s="1"/>
  <c r="C1899" i="5"/>
  <c r="B1899" i="5" s="1"/>
  <c r="C1900" i="5"/>
  <c r="B1900" i="5" s="1"/>
  <c r="C1901" i="5"/>
  <c r="B1901" i="5" s="1"/>
  <c r="C1902" i="5"/>
  <c r="B1902" i="5" s="1"/>
  <c r="C1903" i="5"/>
  <c r="B1903" i="5" s="1"/>
  <c r="C1904" i="5"/>
  <c r="B1904" i="5" s="1"/>
  <c r="C1905" i="5"/>
  <c r="B1905" i="5" s="1"/>
  <c r="C1906" i="5"/>
  <c r="B1906" i="5" s="1"/>
  <c r="C1907" i="5"/>
  <c r="B1907" i="5" s="1"/>
  <c r="C1908" i="5"/>
  <c r="B1908" i="5" s="1"/>
  <c r="C1909" i="5"/>
  <c r="B1909" i="5" s="1"/>
  <c r="C1910" i="5"/>
  <c r="B1910" i="5" s="1"/>
  <c r="C1911" i="5"/>
  <c r="B1911" i="5" s="1"/>
  <c r="C1912" i="5"/>
  <c r="B1912" i="5" s="1"/>
  <c r="C1913" i="5"/>
  <c r="B1913" i="5" s="1"/>
  <c r="C1914" i="5"/>
  <c r="B1914" i="5" s="1"/>
  <c r="C1915" i="5"/>
  <c r="B1915" i="5" s="1"/>
  <c r="C1916" i="5"/>
  <c r="B1916" i="5" s="1"/>
  <c r="C1917" i="5"/>
  <c r="B1917" i="5" s="1"/>
  <c r="C1918" i="5"/>
  <c r="B1918" i="5" s="1"/>
  <c r="C1919" i="5"/>
  <c r="B1919" i="5" s="1"/>
  <c r="C1920" i="5"/>
  <c r="B1920" i="5" s="1"/>
  <c r="C1921" i="5"/>
  <c r="B1921" i="5" s="1"/>
  <c r="C1922" i="5"/>
  <c r="B1922" i="5" s="1"/>
  <c r="C1923" i="5"/>
  <c r="B1923" i="5" s="1"/>
  <c r="C1924" i="5"/>
  <c r="B1924" i="5" s="1"/>
  <c r="C1925" i="5"/>
  <c r="B1925" i="5" s="1"/>
  <c r="C1926" i="5"/>
  <c r="B1926" i="5" s="1"/>
  <c r="C1927" i="5"/>
  <c r="B1927" i="5" s="1"/>
  <c r="C1928" i="5"/>
  <c r="B1928" i="5" s="1"/>
  <c r="C1929" i="5"/>
  <c r="B1929" i="5" s="1"/>
  <c r="C1930" i="5"/>
  <c r="B1930" i="5" s="1"/>
  <c r="C1931" i="5"/>
  <c r="B1931" i="5" s="1"/>
  <c r="C1932" i="5"/>
  <c r="B1932" i="5" s="1"/>
  <c r="C1933" i="5"/>
  <c r="B1933" i="5" s="1"/>
  <c r="C1934" i="5"/>
  <c r="B1934" i="5" s="1"/>
  <c r="C1935" i="5"/>
  <c r="B1935" i="5" s="1"/>
  <c r="C1936" i="5"/>
  <c r="B1936" i="5" s="1"/>
  <c r="C1937" i="5"/>
  <c r="B1937" i="5" s="1"/>
  <c r="C1938" i="5"/>
  <c r="B1938" i="5" s="1"/>
  <c r="C1939" i="5"/>
  <c r="B1939" i="5" s="1"/>
  <c r="C1940" i="5"/>
  <c r="B1940" i="5" s="1"/>
  <c r="C1941" i="5"/>
  <c r="B1941" i="5" s="1"/>
  <c r="C1942" i="5"/>
  <c r="B1942" i="5" s="1"/>
  <c r="C1943" i="5"/>
  <c r="B1943" i="5" s="1"/>
  <c r="C1944" i="5"/>
  <c r="B1944" i="5" s="1"/>
  <c r="C1945" i="5"/>
  <c r="B1945" i="5" s="1"/>
  <c r="C1946" i="5"/>
  <c r="B1946" i="5" s="1"/>
  <c r="C1947" i="5"/>
  <c r="B1947" i="5" s="1"/>
  <c r="C1948" i="5"/>
  <c r="B1948" i="5" s="1"/>
  <c r="C1949" i="5"/>
  <c r="B1949" i="5" s="1"/>
  <c r="C1950" i="5"/>
  <c r="B1950" i="5" s="1"/>
  <c r="C1951" i="5"/>
  <c r="B1951" i="5" s="1"/>
  <c r="C1952" i="5"/>
  <c r="B1952" i="5" s="1"/>
  <c r="C1953" i="5"/>
  <c r="B1953" i="5" s="1"/>
  <c r="C1954" i="5"/>
  <c r="B1954" i="5" s="1"/>
  <c r="C1955" i="5"/>
  <c r="B1955" i="5" s="1"/>
  <c r="C1956" i="5"/>
  <c r="B1956" i="5" s="1"/>
  <c r="C1957" i="5"/>
  <c r="B1957" i="5" s="1"/>
  <c r="C1958" i="5"/>
  <c r="B1958" i="5" s="1"/>
  <c r="C1959" i="5"/>
  <c r="B1959" i="5" s="1"/>
  <c r="C1960" i="5"/>
  <c r="B1960" i="5" s="1"/>
  <c r="C1961" i="5"/>
  <c r="B1961" i="5" s="1"/>
  <c r="C1962" i="5"/>
  <c r="B1962" i="5" s="1"/>
  <c r="C1963" i="5"/>
  <c r="B1963" i="5" s="1"/>
  <c r="C1964" i="5"/>
  <c r="B1964" i="5" s="1"/>
  <c r="C1965" i="5"/>
  <c r="B1965" i="5" s="1"/>
  <c r="C1966" i="5"/>
  <c r="B1966" i="5" s="1"/>
  <c r="C1967" i="5"/>
  <c r="B1967" i="5" s="1"/>
  <c r="C1968" i="5"/>
  <c r="B1968" i="5" s="1"/>
  <c r="C1969" i="5"/>
  <c r="B1969" i="5" s="1"/>
  <c r="C1970" i="5"/>
  <c r="B1970" i="5" s="1"/>
  <c r="C1971" i="5"/>
  <c r="B1971" i="5" s="1"/>
  <c r="C1972" i="5"/>
  <c r="B1972" i="5" s="1"/>
  <c r="C1973" i="5"/>
  <c r="B1973" i="5" s="1"/>
  <c r="C1974" i="5"/>
  <c r="B1974" i="5" s="1"/>
  <c r="C1975" i="5"/>
  <c r="B1975" i="5" s="1"/>
  <c r="C1976" i="5"/>
  <c r="B1976" i="5" s="1"/>
  <c r="C1977" i="5"/>
  <c r="B1977" i="5" s="1"/>
  <c r="C1978" i="5"/>
  <c r="B1978" i="5" s="1"/>
  <c r="C1979" i="5"/>
  <c r="B1979" i="5" s="1"/>
  <c r="C1980" i="5"/>
  <c r="B1980" i="5" s="1"/>
  <c r="C1981" i="5"/>
  <c r="B1981" i="5" s="1"/>
  <c r="C1982" i="5"/>
  <c r="B1982" i="5" s="1"/>
  <c r="C1983" i="5"/>
  <c r="B1983" i="5" s="1"/>
  <c r="C1984" i="5"/>
  <c r="B1984" i="5" s="1"/>
  <c r="C1985" i="5"/>
  <c r="B1985" i="5" s="1"/>
  <c r="C1986" i="5"/>
  <c r="B1986" i="5" s="1"/>
  <c r="C1987" i="5"/>
  <c r="B1987" i="5" s="1"/>
  <c r="C1988" i="5"/>
  <c r="B1988" i="5" s="1"/>
  <c r="C1989" i="5"/>
  <c r="B1989" i="5" s="1"/>
  <c r="C1990" i="5"/>
  <c r="B1990" i="5" s="1"/>
  <c r="C1991" i="5"/>
  <c r="B1991" i="5" s="1"/>
  <c r="C1992" i="5"/>
  <c r="B1992" i="5" s="1"/>
  <c r="C1993" i="5"/>
  <c r="B1993" i="5" s="1"/>
  <c r="C1994" i="5"/>
  <c r="B1994" i="5" s="1"/>
  <c r="C1995" i="5"/>
  <c r="B1995" i="5" s="1"/>
  <c r="C1996" i="5"/>
  <c r="B1996" i="5" s="1"/>
  <c r="C1997" i="5"/>
  <c r="B1997" i="5" s="1"/>
  <c r="C1998" i="5"/>
  <c r="B1998" i="5" s="1"/>
  <c r="C1999" i="5"/>
  <c r="B1999" i="5" s="1"/>
  <c r="C2000" i="5"/>
  <c r="B2000" i="5" s="1"/>
  <c r="C2001" i="5"/>
  <c r="B2001" i="5" s="1"/>
  <c r="C2002" i="5"/>
  <c r="B2002" i="5" s="1"/>
  <c r="C2003" i="5"/>
  <c r="B2003" i="5" s="1"/>
  <c r="C2004" i="5"/>
  <c r="B2004" i="5" s="1"/>
  <c r="C2005" i="5"/>
  <c r="B2005" i="5" s="1"/>
  <c r="C2006" i="5"/>
  <c r="B2006" i="5" s="1"/>
  <c r="C2007" i="5"/>
  <c r="B2007" i="5" s="1"/>
  <c r="C2008" i="5"/>
  <c r="B2008" i="5" s="1"/>
  <c r="C2009" i="5"/>
  <c r="B2009" i="5" s="1"/>
  <c r="C2010" i="5"/>
  <c r="B2010" i="5" s="1"/>
  <c r="C2011" i="5"/>
  <c r="B2011" i="5" s="1"/>
  <c r="C2012" i="5"/>
  <c r="B2012" i="5" s="1"/>
  <c r="C2013" i="5"/>
  <c r="B2013" i="5" s="1"/>
  <c r="C2014" i="5"/>
  <c r="B2014" i="5" s="1"/>
  <c r="C2015" i="5"/>
  <c r="B2015" i="5" s="1"/>
  <c r="C2016" i="5"/>
  <c r="B2016" i="5" s="1"/>
  <c r="C2017" i="5"/>
  <c r="B2017" i="5" s="1"/>
  <c r="C2018" i="5"/>
  <c r="B2018" i="5" s="1"/>
  <c r="C2019" i="5"/>
  <c r="B2019" i="5" s="1"/>
  <c r="C2020" i="5"/>
  <c r="B2020" i="5" s="1"/>
  <c r="C2021" i="5"/>
  <c r="B2021" i="5" s="1"/>
  <c r="C2022" i="5"/>
  <c r="B2022" i="5" s="1"/>
  <c r="C2023" i="5"/>
  <c r="B2023" i="5" s="1"/>
  <c r="C2024" i="5"/>
  <c r="B2024" i="5" s="1"/>
  <c r="C2025" i="5"/>
  <c r="B2025" i="5" s="1"/>
  <c r="C2026" i="5"/>
  <c r="B2026" i="5" s="1"/>
  <c r="C2027" i="5"/>
  <c r="B2027" i="5" s="1"/>
  <c r="C2028" i="5"/>
  <c r="B2028" i="5" s="1"/>
  <c r="C2029" i="5"/>
  <c r="B2029" i="5" s="1"/>
  <c r="C2030" i="5"/>
  <c r="B2030" i="5" s="1"/>
  <c r="C2031" i="5"/>
  <c r="B2031" i="5" s="1"/>
  <c r="C2032" i="5"/>
  <c r="B2032" i="5" s="1"/>
  <c r="C2033" i="5"/>
  <c r="B2033" i="5" s="1"/>
  <c r="C2034" i="5"/>
  <c r="B2034" i="5" s="1"/>
  <c r="C2035" i="5"/>
  <c r="B2035" i="5" s="1"/>
  <c r="C2036" i="5"/>
  <c r="B2036" i="5" s="1"/>
  <c r="C2037" i="5"/>
  <c r="B2037" i="5" s="1"/>
  <c r="C2038" i="5"/>
  <c r="B2038" i="5" s="1"/>
  <c r="C2039" i="5"/>
  <c r="B2039" i="5" s="1"/>
  <c r="C2040" i="5"/>
  <c r="B2040" i="5" s="1"/>
  <c r="C2041" i="5"/>
  <c r="B2041" i="5" s="1"/>
  <c r="C2042" i="5"/>
  <c r="B2042" i="5" s="1"/>
  <c r="C2043" i="5"/>
  <c r="B2043" i="5" s="1"/>
  <c r="C2044" i="5"/>
  <c r="B2044" i="5" s="1"/>
  <c r="C2045" i="5"/>
  <c r="B2045" i="5" s="1"/>
  <c r="C2046" i="5"/>
  <c r="B2046" i="5" s="1"/>
  <c r="C2047" i="5"/>
  <c r="B2047" i="5" s="1"/>
  <c r="C2048" i="5"/>
  <c r="B2048" i="5" s="1"/>
  <c r="C2049" i="5"/>
  <c r="B2049" i="5" s="1"/>
  <c r="C2050" i="5"/>
  <c r="B2050" i="5" s="1"/>
  <c r="C2051" i="5"/>
  <c r="B2051" i="5" s="1"/>
  <c r="C2052" i="5"/>
  <c r="B2052" i="5" s="1"/>
  <c r="C2053" i="5"/>
  <c r="B2053" i="5" s="1"/>
  <c r="C2054" i="5"/>
  <c r="B2054" i="5" s="1"/>
  <c r="C2055" i="5"/>
  <c r="B2055" i="5" s="1"/>
  <c r="C2056" i="5"/>
  <c r="B2056" i="5" s="1"/>
  <c r="C2057" i="5"/>
  <c r="B2057" i="5" s="1"/>
  <c r="C2058" i="5"/>
  <c r="B2058" i="5" s="1"/>
  <c r="C2059" i="5"/>
  <c r="B2059" i="5" s="1"/>
  <c r="C2060" i="5"/>
  <c r="B2060" i="5" s="1"/>
  <c r="C2061" i="5"/>
  <c r="B2061" i="5" s="1"/>
  <c r="C2062" i="5"/>
  <c r="B2062" i="5" s="1"/>
  <c r="C2063" i="5"/>
  <c r="B2063" i="5" s="1"/>
  <c r="C2064" i="5"/>
  <c r="B2064" i="5" s="1"/>
  <c r="C2065" i="5"/>
  <c r="B2065" i="5" s="1"/>
  <c r="C2066" i="5"/>
  <c r="B2066" i="5" s="1"/>
  <c r="C2067" i="5"/>
  <c r="B2067" i="5" s="1"/>
  <c r="C2068" i="5"/>
  <c r="B2068" i="5" s="1"/>
  <c r="C2069" i="5"/>
  <c r="B2069" i="5" s="1"/>
  <c r="C2070" i="5"/>
  <c r="B2070" i="5" s="1"/>
  <c r="C2071" i="5"/>
  <c r="B2071" i="5" s="1"/>
  <c r="C2072" i="5"/>
  <c r="B2072" i="5" s="1"/>
  <c r="C2073" i="5"/>
  <c r="B2073" i="5" s="1"/>
  <c r="C2074" i="5"/>
  <c r="B2074" i="5" s="1"/>
  <c r="C2075" i="5"/>
  <c r="B2075" i="5" s="1"/>
  <c r="C2076" i="5"/>
  <c r="B2076" i="5" s="1"/>
  <c r="C2077" i="5"/>
  <c r="B2077" i="5" s="1"/>
  <c r="C2078" i="5"/>
  <c r="B2078" i="5" s="1"/>
  <c r="C2079" i="5"/>
  <c r="B2079" i="5" s="1"/>
  <c r="C2080" i="5"/>
  <c r="B2080" i="5" s="1"/>
  <c r="C2081" i="5"/>
  <c r="B2081" i="5" s="1"/>
  <c r="C2082" i="5"/>
  <c r="B2082" i="5" s="1"/>
  <c r="C2083" i="5"/>
  <c r="B2083" i="5" s="1"/>
  <c r="C2084" i="5"/>
  <c r="B2084" i="5" s="1"/>
  <c r="C2085" i="5"/>
  <c r="B2085" i="5" s="1"/>
  <c r="C2086" i="5"/>
  <c r="B2086" i="5" s="1"/>
  <c r="C2087" i="5"/>
  <c r="B2087" i="5" s="1"/>
  <c r="C2088" i="5"/>
  <c r="B2088" i="5" s="1"/>
  <c r="C2089" i="5"/>
  <c r="B2089" i="5" s="1"/>
  <c r="C2090" i="5"/>
  <c r="B2090" i="5" s="1"/>
  <c r="C2091" i="5"/>
  <c r="B2091" i="5" s="1"/>
  <c r="C2092" i="5"/>
  <c r="B2092" i="5" s="1"/>
  <c r="C2093" i="5"/>
  <c r="B2093" i="5" s="1"/>
  <c r="C2094" i="5"/>
  <c r="B2094" i="5" s="1"/>
  <c r="C2095" i="5"/>
  <c r="B2095" i="5" s="1"/>
  <c r="C2096" i="5"/>
  <c r="B2096" i="5" s="1"/>
  <c r="C2097" i="5"/>
  <c r="B2097" i="5" s="1"/>
  <c r="C2098" i="5"/>
  <c r="B2098" i="5" s="1"/>
  <c r="C2099" i="5"/>
  <c r="B2099" i="5" s="1"/>
  <c r="C2100" i="5"/>
  <c r="B2100" i="5" s="1"/>
  <c r="C2101" i="5"/>
  <c r="B2101" i="5" s="1"/>
  <c r="C2102" i="5"/>
  <c r="B2102" i="5" s="1"/>
  <c r="C2103" i="5"/>
  <c r="B2103" i="5" s="1"/>
  <c r="C2104" i="5"/>
  <c r="B2104" i="5" s="1"/>
  <c r="C2105" i="5"/>
  <c r="B2105" i="5" s="1"/>
  <c r="C2106" i="5"/>
  <c r="B2106" i="5" s="1"/>
  <c r="C2107" i="5"/>
  <c r="B2107" i="5" s="1"/>
  <c r="C2108" i="5"/>
  <c r="B2108" i="5" s="1"/>
  <c r="C2109" i="5"/>
  <c r="B2109" i="5" s="1"/>
  <c r="C2110" i="5"/>
  <c r="B2110" i="5" s="1"/>
  <c r="C2111" i="5"/>
  <c r="B2111" i="5" s="1"/>
  <c r="C2112" i="5"/>
  <c r="B2112" i="5" s="1"/>
  <c r="C2113" i="5"/>
  <c r="B2113" i="5" s="1"/>
  <c r="C2114" i="5"/>
  <c r="B2114" i="5" s="1"/>
  <c r="C2115" i="5"/>
  <c r="B2115" i="5" s="1"/>
  <c r="C2116" i="5"/>
  <c r="B2116" i="5" s="1"/>
  <c r="C2117" i="5"/>
  <c r="B2117" i="5" s="1"/>
  <c r="C2118" i="5"/>
  <c r="B2118" i="5" s="1"/>
  <c r="C2119" i="5"/>
  <c r="B2119" i="5" s="1"/>
  <c r="C2120" i="5"/>
  <c r="B2120" i="5" s="1"/>
  <c r="C2121" i="5"/>
  <c r="B2121" i="5" s="1"/>
  <c r="C2122" i="5"/>
  <c r="B2122" i="5" s="1"/>
  <c r="C2123" i="5"/>
  <c r="B2123" i="5" s="1"/>
  <c r="C2124" i="5"/>
  <c r="B2124" i="5" s="1"/>
  <c r="C2125" i="5"/>
  <c r="B2125" i="5" s="1"/>
  <c r="C2126" i="5"/>
  <c r="B2126" i="5" s="1"/>
  <c r="C2127" i="5"/>
  <c r="B2127" i="5" s="1"/>
  <c r="C2128" i="5"/>
  <c r="B2128" i="5" s="1"/>
  <c r="C2129" i="5"/>
  <c r="B2129" i="5" s="1"/>
  <c r="C2130" i="5"/>
  <c r="B2130" i="5" s="1"/>
  <c r="C2131" i="5"/>
  <c r="B2131" i="5" s="1"/>
  <c r="C2132" i="5"/>
  <c r="B2132" i="5" s="1"/>
  <c r="C2133" i="5"/>
  <c r="B2133" i="5" s="1"/>
  <c r="C2134" i="5"/>
  <c r="B2134" i="5" s="1"/>
  <c r="C2135" i="5"/>
  <c r="B2135" i="5" s="1"/>
  <c r="C2136" i="5"/>
  <c r="B2136" i="5" s="1"/>
  <c r="C2137" i="5"/>
  <c r="B2137" i="5" s="1"/>
  <c r="C2138" i="5"/>
  <c r="B2138" i="5" s="1"/>
  <c r="C2139" i="5"/>
  <c r="B2139" i="5" s="1"/>
  <c r="C2140" i="5"/>
  <c r="B2140" i="5" s="1"/>
  <c r="C2141" i="5"/>
  <c r="B2141" i="5" s="1"/>
  <c r="C2142" i="5"/>
  <c r="B2142" i="5" s="1"/>
  <c r="C2143" i="5"/>
  <c r="B2143" i="5" s="1"/>
  <c r="C2144" i="5"/>
  <c r="B2144" i="5" s="1"/>
  <c r="C2145" i="5"/>
  <c r="B2145" i="5" s="1"/>
  <c r="C2146" i="5"/>
  <c r="B2146" i="5" s="1"/>
  <c r="C2147" i="5"/>
  <c r="B2147" i="5" s="1"/>
  <c r="C2148" i="5"/>
  <c r="B2148" i="5" s="1"/>
  <c r="C2149" i="5"/>
  <c r="B2149" i="5" s="1"/>
  <c r="C2150" i="5"/>
  <c r="B2150" i="5" s="1"/>
  <c r="C2151" i="5"/>
  <c r="B2151" i="5" s="1"/>
  <c r="C2152" i="5"/>
  <c r="B2152" i="5" s="1"/>
  <c r="C2153" i="5"/>
  <c r="B2153" i="5" s="1"/>
  <c r="C2154" i="5"/>
  <c r="B2154" i="5" s="1"/>
  <c r="C2155" i="5"/>
  <c r="B2155" i="5" s="1"/>
  <c r="C2156" i="5"/>
  <c r="B2156" i="5" s="1"/>
  <c r="C2157" i="5"/>
  <c r="B2157" i="5" s="1"/>
  <c r="C2158" i="5"/>
  <c r="B2158" i="5" s="1"/>
  <c r="C2159" i="5"/>
  <c r="B2159" i="5" s="1"/>
  <c r="C2160" i="5"/>
  <c r="B2160" i="5" s="1"/>
  <c r="C2161" i="5"/>
  <c r="B2161" i="5" s="1"/>
  <c r="C2162" i="5"/>
  <c r="B2162" i="5" s="1"/>
  <c r="C2163" i="5"/>
  <c r="B2163" i="5" s="1"/>
  <c r="C2164" i="5"/>
  <c r="B2164" i="5" s="1"/>
  <c r="C2165" i="5"/>
  <c r="B2165" i="5" s="1"/>
  <c r="C2166" i="5"/>
  <c r="B2166" i="5" s="1"/>
  <c r="C2167" i="5"/>
  <c r="B2167" i="5" s="1"/>
  <c r="C2168" i="5"/>
  <c r="B2168" i="5" s="1"/>
  <c r="C2169" i="5"/>
  <c r="B2169" i="5" s="1"/>
  <c r="C2170" i="5"/>
  <c r="B2170" i="5" s="1"/>
  <c r="C2171" i="5"/>
  <c r="B2171" i="5" s="1"/>
  <c r="C2172" i="5"/>
  <c r="B2172" i="5" s="1"/>
  <c r="C2173" i="5"/>
  <c r="B2173" i="5" s="1"/>
  <c r="C2174" i="5"/>
  <c r="B2174" i="5" s="1"/>
  <c r="C2175" i="5"/>
  <c r="B2175" i="5" s="1"/>
  <c r="C2176" i="5"/>
  <c r="B2176" i="5" s="1"/>
  <c r="C2177" i="5"/>
  <c r="B2177" i="5" s="1"/>
  <c r="C2178" i="5"/>
  <c r="B2178" i="5" s="1"/>
  <c r="C2179" i="5"/>
  <c r="B2179" i="5" s="1"/>
  <c r="C2180" i="5"/>
  <c r="B2180" i="5" s="1"/>
  <c r="C2181" i="5"/>
  <c r="B2181" i="5" s="1"/>
  <c r="C2182" i="5"/>
  <c r="B2182" i="5" s="1"/>
  <c r="C2183" i="5"/>
  <c r="B2183" i="5" s="1"/>
  <c r="C2184" i="5"/>
  <c r="B2184" i="5" s="1"/>
  <c r="C2185" i="5"/>
  <c r="B2185" i="5" s="1"/>
  <c r="C2186" i="5"/>
  <c r="B2186" i="5" s="1"/>
  <c r="C2187" i="5"/>
  <c r="B2187" i="5" s="1"/>
  <c r="C2188" i="5"/>
  <c r="B2188" i="5" s="1"/>
  <c r="C2189" i="5"/>
  <c r="B2189" i="5" s="1"/>
  <c r="C2190" i="5"/>
  <c r="B2190" i="5" s="1"/>
  <c r="C2191" i="5"/>
  <c r="B2191" i="5" s="1"/>
  <c r="C2192" i="5"/>
  <c r="B2192" i="5" s="1"/>
  <c r="C2193" i="5"/>
  <c r="B2193" i="5" s="1"/>
  <c r="C2194" i="5"/>
  <c r="B2194" i="5" s="1"/>
  <c r="C2195" i="5"/>
  <c r="B2195" i="5" s="1"/>
  <c r="C2196" i="5"/>
  <c r="B2196" i="5" s="1"/>
  <c r="C2197" i="5"/>
  <c r="B2197" i="5" s="1"/>
  <c r="C2198" i="5"/>
  <c r="B2198" i="5" s="1"/>
  <c r="C2199" i="5"/>
  <c r="B2199" i="5" s="1"/>
  <c r="C2200" i="5"/>
  <c r="B2200" i="5" s="1"/>
  <c r="C2201" i="5"/>
  <c r="B2201" i="5" s="1"/>
  <c r="C2202" i="5"/>
  <c r="B2202" i="5" s="1"/>
  <c r="C2203" i="5"/>
  <c r="B2203" i="5" s="1"/>
  <c r="C2204" i="5"/>
  <c r="B2204" i="5" s="1"/>
  <c r="C2205" i="5"/>
  <c r="B2205" i="5" s="1"/>
  <c r="C2206" i="5"/>
  <c r="B2206" i="5" s="1"/>
  <c r="C2207" i="5"/>
  <c r="B2207" i="5" s="1"/>
  <c r="C2208" i="5"/>
  <c r="B2208" i="5" s="1"/>
  <c r="C2209" i="5"/>
  <c r="B2209" i="5" s="1"/>
  <c r="C2210" i="5"/>
  <c r="B2210" i="5" s="1"/>
  <c r="C2211" i="5"/>
  <c r="B2211" i="5" s="1"/>
  <c r="C2212" i="5"/>
  <c r="B2212" i="5" s="1"/>
  <c r="C2213" i="5"/>
  <c r="B2213" i="5" s="1"/>
  <c r="C2214" i="5"/>
  <c r="B2214" i="5" s="1"/>
  <c r="C2215" i="5"/>
  <c r="B2215" i="5" s="1"/>
  <c r="C2216" i="5"/>
  <c r="B2216" i="5" s="1"/>
  <c r="C2217" i="5"/>
  <c r="B2217" i="5" s="1"/>
  <c r="C2218" i="5"/>
  <c r="B2218" i="5" s="1"/>
  <c r="C2219" i="5"/>
  <c r="B2219" i="5" s="1"/>
  <c r="C2220" i="5"/>
  <c r="B2220" i="5" s="1"/>
  <c r="C2221" i="5"/>
  <c r="B2221" i="5" s="1"/>
  <c r="C2222" i="5"/>
  <c r="B2222" i="5" s="1"/>
  <c r="C2223" i="5"/>
  <c r="B2223" i="5" s="1"/>
  <c r="C2224" i="5"/>
  <c r="B2224" i="5" s="1"/>
  <c r="C2225" i="5"/>
  <c r="B2225" i="5" s="1"/>
  <c r="C2226" i="5"/>
  <c r="B2226" i="5" s="1"/>
  <c r="C2227" i="5"/>
  <c r="B2227" i="5" s="1"/>
  <c r="C2228" i="5"/>
  <c r="B2228" i="5" s="1"/>
  <c r="C2229" i="5"/>
  <c r="B2229" i="5" s="1"/>
  <c r="C2230" i="5"/>
  <c r="B2230" i="5" s="1"/>
  <c r="C2231" i="5"/>
  <c r="B2231" i="5" s="1"/>
  <c r="C2232" i="5"/>
  <c r="B2232" i="5" s="1"/>
  <c r="C2233" i="5"/>
  <c r="B2233" i="5" s="1"/>
  <c r="C2234" i="5"/>
  <c r="B2234" i="5" s="1"/>
  <c r="C2235" i="5"/>
  <c r="B2235" i="5" s="1"/>
  <c r="C2236" i="5"/>
  <c r="B2236" i="5" s="1"/>
  <c r="C2237" i="5"/>
  <c r="B2237" i="5" s="1"/>
  <c r="C2238" i="5"/>
  <c r="B2238" i="5" s="1"/>
  <c r="C2239" i="5"/>
  <c r="B2239" i="5" s="1"/>
  <c r="C2240" i="5"/>
  <c r="B2240" i="5" s="1"/>
  <c r="C2241" i="5"/>
  <c r="B2241" i="5" s="1"/>
  <c r="C2242" i="5"/>
  <c r="B2242" i="5" s="1"/>
  <c r="C2243" i="5"/>
  <c r="B2243" i="5" s="1"/>
  <c r="C2244" i="5"/>
  <c r="B2244" i="5" s="1"/>
  <c r="C2245" i="5"/>
  <c r="B2245" i="5" s="1"/>
  <c r="C2246" i="5"/>
  <c r="B2246" i="5" s="1"/>
  <c r="C2247" i="5"/>
  <c r="B2247" i="5" s="1"/>
  <c r="C2248" i="5"/>
  <c r="B2248" i="5" s="1"/>
  <c r="C2249" i="5"/>
  <c r="B2249" i="5" s="1"/>
  <c r="C2250" i="5"/>
  <c r="B2250" i="5" s="1"/>
  <c r="C2251" i="5"/>
  <c r="B2251" i="5" s="1"/>
  <c r="C2252" i="5"/>
  <c r="B2252" i="5" s="1"/>
  <c r="C2253" i="5"/>
  <c r="B2253" i="5" s="1"/>
  <c r="C2254" i="5"/>
  <c r="B2254" i="5" s="1"/>
  <c r="C2255" i="5"/>
  <c r="B2255" i="5" s="1"/>
  <c r="C2256" i="5"/>
  <c r="B2256" i="5" s="1"/>
  <c r="C2257" i="5"/>
  <c r="B2257" i="5" s="1"/>
  <c r="C2258" i="5"/>
  <c r="B2258" i="5" s="1"/>
  <c r="C2259" i="5"/>
  <c r="B2259" i="5" s="1"/>
  <c r="C2260" i="5"/>
  <c r="B2260" i="5" s="1"/>
  <c r="C2261" i="5"/>
  <c r="B2261" i="5" s="1"/>
  <c r="C2262" i="5"/>
  <c r="B2262" i="5" s="1"/>
  <c r="C2263" i="5"/>
  <c r="B2263" i="5" s="1"/>
  <c r="C2264" i="5"/>
  <c r="B2264" i="5" s="1"/>
  <c r="C2265" i="5"/>
  <c r="B2265" i="5" s="1"/>
  <c r="C2266" i="5"/>
  <c r="B2266" i="5" s="1"/>
  <c r="C2267" i="5"/>
  <c r="B2267" i="5" s="1"/>
  <c r="C2268" i="5"/>
  <c r="B2268" i="5" s="1"/>
  <c r="C2269" i="5"/>
  <c r="B2269" i="5" s="1"/>
  <c r="C2270" i="5"/>
  <c r="B2270" i="5" s="1"/>
  <c r="C2271" i="5"/>
  <c r="B2271" i="5" s="1"/>
  <c r="C2272" i="5"/>
  <c r="B2272" i="5" s="1"/>
  <c r="C2273" i="5"/>
  <c r="B2273" i="5" s="1"/>
  <c r="C2274" i="5"/>
  <c r="B2274" i="5" s="1"/>
  <c r="C2275" i="5"/>
  <c r="B2275" i="5" s="1"/>
  <c r="C2276" i="5"/>
  <c r="B2276" i="5" s="1"/>
  <c r="C2277" i="5"/>
  <c r="B2277" i="5" s="1"/>
  <c r="C2278" i="5"/>
  <c r="B2278" i="5" s="1"/>
  <c r="C2279" i="5"/>
  <c r="B2279" i="5" s="1"/>
  <c r="C2280" i="5"/>
  <c r="B2280" i="5" s="1"/>
  <c r="C2281" i="5"/>
  <c r="B2281" i="5" s="1"/>
  <c r="C2282" i="5"/>
  <c r="B2282" i="5" s="1"/>
  <c r="C2283" i="5"/>
  <c r="B2283" i="5" s="1"/>
  <c r="C2284" i="5"/>
  <c r="B2284" i="5" s="1"/>
  <c r="C2285" i="5"/>
  <c r="B2285" i="5" s="1"/>
  <c r="C2286" i="5"/>
  <c r="B2286" i="5" s="1"/>
  <c r="C2287" i="5"/>
  <c r="B2287" i="5" s="1"/>
  <c r="C2288" i="5"/>
  <c r="B2288" i="5" s="1"/>
  <c r="C2289" i="5"/>
  <c r="B2289" i="5" s="1"/>
  <c r="C2290" i="5"/>
  <c r="B2290" i="5" s="1"/>
  <c r="C2291" i="5"/>
  <c r="B2291" i="5" s="1"/>
  <c r="C2292" i="5"/>
  <c r="B2292" i="5" s="1"/>
  <c r="C2293" i="5"/>
  <c r="B2293" i="5" s="1"/>
  <c r="C2294" i="5"/>
  <c r="B2294" i="5" s="1"/>
  <c r="C2295" i="5"/>
  <c r="B2295" i="5" s="1"/>
  <c r="C2296" i="5"/>
  <c r="B2296" i="5" s="1"/>
  <c r="C2297" i="5"/>
  <c r="B2297" i="5" s="1"/>
  <c r="C2298" i="5"/>
  <c r="B2298" i="5" s="1"/>
  <c r="C2299" i="5"/>
  <c r="B2299" i="5" s="1"/>
  <c r="C2300" i="5"/>
  <c r="B2300" i="5" s="1"/>
  <c r="C2301" i="5"/>
  <c r="B2301" i="5" s="1"/>
  <c r="C2302" i="5"/>
  <c r="B2302" i="5" s="1"/>
  <c r="C2303" i="5"/>
  <c r="B2303" i="5" s="1"/>
  <c r="C2304" i="5"/>
  <c r="B2304" i="5" s="1"/>
  <c r="C2305" i="5"/>
  <c r="B2305" i="5" s="1"/>
  <c r="C2306" i="5"/>
  <c r="B2306" i="5" s="1"/>
  <c r="C2307" i="5"/>
  <c r="B2307" i="5" s="1"/>
  <c r="C2308" i="5"/>
  <c r="B2308" i="5" s="1"/>
  <c r="C2309" i="5"/>
  <c r="B2309" i="5" s="1"/>
  <c r="C2310" i="5"/>
  <c r="B2310" i="5" s="1"/>
  <c r="C2311" i="5"/>
  <c r="B2311" i="5" s="1"/>
  <c r="C2312" i="5"/>
  <c r="B2312" i="5" s="1"/>
  <c r="C2313" i="5"/>
  <c r="B2313" i="5" s="1"/>
  <c r="C2314" i="5"/>
  <c r="B2314" i="5" s="1"/>
  <c r="C2315" i="5"/>
  <c r="B2315" i="5" s="1"/>
  <c r="C2316" i="5"/>
  <c r="B2316" i="5" s="1"/>
  <c r="C2317" i="5"/>
  <c r="B2317" i="5" s="1"/>
  <c r="C2318" i="5"/>
  <c r="B2318" i="5" s="1"/>
  <c r="C2319" i="5"/>
  <c r="B2319" i="5" s="1"/>
  <c r="C2320" i="5"/>
  <c r="B2320" i="5" s="1"/>
  <c r="C2321" i="5"/>
  <c r="B2321" i="5" s="1"/>
  <c r="C2322" i="5"/>
  <c r="B2322" i="5" s="1"/>
  <c r="C2323" i="5"/>
  <c r="B2323" i="5" s="1"/>
  <c r="C2324" i="5"/>
  <c r="B2324" i="5" s="1"/>
  <c r="C2325" i="5"/>
  <c r="B2325" i="5" s="1"/>
  <c r="C2326" i="5"/>
  <c r="B2326" i="5" s="1"/>
  <c r="C2327" i="5"/>
  <c r="B2327" i="5" s="1"/>
  <c r="C2328" i="5"/>
  <c r="B2328" i="5" s="1"/>
  <c r="C2329" i="5"/>
  <c r="B2329" i="5" s="1"/>
  <c r="C2330" i="5"/>
  <c r="B2330" i="5" s="1"/>
  <c r="C2331" i="5"/>
  <c r="B2331" i="5" s="1"/>
  <c r="C2332" i="5"/>
  <c r="B2332" i="5" s="1"/>
  <c r="C2333" i="5"/>
  <c r="B2333" i="5" s="1"/>
  <c r="C2334" i="5"/>
  <c r="B2334" i="5" s="1"/>
  <c r="C2335" i="5"/>
  <c r="B2335" i="5" s="1"/>
  <c r="C2336" i="5"/>
  <c r="B2336" i="5" s="1"/>
  <c r="C2337" i="5"/>
  <c r="B2337" i="5" s="1"/>
  <c r="C2338" i="5"/>
  <c r="B2338" i="5" s="1"/>
  <c r="C2339" i="5"/>
  <c r="B2339" i="5" s="1"/>
  <c r="C2340" i="5"/>
  <c r="B2340" i="5" s="1"/>
  <c r="C2341" i="5"/>
  <c r="B2341" i="5" s="1"/>
  <c r="C2342" i="5"/>
  <c r="B2342" i="5" s="1"/>
  <c r="C2343" i="5"/>
  <c r="B2343" i="5" s="1"/>
  <c r="C2344" i="5"/>
  <c r="B2344" i="5" s="1"/>
  <c r="C2345" i="5"/>
  <c r="B2345" i="5" s="1"/>
  <c r="C2346" i="5"/>
  <c r="B2346" i="5" s="1"/>
  <c r="C2347" i="5"/>
  <c r="B2347" i="5" s="1"/>
  <c r="C2348" i="5"/>
  <c r="B2348" i="5" s="1"/>
  <c r="C2349" i="5"/>
  <c r="B2349" i="5" s="1"/>
  <c r="C2350" i="5"/>
  <c r="B2350" i="5" s="1"/>
  <c r="C2351" i="5"/>
  <c r="B2351" i="5" s="1"/>
  <c r="C2352" i="5"/>
  <c r="B2352" i="5" s="1"/>
  <c r="C2353" i="5"/>
  <c r="B2353" i="5" s="1"/>
  <c r="C2354" i="5"/>
  <c r="B2354" i="5" s="1"/>
  <c r="C2355" i="5"/>
  <c r="B2355" i="5" s="1"/>
  <c r="C2356" i="5"/>
  <c r="B2356" i="5" s="1"/>
  <c r="C2357" i="5"/>
  <c r="B2357" i="5" s="1"/>
  <c r="C2358" i="5"/>
  <c r="B2358" i="5" s="1"/>
  <c r="C2359" i="5"/>
  <c r="B2359" i="5" s="1"/>
  <c r="C2360" i="5"/>
  <c r="B2360" i="5" s="1"/>
  <c r="C2361" i="5"/>
  <c r="B2361" i="5" s="1"/>
  <c r="C2362" i="5"/>
  <c r="B2362" i="5" s="1"/>
  <c r="C2363" i="5"/>
  <c r="B2363" i="5" s="1"/>
  <c r="C2364" i="5"/>
  <c r="B2364" i="5" s="1"/>
  <c r="C2365" i="5"/>
  <c r="B2365" i="5" s="1"/>
  <c r="C2366" i="5"/>
  <c r="B2366" i="5" s="1"/>
  <c r="C2367" i="5"/>
  <c r="B2367" i="5" s="1"/>
  <c r="C2368" i="5"/>
  <c r="B2368" i="5" s="1"/>
  <c r="C2369" i="5"/>
  <c r="B2369" i="5" s="1"/>
  <c r="C2370" i="5"/>
  <c r="B2370" i="5" s="1"/>
  <c r="C2371" i="5"/>
  <c r="B2371" i="5" s="1"/>
  <c r="C2372" i="5"/>
  <c r="B2372" i="5" s="1"/>
  <c r="C2373" i="5"/>
  <c r="B2373" i="5" s="1"/>
  <c r="C2374" i="5"/>
  <c r="B2374" i="5" s="1"/>
  <c r="C2375" i="5"/>
  <c r="B2375" i="5" s="1"/>
  <c r="C2376" i="5"/>
  <c r="B2376" i="5" s="1"/>
  <c r="C2377" i="5"/>
  <c r="B2377" i="5" s="1"/>
  <c r="C2378" i="5"/>
  <c r="B2378" i="5" s="1"/>
  <c r="C2379" i="5"/>
  <c r="B2379" i="5" s="1"/>
  <c r="C2380" i="5"/>
  <c r="B2380" i="5" s="1"/>
  <c r="C2381" i="5"/>
  <c r="B2381" i="5" s="1"/>
  <c r="C2382" i="5"/>
  <c r="B2382" i="5" s="1"/>
  <c r="C2383" i="5"/>
  <c r="B2383" i="5" s="1"/>
  <c r="C2384" i="5"/>
  <c r="B2384" i="5" s="1"/>
  <c r="C2385" i="5"/>
  <c r="B2385" i="5" s="1"/>
  <c r="C2386" i="5"/>
  <c r="B2386" i="5" s="1"/>
  <c r="C2387" i="5"/>
  <c r="B2387" i="5" s="1"/>
  <c r="C2388" i="5"/>
  <c r="B2388" i="5" s="1"/>
  <c r="C2389" i="5"/>
  <c r="B2389" i="5" s="1"/>
  <c r="C2390" i="5"/>
  <c r="B2390" i="5" s="1"/>
  <c r="C2391" i="5"/>
  <c r="B2391" i="5" s="1"/>
  <c r="C2392" i="5"/>
  <c r="B2392" i="5" s="1"/>
  <c r="C2393" i="5"/>
  <c r="B2393" i="5" s="1"/>
  <c r="C2394" i="5"/>
  <c r="B2394" i="5" s="1"/>
  <c r="C2395" i="5"/>
  <c r="B2395" i="5" s="1"/>
  <c r="C2396" i="5"/>
  <c r="B2396" i="5" s="1"/>
  <c r="C2397" i="5"/>
  <c r="B2397" i="5" s="1"/>
  <c r="C2398" i="5"/>
  <c r="B2398" i="5" s="1"/>
  <c r="C2399" i="5"/>
  <c r="B2399" i="5" s="1"/>
  <c r="C2400" i="5"/>
  <c r="B2400" i="5" s="1"/>
  <c r="C2401" i="5"/>
  <c r="B2401" i="5" s="1"/>
  <c r="C2402" i="5"/>
  <c r="B2402" i="5" s="1"/>
  <c r="C2403" i="5"/>
  <c r="B2403" i="5" s="1"/>
  <c r="C2404" i="5"/>
  <c r="B2404" i="5" s="1"/>
  <c r="C2405" i="5"/>
  <c r="B2405" i="5" s="1"/>
  <c r="C2406" i="5"/>
  <c r="B2406" i="5" s="1"/>
  <c r="C2407" i="5"/>
  <c r="B2407" i="5" s="1"/>
  <c r="C2408" i="5"/>
  <c r="B2408" i="5" s="1"/>
  <c r="C2409" i="5"/>
  <c r="B2409" i="5" s="1"/>
  <c r="C2410" i="5"/>
  <c r="B2410" i="5" s="1"/>
  <c r="C2411" i="5"/>
  <c r="B2411" i="5" s="1"/>
  <c r="C2412" i="5"/>
  <c r="B2412" i="5" s="1"/>
  <c r="C2413" i="5"/>
  <c r="B2413" i="5" s="1"/>
  <c r="C2414" i="5"/>
  <c r="B2414" i="5" s="1"/>
  <c r="C2415" i="5"/>
  <c r="B2415" i="5" s="1"/>
  <c r="C2416" i="5"/>
  <c r="B2416" i="5" s="1"/>
  <c r="C2417" i="5"/>
  <c r="B2417" i="5" s="1"/>
  <c r="C2418" i="5"/>
  <c r="B2418" i="5" s="1"/>
  <c r="C2419" i="5"/>
  <c r="B2419" i="5" s="1"/>
  <c r="C2420" i="5"/>
  <c r="B2420" i="5" s="1"/>
  <c r="C2421" i="5"/>
  <c r="B2421" i="5" s="1"/>
  <c r="C2422" i="5"/>
  <c r="B2422" i="5" s="1"/>
  <c r="C2423" i="5"/>
  <c r="B2423" i="5" s="1"/>
  <c r="C2424" i="5"/>
  <c r="B2424" i="5" s="1"/>
  <c r="C2425" i="5"/>
  <c r="B2425" i="5" s="1"/>
  <c r="C2426" i="5"/>
  <c r="B2426" i="5" s="1"/>
  <c r="C2427" i="5"/>
  <c r="B2427" i="5" s="1"/>
  <c r="C2428" i="5"/>
  <c r="B2428" i="5" s="1"/>
  <c r="C2429" i="5"/>
  <c r="B2429" i="5" s="1"/>
  <c r="C2430" i="5"/>
  <c r="B2430" i="5" s="1"/>
  <c r="C2431" i="5"/>
  <c r="B2431" i="5" s="1"/>
  <c r="C2432" i="5"/>
  <c r="B2432" i="5" s="1"/>
  <c r="C2433" i="5"/>
  <c r="B2433" i="5" s="1"/>
  <c r="C2434" i="5"/>
  <c r="B2434" i="5" s="1"/>
  <c r="C2435" i="5"/>
  <c r="B2435" i="5" s="1"/>
  <c r="C2436" i="5"/>
  <c r="B2436" i="5" s="1"/>
  <c r="C2437" i="5"/>
  <c r="B2437" i="5" s="1"/>
  <c r="C2438" i="5"/>
  <c r="B2438" i="5" s="1"/>
  <c r="C2439" i="5"/>
  <c r="B2439" i="5" s="1"/>
  <c r="C2440" i="5"/>
  <c r="B2440" i="5" s="1"/>
  <c r="C2441" i="5"/>
  <c r="B2441" i="5" s="1"/>
  <c r="C2442" i="5"/>
  <c r="B2442" i="5" s="1"/>
  <c r="C2443" i="5"/>
  <c r="B2443" i="5" s="1"/>
  <c r="C2444" i="5"/>
  <c r="B2444" i="5" s="1"/>
  <c r="C2445" i="5"/>
  <c r="B2445" i="5" s="1"/>
  <c r="C2446" i="5"/>
  <c r="B2446" i="5" s="1"/>
  <c r="C2447" i="5"/>
  <c r="B2447" i="5" s="1"/>
  <c r="C2448" i="5"/>
  <c r="B2448" i="5" s="1"/>
  <c r="C2449" i="5"/>
  <c r="B2449" i="5" s="1"/>
  <c r="C2450" i="5"/>
  <c r="B2450" i="5" s="1"/>
  <c r="C2451" i="5"/>
  <c r="B2451" i="5" s="1"/>
  <c r="C2452" i="5"/>
  <c r="B2452" i="5" s="1"/>
  <c r="C2453" i="5"/>
  <c r="B2453" i="5" s="1"/>
  <c r="C2454" i="5"/>
  <c r="B2454" i="5" s="1"/>
  <c r="C2455" i="5"/>
  <c r="B2455" i="5" s="1"/>
  <c r="C2456" i="5"/>
  <c r="B2456" i="5" s="1"/>
  <c r="C2457" i="5"/>
  <c r="B2457" i="5" s="1"/>
  <c r="C2458" i="5"/>
  <c r="B2458" i="5" s="1"/>
  <c r="C2459" i="5"/>
  <c r="B2459" i="5" s="1"/>
  <c r="C2460" i="5"/>
  <c r="B2460" i="5" s="1"/>
  <c r="C2461" i="5"/>
  <c r="B2461" i="5" s="1"/>
  <c r="C2462" i="5"/>
  <c r="B2462" i="5" s="1"/>
  <c r="C2463" i="5"/>
  <c r="B2463" i="5" s="1"/>
  <c r="C2464" i="5"/>
  <c r="B2464" i="5" s="1"/>
  <c r="C2465" i="5"/>
  <c r="B2465" i="5" s="1"/>
  <c r="C2466" i="5"/>
  <c r="B2466" i="5" s="1"/>
  <c r="C2467" i="5"/>
  <c r="B2467" i="5" s="1"/>
  <c r="C2468" i="5"/>
  <c r="B2468" i="5" s="1"/>
  <c r="C2469" i="5"/>
  <c r="B2469" i="5" s="1"/>
  <c r="C2470" i="5"/>
  <c r="B2470" i="5" s="1"/>
  <c r="C2471" i="5"/>
  <c r="B2471" i="5" s="1"/>
  <c r="C2472" i="5"/>
  <c r="B2472" i="5" s="1"/>
  <c r="C2473" i="5"/>
  <c r="B2473" i="5" s="1"/>
  <c r="C2474" i="5"/>
  <c r="B2474" i="5" s="1"/>
  <c r="C2475" i="5"/>
  <c r="B2475" i="5" s="1"/>
  <c r="C2476" i="5"/>
  <c r="B2476" i="5" s="1"/>
  <c r="C2477" i="5"/>
  <c r="B2477" i="5" s="1"/>
  <c r="C2478" i="5"/>
  <c r="B2478" i="5" s="1"/>
  <c r="C2479" i="5"/>
  <c r="B2479" i="5" s="1"/>
  <c r="C2480" i="5"/>
  <c r="B2480" i="5" s="1"/>
  <c r="C2481" i="5"/>
  <c r="B2481" i="5" s="1"/>
  <c r="C2482" i="5"/>
  <c r="B2482" i="5" s="1"/>
  <c r="C2483" i="5"/>
  <c r="B2483" i="5" s="1"/>
  <c r="C2484" i="5"/>
  <c r="B2484" i="5" s="1"/>
  <c r="C2485" i="5"/>
  <c r="B2485" i="5" s="1"/>
  <c r="C2486" i="5"/>
  <c r="B2486" i="5" s="1"/>
  <c r="C2487" i="5"/>
  <c r="B2487" i="5" s="1"/>
  <c r="C2488" i="5"/>
  <c r="B2488" i="5" s="1"/>
  <c r="C2489" i="5"/>
  <c r="B2489" i="5" s="1"/>
  <c r="C2490" i="5"/>
  <c r="B2490" i="5" s="1"/>
  <c r="C2491" i="5"/>
  <c r="B2491" i="5" s="1"/>
  <c r="C2492" i="5"/>
  <c r="B2492" i="5" s="1"/>
  <c r="C2493" i="5"/>
  <c r="B2493" i="5" s="1"/>
  <c r="C2494" i="5"/>
  <c r="B2494" i="5" s="1"/>
  <c r="C2495" i="5"/>
  <c r="B2495" i="5" s="1"/>
  <c r="C2496" i="5"/>
  <c r="B2496" i="5" s="1"/>
  <c r="C2497" i="5"/>
  <c r="B2497" i="5" s="1"/>
  <c r="C2498" i="5"/>
  <c r="B2498" i="5" s="1"/>
  <c r="C2499" i="5"/>
  <c r="B2499" i="5" s="1"/>
  <c r="C2500" i="5"/>
  <c r="B2500" i="5" s="1"/>
  <c r="C2501" i="5"/>
  <c r="B2501" i="5" s="1"/>
  <c r="C2502" i="5"/>
  <c r="B2502" i="5" s="1"/>
  <c r="C2503" i="5"/>
  <c r="B2503" i="5" s="1"/>
  <c r="C2504" i="5"/>
  <c r="B2504" i="5" s="1"/>
  <c r="C2505" i="5"/>
  <c r="B2505" i="5" s="1"/>
  <c r="C2506" i="5"/>
  <c r="B2506" i="5" s="1"/>
  <c r="C7" i="5" l="1"/>
  <c r="B7" i="5" s="1"/>
  <c r="B12" i="5" l="1"/>
  <c r="B11" i="5"/>
  <c r="B8" i="5"/>
  <c r="B16" i="5"/>
  <c r="B15" i="5"/>
  <c r="B10" i="5"/>
  <c r="B9" i="5"/>
  <c r="B17" i="5"/>
  <c r="B8" i="4"/>
  <c r="B9" i="4" s="1"/>
  <c r="B10" i="4" s="1"/>
  <c r="B11" i="4" s="1"/>
  <c r="B12" i="4" s="1"/>
  <c r="B13" i="4" s="1"/>
  <c r="B14" i="4" s="1"/>
  <c r="B15" i="4" s="1"/>
  <c r="G83" i="6" l="1"/>
  <c r="E12" i="6"/>
  <c r="G12" i="6"/>
  <c r="E13" i="6"/>
  <c r="F13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F15" i="6"/>
  <c r="F17" i="6"/>
  <c r="F19" i="6"/>
  <c r="F21" i="6"/>
  <c r="F23" i="6"/>
  <c r="F25" i="6"/>
  <c r="F27" i="6"/>
  <c r="F29" i="6"/>
  <c r="F31" i="6"/>
  <c r="F33" i="6"/>
  <c r="F35" i="6"/>
  <c r="F37" i="6"/>
  <c r="F39" i="6"/>
  <c r="F41" i="6"/>
  <c r="F43" i="6"/>
  <c r="F45" i="6"/>
  <c r="F47" i="6"/>
  <c r="F49" i="6"/>
  <c r="F51" i="6"/>
  <c r="F53" i="6"/>
  <c r="F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14" i="6"/>
  <c r="H16" i="6"/>
  <c r="H18" i="6"/>
  <c r="H20" i="6"/>
  <c r="H22" i="6"/>
  <c r="H24" i="6"/>
  <c r="H26" i="6"/>
  <c r="H28" i="6"/>
  <c r="H30" i="6"/>
  <c r="H32" i="6"/>
  <c r="H34" i="6"/>
  <c r="H36" i="6"/>
  <c r="H38" i="6"/>
  <c r="H40" i="6"/>
  <c r="H42" i="6"/>
  <c r="H44" i="6"/>
  <c r="H46" i="6"/>
  <c r="H48" i="6"/>
  <c r="H50" i="6"/>
  <c r="H52" i="6"/>
  <c r="H54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E79" i="6"/>
  <c r="E80" i="6"/>
  <c r="E81" i="6"/>
  <c r="E82" i="6"/>
  <c r="E83" i="6"/>
  <c r="E84" i="6"/>
  <c r="E85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F14" i="6"/>
  <c r="F16" i="6"/>
  <c r="F18" i="6"/>
  <c r="F20" i="6"/>
  <c r="F22" i="6"/>
  <c r="F24" i="6"/>
  <c r="F26" i="6"/>
  <c r="F28" i="6"/>
  <c r="F30" i="6"/>
  <c r="F32" i="6"/>
  <c r="F34" i="6"/>
  <c r="F36" i="6"/>
  <c r="F38" i="6"/>
  <c r="F40" i="6"/>
  <c r="F42" i="6"/>
  <c r="F44" i="6"/>
  <c r="F46" i="6"/>
  <c r="F48" i="6"/>
  <c r="F50" i="6"/>
  <c r="F52" i="6"/>
  <c r="F54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H15" i="6"/>
  <c r="H17" i="6"/>
  <c r="H19" i="6"/>
  <c r="H21" i="6"/>
  <c r="H23" i="6"/>
  <c r="H25" i="6"/>
  <c r="H27" i="6"/>
  <c r="H29" i="6"/>
  <c r="H31" i="6"/>
  <c r="H33" i="6"/>
  <c r="H35" i="6"/>
  <c r="H37" i="6"/>
  <c r="H39" i="6"/>
  <c r="H41" i="6"/>
  <c r="H43" i="6"/>
  <c r="H45" i="6"/>
  <c r="H47" i="6"/>
  <c r="H49" i="6"/>
  <c r="H51" i="6"/>
  <c r="H53" i="6"/>
  <c r="H55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G78" i="6"/>
  <c r="G79" i="6"/>
  <c r="G80" i="6"/>
  <c r="G81" i="6"/>
  <c r="F12" i="6"/>
  <c r="G13" i="6"/>
  <c r="H12" i="6"/>
  <c r="H13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G84" i="6"/>
  <c r="G82" i="6"/>
  <c r="D12" i="6"/>
  <c r="G112" i="6" l="1"/>
  <c r="D13" i="6"/>
  <c r="D15" i="6"/>
  <c r="D17" i="6"/>
  <c r="D14" i="6"/>
  <c r="D16" i="6"/>
  <c r="D18" i="6"/>
  <c r="E20" i="5" l="1"/>
  <c r="E14" i="5"/>
  <c r="E22" i="5"/>
  <c r="E26" i="5"/>
  <c r="E10" i="5"/>
  <c r="E12" i="5" l="1"/>
  <c r="E18" i="5"/>
  <c r="C6" i="6"/>
  <c r="C5" i="6"/>
  <c r="C7" i="6"/>
  <c r="E8" i="5"/>
  <c r="E7" i="5"/>
  <c r="E16" i="5"/>
  <c r="E30" i="5"/>
  <c r="E24" i="5"/>
  <c r="E154" i="5"/>
  <c r="E197" i="5"/>
  <c r="E112" i="5"/>
  <c r="E283" i="5"/>
  <c r="E411" i="5"/>
  <c r="E304" i="5"/>
  <c r="E497" i="5"/>
  <c r="E36" i="5"/>
  <c r="E373" i="5"/>
  <c r="E459" i="5"/>
  <c r="E669" i="5"/>
  <c r="E797" i="5"/>
  <c r="E925" i="5"/>
  <c r="E478" i="5"/>
  <c r="E734" i="5"/>
  <c r="E968" i="5"/>
  <c r="E1096" i="5"/>
  <c r="E1224" i="5"/>
  <c r="E1342" i="5"/>
  <c r="E1122" i="5"/>
  <c r="E786" i="5"/>
  <c r="E49" i="5"/>
  <c r="E695" i="5"/>
  <c r="E425" i="5"/>
  <c r="E38" i="5"/>
  <c r="E166" i="5"/>
  <c r="E209" i="5"/>
  <c r="E136" i="5"/>
  <c r="E295" i="5"/>
  <c r="E423" i="5"/>
  <c r="E328" i="5"/>
  <c r="E509" i="5"/>
  <c r="E84" i="5"/>
  <c r="E397" i="5"/>
  <c r="E483" i="5"/>
  <c r="E681" i="5"/>
  <c r="E809" i="5"/>
  <c r="E937" i="5"/>
  <c r="E502" i="5"/>
  <c r="E758" i="5"/>
  <c r="E980" i="5"/>
  <c r="E1108" i="5"/>
  <c r="E1236" i="5"/>
  <c r="E1330" i="5"/>
  <c r="E1098" i="5"/>
  <c r="E738" i="5"/>
  <c r="E927" i="5"/>
  <c r="E671" i="5"/>
  <c r="E377" i="5"/>
  <c r="E50" i="5"/>
  <c r="E178" i="5"/>
  <c r="E221" i="5"/>
  <c r="E160" i="5"/>
  <c r="E307" i="5"/>
  <c r="E13" i="5"/>
  <c r="E352" i="5"/>
  <c r="E521" i="5"/>
  <c r="E132" i="5"/>
  <c r="E421" i="5"/>
  <c r="E507" i="5"/>
  <c r="E693" i="5"/>
  <c r="E821" i="5"/>
  <c r="E33" i="5"/>
  <c r="E526" i="5"/>
  <c r="E782" i="5"/>
  <c r="E992" i="5"/>
  <c r="E1120" i="5"/>
  <c r="E1248" i="5"/>
  <c r="E1318" i="5"/>
  <c r="E1074" i="5"/>
  <c r="E690" i="5"/>
  <c r="E903" i="5"/>
  <c r="E647" i="5"/>
  <c r="E329" i="5"/>
  <c r="E62" i="5"/>
  <c r="E31" i="5"/>
  <c r="E233" i="5"/>
  <c r="E19" i="5"/>
  <c r="E319" i="5"/>
  <c r="E61" i="5"/>
  <c r="E376" i="5"/>
  <c r="E533" i="5"/>
  <c r="E11" i="5"/>
  <c r="E53" i="5"/>
  <c r="E531" i="5"/>
  <c r="E705" i="5"/>
  <c r="E833" i="5"/>
  <c r="E129" i="5"/>
  <c r="E550" i="5"/>
  <c r="E806" i="5"/>
  <c r="E1004" i="5"/>
  <c r="E1132" i="5"/>
  <c r="E1260" i="5"/>
  <c r="E1306" i="5"/>
  <c r="E1050" i="5"/>
  <c r="E642" i="5"/>
  <c r="E879" i="5"/>
  <c r="E623" i="5"/>
  <c r="E279" i="5"/>
  <c r="E106" i="5"/>
  <c r="E119" i="5"/>
  <c r="E277" i="5"/>
  <c r="E187" i="5"/>
  <c r="E363" i="5"/>
  <c r="E208" i="5"/>
  <c r="E449" i="5"/>
  <c r="E577" i="5"/>
  <c r="E271" i="5"/>
  <c r="E292" i="5"/>
  <c r="E619" i="5"/>
  <c r="E749" i="5"/>
  <c r="E877" i="5"/>
  <c r="E330" i="5"/>
  <c r="E638" i="5"/>
  <c r="E894" i="5"/>
  <c r="E1048" i="5"/>
  <c r="E1176" i="5"/>
  <c r="E1304" i="5"/>
  <c r="E1218" i="5"/>
  <c r="E962" i="5"/>
  <c r="E466" i="5"/>
  <c r="E791" i="5"/>
  <c r="E447" i="5"/>
  <c r="E118" i="5"/>
  <c r="E143" i="5"/>
  <c r="E40" i="5"/>
  <c r="E211" i="5"/>
  <c r="E375" i="5"/>
  <c r="E232" i="5"/>
  <c r="E461" i="5"/>
  <c r="E589" i="5"/>
  <c r="E301" i="5"/>
  <c r="E340" i="5"/>
  <c r="E633" i="5"/>
  <c r="E761" i="5"/>
  <c r="E889" i="5"/>
  <c r="E378" i="5"/>
  <c r="E662" i="5"/>
  <c r="E918" i="5"/>
  <c r="E1060" i="5"/>
  <c r="E1188" i="5"/>
  <c r="E1378" i="5"/>
  <c r="E1194" i="5"/>
  <c r="E930" i="5"/>
  <c r="E402" i="5"/>
  <c r="E767" i="5"/>
  <c r="E364" i="5"/>
  <c r="E130" i="5"/>
  <c r="E167" i="5"/>
  <c r="E64" i="5"/>
  <c r="E235" i="5"/>
  <c r="E387" i="5"/>
  <c r="E256" i="5"/>
  <c r="E473" i="5"/>
  <c r="E601" i="5"/>
  <c r="E325" i="5"/>
  <c r="E388" i="5"/>
  <c r="E645" i="5"/>
  <c r="E773" i="5"/>
  <c r="E901" i="5"/>
  <c r="E426" i="5"/>
  <c r="E686" i="5"/>
  <c r="E942" i="5"/>
  <c r="E1072" i="5"/>
  <c r="E1200" i="5"/>
  <c r="E1366" i="5"/>
  <c r="E1170" i="5"/>
  <c r="E882" i="5"/>
  <c r="E306" i="5"/>
  <c r="E743" i="5"/>
  <c r="E268" i="5"/>
  <c r="E142" i="5"/>
  <c r="E185" i="5"/>
  <c r="E88" i="5"/>
  <c r="E259" i="5"/>
  <c r="E399" i="5"/>
  <c r="E280" i="5"/>
  <c r="E485" i="5"/>
  <c r="E613" i="5"/>
  <c r="E349" i="5"/>
  <c r="E435" i="5"/>
  <c r="E657" i="5"/>
  <c r="E785" i="5"/>
  <c r="E913" i="5"/>
  <c r="E454" i="5"/>
  <c r="E710" i="5"/>
  <c r="E956" i="5"/>
  <c r="E1084" i="5"/>
  <c r="E1212" i="5"/>
  <c r="E1354" i="5"/>
  <c r="E1146" i="5"/>
  <c r="E834" i="5"/>
  <c r="E210" i="5"/>
  <c r="E719" i="5"/>
  <c r="E165" i="5"/>
  <c r="E122" i="5"/>
  <c r="E151" i="5"/>
  <c r="E48" i="5"/>
  <c r="E219" i="5"/>
  <c r="E379" i="5"/>
  <c r="E240" i="5"/>
  <c r="E465" i="5"/>
  <c r="E593" i="5"/>
  <c r="E309" i="5"/>
  <c r="E356" i="5"/>
  <c r="E637" i="5"/>
  <c r="E765" i="5"/>
  <c r="E893" i="5"/>
  <c r="E394" i="5"/>
  <c r="E670" i="5"/>
  <c r="E926" i="5"/>
  <c r="E1064" i="5"/>
  <c r="E1192" i="5"/>
  <c r="E1374" i="5"/>
  <c r="E1186" i="5"/>
  <c r="E914" i="5"/>
  <c r="E370" i="5"/>
  <c r="E759" i="5"/>
  <c r="E332" i="5"/>
  <c r="E134" i="5"/>
  <c r="E175" i="5"/>
  <c r="E72" i="5"/>
  <c r="E243" i="5"/>
  <c r="E391" i="5"/>
  <c r="E264" i="5"/>
  <c r="E477" i="5"/>
  <c r="E605" i="5"/>
  <c r="E333" i="5"/>
  <c r="E404" i="5"/>
  <c r="E649" i="5"/>
  <c r="E777" i="5"/>
  <c r="E905" i="5"/>
  <c r="E438" i="5"/>
  <c r="E694" i="5"/>
  <c r="E948" i="5"/>
  <c r="E1076" i="5"/>
  <c r="E1204" i="5"/>
  <c r="E1362" i="5"/>
  <c r="E1162" i="5"/>
  <c r="E866" i="5"/>
  <c r="E274" i="5"/>
  <c r="E735" i="5"/>
  <c r="E236" i="5"/>
  <c r="E146" i="5"/>
  <c r="E189" i="5"/>
  <c r="E96" i="5"/>
  <c r="E267" i="5"/>
  <c r="E403" i="5"/>
  <c r="E288" i="5"/>
  <c r="E489" i="5"/>
  <c r="E617" i="5"/>
  <c r="E357" i="5"/>
  <c r="E443" i="5"/>
  <c r="E661" i="5"/>
  <c r="E789" i="5"/>
  <c r="E917" i="5"/>
  <c r="E462" i="5"/>
  <c r="E718" i="5"/>
  <c r="E960" i="5"/>
  <c r="E1088" i="5"/>
  <c r="E1216" i="5"/>
  <c r="E1350" i="5"/>
  <c r="E1138" i="5"/>
  <c r="E818" i="5"/>
  <c r="E177" i="5"/>
  <c r="E711" i="5"/>
  <c r="E101" i="5"/>
  <c r="E28" i="5"/>
  <c r="E158" i="5"/>
  <c r="E201" i="5"/>
  <c r="E120" i="5"/>
  <c r="E287" i="5"/>
  <c r="E415" i="5"/>
  <c r="E312" i="5"/>
  <c r="E501" i="5"/>
  <c r="E52" i="5"/>
  <c r="E381" i="5"/>
  <c r="E467" i="5"/>
  <c r="E673" i="5"/>
  <c r="E801" i="5"/>
  <c r="E929" i="5"/>
  <c r="E486" i="5"/>
  <c r="E742" i="5"/>
  <c r="E972" i="5"/>
  <c r="E1100" i="5"/>
  <c r="E1228" i="5"/>
  <c r="E1338" i="5"/>
  <c r="E1114" i="5"/>
  <c r="E770" i="5"/>
  <c r="E943" i="5"/>
  <c r="E687" i="5"/>
  <c r="E409" i="5"/>
  <c r="E74" i="5"/>
  <c r="E55" i="5"/>
  <c r="E245" i="5"/>
  <c r="E67" i="5"/>
  <c r="E331" i="5"/>
  <c r="E109" i="5"/>
  <c r="E400" i="5"/>
  <c r="E545" i="5"/>
  <c r="E107" i="5"/>
  <c r="E149" i="5"/>
  <c r="E555" i="5"/>
  <c r="E717" i="5"/>
  <c r="E845" i="5"/>
  <c r="E202" i="5"/>
  <c r="E574" i="5"/>
  <c r="E830" i="5"/>
  <c r="E1016" i="5"/>
  <c r="E1144" i="5"/>
  <c r="E1272" i="5"/>
  <c r="E1282" i="5"/>
  <c r="E1026" i="5"/>
  <c r="E594" i="5"/>
  <c r="E855" i="5"/>
  <c r="E575" i="5"/>
  <c r="E183" i="5"/>
  <c r="E86" i="5"/>
  <c r="E79" i="5"/>
  <c r="E257" i="5"/>
  <c r="E115" i="5"/>
  <c r="E343" i="5"/>
  <c r="E157" i="5"/>
  <c r="E424" i="5"/>
  <c r="E557" i="5"/>
  <c r="E191" i="5"/>
  <c r="E212" i="5"/>
  <c r="E579" i="5"/>
  <c r="E729" i="5"/>
  <c r="E857" i="5"/>
  <c r="E250" i="5"/>
  <c r="E598" i="5"/>
  <c r="E854" i="5"/>
  <c r="E1028" i="5"/>
  <c r="E1156" i="5"/>
  <c r="E1284" i="5"/>
  <c r="E1258" i="5"/>
  <c r="E1002" i="5"/>
  <c r="E546" i="5"/>
  <c r="E831" i="5"/>
  <c r="E527" i="5"/>
  <c r="E172" i="5"/>
  <c r="E98" i="5"/>
  <c r="E103" i="5"/>
  <c r="E269" i="5"/>
  <c r="E163" i="5"/>
  <c r="E355" i="5"/>
  <c r="E192" i="5"/>
  <c r="E441" i="5"/>
  <c r="E569" i="5"/>
  <c r="E239" i="5"/>
  <c r="E260" i="5"/>
  <c r="E603" i="5"/>
  <c r="E741" i="5"/>
  <c r="E869" i="5"/>
  <c r="E298" i="5"/>
  <c r="E622" i="5"/>
  <c r="E878" i="5"/>
  <c r="E1040" i="5"/>
  <c r="E1168" i="5"/>
  <c r="E1296" i="5"/>
  <c r="E1234" i="5"/>
  <c r="E978" i="5"/>
  <c r="E498" i="5"/>
  <c r="E807" i="5"/>
  <c r="E479" i="5"/>
  <c r="E76" i="5"/>
  <c r="E110" i="5"/>
  <c r="E127" i="5"/>
  <c r="E281" i="5"/>
  <c r="E195" i="5"/>
  <c r="E367" i="5"/>
  <c r="E216" i="5"/>
  <c r="E453" i="5"/>
  <c r="E581" i="5"/>
  <c r="E285" i="5"/>
  <c r="E308" i="5"/>
  <c r="E625" i="5"/>
  <c r="E753" i="5"/>
  <c r="E881" i="5"/>
  <c r="E346" i="5"/>
  <c r="E646" i="5"/>
  <c r="E902" i="5"/>
  <c r="E1052" i="5"/>
  <c r="E1180" i="5"/>
  <c r="E1386" i="5"/>
  <c r="E1210" i="5"/>
  <c r="E954" i="5"/>
  <c r="E450" i="5"/>
  <c r="E783" i="5"/>
  <c r="E428" i="5"/>
  <c r="E296" i="5"/>
  <c r="E621" i="5"/>
  <c r="E451" i="5"/>
  <c r="E793" i="5"/>
  <c r="E470" i="5"/>
  <c r="E964" i="5"/>
  <c r="E1220" i="5"/>
  <c r="E1130" i="5"/>
  <c r="E113" i="5"/>
  <c r="E37" i="5"/>
  <c r="E162" i="5"/>
  <c r="E128" i="5"/>
  <c r="E419" i="5"/>
  <c r="E505" i="5"/>
  <c r="E389" i="5"/>
  <c r="E677" i="5"/>
  <c r="E933" i="5"/>
  <c r="E750" i="5"/>
  <c r="E1104" i="5"/>
  <c r="E1334" i="5"/>
  <c r="E754" i="5"/>
  <c r="E679" i="5"/>
  <c r="E46" i="5"/>
  <c r="E217" i="5"/>
  <c r="E303" i="5"/>
  <c r="E344" i="5"/>
  <c r="E116" i="5"/>
  <c r="E499" i="5"/>
  <c r="E817" i="5"/>
  <c r="E518" i="5"/>
  <c r="E988" i="5"/>
  <c r="E1244" i="5"/>
  <c r="E1082" i="5"/>
  <c r="E911" i="5"/>
  <c r="E345" i="5"/>
  <c r="E90" i="5"/>
  <c r="E87" i="5"/>
  <c r="E261" i="5"/>
  <c r="E131" i="5"/>
  <c r="E347" i="5"/>
  <c r="E173" i="5"/>
  <c r="E432" i="5"/>
  <c r="E561" i="5"/>
  <c r="E207" i="5"/>
  <c r="E228" i="5"/>
  <c r="E587" i="5"/>
  <c r="E733" i="5"/>
  <c r="E861" i="5"/>
  <c r="E266" i="5"/>
  <c r="E606" i="5"/>
  <c r="E862" i="5"/>
  <c r="E1032" i="5"/>
  <c r="E1160" i="5"/>
  <c r="E1288" i="5"/>
  <c r="E1250" i="5"/>
  <c r="E994" i="5"/>
  <c r="E530" i="5"/>
  <c r="E823" i="5"/>
  <c r="E511" i="5"/>
  <c r="E140" i="5"/>
  <c r="E102" i="5"/>
  <c r="E111" i="5"/>
  <c r="E273" i="5"/>
  <c r="E179" i="5"/>
  <c r="E359" i="5"/>
  <c r="E200" i="5"/>
  <c r="E445" i="5"/>
  <c r="E573" i="5"/>
  <c r="E255" i="5"/>
  <c r="E276" i="5"/>
  <c r="E611" i="5"/>
  <c r="E745" i="5"/>
  <c r="E873" i="5"/>
  <c r="E314" i="5"/>
  <c r="E630" i="5"/>
  <c r="E886" i="5"/>
  <c r="E1044" i="5"/>
  <c r="E1172" i="5"/>
  <c r="E1300" i="5"/>
  <c r="E1226" i="5"/>
  <c r="E970" i="5"/>
  <c r="E482" i="5"/>
  <c r="E799" i="5"/>
  <c r="E463" i="5"/>
  <c r="E44" i="5"/>
  <c r="E114" i="5"/>
  <c r="E135" i="5"/>
  <c r="E32" i="5"/>
  <c r="E203" i="5"/>
  <c r="E371" i="5"/>
  <c r="E224" i="5"/>
  <c r="E457" i="5"/>
  <c r="E585" i="5"/>
  <c r="E293" i="5"/>
  <c r="E324" i="5"/>
  <c r="E629" i="5"/>
  <c r="E757" i="5"/>
  <c r="E885" i="5"/>
  <c r="E362" i="5"/>
  <c r="E654" i="5"/>
  <c r="E910" i="5"/>
  <c r="E1056" i="5"/>
  <c r="E1184" i="5"/>
  <c r="E1382" i="5"/>
  <c r="E1202" i="5"/>
  <c r="E946" i="5"/>
  <c r="E434" i="5"/>
  <c r="E775" i="5"/>
  <c r="E396" i="5"/>
  <c r="E126" i="5"/>
  <c r="E159" i="5"/>
  <c r="E56" i="5"/>
  <c r="E227" i="5"/>
  <c r="E383" i="5"/>
  <c r="E248" i="5"/>
  <c r="E469" i="5"/>
  <c r="E597" i="5"/>
  <c r="E317" i="5"/>
  <c r="E372" i="5"/>
  <c r="E641" i="5"/>
  <c r="E769" i="5"/>
  <c r="E897" i="5"/>
  <c r="E410" i="5"/>
  <c r="E678" i="5"/>
  <c r="E934" i="5"/>
  <c r="E1068" i="5"/>
  <c r="E1196" i="5"/>
  <c r="E1370" i="5"/>
  <c r="E1178" i="5"/>
  <c r="E898" i="5"/>
  <c r="E338" i="5"/>
  <c r="E751" i="5"/>
  <c r="E300" i="5"/>
  <c r="E42" i="5"/>
  <c r="E170" i="5"/>
  <c r="E213" i="5"/>
  <c r="E144" i="5"/>
  <c r="E299" i="5"/>
  <c r="E427" i="5"/>
  <c r="E336" i="5"/>
  <c r="E513" i="5"/>
  <c r="E100" i="5"/>
  <c r="E405" i="5"/>
  <c r="E491" i="5"/>
  <c r="E685" i="5"/>
  <c r="E813" i="5"/>
  <c r="E941" i="5"/>
  <c r="E510" i="5"/>
  <c r="E766" i="5"/>
  <c r="E984" i="5"/>
  <c r="E1112" i="5"/>
  <c r="E1240" i="5"/>
  <c r="E1326" i="5"/>
  <c r="E1090" i="5"/>
  <c r="E722" i="5"/>
  <c r="E919" i="5"/>
  <c r="E663" i="5"/>
  <c r="E361" i="5"/>
  <c r="E54" i="5"/>
  <c r="E15" i="5"/>
  <c r="E225" i="5"/>
  <c r="E168" i="5"/>
  <c r="E311" i="5"/>
  <c r="E29" i="5"/>
  <c r="E360" i="5"/>
  <c r="E525" i="5"/>
  <c r="E148" i="5"/>
  <c r="E429" i="5"/>
  <c r="E515" i="5"/>
  <c r="E697" i="5"/>
  <c r="E825" i="5"/>
  <c r="E65" i="5"/>
  <c r="E534" i="5"/>
  <c r="E790" i="5"/>
  <c r="E996" i="5"/>
  <c r="E1124" i="5"/>
  <c r="E1252" i="5"/>
  <c r="E1314" i="5"/>
  <c r="E1066" i="5"/>
  <c r="E674" i="5"/>
  <c r="E895" i="5"/>
  <c r="E639" i="5"/>
  <c r="E313" i="5"/>
  <c r="E66" i="5"/>
  <c r="E39" i="5"/>
  <c r="E237" i="5"/>
  <c r="E35" i="5"/>
  <c r="E323" i="5"/>
  <c r="E77" i="5"/>
  <c r="E384" i="5"/>
  <c r="E537" i="5"/>
  <c r="E43" i="5"/>
  <c r="E85" i="5"/>
  <c r="E539" i="5"/>
  <c r="E709" i="5"/>
  <c r="E837" i="5"/>
  <c r="E161" i="5"/>
  <c r="E558" i="5"/>
  <c r="E814" i="5"/>
  <c r="E1008" i="5"/>
  <c r="E1136" i="5"/>
  <c r="E1264" i="5"/>
  <c r="E1298" i="5"/>
  <c r="E1042" i="5"/>
  <c r="E626" i="5"/>
  <c r="E871" i="5"/>
  <c r="E607" i="5"/>
  <c r="E247" i="5"/>
  <c r="E78" i="5"/>
  <c r="E63" i="5"/>
  <c r="E249" i="5"/>
  <c r="E83" i="5"/>
  <c r="E335" i="5"/>
  <c r="E125" i="5"/>
  <c r="E408" i="5"/>
  <c r="E549" i="5"/>
  <c r="E139" i="5"/>
  <c r="E180" i="5"/>
  <c r="E563" i="5"/>
  <c r="E721" i="5"/>
  <c r="E849" i="5"/>
  <c r="E218" i="5"/>
  <c r="E582" i="5"/>
  <c r="E838" i="5"/>
  <c r="E1020" i="5"/>
  <c r="E1148" i="5"/>
  <c r="E1276" i="5"/>
  <c r="E1274" i="5"/>
  <c r="E1018" i="5"/>
  <c r="E578" i="5"/>
  <c r="E847" i="5"/>
  <c r="E559" i="5"/>
  <c r="E123" i="5"/>
  <c r="E58" i="5"/>
  <c r="E23" i="5"/>
  <c r="E229" i="5"/>
  <c r="E176" i="5"/>
  <c r="E315" i="5"/>
  <c r="E45" i="5"/>
  <c r="E368" i="5"/>
  <c r="E529" i="5"/>
  <c r="E164" i="5"/>
  <c r="E21" i="5"/>
  <c r="E523" i="5"/>
  <c r="E701" i="5"/>
  <c r="E829" i="5"/>
  <c r="E97" i="5"/>
  <c r="E542" i="5"/>
  <c r="E798" i="5"/>
  <c r="E1000" i="5"/>
  <c r="E1128" i="5"/>
  <c r="E1256" i="5"/>
  <c r="E1310" i="5"/>
  <c r="E1058" i="5"/>
  <c r="E658" i="5"/>
  <c r="E887" i="5"/>
  <c r="E631" i="5"/>
  <c r="E297" i="5"/>
  <c r="E70" i="5"/>
  <c r="E47" i="5"/>
  <c r="E241" i="5"/>
  <c r="E51" i="5"/>
  <c r="E327" i="5"/>
  <c r="E93" i="5"/>
  <c r="E392" i="5"/>
  <c r="E541" i="5"/>
  <c r="E75" i="5"/>
  <c r="E117" i="5"/>
  <c r="E547" i="5"/>
  <c r="E713" i="5"/>
  <c r="E841" i="5"/>
  <c r="E186" i="5"/>
  <c r="E566" i="5"/>
  <c r="E822" i="5"/>
  <c r="E1012" i="5"/>
  <c r="E1140" i="5"/>
  <c r="E1268" i="5"/>
  <c r="E1290" i="5"/>
  <c r="E1034" i="5"/>
  <c r="E610" i="5"/>
  <c r="E863" i="5"/>
  <c r="E591" i="5"/>
  <c r="E215" i="5"/>
  <c r="E82" i="5"/>
  <c r="E71" i="5"/>
  <c r="E253" i="5"/>
  <c r="E99" i="5"/>
  <c r="E339" i="5"/>
  <c r="E141" i="5"/>
  <c r="E416" i="5"/>
  <c r="E553" i="5"/>
  <c r="E171" i="5"/>
  <c r="E196" i="5"/>
  <c r="E571" i="5"/>
  <c r="E725" i="5"/>
  <c r="E853" i="5"/>
  <c r="E234" i="5"/>
  <c r="E590" i="5"/>
  <c r="E846" i="5"/>
  <c r="E1024" i="5"/>
  <c r="E1152" i="5"/>
  <c r="E1280" i="5"/>
  <c r="E1266" i="5"/>
  <c r="E1010" i="5"/>
  <c r="E562" i="5"/>
  <c r="E839" i="5"/>
  <c r="E543" i="5"/>
  <c r="E59" i="5"/>
  <c r="E94" i="5"/>
  <c r="E95" i="5"/>
  <c r="E265" i="5"/>
  <c r="E147" i="5"/>
  <c r="E351" i="5"/>
  <c r="E184" i="5"/>
  <c r="E437" i="5"/>
  <c r="E565" i="5"/>
  <c r="E223" i="5"/>
  <c r="E244" i="5"/>
  <c r="E595" i="5"/>
  <c r="E737" i="5"/>
  <c r="E865" i="5"/>
  <c r="E282" i="5"/>
  <c r="E614" i="5"/>
  <c r="E870" i="5"/>
  <c r="E1036" i="5"/>
  <c r="E1164" i="5"/>
  <c r="E1292" i="5"/>
  <c r="E1242" i="5"/>
  <c r="E986" i="5"/>
  <c r="E514" i="5"/>
  <c r="E815" i="5"/>
  <c r="E495" i="5"/>
  <c r="E108" i="5"/>
  <c r="E138" i="5"/>
  <c r="E181" i="5"/>
  <c r="E80" i="5"/>
  <c r="E251" i="5"/>
  <c r="E395" i="5"/>
  <c r="E272" i="5"/>
  <c r="E481" i="5"/>
  <c r="E609" i="5"/>
  <c r="E341" i="5"/>
  <c r="E420" i="5"/>
  <c r="E653" i="5"/>
  <c r="E781" i="5"/>
  <c r="E909" i="5"/>
  <c r="E446" i="5"/>
  <c r="E702" i="5"/>
  <c r="E952" i="5"/>
  <c r="E1080" i="5"/>
  <c r="E1208" i="5"/>
  <c r="E1358" i="5"/>
  <c r="E1154" i="5"/>
  <c r="E850" i="5"/>
  <c r="E242" i="5"/>
  <c r="E727" i="5"/>
  <c r="E204" i="5"/>
  <c r="E150" i="5"/>
  <c r="E193" i="5"/>
  <c r="E104" i="5"/>
  <c r="E275" i="5"/>
  <c r="E407" i="5"/>
  <c r="E493" i="5"/>
  <c r="E365" i="5"/>
  <c r="E665" i="5"/>
  <c r="E921" i="5"/>
  <c r="E726" i="5"/>
  <c r="E1092" i="5"/>
  <c r="E1346" i="5"/>
  <c r="E802" i="5"/>
  <c r="E703" i="5"/>
  <c r="E34" i="5"/>
  <c r="E205" i="5"/>
  <c r="E291" i="5"/>
  <c r="E320" i="5"/>
  <c r="E68" i="5"/>
  <c r="E475" i="5"/>
  <c r="E805" i="5"/>
  <c r="E494" i="5"/>
  <c r="E976" i="5"/>
  <c r="E1232" i="5"/>
  <c r="E1106" i="5"/>
  <c r="E935" i="5"/>
  <c r="E393" i="5"/>
  <c r="E174" i="5"/>
  <c r="E152" i="5"/>
  <c r="E431" i="5"/>
  <c r="E517" i="5"/>
  <c r="E413" i="5"/>
  <c r="E689" i="5"/>
  <c r="E945" i="5"/>
  <c r="E774" i="5"/>
  <c r="E1116" i="5"/>
  <c r="E1322" i="5"/>
  <c r="E706" i="5"/>
  <c r="E655" i="5"/>
  <c r="E1514" i="5"/>
  <c r="E1642" i="5"/>
  <c r="E199" i="5"/>
  <c r="E583" i="5"/>
  <c r="E859" i="5"/>
  <c r="E890" i="5"/>
  <c r="E1368" i="5"/>
  <c r="E1624" i="5"/>
  <c r="E1810" i="5"/>
  <c r="E1938" i="5"/>
  <c r="E714" i="5"/>
  <c r="E1324" i="5"/>
  <c r="E1580" i="5"/>
  <c r="E1788" i="5"/>
  <c r="E1916" i="5"/>
  <c r="E524" i="5"/>
  <c r="E991" i="5"/>
  <c r="E1247" i="5"/>
  <c r="E1503" i="5"/>
  <c r="E1759" i="5"/>
  <c r="E1992" i="5"/>
  <c r="E2120" i="5"/>
  <c r="E2248" i="5"/>
  <c r="E2376" i="5"/>
  <c r="E2504" i="5"/>
  <c r="E760" i="5"/>
  <c r="E692" i="5"/>
  <c r="E1075" i="5"/>
  <c r="E1331" i="5"/>
  <c r="E1587" i="5"/>
  <c r="E1843" i="5"/>
  <c r="E2034" i="5"/>
  <c r="E2162" i="5"/>
  <c r="E2290" i="5"/>
  <c r="E2418" i="5"/>
  <c r="E398" i="5"/>
  <c r="E928" i="5"/>
  <c r="E1193" i="5"/>
  <c r="E1449" i="5"/>
  <c r="E1705" i="5"/>
  <c r="E1961" i="5"/>
  <c r="E2093" i="5"/>
  <c r="E1430" i="5"/>
  <c r="E1558" i="5"/>
  <c r="E1686" i="5"/>
  <c r="E417" i="5"/>
  <c r="E691" i="5"/>
  <c r="E17" i="5"/>
  <c r="E1094" i="5"/>
  <c r="E1456" i="5"/>
  <c r="E1712" i="5"/>
  <c r="E1854" i="5"/>
  <c r="E198" i="5"/>
  <c r="E1006" i="5"/>
  <c r="E1412" i="5"/>
  <c r="E1668" i="5"/>
  <c r="E1832" i="5"/>
  <c r="E1960" i="5"/>
  <c r="E700" i="5"/>
  <c r="E1079" i="5"/>
  <c r="E1335" i="5"/>
  <c r="E1591" i="5"/>
  <c r="E1847" i="5"/>
  <c r="E2036" i="5"/>
  <c r="E2164" i="5"/>
  <c r="E2292" i="5"/>
  <c r="E2420" i="5"/>
  <c r="E414" i="5"/>
  <c r="E936" i="5"/>
  <c r="E868" i="5"/>
  <c r="E1163" i="5"/>
  <c r="E1419" i="5"/>
  <c r="E1675" i="5"/>
  <c r="E1931" i="5"/>
  <c r="E2078" i="5"/>
  <c r="E2206" i="5"/>
  <c r="E2334" i="5"/>
  <c r="E2462" i="5"/>
  <c r="E592" i="5"/>
  <c r="E1025" i="5"/>
  <c r="E1281" i="5"/>
  <c r="E1537" i="5"/>
  <c r="E1793" i="5"/>
  <c r="E2009" i="5"/>
  <c r="E2137" i="5"/>
  <c r="E1474" i="5"/>
  <c r="E1602" i="5"/>
  <c r="E1730" i="5"/>
  <c r="E412" i="5"/>
  <c r="E779" i="5"/>
  <c r="E570" i="5"/>
  <c r="E1270" i="5"/>
  <c r="E1544" i="5"/>
  <c r="E1770" i="5"/>
  <c r="E1898" i="5"/>
  <c r="E354" i="5"/>
  <c r="E1182" i="5"/>
  <c r="E1500" i="5"/>
  <c r="E1748" i="5"/>
  <c r="E1876" i="5"/>
  <c r="E374" i="5"/>
  <c r="E876" i="5"/>
  <c r="E1167" i="5"/>
  <c r="E1423" i="5"/>
  <c r="E1679" i="5"/>
  <c r="E1935" i="5"/>
  <c r="E2080" i="5"/>
  <c r="E2208" i="5"/>
  <c r="E2336" i="5"/>
  <c r="E2464" i="5"/>
  <c r="E600" i="5"/>
  <c r="E532" i="5"/>
  <c r="E995" i="5"/>
  <c r="E1251" i="5"/>
  <c r="E1507" i="5"/>
  <c r="E1763" i="5"/>
  <c r="E1994" i="5"/>
  <c r="E2122" i="5"/>
  <c r="E2250" i="5"/>
  <c r="E2378" i="5"/>
  <c r="E2506" i="5"/>
  <c r="E768" i="5"/>
  <c r="E1113" i="5"/>
  <c r="E1369" i="5"/>
  <c r="E1625" i="5"/>
  <c r="E1881" i="5"/>
  <c r="E2053" i="5"/>
  <c r="E1390" i="5"/>
  <c r="E1518" i="5"/>
  <c r="E1646" i="5"/>
  <c r="E231" i="5"/>
  <c r="E599" i="5"/>
  <c r="E867" i="5"/>
  <c r="E922" i="5"/>
  <c r="E1376" i="5"/>
  <c r="E1632" i="5"/>
  <c r="E1814" i="5"/>
  <c r="E1942" i="5"/>
  <c r="E746" i="5"/>
  <c r="E1332" i="5"/>
  <c r="E1588" i="5"/>
  <c r="E1792" i="5"/>
  <c r="E1920" i="5"/>
  <c r="E540" i="5"/>
  <c r="E999" i="5"/>
  <c r="E1255" i="5"/>
  <c r="E1511" i="5"/>
  <c r="E1767" i="5"/>
  <c r="E1996" i="5"/>
  <c r="E2124" i="5"/>
  <c r="E2252" i="5"/>
  <c r="E2380" i="5"/>
  <c r="E9" i="5"/>
  <c r="E776" i="5"/>
  <c r="E708" i="5"/>
  <c r="E1083" i="5"/>
  <c r="E1339" i="5"/>
  <c r="E1595" i="5"/>
  <c r="E1851" i="5"/>
  <c r="E2038" i="5"/>
  <c r="E2166" i="5"/>
  <c r="E2294" i="5"/>
  <c r="E2422" i="5"/>
  <c r="E430" i="5"/>
  <c r="E944" i="5"/>
  <c r="E1201" i="5"/>
  <c r="E1457" i="5"/>
  <c r="E1713" i="5"/>
  <c r="E1969" i="5"/>
  <c r="E2097" i="5"/>
  <c r="E2221" i="5"/>
  <c r="E2349" i="5"/>
  <c r="E2477" i="5"/>
  <c r="E1205" i="5"/>
  <c r="E1461" i="5"/>
  <c r="E1717" i="5"/>
  <c r="E1971" i="5"/>
  <c r="E2099" i="5"/>
  <c r="E2227" i="5"/>
  <c r="E2355" i="5"/>
  <c r="E2483" i="5"/>
  <c r="E2281" i="5"/>
  <c r="E2409" i="5"/>
  <c r="E1069" i="5"/>
  <c r="E1325" i="5"/>
  <c r="E1581" i="5"/>
  <c r="E1837" i="5"/>
  <c r="E2031" i="5"/>
  <c r="E2159" i="5"/>
  <c r="E2287" i="5"/>
  <c r="E2415" i="5"/>
  <c r="E2229" i="5"/>
  <c r="E2357" i="5"/>
  <c r="E2485" i="5"/>
  <c r="E1221" i="5"/>
  <c r="E1477" i="5"/>
  <c r="E1733" i="5"/>
  <c r="E1979" i="5"/>
  <c r="E2107" i="5"/>
  <c r="E2235" i="5"/>
  <c r="E2363" i="5"/>
  <c r="E2491" i="5"/>
  <c r="E2289" i="5"/>
  <c r="E2417" i="5"/>
  <c r="E1085" i="5"/>
  <c r="E1341" i="5"/>
  <c r="E1597" i="5"/>
  <c r="E1853" i="5"/>
  <c r="E2039" i="5"/>
  <c r="E2167" i="5"/>
  <c r="E2295" i="5"/>
  <c r="E2423" i="5"/>
  <c r="E1466" i="5"/>
  <c r="E1594" i="5"/>
  <c r="E1722" i="5"/>
  <c r="E348" i="5"/>
  <c r="E763" i="5"/>
  <c r="E506" i="5"/>
  <c r="E1238" i="5"/>
  <c r="E1528" i="5"/>
  <c r="E1762" i="5"/>
  <c r="E1890" i="5"/>
  <c r="E226" i="5"/>
  <c r="E1150" i="5"/>
  <c r="E1484" i="5"/>
  <c r="E1740" i="5"/>
  <c r="E1868" i="5"/>
  <c r="E310" i="5"/>
  <c r="E844" i="5"/>
  <c r="E1151" i="5"/>
  <c r="E1407" i="5"/>
  <c r="E1663" i="5"/>
  <c r="E1919" i="5"/>
  <c r="E2072" i="5"/>
  <c r="E2200" i="5"/>
  <c r="E2328" i="5"/>
  <c r="E2456" i="5"/>
  <c r="E568" i="5"/>
  <c r="E476" i="5"/>
  <c r="E979" i="5"/>
  <c r="E1235" i="5"/>
  <c r="E1491" i="5"/>
  <c r="E1747" i="5"/>
  <c r="E1986" i="5"/>
  <c r="E2114" i="5"/>
  <c r="E2242" i="5"/>
  <c r="E2370" i="5"/>
  <c r="E2498" i="5"/>
  <c r="E736" i="5"/>
  <c r="E1097" i="5"/>
  <c r="E1353" i="5"/>
  <c r="E1609" i="5"/>
  <c r="E1865" i="5"/>
  <c r="E2045" i="5"/>
  <c r="E2173" i="5"/>
  <c r="E1510" i="5"/>
  <c r="E1638" i="5"/>
  <c r="E155" i="5"/>
  <c r="E567" i="5"/>
  <c r="E851" i="5"/>
  <c r="E858" i="5"/>
  <c r="E1360" i="5"/>
  <c r="E1616" i="5"/>
  <c r="E1806" i="5"/>
  <c r="E1934" i="5"/>
  <c r="E682" i="5"/>
  <c r="E1316" i="5"/>
  <c r="E1572" i="5"/>
  <c r="E1784" i="5"/>
  <c r="E1912" i="5"/>
  <c r="E492" i="5"/>
  <c r="E983" i="5"/>
  <c r="E1239" i="5"/>
  <c r="E1495" i="5"/>
  <c r="E1751" i="5"/>
  <c r="E1988" i="5"/>
  <c r="E2116" i="5"/>
  <c r="E2244" i="5"/>
  <c r="E2372" i="5"/>
  <c r="E2500" i="5"/>
  <c r="E744" i="5"/>
  <c r="E676" i="5"/>
  <c r="E1067" i="5"/>
  <c r="E1323" i="5"/>
  <c r="E1579" i="5"/>
  <c r="E1835" i="5"/>
  <c r="E2030" i="5"/>
  <c r="E2158" i="5"/>
  <c r="E2286" i="5"/>
  <c r="E2414" i="5"/>
  <c r="E366" i="5"/>
  <c r="E912" i="5"/>
  <c r="E1185" i="5"/>
  <c r="E1441" i="5"/>
  <c r="E1697" i="5"/>
  <c r="E1953" i="5"/>
  <c r="E2089" i="5"/>
  <c r="E1426" i="5"/>
  <c r="E1554" i="5"/>
  <c r="E1682" i="5"/>
  <c r="E401" i="5"/>
  <c r="E683" i="5"/>
  <c r="E939" i="5"/>
  <c r="E1078" i="5"/>
  <c r="E1448" i="5"/>
  <c r="E1704" i="5"/>
  <c r="E1850" i="5"/>
  <c r="E153" i="5"/>
  <c r="E990" i="5"/>
  <c r="E1404" i="5"/>
  <c r="E1660" i="5"/>
  <c r="E1828" i="5"/>
  <c r="E1956" i="5"/>
  <c r="E684" i="5"/>
  <c r="E1071" i="5"/>
  <c r="E1327" i="5"/>
  <c r="E1583" i="5"/>
  <c r="E1839" i="5"/>
  <c r="E2032" i="5"/>
  <c r="E2160" i="5"/>
  <c r="E2288" i="5"/>
  <c r="E2416" i="5"/>
  <c r="E382" i="5"/>
  <c r="E920" i="5"/>
  <c r="E852" i="5"/>
  <c r="E1155" i="5"/>
  <c r="E1411" i="5"/>
  <c r="E1667" i="5"/>
  <c r="E1923" i="5"/>
  <c r="E2074" i="5"/>
  <c r="E2202" i="5"/>
  <c r="E2330" i="5"/>
  <c r="E2458" i="5"/>
  <c r="E576" i="5"/>
  <c r="E1017" i="5"/>
  <c r="E1273" i="5"/>
  <c r="E1529" i="5"/>
  <c r="E1785" i="5"/>
  <c r="E2005" i="5"/>
  <c r="E2133" i="5"/>
  <c r="E1470" i="5"/>
  <c r="E1598" i="5"/>
  <c r="E1726" i="5"/>
  <c r="E380" i="5"/>
  <c r="E771" i="5"/>
  <c r="E538" i="5"/>
  <c r="E1254" i="5"/>
  <c r="E1536" i="5"/>
  <c r="E1766" i="5"/>
  <c r="E1894" i="5"/>
  <c r="E290" i="5"/>
  <c r="E1166" i="5"/>
  <c r="E1492" i="5"/>
  <c r="E1744" i="5"/>
  <c r="E1872" i="5"/>
  <c r="E342" i="5"/>
  <c r="E860" i="5"/>
  <c r="E1159" i="5"/>
  <c r="E1415" i="5"/>
  <c r="E1671" i="5"/>
  <c r="E1927" i="5"/>
  <c r="E2076" i="5"/>
  <c r="E2204" i="5"/>
  <c r="E2332" i="5"/>
  <c r="E2460" i="5"/>
  <c r="E584" i="5"/>
  <c r="E508" i="5"/>
  <c r="E987" i="5"/>
  <c r="E1243" i="5"/>
  <c r="E1499" i="5"/>
  <c r="E1755" i="5"/>
  <c r="E1990" i="5"/>
  <c r="E2118" i="5"/>
  <c r="E2246" i="5"/>
  <c r="E2374" i="5"/>
  <c r="E2502" i="5"/>
  <c r="E752" i="5"/>
  <c r="E1105" i="5"/>
  <c r="E1361" i="5"/>
  <c r="E1617" i="5"/>
  <c r="E1873" i="5"/>
  <c r="E2049" i="5"/>
  <c r="E2181" i="5"/>
  <c r="E2301" i="5"/>
  <c r="E2429" i="5"/>
  <c r="E1109" i="5"/>
  <c r="E1365" i="5"/>
  <c r="E1621" i="5"/>
  <c r="E1877" i="5"/>
  <c r="E2051" i="5"/>
  <c r="E2179" i="5"/>
  <c r="E2307" i="5"/>
  <c r="E2435" i="5"/>
  <c r="E2233" i="5"/>
  <c r="E2361" i="5"/>
  <c r="E2489" i="5"/>
  <c r="E1229" i="5"/>
  <c r="E1485" i="5"/>
  <c r="E1741" i="5"/>
  <c r="E1983" i="5"/>
  <c r="E2111" i="5"/>
  <c r="E2239" i="5"/>
  <c r="E2367" i="5"/>
  <c r="E2495" i="5"/>
  <c r="E2309" i="5"/>
  <c r="E2437" i="5"/>
  <c r="E1125" i="5"/>
  <c r="E1381" i="5"/>
  <c r="E1637" i="5"/>
  <c r="E1893" i="5"/>
  <c r="E2059" i="5"/>
  <c r="E2187" i="5"/>
  <c r="E2315" i="5"/>
  <c r="E2443" i="5"/>
  <c r="E2241" i="5"/>
  <c r="E2369" i="5"/>
  <c r="E2497" i="5"/>
  <c r="E1245" i="5"/>
  <c r="E1501" i="5"/>
  <c r="E1757" i="5"/>
  <c r="E1991" i="5"/>
  <c r="E2119" i="5"/>
  <c r="E2247" i="5"/>
  <c r="E2375" i="5"/>
  <c r="E2503" i="5"/>
  <c r="E1482" i="5"/>
  <c r="E1610" i="5"/>
  <c r="E1738" i="5"/>
  <c r="E455" i="5"/>
  <c r="E795" i="5"/>
  <c r="E634" i="5"/>
  <c r="E1302" i="5"/>
  <c r="E1560" i="5"/>
  <c r="E1778" i="5"/>
  <c r="E1906" i="5"/>
  <c r="E458" i="5"/>
  <c r="E1214" i="5"/>
  <c r="E1516" i="5"/>
  <c r="E1756" i="5"/>
  <c r="E1884" i="5"/>
  <c r="E436" i="5"/>
  <c r="E908" i="5"/>
  <c r="E1183" i="5"/>
  <c r="E1439" i="5"/>
  <c r="E1695" i="5"/>
  <c r="E1951" i="5"/>
  <c r="E2088" i="5"/>
  <c r="E2216" i="5"/>
  <c r="E2344" i="5"/>
  <c r="E2472" i="5"/>
  <c r="E632" i="5"/>
  <c r="E564" i="5"/>
  <c r="E1011" i="5"/>
  <c r="E1267" i="5"/>
  <c r="E1523" i="5"/>
  <c r="E1779" i="5"/>
  <c r="E2002" i="5"/>
  <c r="E2130" i="5"/>
  <c r="E2258" i="5"/>
  <c r="E2386" i="5"/>
  <c r="E105" i="5"/>
  <c r="E800" i="5"/>
  <c r="E1129" i="5"/>
  <c r="E1385" i="5"/>
  <c r="E1641" i="5"/>
  <c r="E1897" i="5"/>
  <c r="E2061" i="5"/>
  <c r="E1398" i="5"/>
  <c r="E1526" i="5"/>
  <c r="E1654" i="5"/>
  <c r="E289" i="5"/>
  <c r="E627" i="5"/>
  <c r="E883" i="5"/>
  <c r="E966" i="5"/>
  <c r="E1392" i="5"/>
  <c r="E1648" i="5"/>
  <c r="E1822" i="5"/>
  <c r="E1950" i="5"/>
  <c r="E810" i="5"/>
  <c r="E1348" i="5"/>
  <c r="E1604" i="5"/>
  <c r="E1800" i="5"/>
  <c r="E1928" i="5"/>
  <c r="E572" i="5"/>
  <c r="E1015" i="5"/>
  <c r="E1271" i="5"/>
  <c r="E1527" i="5"/>
  <c r="E1783" i="5"/>
  <c r="E2004" i="5"/>
  <c r="E2132" i="5"/>
  <c r="E2260" i="5"/>
  <c r="E2388" i="5"/>
  <c r="E137" i="5"/>
  <c r="E808" i="5"/>
  <c r="E740" i="5"/>
  <c r="E1099" i="5"/>
  <c r="E1355" i="5"/>
  <c r="E1611" i="5"/>
  <c r="E1867" i="5"/>
  <c r="E2046" i="5"/>
  <c r="E2174" i="5"/>
  <c r="E2302" i="5"/>
  <c r="E2430" i="5"/>
  <c r="E464" i="5"/>
  <c r="E961" i="5"/>
  <c r="E1217" i="5"/>
  <c r="E1473" i="5"/>
  <c r="E1729" i="5"/>
  <c r="E1977" i="5"/>
  <c r="E2105" i="5"/>
  <c r="E1442" i="5"/>
  <c r="E1570" i="5"/>
  <c r="E1698" i="5"/>
  <c r="E133" i="5"/>
  <c r="E715" i="5"/>
  <c r="E194" i="5"/>
  <c r="E1142" i="5"/>
  <c r="E1480" i="5"/>
  <c r="E1736" i="5"/>
  <c r="E1866" i="5"/>
  <c r="E294" i="5"/>
  <c r="E1054" i="5"/>
  <c r="E1436" i="5"/>
  <c r="E1692" i="5"/>
  <c r="E1844" i="5"/>
  <c r="E57" i="5"/>
  <c r="E748" i="5"/>
  <c r="E1103" i="5"/>
  <c r="E1359" i="5"/>
  <c r="E1615" i="5"/>
  <c r="E1871" i="5"/>
  <c r="E2048" i="5"/>
  <c r="E2176" i="5"/>
  <c r="E2304" i="5"/>
  <c r="E2432" i="5"/>
  <c r="E472" i="5"/>
  <c r="E965" i="5"/>
  <c r="E916" i="5"/>
  <c r="E1187" i="5"/>
  <c r="E1443" i="5"/>
  <c r="E1699" i="5"/>
  <c r="E1955" i="5"/>
  <c r="E2090" i="5"/>
  <c r="E2218" i="5"/>
  <c r="E2346" i="5"/>
  <c r="E2474" i="5"/>
  <c r="E640" i="5"/>
  <c r="E1049" i="5"/>
  <c r="E1305" i="5"/>
  <c r="E1561" i="5"/>
  <c r="E1817" i="5"/>
  <c r="E2021" i="5"/>
  <c r="E2149" i="5"/>
  <c r="E1486" i="5"/>
  <c r="E1614" i="5"/>
  <c r="E60" i="5"/>
  <c r="E471" i="5"/>
  <c r="E803" i="5"/>
  <c r="E666" i="5"/>
  <c r="E1312" i="5"/>
  <c r="E1568" i="5"/>
  <c r="E1782" i="5"/>
  <c r="E1910" i="5"/>
  <c r="E490" i="5"/>
  <c r="E1230" i="5"/>
  <c r="E1524" i="5"/>
  <c r="E1760" i="5"/>
  <c r="E1888" i="5"/>
  <c r="E452" i="5"/>
  <c r="E924" i="5"/>
  <c r="E1191" i="5"/>
  <c r="E1447" i="5"/>
  <c r="E1703" i="5"/>
  <c r="E1959" i="5"/>
  <c r="E2092" i="5"/>
  <c r="E2220" i="5"/>
  <c r="E2348" i="5"/>
  <c r="E2476" i="5"/>
  <c r="E648" i="5"/>
  <c r="E580" i="5"/>
  <c r="E1019" i="5"/>
  <c r="E1275" i="5"/>
  <c r="E1531" i="5"/>
  <c r="E1787" i="5"/>
  <c r="E2006" i="5"/>
  <c r="E2134" i="5"/>
  <c r="E2262" i="5"/>
  <c r="E2390" i="5"/>
  <c r="E169" i="5"/>
  <c r="E816" i="5"/>
  <c r="E1137" i="5"/>
  <c r="E1393" i="5"/>
  <c r="E1649" i="5"/>
  <c r="E1905" i="5"/>
  <c r="E2065" i="5"/>
  <c r="E2197" i="5"/>
  <c r="E2317" i="5"/>
  <c r="E2445" i="5"/>
  <c r="E1141" i="5"/>
  <c r="E1397" i="5"/>
  <c r="E1653" i="5"/>
  <c r="E1909" i="5"/>
  <c r="E2067" i="5"/>
  <c r="E2195" i="5"/>
  <c r="E2323" i="5"/>
  <c r="E2451" i="5"/>
  <c r="E2249" i="5"/>
  <c r="E2377" i="5"/>
  <c r="E2505" i="5"/>
  <c r="E1261" i="5"/>
  <c r="E1517" i="5"/>
  <c r="E1773" i="5"/>
  <c r="E1999" i="5"/>
  <c r="E2127" i="5"/>
  <c r="E2255" i="5"/>
  <c r="E2383" i="5"/>
  <c r="E2189" i="5"/>
  <c r="E2325" i="5"/>
  <c r="E2453" i="5"/>
  <c r="E1157" i="5"/>
  <c r="E1413" i="5"/>
  <c r="E1669" i="5"/>
  <c r="E1925" i="5"/>
  <c r="E2075" i="5"/>
  <c r="E2203" i="5"/>
  <c r="E2331" i="5"/>
  <c r="E2459" i="5"/>
  <c r="E2257" i="5"/>
  <c r="E2385" i="5"/>
  <c r="E1021" i="5"/>
  <c r="E1277" i="5"/>
  <c r="E1533" i="5"/>
  <c r="E1789" i="5"/>
  <c r="E2007" i="5"/>
  <c r="E2135" i="5"/>
  <c r="E2263" i="5"/>
  <c r="E2391" i="5"/>
  <c r="E1434" i="5"/>
  <c r="E1562" i="5"/>
  <c r="E1690" i="5"/>
  <c r="E433" i="5"/>
  <c r="E699" i="5"/>
  <c r="E81" i="5"/>
  <c r="E1110" i="5"/>
  <c r="E1464" i="5"/>
  <c r="E1720" i="5"/>
  <c r="E1858" i="5"/>
  <c r="E230" i="5"/>
  <c r="E1022" i="5"/>
  <c r="E1420" i="5"/>
  <c r="E1676" i="5"/>
  <c r="E1836" i="5"/>
  <c r="E1964" i="5"/>
  <c r="E716" i="5"/>
  <c r="E1087" i="5"/>
  <c r="E1343" i="5"/>
  <c r="E1599" i="5"/>
  <c r="E1855" i="5"/>
  <c r="E2040" i="5"/>
  <c r="E2168" i="5"/>
  <c r="E2296" i="5"/>
  <c r="E2424" i="5"/>
  <c r="E440" i="5"/>
  <c r="E949" i="5"/>
  <c r="E884" i="5"/>
  <c r="E1171" i="5"/>
  <c r="E1427" i="5"/>
  <c r="E1683" i="5"/>
  <c r="E1939" i="5"/>
  <c r="E2082" i="5"/>
  <c r="E2210" i="5"/>
  <c r="E2338" i="5"/>
  <c r="E2466" i="5"/>
  <c r="E608" i="5"/>
  <c r="E1033" i="5"/>
  <c r="E1289" i="5"/>
  <c r="E1545" i="5"/>
  <c r="E1801" i="5"/>
  <c r="E2013" i="5"/>
  <c r="E2141" i="5"/>
  <c r="E1478" i="5"/>
  <c r="E1606" i="5"/>
  <c r="E1734" i="5"/>
  <c r="E439" i="5"/>
  <c r="E787" i="5"/>
  <c r="E602" i="5"/>
  <c r="E1286" i="5"/>
  <c r="E1552" i="5"/>
  <c r="E1774" i="5"/>
  <c r="E1902" i="5"/>
  <c r="E418" i="5"/>
  <c r="E1198" i="5"/>
  <c r="E1508" i="5"/>
  <c r="E1752" i="5"/>
  <c r="E1880" i="5"/>
  <c r="E406" i="5"/>
  <c r="E892" i="5"/>
  <c r="E1175" i="5"/>
  <c r="E1431" i="5"/>
  <c r="E1687" i="5"/>
  <c r="E1943" i="5"/>
  <c r="E2084" i="5"/>
  <c r="E2212" i="5"/>
  <c r="E2340" i="5"/>
  <c r="E2468" i="5"/>
  <c r="E616" i="5"/>
  <c r="E548" i="5"/>
  <c r="E1003" i="5"/>
  <c r="E1259" i="5"/>
  <c r="E1515" i="5"/>
  <c r="E1771" i="5"/>
  <c r="E1998" i="5"/>
  <c r="E2126" i="5"/>
  <c r="E2254" i="5"/>
  <c r="E2382" i="5"/>
  <c r="E41" i="5"/>
  <c r="E784" i="5"/>
  <c r="E1121" i="5"/>
  <c r="E1377" i="5"/>
  <c r="E1633" i="5"/>
  <c r="E1889" i="5"/>
  <c r="E2057" i="5"/>
  <c r="E1394" i="5"/>
  <c r="E1522" i="5"/>
  <c r="E1650" i="5"/>
  <c r="E263" i="5"/>
  <c r="E615" i="5"/>
  <c r="E875" i="5"/>
  <c r="E950" i="5"/>
  <c r="E1384" i="5"/>
  <c r="E1640" i="5"/>
  <c r="E1818" i="5"/>
  <c r="E1946" i="5"/>
  <c r="E778" i="5"/>
  <c r="E1340" i="5"/>
  <c r="E1596" i="5"/>
  <c r="E1796" i="5"/>
  <c r="E1924" i="5"/>
  <c r="E556" i="5"/>
  <c r="E1007" i="5"/>
  <c r="E1263" i="5"/>
  <c r="E1519" i="5"/>
  <c r="E1775" i="5"/>
  <c r="E2000" i="5"/>
  <c r="E2128" i="5"/>
  <c r="E2256" i="5"/>
  <c r="E2384" i="5"/>
  <c r="E73" i="5"/>
  <c r="E792" i="5"/>
  <c r="E724" i="5"/>
  <c r="E1091" i="5"/>
  <c r="E1347" i="5"/>
  <c r="E1603" i="5"/>
  <c r="E1859" i="5"/>
  <c r="E2042" i="5"/>
  <c r="E2170" i="5"/>
  <c r="E2298" i="5"/>
  <c r="E2426" i="5"/>
  <c r="E448" i="5"/>
  <c r="E953" i="5"/>
  <c r="E1209" i="5"/>
  <c r="E1465" i="5"/>
  <c r="E1721" i="5"/>
  <c r="E1973" i="5"/>
  <c r="E2101" i="5"/>
  <c r="E1438" i="5"/>
  <c r="E1566" i="5"/>
  <c r="E1694" i="5"/>
  <c r="E69" i="5"/>
  <c r="E707" i="5"/>
  <c r="E145" i="5"/>
  <c r="E1126" i="5"/>
  <c r="E1472" i="5"/>
  <c r="E1728" i="5"/>
  <c r="E1862" i="5"/>
  <c r="E262" i="5"/>
  <c r="E1038" i="5"/>
  <c r="E1428" i="5"/>
  <c r="E1684" i="5"/>
  <c r="E1840" i="5"/>
  <c r="E1968" i="5"/>
  <c r="E732" i="5"/>
  <c r="E1095" i="5"/>
  <c r="E1351" i="5"/>
  <c r="E1607" i="5"/>
  <c r="E1863" i="5"/>
  <c r="E2044" i="5"/>
  <c r="E2172" i="5"/>
  <c r="E2300" i="5"/>
  <c r="E2428" i="5"/>
  <c r="E456" i="5"/>
  <c r="E957" i="5"/>
  <c r="E900" i="5"/>
  <c r="E1179" i="5"/>
  <c r="E1435" i="5"/>
  <c r="E1691" i="5"/>
  <c r="E1947" i="5"/>
  <c r="E2086" i="5"/>
  <c r="E2214" i="5"/>
  <c r="E2342" i="5"/>
  <c r="E2470" i="5"/>
  <c r="E624" i="5"/>
  <c r="E1041" i="5"/>
  <c r="E1297" i="5"/>
  <c r="E1553" i="5"/>
  <c r="E1809" i="5"/>
  <c r="E2017" i="5"/>
  <c r="E2145" i="5"/>
  <c r="E2269" i="5"/>
  <c r="E2397" i="5"/>
  <c r="E1045" i="5"/>
  <c r="E1301" i="5"/>
  <c r="E1557" i="5"/>
  <c r="E1813" i="5"/>
  <c r="E2019" i="5"/>
  <c r="E2147" i="5"/>
  <c r="E2275" i="5"/>
  <c r="E2403" i="5"/>
  <c r="E2201" i="5"/>
  <c r="E2329" i="5"/>
  <c r="E2457" i="5"/>
  <c r="E1165" i="5"/>
  <c r="E1421" i="5"/>
  <c r="E1677" i="5"/>
  <c r="E1933" i="5"/>
  <c r="E2079" i="5"/>
  <c r="E2207" i="5"/>
  <c r="E2335" i="5"/>
  <c r="E2463" i="5"/>
  <c r="E2277" i="5"/>
  <c r="E2405" i="5"/>
  <c r="E1061" i="5"/>
  <c r="E1317" i="5"/>
  <c r="E1573" i="5"/>
  <c r="E1829" i="5"/>
  <c r="E2027" i="5"/>
  <c r="E2155" i="5"/>
  <c r="E2283" i="5"/>
  <c r="E2411" i="5"/>
  <c r="E2209" i="5"/>
  <c r="E2337" i="5"/>
  <c r="E2465" i="5"/>
  <c r="E1181" i="5"/>
  <c r="E1437" i="5"/>
  <c r="E1693" i="5"/>
  <c r="E1949" i="5"/>
  <c r="E2087" i="5"/>
  <c r="E2215" i="5"/>
  <c r="E2343" i="5"/>
  <c r="E2471" i="5"/>
  <c r="E2487" i="5"/>
  <c r="E1626" i="5"/>
  <c r="E519" i="5"/>
  <c r="E762" i="5"/>
  <c r="E1592" i="5"/>
  <c r="E1922" i="5"/>
  <c r="E1278" i="5"/>
  <c r="E1772" i="5"/>
  <c r="E500" i="5"/>
  <c r="E1215" i="5"/>
  <c r="E1727" i="5"/>
  <c r="E2104" i="5"/>
  <c r="E2360" i="5"/>
  <c r="E696" i="5"/>
  <c r="E1043" i="5"/>
  <c r="E1555" i="5"/>
  <c r="E2018" i="5"/>
  <c r="E2274" i="5"/>
  <c r="E270" i="5"/>
  <c r="E1161" i="5"/>
  <c r="E1673" i="5"/>
  <c r="E2077" i="5"/>
  <c r="E1542" i="5"/>
  <c r="E353" i="5"/>
  <c r="E915" i="5"/>
  <c r="E1424" i="5"/>
  <c r="E1838" i="5"/>
  <c r="E938" i="5"/>
  <c r="E1636" i="5"/>
  <c r="E1944" i="5"/>
  <c r="E1047" i="5"/>
  <c r="E1559" i="5"/>
  <c r="E2020" i="5"/>
  <c r="E2276" i="5"/>
  <c r="E286" i="5"/>
  <c r="E804" i="5"/>
  <c r="E1387" i="5"/>
  <c r="E1899" i="5"/>
  <c r="E2190" i="5"/>
  <c r="E2446" i="5"/>
  <c r="E993" i="5"/>
  <c r="E1505" i="5"/>
  <c r="E1993" i="5"/>
  <c r="E1458" i="5"/>
  <c r="E1714" i="5"/>
  <c r="E747" i="5"/>
  <c r="E1206" i="5"/>
  <c r="E1754" i="5"/>
  <c r="E422" i="5"/>
  <c r="E1468" i="5"/>
  <c r="E1860" i="5"/>
  <c r="E812" i="5"/>
  <c r="E1391" i="5"/>
  <c r="E1903" i="5"/>
  <c r="E2192" i="5"/>
  <c r="E2448" i="5"/>
  <c r="E997" i="5"/>
  <c r="E1219" i="5"/>
  <c r="E1731" i="5"/>
  <c r="E2106" i="5"/>
  <c r="E2362" i="5"/>
  <c r="E704" i="5"/>
  <c r="E1337" i="5"/>
  <c r="E1849" i="5"/>
  <c r="E2165" i="5"/>
  <c r="E1630" i="5"/>
  <c r="E535" i="5"/>
  <c r="E794" i="5"/>
  <c r="E1600" i="5"/>
  <c r="E1926" i="5"/>
  <c r="E1294" i="5"/>
  <c r="E1776" i="5"/>
  <c r="E516" i="5"/>
  <c r="E1223" i="5"/>
  <c r="E1735" i="5"/>
  <c r="E2108" i="5"/>
  <c r="E2364" i="5"/>
  <c r="E712" i="5"/>
  <c r="E1051" i="5"/>
  <c r="E1563" i="5"/>
  <c r="E2022" i="5"/>
  <c r="E2278" i="5"/>
  <c r="E302" i="5"/>
  <c r="E1169" i="5"/>
  <c r="E1681" i="5"/>
  <c r="E2081" i="5"/>
  <c r="E2333" i="5"/>
  <c r="E1173" i="5"/>
  <c r="E1685" i="5"/>
  <c r="E2083" i="5"/>
  <c r="E2339" i="5"/>
  <c r="E2265" i="5"/>
  <c r="E1037" i="5"/>
  <c r="E1549" i="5"/>
  <c r="E2015" i="5"/>
  <c r="E2271" i="5"/>
  <c r="E2213" i="5"/>
  <c r="E2469" i="5"/>
  <c r="E1445" i="5"/>
  <c r="E1957" i="5"/>
  <c r="E2219" i="5"/>
  <c r="E2475" i="5"/>
  <c r="E2401" i="5"/>
  <c r="E1309" i="5"/>
  <c r="E1821" i="5"/>
  <c r="E2151" i="5"/>
  <c r="E2407" i="5"/>
  <c r="E1450" i="5"/>
  <c r="E1578" i="5"/>
  <c r="E1706" i="5"/>
  <c r="E220" i="5"/>
  <c r="E731" i="5"/>
  <c r="E322" i="5"/>
  <c r="E1174" i="5"/>
  <c r="E1496" i="5"/>
  <c r="E1746" i="5"/>
  <c r="E1874" i="5"/>
  <c r="E358" i="5"/>
  <c r="E1086" i="5"/>
  <c r="E1452" i="5"/>
  <c r="E1708" i="5"/>
  <c r="E1852" i="5"/>
  <c r="E182" i="5"/>
  <c r="E780" i="5"/>
  <c r="E1119" i="5"/>
  <c r="E1375" i="5"/>
  <c r="E1631" i="5"/>
  <c r="E1887" i="5"/>
  <c r="E2056" i="5"/>
  <c r="E2184" i="5"/>
  <c r="E2312" i="5"/>
  <c r="E2440" i="5"/>
  <c r="E504" i="5"/>
  <c r="E981" i="5"/>
  <c r="E947" i="5"/>
  <c r="E1203" i="5"/>
  <c r="E1459" i="5"/>
  <c r="E1715" i="5"/>
  <c r="E1970" i="5"/>
  <c r="E2098" i="5"/>
  <c r="E2226" i="5"/>
  <c r="E2354" i="5"/>
  <c r="E2482" i="5"/>
  <c r="E672" i="5"/>
  <c r="E1065" i="5"/>
  <c r="E1321" i="5"/>
  <c r="E1577" i="5"/>
  <c r="E1833" i="5"/>
  <c r="E2029" i="5"/>
  <c r="E2157" i="5"/>
  <c r="E1494" i="5"/>
  <c r="E1622" i="5"/>
  <c r="E124" i="5"/>
  <c r="E503" i="5"/>
  <c r="E819" i="5"/>
  <c r="E730" i="5"/>
  <c r="E1328" i="5"/>
  <c r="E1584" i="5"/>
  <c r="E1790" i="5"/>
  <c r="E1918" i="5"/>
  <c r="E554" i="5"/>
  <c r="E1262" i="5"/>
  <c r="E1540" i="5"/>
  <c r="E1768" i="5"/>
  <c r="E1896" i="5"/>
  <c r="E484" i="5"/>
  <c r="E951" i="5"/>
  <c r="E1207" i="5"/>
  <c r="E1463" i="5"/>
  <c r="E1719" i="5"/>
  <c r="E1972" i="5"/>
  <c r="E2100" i="5"/>
  <c r="E2228" i="5"/>
  <c r="E2356" i="5"/>
  <c r="E2484" i="5"/>
  <c r="E680" i="5"/>
  <c r="E612" i="5"/>
  <c r="E1035" i="5"/>
  <c r="E1291" i="5"/>
  <c r="E1547" i="5"/>
  <c r="E1803" i="5"/>
  <c r="E2014" i="5"/>
  <c r="E2142" i="5"/>
  <c r="E2270" i="5"/>
  <c r="E2398" i="5"/>
  <c r="E238" i="5"/>
  <c r="E848" i="5"/>
  <c r="E1153" i="5"/>
  <c r="E1409" i="5"/>
  <c r="E1665" i="5"/>
  <c r="E1921" i="5"/>
  <c r="E2073" i="5"/>
  <c r="E1410" i="5"/>
  <c r="E1538" i="5"/>
  <c r="E1666" i="5"/>
  <c r="E337" i="5"/>
  <c r="E651" i="5"/>
  <c r="E907" i="5"/>
  <c r="E1014" i="5"/>
  <c r="E1416" i="5"/>
  <c r="E1672" i="5"/>
  <c r="E1834" i="5"/>
  <c r="E1962" i="5"/>
  <c r="E906" i="5"/>
  <c r="E1372" i="5"/>
  <c r="E1628" i="5"/>
  <c r="E1812" i="5"/>
  <c r="E1940" i="5"/>
  <c r="E620" i="5"/>
  <c r="E1039" i="5"/>
  <c r="E1295" i="5"/>
  <c r="E1551" i="5"/>
  <c r="E1807" i="5"/>
  <c r="E2016" i="5"/>
  <c r="E2144" i="5"/>
  <c r="E2272" i="5"/>
  <c r="E2400" i="5"/>
  <c r="E254" i="5"/>
  <c r="E856" i="5"/>
  <c r="E788" i="5"/>
  <c r="E1123" i="5"/>
  <c r="E1379" i="5"/>
  <c r="E1635" i="5"/>
  <c r="E1891" i="5"/>
  <c r="E2058" i="5"/>
  <c r="E2186" i="5"/>
  <c r="E2314" i="5"/>
  <c r="E2442" i="5"/>
  <c r="E512" i="5"/>
  <c r="E985" i="5"/>
  <c r="E1241" i="5"/>
  <c r="E1497" i="5"/>
  <c r="E1753" i="5"/>
  <c r="E1989" i="5"/>
  <c r="E2117" i="5"/>
  <c r="E1454" i="5"/>
  <c r="E1582" i="5"/>
  <c r="E1710" i="5"/>
  <c r="E252" i="5"/>
  <c r="E739" i="5"/>
  <c r="E386" i="5"/>
  <c r="E1190" i="5"/>
  <c r="E1504" i="5"/>
  <c r="E1750" i="5"/>
  <c r="E1878" i="5"/>
  <c r="E390" i="5"/>
  <c r="E1102" i="5"/>
  <c r="E1460" i="5"/>
  <c r="E1716" i="5"/>
  <c r="E1856" i="5"/>
  <c r="E214" i="5"/>
  <c r="E796" i="5"/>
  <c r="E1127" i="5"/>
  <c r="E1383" i="5"/>
  <c r="E1639" i="5"/>
  <c r="E1895" i="5"/>
  <c r="E2060" i="5"/>
  <c r="E2188" i="5"/>
  <c r="E2316" i="5"/>
  <c r="E2444" i="5"/>
  <c r="E520" i="5"/>
  <c r="E989" i="5"/>
  <c r="E955" i="5"/>
  <c r="E1211" i="5"/>
  <c r="E1467" i="5"/>
  <c r="E1723" i="5"/>
  <c r="E1974" i="5"/>
  <c r="E2102" i="5"/>
  <c r="E2230" i="5"/>
  <c r="E2358" i="5"/>
  <c r="E2486" i="5"/>
  <c r="E688" i="5"/>
  <c r="E1073" i="5"/>
  <c r="E1329" i="5"/>
  <c r="E1585" i="5"/>
  <c r="E1841" i="5"/>
  <c r="E2033" i="5"/>
  <c r="E2161" i="5"/>
  <c r="E2285" i="5"/>
  <c r="E2413" i="5"/>
  <c r="E1077" i="5"/>
  <c r="E1333" i="5"/>
  <c r="E1589" i="5"/>
  <c r="E1845" i="5"/>
  <c r="E2035" i="5"/>
  <c r="E2163" i="5"/>
  <c r="E2291" i="5"/>
  <c r="E2419" i="5"/>
  <c r="E2217" i="5"/>
  <c r="E2345" i="5"/>
  <c r="E2473" i="5"/>
  <c r="E1197" i="5"/>
  <c r="E1453" i="5"/>
  <c r="E1709" i="5"/>
  <c r="E1965" i="5"/>
  <c r="E2095" i="5"/>
  <c r="E2223" i="5"/>
  <c r="E2351" i="5"/>
  <c r="E2479" i="5"/>
  <c r="E2293" i="5"/>
  <c r="E2421" i="5"/>
  <c r="E1093" i="5"/>
  <c r="E1349" i="5"/>
  <c r="E1605" i="5"/>
  <c r="E1861" i="5"/>
  <c r="E2043" i="5"/>
  <c r="E2171" i="5"/>
  <c r="E2299" i="5"/>
  <c r="E2427" i="5"/>
  <c r="E2225" i="5"/>
  <c r="E2353" i="5"/>
  <c r="E2481" i="5"/>
  <c r="E1213" i="5"/>
  <c r="E1469" i="5"/>
  <c r="E1725" i="5"/>
  <c r="E1975" i="5"/>
  <c r="E2103" i="5"/>
  <c r="E2231" i="5"/>
  <c r="E2359" i="5"/>
  <c r="E1402" i="5"/>
  <c r="E1530" i="5"/>
  <c r="E1658" i="5"/>
  <c r="E305" i="5"/>
  <c r="E635" i="5"/>
  <c r="E891" i="5"/>
  <c r="E982" i="5"/>
  <c r="E1400" i="5"/>
  <c r="E1656" i="5"/>
  <c r="E1826" i="5"/>
  <c r="E1954" i="5"/>
  <c r="E842" i="5"/>
  <c r="E1356" i="5"/>
  <c r="E1612" i="5"/>
  <c r="E1804" i="5"/>
  <c r="E1932" i="5"/>
  <c r="E588" i="5"/>
  <c r="E1023" i="5"/>
  <c r="E1279" i="5"/>
  <c r="E1535" i="5"/>
  <c r="E1791" i="5"/>
  <c r="E2008" i="5"/>
  <c r="E2136" i="5"/>
  <c r="E2264" i="5"/>
  <c r="E2392" i="5"/>
  <c r="E190" i="5"/>
  <c r="E824" i="5"/>
  <c r="E756" i="5"/>
  <c r="E1107" i="5"/>
  <c r="E1363" i="5"/>
  <c r="E1619" i="5"/>
  <c r="E1875" i="5"/>
  <c r="E2050" i="5"/>
  <c r="E2178" i="5"/>
  <c r="E2306" i="5"/>
  <c r="E2434" i="5"/>
  <c r="E480" i="5"/>
  <c r="E969" i="5"/>
  <c r="E1225" i="5"/>
  <c r="E1481" i="5"/>
  <c r="E1737" i="5"/>
  <c r="E1981" i="5"/>
  <c r="E2109" i="5"/>
  <c r="E1446" i="5"/>
  <c r="E1574" i="5"/>
  <c r="E1702" i="5"/>
  <c r="E188" i="5"/>
  <c r="E723" i="5"/>
  <c r="E258" i="5"/>
  <c r="E1158" i="5"/>
  <c r="E1488" i="5"/>
  <c r="E1742" i="5"/>
  <c r="E1870" i="5"/>
  <c r="E326" i="5"/>
  <c r="E1070" i="5"/>
  <c r="E1444" i="5"/>
  <c r="E1700" i="5"/>
  <c r="E1848" i="5"/>
  <c r="E121" i="5"/>
  <c r="E764" i="5"/>
  <c r="E1111" i="5"/>
  <c r="E1367" i="5"/>
  <c r="E1623" i="5"/>
  <c r="E1879" i="5"/>
  <c r="E2052" i="5"/>
  <c r="E2180" i="5"/>
  <c r="E2308" i="5"/>
  <c r="E2436" i="5"/>
  <c r="E488" i="5"/>
  <c r="E973" i="5"/>
  <c r="E932" i="5"/>
  <c r="E1195" i="5"/>
  <c r="E1451" i="5"/>
  <c r="E1707" i="5"/>
  <c r="E1963" i="5"/>
  <c r="E2094" i="5"/>
  <c r="E2222" i="5"/>
  <c r="E2350" i="5"/>
  <c r="E2478" i="5"/>
  <c r="E656" i="5"/>
  <c r="E1057" i="5"/>
  <c r="E1313" i="5"/>
  <c r="E1569" i="5"/>
  <c r="E1825" i="5"/>
  <c r="E2025" i="5"/>
  <c r="E2153" i="5"/>
  <c r="E1490" i="5"/>
  <c r="E1618" i="5"/>
  <c r="E92" i="5"/>
  <c r="E487" i="5"/>
  <c r="E811" i="5"/>
  <c r="E698" i="5"/>
  <c r="E1320" i="5"/>
  <c r="E1576" i="5"/>
  <c r="E1786" i="5"/>
  <c r="E1914" i="5"/>
  <c r="E522" i="5"/>
  <c r="E1246" i="5"/>
  <c r="E1532" i="5"/>
  <c r="E1764" i="5"/>
  <c r="E1892" i="5"/>
  <c r="E468" i="5"/>
  <c r="E940" i="5"/>
  <c r="E1199" i="5"/>
  <c r="E1455" i="5"/>
  <c r="E1711" i="5"/>
  <c r="E1967" i="5"/>
  <c r="E2096" i="5"/>
  <c r="E2224" i="5"/>
  <c r="E2352" i="5"/>
  <c r="E2480" i="5"/>
  <c r="E664" i="5"/>
  <c r="E596" i="5"/>
  <c r="E1027" i="5"/>
  <c r="E1283" i="5"/>
  <c r="E1539" i="5"/>
  <c r="E1795" i="5"/>
  <c r="E2010" i="5"/>
  <c r="E2138" i="5"/>
  <c r="E2266" i="5"/>
  <c r="E2394" i="5"/>
  <c r="E206" i="5"/>
  <c r="E832" i="5"/>
  <c r="E1145" i="5"/>
  <c r="E1401" i="5"/>
  <c r="E1657" i="5"/>
  <c r="E1913" i="5"/>
  <c r="E2069" i="5"/>
  <c r="E1406" i="5"/>
  <c r="E1534" i="5"/>
  <c r="E1662" i="5"/>
  <c r="E321" i="5"/>
  <c r="E643" i="5"/>
  <c r="E899" i="5"/>
  <c r="E998" i="5"/>
  <c r="E1408" i="5"/>
  <c r="E1664" i="5"/>
  <c r="E1830" i="5"/>
  <c r="E1958" i="5"/>
  <c r="E874" i="5"/>
  <c r="E1364" i="5"/>
  <c r="E1620" i="5"/>
  <c r="E1808" i="5"/>
  <c r="E1936" i="5"/>
  <c r="E604" i="5"/>
  <c r="E1031" i="5"/>
  <c r="E1287" i="5"/>
  <c r="E1543" i="5"/>
  <c r="E1799" i="5"/>
  <c r="E2012" i="5"/>
  <c r="E2140" i="5"/>
  <c r="E2268" i="5"/>
  <c r="E2396" i="5"/>
  <c r="E222" i="5"/>
  <c r="E840" i="5"/>
  <c r="E772" i="5"/>
  <c r="E1115" i="5"/>
  <c r="E1371" i="5"/>
  <c r="E1627" i="5"/>
  <c r="E1883" i="5"/>
  <c r="E2054" i="5"/>
  <c r="E2182" i="5"/>
  <c r="E2310" i="5"/>
  <c r="E2438" i="5"/>
  <c r="E496" i="5"/>
  <c r="E977" i="5"/>
  <c r="E1233" i="5"/>
  <c r="E1489" i="5"/>
  <c r="E1745" i="5"/>
  <c r="E1985" i="5"/>
  <c r="E2113" i="5"/>
  <c r="E2237" i="5"/>
  <c r="E2365" i="5"/>
  <c r="E2493" i="5"/>
  <c r="E1237" i="5"/>
  <c r="E1493" i="5"/>
  <c r="E1749" i="5"/>
  <c r="E1987" i="5"/>
  <c r="E2115" i="5"/>
  <c r="E2243" i="5"/>
  <c r="E2371" i="5"/>
  <c r="E2499" i="5"/>
  <c r="E2297" i="5"/>
  <c r="E2425" i="5"/>
  <c r="E1101" i="5"/>
  <c r="E1357" i="5"/>
  <c r="E1613" i="5"/>
  <c r="E1869" i="5"/>
  <c r="E2047" i="5"/>
  <c r="E2175" i="5"/>
  <c r="E2303" i="5"/>
  <c r="E2431" i="5"/>
  <c r="E2245" i="5"/>
  <c r="E2373" i="5"/>
  <c r="E2501" i="5"/>
  <c r="E1253" i="5"/>
  <c r="E1509" i="5"/>
  <c r="E1765" i="5"/>
  <c r="E1995" i="5"/>
  <c r="E2123" i="5"/>
  <c r="E2251" i="5"/>
  <c r="E2379" i="5"/>
  <c r="E2177" i="5"/>
  <c r="E2305" i="5"/>
  <c r="E2433" i="5"/>
  <c r="E1117" i="5"/>
  <c r="E1373" i="5"/>
  <c r="E1629" i="5"/>
  <c r="E1885" i="5"/>
  <c r="E2055" i="5"/>
  <c r="E2183" i="5"/>
  <c r="E2311" i="5"/>
  <c r="E2439" i="5"/>
  <c r="E1418" i="5"/>
  <c r="E1546" i="5"/>
  <c r="E1674" i="5"/>
  <c r="E369" i="5"/>
  <c r="E667" i="5"/>
  <c r="E923" i="5"/>
  <c r="E1046" i="5"/>
  <c r="E1432" i="5"/>
  <c r="E1688" i="5"/>
  <c r="E1842" i="5"/>
  <c r="E25" i="5"/>
  <c r="E958" i="5"/>
  <c r="E1388" i="5"/>
  <c r="E1644" i="5"/>
  <c r="E1820" i="5"/>
  <c r="E1948" i="5"/>
  <c r="E652" i="5"/>
  <c r="E1055" i="5"/>
  <c r="E1311" i="5"/>
  <c r="E1567" i="5"/>
  <c r="E1823" i="5"/>
  <c r="E2024" i="5"/>
  <c r="E2152" i="5"/>
  <c r="E2280" i="5"/>
  <c r="E2408" i="5"/>
  <c r="E318" i="5"/>
  <c r="E888" i="5"/>
  <c r="E820" i="5"/>
  <c r="E1139" i="5"/>
  <c r="E1395" i="5"/>
  <c r="E1651" i="5"/>
  <c r="E1907" i="5"/>
  <c r="E2066" i="5"/>
  <c r="E2194" i="5"/>
  <c r="E2322" i="5"/>
  <c r="E2450" i="5"/>
  <c r="E544" i="5"/>
  <c r="E1001" i="5"/>
  <c r="E1257" i="5"/>
  <c r="E1513" i="5"/>
  <c r="E1769" i="5"/>
  <c r="E1997" i="5"/>
  <c r="E2125" i="5"/>
  <c r="E1462" i="5"/>
  <c r="E1590" i="5"/>
  <c r="E1718" i="5"/>
  <c r="E316" i="5"/>
  <c r="E755" i="5"/>
  <c r="E474" i="5"/>
  <c r="E1222" i="5"/>
  <c r="E1520" i="5"/>
  <c r="E1758" i="5"/>
  <c r="E1886" i="5"/>
  <c r="E444" i="5"/>
  <c r="E1134" i="5"/>
  <c r="E1476" i="5"/>
  <c r="E1732" i="5"/>
  <c r="E1864" i="5"/>
  <c r="E278" i="5"/>
  <c r="E828" i="5"/>
  <c r="E1143" i="5"/>
  <c r="E1399" i="5"/>
  <c r="E1655" i="5"/>
  <c r="E1911" i="5"/>
  <c r="E2068" i="5"/>
  <c r="E2196" i="5"/>
  <c r="E2324" i="5"/>
  <c r="E2452" i="5"/>
  <c r="E552" i="5"/>
  <c r="E1005" i="5"/>
  <c r="E971" i="5"/>
  <c r="E1227" i="5"/>
  <c r="E1483" i="5"/>
  <c r="E1739" i="5"/>
  <c r="E1982" i="5"/>
  <c r="E2110" i="5"/>
  <c r="E2238" i="5"/>
  <c r="E2366" i="5"/>
  <c r="E2494" i="5"/>
  <c r="E720" i="5"/>
  <c r="E1089" i="5"/>
  <c r="E1345" i="5"/>
  <c r="E1601" i="5"/>
  <c r="E1857" i="5"/>
  <c r="E2041" i="5"/>
  <c r="E2169" i="5"/>
  <c r="E1506" i="5"/>
  <c r="E1634" i="5"/>
  <c r="E91" i="5"/>
  <c r="E551" i="5"/>
  <c r="E843" i="5"/>
  <c r="E826" i="5"/>
  <c r="E1352" i="5"/>
  <c r="E1608" i="5"/>
  <c r="E1802" i="5"/>
  <c r="E1930" i="5"/>
  <c r="E650" i="5"/>
  <c r="E1308" i="5"/>
  <c r="E1564" i="5"/>
  <c r="E1780" i="5"/>
  <c r="E1908" i="5"/>
  <c r="E460" i="5"/>
  <c r="E975" i="5"/>
  <c r="E1231" i="5"/>
  <c r="E1487" i="5"/>
  <c r="E1743" i="5"/>
  <c r="E1984" i="5"/>
  <c r="E2112" i="5"/>
  <c r="E2240" i="5"/>
  <c r="E2368" i="5"/>
  <c r="E2496" i="5"/>
  <c r="E728" i="5"/>
  <c r="E660" i="5"/>
  <c r="E1059" i="5"/>
  <c r="E1315" i="5"/>
  <c r="E1571" i="5"/>
  <c r="E1827" i="5"/>
  <c r="E2026" i="5"/>
  <c r="E2154" i="5"/>
  <c r="E2282" i="5"/>
  <c r="E2410" i="5"/>
  <c r="E334" i="5"/>
  <c r="E896" i="5"/>
  <c r="E1177" i="5"/>
  <c r="E1433" i="5"/>
  <c r="E1689" i="5"/>
  <c r="E1945" i="5"/>
  <c r="E2085" i="5"/>
  <c r="E1422" i="5"/>
  <c r="E1550" i="5"/>
  <c r="E1678" i="5"/>
  <c r="E385" i="5"/>
  <c r="E675" i="5"/>
  <c r="E931" i="5"/>
  <c r="E1062" i="5"/>
  <c r="E1440" i="5"/>
  <c r="E1696" i="5"/>
  <c r="E1846" i="5"/>
  <c r="E89" i="5"/>
  <c r="E974" i="5"/>
  <c r="E1396" i="5"/>
  <c r="E1652" i="5"/>
  <c r="E1824" i="5"/>
  <c r="E1952" i="5"/>
  <c r="E668" i="5"/>
  <c r="E1063" i="5"/>
  <c r="E1319" i="5"/>
  <c r="E1575" i="5"/>
  <c r="E1831" i="5"/>
  <c r="E2028" i="5"/>
  <c r="E2156" i="5"/>
  <c r="E2284" i="5"/>
  <c r="E2412" i="5"/>
  <c r="E350" i="5"/>
  <c r="E904" i="5"/>
  <c r="E836" i="5"/>
  <c r="E1147" i="5"/>
  <c r="E1403" i="5"/>
  <c r="E1659" i="5"/>
  <c r="E1915" i="5"/>
  <c r="E2070" i="5"/>
  <c r="E2198" i="5"/>
  <c r="E2326" i="5"/>
  <c r="E2454" i="5"/>
  <c r="E560" i="5"/>
  <c r="E1009" i="5"/>
  <c r="E1265" i="5"/>
  <c r="E1521" i="5"/>
  <c r="E1777" i="5"/>
  <c r="E2001" i="5"/>
  <c r="E2129" i="5"/>
  <c r="E2253" i="5"/>
  <c r="E2381" i="5"/>
  <c r="E1013" i="5"/>
  <c r="E1269" i="5"/>
  <c r="E1525" i="5"/>
  <c r="E1781" i="5"/>
  <c r="E2003" i="5"/>
  <c r="E2131" i="5"/>
  <c r="E2259" i="5"/>
  <c r="E2387" i="5"/>
  <c r="E2185" i="5"/>
  <c r="E2313" i="5"/>
  <c r="E2441" i="5"/>
  <c r="E1133" i="5"/>
  <c r="E1389" i="5"/>
  <c r="E1645" i="5"/>
  <c r="E1901" i="5"/>
  <c r="E2063" i="5"/>
  <c r="E2191" i="5"/>
  <c r="E2319" i="5"/>
  <c r="E2447" i="5"/>
  <c r="E2261" i="5"/>
  <c r="E2389" i="5"/>
  <c r="E1029" i="5"/>
  <c r="E1285" i="5"/>
  <c r="E1541" i="5"/>
  <c r="E1797" i="5"/>
  <c r="E2011" i="5"/>
  <c r="E2139" i="5"/>
  <c r="E2267" i="5"/>
  <c r="E2395" i="5"/>
  <c r="E2193" i="5"/>
  <c r="E2321" i="5"/>
  <c r="E2449" i="5"/>
  <c r="E1149" i="5"/>
  <c r="E1405" i="5"/>
  <c r="E1661" i="5"/>
  <c r="E1917" i="5"/>
  <c r="E2071" i="5"/>
  <c r="E2199" i="5"/>
  <c r="E2327" i="5"/>
  <c r="E1498" i="5"/>
  <c r="E156" i="5"/>
  <c r="E827" i="5"/>
  <c r="E1336" i="5"/>
  <c r="E1794" i="5"/>
  <c r="E586" i="5"/>
  <c r="E1548" i="5"/>
  <c r="E1900" i="5"/>
  <c r="E959" i="5"/>
  <c r="E1471" i="5"/>
  <c r="E1976" i="5"/>
  <c r="E2232" i="5"/>
  <c r="E2488" i="5"/>
  <c r="E628" i="5"/>
  <c r="E1299" i="5"/>
  <c r="E1811" i="5"/>
  <c r="E2146" i="5"/>
  <c r="E2402" i="5"/>
  <c r="E864" i="5"/>
  <c r="E1417" i="5"/>
  <c r="E1929" i="5"/>
  <c r="E1414" i="5"/>
  <c r="E1670" i="5"/>
  <c r="E659" i="5"/>
  <c r="E1030" i="5"/>
  <c r="E1680" i="5"/>
  <c r="E1966" i="5"/>
  <c r="E1380" i="5"/>
  <c r="E1816" i="5"/>
  <c r="E636" i="5"/>
  <c r="E1303" i="5"/>
  <c r="E1815" i="5"/>
  <c r="E2148" i="5"/>
  <c r="E2404" i="5"/>
  <c r="E872" i="5"/>
  <c r="E1131" i="5"/>
  <c r="E1643" i="5"/>
  <c r="E2062" i="5"/>
  <c r="E2318" i="5"/>
  <c r="E528" i="5"/>
  <c r="E1249" i="5"/>
  <c r="E1761" i="5"/>
  <c r="E2121" i="5"/>
  <c r="E1586" i="5"/>
  <c r="E284" i="5"/>
  <c r="E442" i="5"/>
  <c r="E1512" i="5"/>
  <c r="E1882" i="5"/>
  <c r="E1118" i="5"/>
  <c r="E1724" i="5"/>
  <c r="E246" i="5"/>
  <c r="E1135" i="5"/>
  <c r="E1647" i="5"/>
  <c r="E2064" i="5"/>
  <c r="E2320" i="5"/>
  <c r="E536" i="5"/>
  <c r="E963" i="5"/>
  <c r="E1475" i="5"/>
  <c r="E1978" i="5"/>
  <c r="E2234" i="5"/>
  <c r="E2490" i="5"/>
  <c r="E1081" i="5"/>
  <c r="E1593" i="5"/>
  <c r="E2037" i="5"/>
  <c r="E1502" i="5"/>
  <c r="E27" i="5"/>
  <c r="E835" i="5"/>
  <c r="E1344" i="5"/>
  <c r="E1798" i="5"/>
  <c r="E618" i="5"/>
  <c r="E1556" i="5"/>
  <c r="E1904" i="5"/>
  <c r="E967" i="5"/>
  <c r="E1479" i="5"/>
  <c r="E1980" i="5"/>
  <c r="E2236" i="5"/>
  <c r="E2492" i="5"/>
  <c r="E644" i="5"/>
  <c r="E1307" i="5"/>
  <c r="E1819" i="5"/>
  <c r="E2150" i="5"/>
  <c r="E2406" i="5"/>
  <c r="E880" i="5"/>
  <c r="E1425" i="5"/>
  <c r="E1937" i="5"/>
  <c r="E2205" i="5"/>
  <c r="E2461" i="5"/>
  <c r="E1429" i="5"/>
  <c r="E1941" i="5"/>
  <c r="E2211" i="5"/>
  <c r="E2467" i="5"/>
  <c r="E2393" i="5"/>
  <c r="E1293" i="5"/>
  <c r="E1805" i="5"/>
  <c r="E2143" i="5"/>
  <c r="E2399" i="5"/>
  <c r="E2341" i="5"/>
  <c r="E1189" i="5"/>
  <c r="E1701" i="5"/>
  <c r="E2091" i="5"/>
  <c r="E2347" i="5"/>
  <c r="E2273" i="5"/>
  <c r="E1053" i="5"/>
  <c r="E1565" i="5"/>
  <c r="E2023" i="5"/>
  <c r="E2279" i="5"/>
  <c r="E2455" i="5"/>
</calcChain>
</file>

<file path=xl/comments1.xml><?xml version="1.0" encoding="utf-8"?>
<comments xmlns="http://schemas.openxmlformats.org/spreadsheetml/2006/main">
  <authors>
    <author>kh26_2_019</author>
  </authors>
  <commentList>
    <comment ref="D9" authorId="0" shapeId="0">
      <text>
        <r>
          <rPr>
            <sz val="9"/>
            <color indexed="81"/>
            <rFont val="Tahoma"/>
            <family val="2"/>
          </rPr>
          <t xml:space="preserve">  </t>
        </r>
        <r>
          <rPr>
            <sz val="14"/>
            <color indexed="81"/>
            <rFont val="Tahoma"/>
            <family val="2"/>
          </rPr>
          <t xml:space="preserve">رجاء من الخبراء المساعدة في إضافة رصيد اول المدة من صفحة بيان العملاء الي رصيد العميل C9
</t>
        </r>
      </text>
    </comment>
  </commentList>
</comments>
</file>

<file path=xl/sharedStrings.xml><?xml version="1.0" encoding="utf-8"?>
<sst xmlns="http://schemas.openxmlformats.org/spreadsheetml/2006/main" count="78" uniqueCount="64">
  <si>
    <t>دائن</t>
  </si>
  <si>
    <t>مدين</t>
  </si>
  <si>
    <t>رصيد اول</t>
  </si>
  <si>
    <t>رقم الموبايل</t>
  </si>
  <si>
    <t>العنوان</t>
  </si>
  <si>
    <t>اسم العميل</t>
  </si>
  <si>
    <t>الكود</t>
  </si>
  <si>
    <t>رشاد سعودي</t>
  </si>
  <si>
    <t>بيان الحركة</t>
  </si>
  <si>
    <t>التاريخ</t>
  </si>
  <si>
    <t>كود العميل</t>
  </si>
  <si>
    <t>تاريخ كشف الحساب</t>
  </si>
  <si>
    <t>الي</t>
  </si>
  <si>
    <t>من</t>
  </si>
  <si>
    <t>رصيد العميل</t>
  </si>
  <si>
    <t>رصيد بناءا علي الكود</t>
  </si>
  <si>
    <t>رصيد بناءا علي الفترة</t>
  </si>
  <si>
    <t>م</t>
  </si>
  <si>
    <t>احمد جمال سيد ع المطلب</t>
  </si>
  <si>
    <t>احمد صبحي صالح</t>
  </si>
  <si>
    <t>سعيد محمد عودة</t>
  </si>
  <si>
    <t>سنية فكري ابراهيم</t>
  </si>
  <si>
    <t>سيد محمد ابوصبيح</t>
  </si>
  <si>
    <t>صلاح صلاح ع الحميد طه</t>
  </si>
  <si>
    <t>صلاح محمد ابوخريبة</t>
  </si>
  <si>
    <t>ق سحر محمود ابراهيم</t>
  </si>
  <si>
    <t>ق سعد سمير الروبي</t>
  </si>
  <si>
    <t>محمد جمال سيد عبدالمطلب</t>
  </si>
  <si>
    <t>محمد ع العزيز جيش</t>
  </si>
  <si>
    <t>محمد عبدالله مختار</t>
  </si>
  <si>
    <t>نهلة السيد عليوة ذكي</t>
  </si>
  <si>
    <t>سك احمد عطا ابراهيم</t>
  </si>
  <si>
    <t>سك ابراهيم عطا ابراهيم</t>
  </si>
  <si>
    <t>سك محمود طه عبدالفتاح</t>
  </si>
  <si>
    <t>سك كامل سيد احمد كامل</t>
  </si>
  <si>
    <t>سك رشاد ابواليزيد عبدالمقصود</t>
  </si>
  <si>
    <t>سك ياسر عيد قوشتي</t>
  </si>
  <si>
    <t>سك عبدالنبي محمد محمد علي</t>
  </si>
  <si>
    <t>سك عيد محمد عمر عبدالواحد</t>
  </si>
  <si>
    <t>سك ايمن متولي احمد متولي</t>
  </si>
  <si>
    <t>ام امنية حسن</t>
  </si>
  <si>
    <t>شراء موبايل هواوي y6</t>
  </si>
  <si>
    <t>عين شمس</t>
  </si>
  <si>
    <t xml:space="preserve"> =AND('كشف حساب'!$B$5&lt;&gt;"";'كشف حساب'!F5="";'كشف حساب'!F6="")</t>
  </si>
  <si>
    <t xml:space="preserve"> =AND('كشف حساب'!$F$5&amp;'كشف حساب'!$F$6="")</t>
  </si>
  <si>
    <t xml:space="preserve"> =AND('حركة العملاء'!D7='كشف حساب'!$B$5)</t>
  </si>
  <si>
    <t xml:space="preserve"> =AND('حركة العملاء'!F7&gt;='كشف حساب'!$F$5;'حركة العملاء'!F7&lt;='كشف حساب'!$F$6)</t>
  </si>
  <si>
    <t xml:space="preserve"> =SUMIFS('حركة العملاء'!H7:$H$2506;'حركة العملاء'!F7:$F$2506;"&lt;="&amp;'كشف حساب'!$F$6;'حركة العملاء'!D7:$D$2506;'كشف حساب'!$B$5)
-SUMIFS('حركة العملاء'!I7:$I$2506;'حركة العملاء'!F7:$F$2506;"&lt;="&amp;'كشف حساب'!$F$6;'حركة العملاء'!D7:$D$2506;'كشف حساب'!$B$5)</t>
  </si>
  <si>
    <t xml:space="preserve"> =SUMIFS('حركة العملاء'!H7:$H$2506;'حركة العملاء'!D7:$D$2506;'كشف حساب'!$B$5)
-SUMIFS('حركة العملاء'!I7:$I$2506;'حركة العملاء'!D7:$D$2506;'كشف حساب'!$B$5)</t>
  </si>
  <si>
    <t xml:space="preserve"> =IF(AND($B$5&lt;&gt;"";F5="";F6="");SUMIFS('حركة العملاء'!H7:$H$2506;'حركة العملاء'!D7:$D$2506;$B$5)
-SUMIFS('حركة العملاء'!I7:$I$2506;'حركة العملاء'!D7:$D$2506;$B$5);
SUMIFS('حركة العملاء'!H7:$H$2506;'حركة العملاء'!F7:$F$2506;"&lt;="&amp;$F$6;'حركة العملاء'!D7:$D$2506;$B$5)
-SUMIFS('حركة العملاء'!I7:$I$2506;'حركة العملاء'!F7:$F$2506;"&lt;="&amp;$F$6;'حركة العملاء'!D7:$D$2506;$B$5))</t>
  </si>
  <si>
    <t>معادلات التصميم</t>
  </si>
  <si>
    <t>سداد</t>
  </si>
  <si>
    <t>الحلمية</t>
  </si>
  <si>
    <t>م نصر</t>
  </si>
  <si>
    <t>المطرية</t>
  </si>
  <si>
    <t>سامح علي خالد</t>
  </si>
  <si>
    <t>عصام خيري محمد</t>
  </si>
  <si>
    <t>حسام صديق</t>
  </si>
  <si>
    <t xml:space="preserve"> غزال حامد</t>
  </si>
  <si>
    <t>محمود ع المنعم</t>
  </si>
  <si>
    <t>احمد عبدالنبي</t>
  </si>
  <si>
    <t>جمال محمد عبداللطيف</t>
  </si>
  <si>
    <t>وليد احمد خليل</t>
  </si>
  <si>
    <t>احمد حسن 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</si>
</sst>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9" x14ac:knownFonts="1">
    <font>
      <sz val="12"/>
      <color theme="1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9"/>
      <color indexed="81"/>
      <name val="Tahoma"/>
      <family val="2"/>
    </font>
    <font>
      <sz val="14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gradientFill degree="90">
        <stop position="0">
          <color theme="0"/>
        </stop>
        <stop position="0.5">
          <color rgb="FF92D050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5"/>
        </stop>
        <stop position="1">
          <color theme="0"/>
        </stop>
      </gradient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 applyAlignment="1">
      <alignment horizontal="center" vertical="center" readingOrder="2"/>
    </xf>
    <xf numFmtId="2" fontId="2" fillId="3" borderId="2" xfId="1" applyNumberFormat="1" applyFont="1" applyFill="1" applyBorder="1" applyAlignment="1">
      <alignment horizontal="center" vertical="center" readingOrder="2"/>
    </xf>
    <xf numFmtId="49" fontId="2" fillId="3" borderId="2" xfId="1" applyNumberFormat="1" applyFont="1" applyFill="1" applyBorder="1" applyAlignment="1">
      <alignment horizontal="center" vertical="center" readingOrder="2"/>
    </xf>
    <xf numFmtId="0" fontId="2" fillId="3" borderId="2" xfId="1" applyFont="1" applyFill="1" applyBorder="1" applyAlignment="1">
      <alignment horizontal="center" vertical="center" readingOrder="2"/>
    </xf>
    <xf numFmtId="2" fontId="2" fillId="3" borderId="5" xfId="1" applyNumberFormat="1" applyFont="1" applyFill="1" applyBorder="1" applyAlignment="1">
      <alignment horizontal="center" vertical="center" readingOrder="2"/>
    </xf>
    <xf numFmtId="49" fontId="2" fillId="3" borderId="5" xfId="1" applyNumberFormat="1" applyFont="1" applyFill="1" applyBorder="1" applyAlignment="1">
      <alignment horizontal="center" vertical="center" readingOrder="2"/>
    </xf>
    <xf numFmtId="0" fontId="2" fillId="3" borderId="5" xfId="1" applyFont="1" applyFill="1" applyBorder="1" applyAlignment="1">
      <alignment horizontal="center" vertical="center" readingOrder="2"/>
    </xf>
    <xf numFmtId="0" fontId="2" fillId="2" borderId="6" xfId="1" applyFont="1" applyFill="1" applyBorder="1" applyAlignment="1">
      <alignment horizontal="center" vertical="center" readingOrder="2"/>
    </xf>
    <xf numFmtId="2" fontId="2" fillId="3" borderId="7" xfId="1" applyNumberFormat="1" applyFont="1" applyFill="1" applyBorder="1" applyAlignment="1">
      <alignment horizontal="center" vertical="center" readingOrder="2"/>
    </xf>
    <xf numFmtId="49" fontId="2" fillId="3" borderId="7" xfId="1" applyNumberFormat="1" applyFont="1" applyFill="1" applyBorder="1" applyAlignment="1">
      <alignment horizontal="center" vertical="center" readingOrder="2"/>
    </xf>
    <xf numFmtId="0" fontId="2" fillId="3" borderId="7" xfId="1" applyFont="1" applyFill="1" applyBorder="1" applyAlignment="1">
      <alignment horizontal="center" vertical="center" readingOrder="2"/>
    </xf>
    <xf numFmtId="0" fontId="2" fillId="2" borderId="9" xfId="1" applyFont="1" applyFill="1" applyBorder="1" applyAlignment="1">
      <alignment horizontal="center" vertical="center" readingOrder="2"/>
    </xf>
    <xf numFmtId="2" fontId="2" fillId="0" borderId="1" xfId="1" applyNumberFormat="1" applyFont="1" applyBorder="1" applyAlignment="1">
      <alignment horizontal="center" vertical="center" readingOrder="2"/>
    </xf>
    <xf numFmtId="2" fontId="2" fillId="0" borderId="2" xfId="1" applyNumberFormat="1" applyFont="1" applyBorder="1" applyAlignment="1">
      <alignment horizontal="center" vertical="center" readingOrder="2"/>
    </xf>
    <xf numFmtId="0" fontId="2" fillId="0" borderId="2" xfId="1" applyNumberFormat="1" applyFont="1" applyBorder="1" applyAlignment="1">
      <alignment horizontal="center" vertical="center" readingOrder="2"/>
    </xf>
    <xf numFmtId="164" fontId="2" fillId="0" borderId="2" xfId="1" applyNumberFormat="1" applyFont="1" applyBorder="1" applyAlignment="1">
      <alignment horizontal="center" vertical="center" readingOrder="2"/>
    </xf>
    <xf numFmtId="0" fontId="2" fillId="4" borderId="3" xfId="1" applyFont="1" applyFill="1" applyBorder="1" applyAlignment="1">
      <alignment horizontal="center" vertical="center" readingOrder="2"/>
    </xf>
    <xf numFmtId="0" fontId="2" fillId="0" borderId="11" xfId="1" applyFont="1" applyBorder="1" applyAlignment="1">
      <alignment horizontal="center" vertical="center" readingOrder="2"/>
    </xf>
    <xf numFmtId="2" fontId="2" fillId="0" borderId="4" xfId="1" applyNumberFormat="1" applyFont="1" applyBorder="1" applyAlignment="1">
      <alignment horizontal="center" vertical="center" readingOrder="2"/>
    </xf>
    <xf numFmtId="2" fontId="2" fillId="0" borderId="3" xfId="1" applyNumberFormat="1" applyFont="1" applyBorder="1" applyAlignment="1">
      <alignment horizontal="center" vertical="center" readingOrder="2"/>
    </xf>
    <xf numFmtId="0" fontId="2" fillId="0" borderId="3" xfId="1" applyNumberFormat="1" applyFont="1" applyBorder="1" applyAlignment="1">
      <alignment horizontal="center" vertical="center" readingOrder="2"/>
    </xf>
    <xf numFmtId="164" fontId="2" fillId="0" borderId="5" xfId="1" applyNumberFormat="1" applyFont="1" applyBorder="1" applyAlignment="1">
      <alignment horizontal="center" vertical="center" readingOrder="2"/>
    </xf>
    <xf numFmtId="2" fontId="2" fillId="0" borderId="12" xfId="1" applyNumberFormat="1" applyFont="1" applyBorder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 readingOrder="2"/>
    </xf>
    <xf numFmtId="0" fontId="3" fillId="0" borderId="0" xfId="1" applyFont="1" applyAlignment="1">
      <alignment horizontal="center" vertical="center" readingOrder="2"/>
    </xf>
    <xf numFmtId="2" fontId="3" fillId="0" borderId="0" xfId="1" applyNumberFormat="1" applyFont="1" applyAlignment="1">
      <alignment horizontal="center" vertical="center" readingOrder="2"/>
    </xf>
    <xf numFmtId="164" fontId="3" fillId="0" borderId="0" xfId="1" applyNumberFormat="1" applyFont="1" applyAlignment="1">
      <alignment horizontal="center" vertical="center" readingOrder="2"/>
    </xf>
    <xf numFmtId="0" fontId="2" fillId="6" borderId="16" xfId="1" applyFont="1" applyFill="1" applyBorder="1" applyAlignment="1">
      <alignment horizontal="center" vertical="center" readingOrder="2"/>
    </xf>
    <xf numFmtId="0" fontId="2" fillId="6" borderId="18" xfId="1" applyFont="1" applyFill="1" applyBorder="1" applyAlignment="1">
      <alignment horizontal="center" vertical="center" readingOrder="2"/>
    </xf>
    <xf numFmtId="0" fontId="2" fillId="6" borderId="17" xfId="1" applyFont="1" applyFill="1" applyBorder="1" applyAlignment="1">
      <alignment horizontal="center" vertical="center" readingOrder="2"/>
    </xf>
    <xf numFmtId="0" fontId="2" fillId="5" borderId="19" xfId="1" applyFont="1" applyFill="1" applyBorder="1" applyAlignment="1">
      <alignment horizontal="center" vertical="center" readingOrder="2"/>
    </xf>
    <xf numFmtId="0" fontId="2" fillId="5" borderId="16" xfId="1" applyFont="1" applyFill="1" applyBorder="1" applyAlignment="1">
      <alignment horizontal="center" vertical="center" readingOrder="2"/>
    </xf>
    <xf numFmtId="2" fontId="4" fillId="5" borderId="0" xfId="1" applyNumberFormat="1" applyFont="1" applyFill="1" applyAlignment="1">
      <alignment horizontal="center" vertical="center" readingOrder="2"/>
    </xf>
    <xf numFmtId="0" fontId="2" fillId="6" borderId="0" xfId="1" applyFont="1" applyFill="1" applyAlignment="1">
      <alignment horizontal="center" vertical="center" readingOrder="2"/>
    </xf>
    <xf numFmtId="0" fontId="3" fillId="0" borderId="0" xfId="1" applyNumberFormat="1" applyFont="1" applyAlignment="1">
      <alignment horizontal="center" vertical="center" readingOrder="2"/>
    </xf>
    <xf numFmtId="0" fontId="2" fillId="6" borderId="14" xfId="1" applyFont="1" applyFill="1" applyBorder="1" applyAlignment="1">
      <alignment horizontal="center" vertical="center" readingOrder="2"/>
    </xf>
    <xf numFmtId="0" fontId="2" fillId="6" borderId="13" xfId="1" applyFont="1" applyFill="1" applyBorder="1" applyAlignment="1">
      <alignment horizontal="center" vertical="center" readingOrder="2"/>
    </xf>
    <xf numFmtId="0" fontId="2" fillId="6" borderId="5" xfId="1" applyFont="1" applyFill="1" applyBorder="1" applyAlignment="1">
      <alignment horizontal="center" vertical="center" readingOrder="2"/>
    </xf>
    <xf numFmtId="164" fontId="2" fillId="5" borderId="5" xfId="1" applyNumberFormat="1" applyFont="1" applyFill="1" applyBorder="1" applyAlignment="1">
      <alignment horizontal="center" vertical="center" readingOrder="2"/>
    </xf>
    <xf numFmtId="0" fontId="2" fillId="6" borderId="15" xfId="1" applyFont="1" applyFill="1" applyBorder="1" applyAlignment="1">
      <alignment horizontal="center" vertical="center" readingOrder="2"/>
    </xf>
    <xf numFmtId="0" fontId="2" fillId="6" borderId="10" xfId="1" applyFont="1" applyFill="1" applyBorder="1" applyAlignment="1">
      <alignment horizontal="center" vertical="center" readingOrder="2"/>
    </xf>
    <xf numFmtId="0" fontId="2" fillId="6" borderId="8" xfId="1" applyFont="1" applyFill="1" applyBorder="1" applyAlignment="1">
      <alignment horizontal="center" vertical="center" readingOrder="2"/>
    </xf>
    <xf numFmtId="0" fontId="3" fillId="0" borderId="0" xfId="1" applyFont="1" applyAlignment="1">
      <alignment horizontal="center" vertical="center"/>
    </xf>
    <xf numFmtId="0" fontId="5" fillId="0" borderId="0" xfId="0" applyFont="1"/>
    <xf numFmtId="0" fontId="3" fillId="0" borderId="0" xfId="1" applyFont="1" applyAlignment="1">
      <alignment horizontal="center" vertical="center" readingOrder="1"/>
    </xf>
    <xf numFmtId="0" fontId="5" fillId="0" borderId="0" xfId="0" applyFont="1" applyAlignment="1">
      <alignment horizontal="center" vertical="center"/>
    </xf>
    <xf numFmtId="2" fontId="3" fillId="7" borderId="0" xfId="1" applyNumberFormat="1" applyFont="1" applyFill="1" applyAlignment="1">
      <alignment horizontal="center" vertical="center" wrapText="1"/>
    </xf>
    <xf numFmtId="0" fontId="3" fillId="7" borderId="0" xfId="1" applyFont="1" applyFill="1" applyAlignment="1">
      <alignment vertical="center"/>
    </xf>
    <xf numFmtId="0" fontId="5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2" fontId="3" fillId="8" borderId="0" xfId="1" applyNumberFormat="1" applyFont="1" applyFill="1" applyAlignment="1">
      <alignment horizontal="center" vertical="center" wrapText="1"/>
    </xf>
    <xf numFmtId="0" fontId="3" fillId="8" borderId="0" xfId="1" applyFont="1" applyFill="1" applyAlignment="1">
      <alignment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19050</xdr:rowOff>
    </xdr:from>
    <xdr:to>
      <xdr:col>2</xdr:col>
      <xdr:colOff>1885950</xdr:colOff>
      <xdr:row>4</xdr:row>
      <xdr:rowOff>66675</xdr:rowOff>
    </xdr:to>
    <xdr:sp macro="" textlink="">
      <xdr:nvSpPr>
        <xdr:cNvPr id="2" name="Rounded Rectangle 1"/>
        <xdr:cNvSpPr/>
      </xdr:nvSpPr>
      <xdr:spPr>
        <a:xfrm>
          <a:off x="4219575" y="247650"/>
          <a:ext cx="2686050" cy="733425"/>
        </a:xfrm>
        <a:prstGeom prst="roundRect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14100000"/>
          </a:lightRig>
        </a:scene3d>
        <a:sp3d prstMaterial="softEdge">
          <a:bevelT w="127000" prst="artDeco"/>
        </a:sp3d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1">
              <a:blipFill>
                <a:blip xmlns:r="http://schemas.openxmlformats.org/officeDocument/2006/relationships" r:embed="rId1"/>
                <a:tile tx="0" ty="0" sx="100000" sy="100000" flip="none" algn="tl"/>
              </a:blipFill>
            </a:rPr>
            <a:t>بيانات العملاء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</xdr:row>
      <xdr:rowOff>47625</xdr:rowOff>
    </xdr:from>
    <xdr:to>
      <xdr:col>4</xdr:col>
      <xdr:colOff>2066925</xdr:colOff>
      <xdr:row>4</xdr:row>
      <xdr:rowOff>19050</xdr:rowOff>
    </xdr:to>
    <xdr:sp macro="" textlink="">
      <xdr:nvSpPr>
        <xdr:cNvPr id="3" name="Rounded Rectangle 2"/>
        <xdr:cNvSpPr/>
      </xdr:nvSpPr>
      <xdr:spPr>
        <a:xfrm>
          <a:off x="12483798375" y="276225"/>
          <a:ext cx="2628900" cy="657225"/>
        </a:xfrm>
        <a:prstGeom prst="roundRect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0" cap="none" spc="0">
              <a:ln w="0"/>
              <a:blipFill>
                <a:blip xmlns:r="http://schemas.openxmlformats.org/officeDocument/2006/relationships" r:embed="rId1"/>
                <a:tile tx="0" ty="0" sx="100000" sy="100000" flip="none" algn="tl"/>
              </a:blip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حركة</a:t>
          </a:r>
          <a:r>
            <a:rPr lang="ar-EG" sz="3600" b="0" cap="none" spc="0" baseline="0">
              <a:ln w="0"/>
              <a:blipFill>
                <a:blip xmlns:r="http://schemas.openxmlformats.org/officeDocument/2006/relationships" r:embed="rId1"/>
                <a:tile tx="0" ty="0" sx="100000" sy="100000" flip="none" algn="tl"/>
              </a:blip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العملاء</a:t>
          </a:r>
          <a:endParaRPr lang="ar-EG" sz="3600" b="0" cap="none" spc="0">
            <a:ln w="0"/>
            <a:blipFill>
              <a:blip xmlns:r="http://schemas.openxmlformats.org/officeDocument/2006/relationships" r:embed="rId1"/>
              <a:tile tx="0" ty="0" sx="100000" sy="100000" flip="none" algn="tl"/>
            </a:blip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0</xdr:rowOff>
    </xdr:from>
    <xdr:to>
      <xdr:col>5</xdr:col>
      <xdr:colOff>1543050</xdr:colOff>
      <xdr:row>3</xdr:row>
      <xdr:rowOff>171450</xdr:rowOff>
    </xdr:to>
    <xdr:sp macro="" textlink="">
      <xdr:nvSpPr>
        <xdr:cNvPr id="3" name="Rounded Rectangle 2"/>
        <xdr:cNvSpPr/>
      </xdr:nvSpPr>
      <xdr:spPr>
        <a:xfrm>
          <a:off x="12481321875" y="200025"/>
          <a:ext cx="2628900" cy="581025"/>
        </a:xfrm>
        <a:prstGeom prst="roundRect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0" cap="none" spc="0">
              <a:ln w="0"/>
              <a:blipFill>
                <a:blip xmlns:r="http://schemas.openxmlformats.org/officeDocument/2006/relationships" r:embed="rId1"/>
                <a:tile tx="0" ty="0" sx="100000" sy="100000" flip="none" algn="tl"/>
              </a:blip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كشف الحساب</a:t>
          </a:r>
        </a:p>
      </xdr:txBody>
    </xdr:sp>
    <xdr:clientData/>
  </xdr:twoCellAnchor>
  <xdr:twoCellAnchor>
    <xdr:from>
      <xdr:col>3</xdr:col>
      <xdr:colOff>95250</xdr:colOff>
      <xdr:row>8</xdr:row>
      <xdr:rowOff>95250</xdr:rowOff>
    </xdr:from>
    <xdr:to>
      <xdr:col>4</xdr:col>
      <xdr:colOff>228600</xdr:colOff>
      <xdr:row>8</xdr:row>
      <xdr:rowOff>285750</xdr:rowOff>
    </xdr:to>
    <xdr:sp macro="" textlink="">
      <xdr:nvSpPr>
        <xdr:cNvPr id="2" name="Right Arrow 1"/>
        <xdr:cNvSpPr/>
      </xdr:nvSpPr>
      <xdr:spPr>
        <a:xfrm>
          <a:off x="12484246050" y="2047875"/>
          <a:ext cx="676275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O170"/>
  <sheetViews>
    <sheetView showGridLines="0" rightToLeft="1" workbookViewId="0">
      <pane ySplit="6" topLeftCell="A10" activePane="bottomLeft" state="frozen"/>
      <selection activeCell="B11" sqref="B11"/>
      <selection pane="bottomLeft" activeCell="B15" sqref="B15:B170"/>
    </sheetView>
  </sheetViews>
  <sheetFormatPr defaultColWidth="0" defaultRowHeight="18" x14ac:dyDescent="0.2"/>
  <cols>
    <col min="1" max="1" width="3.77734375" style="1" customWidth="1"/>
    <col min="2" max="2" width="9.88671875" style="1" bestFit="1" customWidth="1"/>
    <col min="3" max="3" width="23.44140625" style="1" bestFit="1" customWidth="1"/>
    <col min="4" max="4" width="14.109375" style="1" bestFit="1" customWidth="1"/>
    <col min="5" max="5" width="16.6640625" style="1" customWidth="1"/>
    <col min="6" max="6" width="13.33203125" style="1" customWidth="1"/>
    <col min="7" max="7" width="3.6640625" style="1" customWidth="1"/>
    <col min="8" max="11" width="8.88671875" style="1" hidden="1" customWidth="1"/>
    <col min="12" max="12" width="13.33203125" style="1" hidden="1" customWidth="1"/>
    <col min="13" max="14" width="8.88671875" style="1" hidden="1" customWidth="1"/>
    <col min="15" max="15" width="13.33203125" style="1" hidden="1" customWidth="1"/>
    <col min="16" max="16384" width="8.88671875" style="1" hidden="1"/>
  </cols>
  <sheetData>
    <row r="2" spans="2:12" x14ac:dyDescent="0.2">
      <c r="L2" s="1">
        <v>1009845134</v>
      </c>
    </row>
    <row r="3" spans="2:12" x14ac:dyDescent="0.2">
      <c r="L3" s="1" t="s">
        <v>7</v>
      </c>
    </row>
    <row r="5" spans="2:12" ht="18.75" thickBot="1" x14ac:dyDescent="0.25"/>
    <row r="6" spans="2:12" ht="36" customHeight="1" thickBot="1" x14ac:dyDescent="0.25">
      <c r="B6" s="41" t="s">
        <v>6</v>
      </c>
      <c r="C6" s="42" t="s">
        <v>5</v>
      </c>
      <c r="D6" s="42" t="s">
        <v>4</v>
      </c>
      <c r="E6" s="42" t="s">
        <v>3</v>
      </c>
      <c r="F6" s="42" t="s">
        <v>2</v>
      </c>
    </row>
    <row r="7" spans="2:12" x14ac:dyDescent="0.2">
      <c r="B7" s="12">
        <f>IF(C7&lt;&gt;"",1001,"")</f>
        <v>1001</v>
      </c>
      <c r="C7" s="11" t="s">
        <v>18</v>
      </c>
      <c r="D7" s="11"/>
      <c r="E7" s="10"/>
      <c r="F7" s="9">
        <v>4050</v>
      </c>
    </row>
    <row r="8" spans="2:12" x14ac:dyDescent="0.2">
      <c r="B8" s="8">
        <f t="shared" ref="B8:B71" si="0">IF(C8&lt;&gt;"",B7+1,"")</f>
        <v>1002</v>
      </c>
      <c r="C8" s="7" t="s">
        <v>19</v>
      </c>
      <c r="D8" s="7"/>
      <c r="E8" s="6"/>
      <c r="F8" s="5">
        <v>600</v>
      </c>
    </row>
    <row r="9" spans="2:12" x14ac:dyDescent="0.2">
      <c r="B9" s="8">
        <f t="shared" si="0"/>
        <v>1003</v>
      </c>
      <c r="C9" s="7" t="s">
        <v>55</v>
      </c>
      <c r="D9" s="7"/>
      <c r="E9" s="6"/>
      <c r="F9" s="5">
        <v>1150</v>
      </c>
    </row>
    <row r="10" spans="2:12" x14ac:dyDescent="0.2">
      <c r="B10" s="8">
        <f t="shared" si="0"/>
        <v>1004</v>
      </c>
      <c r="C10" s="7" t="s">
        <v>20</v>
      </c>
      <c r="D10" s="7"/>
      <c r="E10" s="6"/>
      <c r="F10" s="5">
        <v>1000</v>
      </c>
    </row>
    <row r="11" spans="2:12" x14ac:dyDescent="0.2">
      <c r="B11" s="8">
        <f t="shared" si="0"/>
        <v>1005</v>
      </c>
      <c r="C11" s="7" t="s">
        <v>21</v>
      </c>
      <c r="D11" s="7"/>
      <c r="E11" s="6"/>
      <c r="F11" s="5">
        <v>600</v>
      </c>
    </row>
    <row r="12" spans="2:12" x14ac:dyDescent="0.2">
      <c r="B12" s="8">
        <f t="shared" si="0"/>
        <v>1006</v>
      </c>
      <c r="C12" s="7" t="s">
        <v>22</v>
      </c>
      <c r="D12" s="7"/>
      <c r="E12" s="6"/>
      <c r="F12" s="5">
        <v>3415</v>
      </c>
    </row>
    <row r="13" spans="2:12" x14ac:dyDescent="0.2">
      <c r="B13" s="8">
        <f t="shared" si="0"/>
        <v>1007</v>
      </c>
      <c r="C13" s="7" t="s">
        <v>23</v>
      </c>
      <c r="D13" s="7"/>
      <c r="E13" s="6"/>
      <c r="F13" s="5">
        <v>500</v>
      </c>
    </row>
    <row r="14" spans="2:12" x14ac:dyDescent="0.2">
      <c r="B14" s="8">
        <f t="shared" si="0"/>
        <v>1008</v>
      </c>
      <c r="C14" s="7" t="s">
        <v>24</v>
      </c>
      <c r="D14" s="7"/>
      <c r="E14" s="6"/>
      <c r="F14" s="5">
        <v>3000</v>
      </c>
    </row>
    <row r="15" spans="2:12" x14ac:dyDescent="0.2">
      <c r="B15" s="8">
        <f t="shared" si="0"/>
        <v>1009</v>
      </c>
      <c r="C15" s="7" t="s">
        <v>56</v>
      </c>
      <c r="D15" s="7"/>
      <c r="E15" s="6"/>
      <c r="F15" s="5">
        <v>4900</v>
      </c>
    </row>
    <row r="16" spans="2:12" x14ac:dyDescent="0.2">
      <c r="B16" s="8">
        <f t="shared" si="0"/>
        <v>1010</v>
      </c>
      <c r="C16" s="7" t="s">
        <v>25</v>
      </c>
      <c r="D16" s="7"/>
      <c r="E16" s="6"/>
      <c r="F16" s="5">
        <v>950</v>
      </c>
    </row>
    <row r="17" spans="2:6" x14ac:dyDescent="0.2">
      <c r="B17" s="8">
        <f t="shared" si="0"/>
        <v>1011</v>
      </c>
      <c r="C17" s="7" t="s">
        <v>26</v>
      </c>
      <c r="D17" s="7"/>
      <c r="E17" s="6"/>
      <c r="F17" s="5">
        <v>1300</v>
      </c>
    </row>
    <row r="18" spans="2:6" x14ac:dyDescent="0.2">
      <c r="B18" s="8">
        <f t="shared" si="0"/>
        <v>1012</v>
      </c>
      <c r="C18" s="7" t="s">
        <v>63</v>
      </c>
      <c r="D18" s="7" t="s">
        <v>54</v>
      </c>
      <c r="E18" s="6"/>
      <c r="F18" s="5">
        <v>650</v>
      </c>
    </row>
    <row r="19" spans="2:6" x14ac:dyDescent="0.2">
      <c r="B19" s="8">
        <f t="shared" si="0"/>
        <v>1013</v>
      </c>
      <c r="C19" s="7" t="s">
        <v>57</v>
      </c>
      <c r="D19" s="7" t="s">
        <v>42</v>
      </c>
      <c r="E19" s="6"/>
      <c r="F19" s="5">
        <v>200</v>
      </c>
    </row>
    <row r="20" spans="2:6" x14ac:dyDescent="0.2">
      <c r="B20" s="8">
        <f t="shared" si="0"/>
        <v>1014</v>
      </c>
      <c r="C20" s="7" t="s">
        <v>58</v>
      </c>
      <c r="D20" s="7" t="s">
        <v>52</v>
      </c>
      <c r="E20" s="6"/>
      <c r="F20" s="5">
        <v>1250</v>
      </c>
    </row>
    <row r="21" spans="2:6" x14ac:dyDescent="0.2">
      <c r="B21" s="8">
        <f t="shared" si="0"/>
        <v>1015</v>
      </c>
      <c r="C21" s="7" t="s">
        <v>59</v>
      </c>
      <c r="D21" s="7" t="s">
        <v>52</v>
      </c>
      <c r="E21" s="6"/>
      <c r="F21" s="5">
        <v>2500</v>
      </c>
    </row>
    <row r="22" spans="2:6" x14ac:dyDescent="0.2">
      <c r="B22" s="8">
        <f t="shared" si="0"/>
        <v>1016</v>
      </c>
      <c r="C22" s="7" t="s">
        <v>27</v>
      </c>
      <c r="D22" s="7"/>
      <c r="E22" s="6"/>
      <c r="F22" s="5">
        <v>1300</v>
      </c>
    </row>
    <row r="23" spans="2:6" x14ac:dyDescent="0.2">
      <c r="B23" s="8">
        <f t="shared" si="0"/>
        <v>1017</v>
      </c>
      <c r="C23" s="7" t="s">
        <v>28</v>
      </c>
      <c r="D23" s="7"/>
      <c r="E23" s="6"/>
      <c r="F23" s="5">
        <v>4125</v>
      </c>
    </row>
    <row r="24" spans="2:6" x14ac:dyDescent="0.2">
      <c r="B24" s="8">
        <f t="shared" si="0"/>
        <v>1018</v>
      </c>
      <c r="C24" s="7" t="s">
        <v>29</v>
      </c>
      <c r="D24" s="7"/>
      <c r="E24" s="6"/>
      <c r="F24" s="5">
        <v>1375</v>
      </c>
    </row>
    <row r="25" spans="2:6" x14ac:dyDescent="0.2">
      <c r="B25" s="8">
        <f t="shared" si="0"/>
        <v>1019</v>
      </c>
      <c r="C25" s="7" t="s">
        <v>30</v>
      </c>
      <c r="D25" s="7"/>
      <c r="E25" s="6"/>
      <c r="F25" s="5">
        <v>1900</v>
      </c>
    </row>
    <row r="26" spans="2:6" x14ac:dyDescent="0.2">
      <c r="B26" s="8">
        <f t="shared" si="0"/>
        <v>1020</v>
      </c>
      <c r="C26" s="7" t="s">
        <v>31</v>
      </c>
      <c r="D26" s="7"/>
      <c r="E26" s="6"/>
      <c r="F26" s="5">
        <v>8850</v>
      </c>
    </row>
    <row r="27" spans="2:6" x14ac:dyDescent="0.2">
      <c r="B27" s="8">
        <f t="shared" si="0"/>
        <v>1021</v>
      </c>
      <c r="C27" s="7" t="s">
        <v>32</v>
      </c>
      <c r="D27" s="7"/>
      <c r="E27" s="6"/>
      <c r="F27" s="5">
        <v>8950</v>
      </c>
    </row>
    <row r="28" spans="2:6" x14ac:dyDescent="0.2">
      <c r="B28" s="8">
        <f t="shared" si="0"/>
        <v>1022</v>
      </c>
      <c r="C28" s="7" t="s">
        <v>33</v>
      </c>
      <c r="D28" s="7"/>
      <c r="E28" s="6"/>
      <c r="F28" s="5">
        <v>8825</v>
      </c>
    </row>
    <row r="29" spans="2:6" x14ac:dyDescent="0.2">
      <c r="B29" s="8">
        <f t="shared" si="0"/>
        <v>1023</v>
      </c>
      <c r="C29" s="7" t="s">
        <v>34</v>
      </c>
      <c r="D29" s="7"/>
      <c r="E29" s="6"/>
      <c r="F29" s="5">
        <v>7675</v>
      </c>
    </row>
    <row r="30" spans="2:6" x14ac:dyDescent="0.2">
      <c r="B30" s="8">
        <f t="shared" si="0"/>
        <v>1024</v>
      </c>
      <c r="C30" s="7" t="s">
        <v>35</v>
      </c>
      <c r="D30" s="7"/>
      <c r="E30" s="6"/>
      <c r="F30" s="5">
        <v>8550</v>
      </c>
    </row>
    <row r="31" spans="2:6" x14ac:dyDescent="0.2">
      <c r="B31" s="8">
        <f t="shared" si="0"/>
        <v>1025</v>
      </c>
      <c r="C31" s="7" t="s">
        <v>36</v>
      </c>
      <c r="D31" s="7"/>
      <c r="E31" s="6"/>
      <c r="F31" s="5">
        <v>9500</v>
      </c>
    </row>
    <row r="32" spans="2:6" x14ac:dyDescent="0.2">
      <c r="B32" s="8">
        <f t="shared" si="0"/>
        <v>1026</v>
      </c>
      <c r="C32" s="7" t="s">
        <v>37</v>
      </c>
      <c r="D32" s="7"/>
      <c r="E32" s="6"/>
      <c r="F32" s="5">
        <v>9500</v>
      </c>
    </row>
    <row r="33" spans="2:6" x14ac:dyDescent="0.2">
      <c r="B33" s="8">
        <f t="shared" si="0"/>
        <v>1027</v>
      </c>
      <c r="C33" s="7" t="s">
        <v>38</v>
      </c>
      <c r="D33" s="7"/>
      <c r="E33" s="6"/>
      <c r="F33" s="5">
        <v>9500</v>
      </c>
    </row>
    <row r="34" spans="2:6" x14ac:dyDescent="0.2">
      <c r="B34" s="8">
        <f t="shared" si="0"/>
        <v>1028</v>
      </c>
      <c r="C34" s="7" t="s">
        <v>39</v>
      </c>
      <c r="D34" s="7"/>
      <c r="E34" s="6"/>
      <c r="F34" s="5">
        <v>27450</v>
      </c>
    </row>
    <row r="35" spans="2:6" x14ac:dyDescent="0.2">
      <c r="B35" s="8">
        <f t="shared" si="0"/>
        <v>1029</v>
      </c>
      <c r="C35" s="7" t="s">
        <v>62</v>
      </c>
      <c r="D35" s="7"/>
      <c r="E35" s="6"/>
      <c r="F35" s="5">
        <v>800</v>
      </c>
    </row>
    <row r="36" spans="2:6" x14ac:dyDescent="0.2">
      <c r="B36" s="8">
        <f t="shared" si="0"/>
        <v>1030</v>
      </c>
      <c r="C36" s="7" t="s">
        <v>40</v>
      </c>
      <c r="D36" s="7"/>
      <c r="E36" s="6"/>
      <c r="F36" s="5">
        <v>4000</v>
      </c>
    </row>
    <row r="37" spans="2:6" x14ac:dyDescent="0.2">
      <c r="B37" s="8">
        <f t="shared" si="0"/>
        <v>1031</v>
      </c>
      <c r="C37" s="7" t="s">
        <v>60</v>
      </c>
      <c r="D37" s="7" t="s">
        <v>53</v>
      </c>
      <c r="E37" s="6"/>
      <c r="F37" s="5">
        <v>2400</v>
      </c>
    </row>
    <row r="38" spans="2:6" x14ac:dyDescent="0.2">
      <c r="B38" s="8">
        <f t="shared" si="0"/>
        <v>1032</v>
      </c>
      <c r="C38" s="7" t="s">
        <v>61</v>
      </c>
      <c r="D38" s="7" t="s">
        <v>53</v>
      </c>
      <c r="E38" s="6"/>
      <c r="F38" s="5">
        <v>1550</v>
      </c>
    </row>
    <row r="39" spans="2:6" x14ac:dyDescent="0.2">
      <c r="B39" s="8" t="str">
        <f t="shared" si="0"/>
        <v/>
      </c>
      <c r="C39" s="7"/>
      <c r="D39" s="7"/>
      <c r="E39" s="6"/>
      <c r="F39" s="5"/>
    </row>
    <row r="40" spans="2:6" x14ac:dyDescent="0.2">
      <c r="B40" s="8" t="str">
        <f t="shared" si="0"/>
        <v/>
      </c>
      <c r="C40" s="7"/>
      <c r="D40" s="7"/>
      <c r="E40" s="6"/>
      <c r="F40" s="5"/>
    </row>
    <row r="41" spans="2:6" x14ac:dyDescent="0.2">
      <c r="B41" s="8" t="str">
        <f t="shared" si="0"/>
        <v/>
      </c>
      <c r="C41" s="7"/>
      <c r="D41" s="7"/>
      <c r="E41" s="6"/>
      <c r="F41" s="5"/>
    </row>
    <row r="42" spans="2:6" x14ac:dyDescent="0.2">
      <c r="B42" s="8" t="str">
        <f t="shared" si="0"/>
        <v/>
      </c>
      <c r="C42" s="7"/>
      <c r="D42" s="7"/>
      <c r="E42" s="6"/>
      <c r="F42" s="5"/>
    </row>
    <row r="43" spans="2:6" x14ac:dyDescent="0.2">
      <c r="B43" s="8" t="str">
        <f t="shared" si="0"/>
        <v/>
      </c>
      <c r="C43" s="7"/>
      <c r="D43" s="7"/>
      <c r="E43" s="6"/>
      <c r="F43" s="5"/>
    </row>
    <row r="44" spans="2:6" x14ac:dyDescent="0.2">
      <c r="B44" s="8" t="str">
        <f t="shared" si="0"/>
        <v/>
      </c>
      <c r="C44" s="7"/>
      <c r="D44" s="7"/>
      <c r="E44" s="6"/>
      <c r="F44" s="5"/>
    </row>
    <row r="45" spans="2:6" x14ac:dyDescent="0.2">
      <c r="B45" s="8" t="str">
        <f t="shared" si="0"/>
        <v/>
      </c>
      <c r="C45" s="7"/>
      <c r="D45" s="7"/>
      <c r="E45" s="6"/>
      <c r="F45" s="5"/>
    </row>
    <row r="46" spans="2:6" x14ac:dyDescent="0.2">
      <c r="B46" s="8" t="str">
        <f t="shared" si="0"/>
        <v/>
      </c>
      <c r="C46" s="7"/>
      <c r="D46" s="7"/>
      <c r="E46" s="6"/>
      <c r="F46" s="5"/>
    </row>
    <row r="47" spans="2:6" x14ac:dyDescent="0.2">
      <c r="B47" s="8" t="str">
        <f t="shared" si="0"/>
        <v/>
      </c>
      <c r="C47" s="7"/>
      <c r="D47" s="7"/>
      <c r="E47" s="6"/>
      <c r="F47" s="5"/>
    </row>
    <row r="48" spans="2:6" x14ac:dyDescent="0.2">
      <c r="B48" s="8" t="str">
        <f t="shared" si="0"/>
        <v/>
      </c>
      <c r="C48" s="7"/>
      <c r="D48" s="7"/>
      <c r="E48" s="6"/>
      <c r="F48" s="5"/>
    </row>
    <row r="49" spans="2:6" x14ac:dyDescent="0.2">
      <c r="B49" s="8" t="str">
        <f t="shared" si="0"/>
        <v/>
      </c>
      <c r="C49" s="7"/>
      <c r="D49" s="7"/>
      <c r="E49" s="6"/>
      <c r="F49" s="5"/>
    </row>
    <row r="50" spans="2:6" x14ac:dyDescent="0.2">
      <c r="B50" s="8" t="str">
        <f t="shared" si="0"/>
        <v/>
      </c>
      <c r="C50" s="7"/>
      <c r="D50" s="7"/>
      <c r="E50" s="6"/>
      <c r="F50" s="5"/>
    </row>
    <row r="51" spans="2:6" x14ac:dyDescent="0.2">
      <c r="B51" s="8" t="str">
        <f t="shared" si="0"/>
        <v/>
      </c>
      <c r="C51" s="7"/>
      <c r="D51" s="7"/>
      <c r="E51" s="6"/>
      <c r="F51" s="5"/>
    </row>
    <row r="52" spans="2:6" x14ac:dyDescent="0.2">
      <c r="B52" s="8" t="str">
        <f t="shared" si="0"/>
        <v/>
      </c>
      <c r="C52" s="7"/>
      <c r="D52" s="7"/>
      <c r="E52" s="6"/>
      <c r="F52" s="5"/>
    </row>
    <row r="53" spans="2:6" x14ac:dyDescent="0.2">
      <c r="B53" s="8" t="str">
        <f t="shared" si="0"/>
        <v/>
      </c>
      <c r="C53" s="7"/>
      <c r="D53" s="7"/>
      <c r="E53" s="6"/>
      <c r="F53" s="5"/>
    </row>
    <row r="54" spans="2:6" x14ac:dyDescent="0.2">
      <c r="B54" s="8" t="str">
        <f t="shared" si="0"/>
        <v/>
      </c>
      <c r="C54" s="7"/>
      <c r="D54" s="7"/>
      <c r="E54" s="6"/>
      <c r="F54" s="5"/>
    </row>
    <row r="55" spans="2:6" x14ac:dyDescent="0.2">
      <c r="B55" s="8" t="str">
        <f t="shared" si="0"/>
        <v/>
      </c>
      <c r="C55" s="7"/>
      <c r="D55" s="7"/>
      <c r="E55" s="6"/>
      <c r="F55" s="5"/>
    </row>
    <row r="56" spans="2:6" x14ac:dyDescent="0.2">
      <c r="B56" s="8" t="str">
        <f t="shared" si="0"/>
        <v/>
      </c>
      <c r="C56" s="7"/>
      <c r="D56" s="7"/>
      <c r="E56" s="6"/>
      <c r="F56" s="5"/>
    </row>
    <row r="57" spans="2:6" x14ac:dyDescent="0.2">
      <c r="B57" s="8" t="str">
        <f t="shared" si="0"/>
        <v/>
      </c>
      <c r="C57" s="7"/>
      <c r="D57" s="7"/>
      <c r="E57" s="6"/>
      <c r="F57" s="5"/>
    </row>
    <row r="58" spans="2:6" x14ac:dyDescent="0.2">
      <c r="B58" s="8" t="str">
        <f t="shared" si="0"/>
        <v/>
      </c>
      <c r="C58" s="7"/>
      <c r="D58" s="7"/>
      <c r="E58" s="6"/>
      <c r="F58" s="5"/>
    </row>
    <row r="59" spans="2:6" x14ac:dyDescent="0.2">
      <c r="B59" s="8" t="str">
        <f t="shared" si="0"/>
        <v/>
      </c>
      <c r="C59" s="7"/>
      <c r="D59" s="7"/>
      <c r="E59" s="6"/>
      <c r="F59" s="5"/>
    </row>
    <row r="60" spans="2:6" x14ac:dyDescent="0.2">
      <c r="B60" s="8" t="str">
        <f t="shared" si="0"/>
        <v/>
      </c>
      <c r="C60" s="7"/>
      <c r="D60" s="7"/>
      <c r="E60" s="6"/>
      <c r="F60" s="5"/>
    </row>
    <row r="61" spans="2:6" x14ac:dyDescent="0.2">
      <c r="B61" s="8" t="str">
        <f t="shared" si="0"/>
        <v/>
      </c>
      <c r="C61" s="7"/>
      <c r="D61" s="7"/>
      <c r="E61" s="6"/>
      <c r="F61" s="5"/>
    </row>
    <row r="62" spans="2:6" x14ac:dyDescent="0.2">
      <c r="B62" s="8" t="str">
        <f t="shared" si="0"/>
        <v/>
      </c>
      <c r="C62" s="7"/>
      <c r="D62" s="7"/>
      <c r="E62" s="6"/>
      <c r="F62" s="5"/>
    </row>
    <row r="63" spans="2:6" x14ac:dyDescent="0.2">
      <c r="B63" s="8" t="str">
        <f t="shared" si="0"/>
        <v/>
      </c>
      <c r="C63" s="7"/>
      <c r="D63" s="7"/>
      <c r="E63" s="6"/>
      <c r="F63" s="5"/>
    </row>
    <row r="64" spans="2:6" x14ac:dyDescent="0.2">
      <c r="B64" s="8" t="str">
        <f t="shared" si="0"/>
        <v/>
      </c>
      <c r="C64" s="7"/>
      <c r="D64" s="7"/>
      <c r="E64" s="6"/>
      <c r="F64" s="5"/>
    </row>
    <row r="65" spans="2:6" x14ac:dyDescent="0.2">
      <c r="B65" s="8" t="str">
        <f t="shared" si="0"/>
        <v/>
      </c>
      <c r="C65" s="7"/>
      <c r="D65" s="7"/>
      <c r="E65" s="6"/>
      <c r="F65" s="5"/>
    </row>
    <row r="66" spans="2:6" x14ac:dyDescent="0.2">
      <c r="B66" s="8" t="str">
        <f t="shared" si="0"/>
        <v/>
      </c>
      <c r="C66" s="7"/>
      <c r="D66" s="7"/>
      <c r="E66" s="6"/>
      <c r="F66" s="5"/>
    </row>
    <row r="67" spans="2:6" x14ac:dyDescent="0.2">
      <c r="B67" s="8" t="str">
        <f t="shared" si="0"/>
        <v/>
      </c>
      <c r="C67" s="7"/>
      <c r="D67" s="7"/>
      <c r="E67" s="6"/>
      <c r="F67" s="5"/>
    </row>
    <row r="68" spans="2:6" x14ac:dyDescent="0.2">
      <c r="B68" s="8" t="str">
        <f t="shared" si="0"/>
        <v/>
      </c>
      <c r="C68" s="7"/>
      <c r="D68" s="7"/>
      <c r="E68" s="6"/>
      <c r="F68" s="5"/>
    </row>
    <row r="69" spans="2:6" x14ac:dyDescent="0.2">
      <c r="B69" s="8" t="str">
        <f t="shared" si="0"/>
        <v/>
      </c>
      <c r="C69" s="7"/>
      <c r="D69" s="7"/>
      <c r="E69" s="6"/>
      <c r="F69" s="5"/>
    </row>
    <row r="70" spans="2:6" x14ac:dyDescent="0.2">
      <c r="B70" s="8" t="str">
        <f t="shared" si="0"/>
        <v/>
      </c>
      <c r="C70" s="7"/>
      <c r="D70" s="7"/>
      <c r="E70" s="6"/>
      <c r="F70" s="5"/>
    </row>
    <row r="71" spans="2:6" x14ac:dyDescent="0.2">
      <c r="B71" s="8" t="str">
        <f t="shared" si="0"/>
        <v/>
      </c>
      <c r="C71" s="7"/>
      <c r="D71" s="7"/>
      <c r="E71" s="6"/>
      <c r="F71" s="5"/>
    </row>
    <row r="72" spans="2:6" x14ac:dyDescent="0.2">
      <c r="B72" s="8" t="str">
        <f t="shared" ref="B72:B135" si="1">IF(C72&lt;&gt;"",B71+1,"")</f>
        <v/>
      </c>
      <c r="C72" s="7"/>
      <c r="D72" s="7"/>
      <c r="E72" s="6"/>
      <c r="F72" s="5"/>
    </row>
    <row r="73" spans="2:6" x14ac:dyDescent="0.2">
      <c r="B73" s="8" t="str">
        <f t="shared" si="1"/>
        <v/>
      </c>
      <c r="C73" s="7"/>
      <c r="D73" s="7"/>
      <c r="E73" s="6"/>
      <c r="F73" s="5"/>
    </row>
    <row r="74" spans="2:6" x14ac:dyDescent="0.2">
      <c r="B74" s="8" t="str">
        <f t="shared" si="1"/>
        <v/>
      </c>
      <c r="C74" s="7"/>
      <c r="D74" s="7"/>
      <c r="E74" s="6"/>
      <c r="F74" s="5"/>
    </row>
    <row r="75" spans="2:6" x14ac:dyDescent="0.2">
      <c r="B75" s="8" t="str">
        <f t="shared" si="1"/>
        <v/>
      </c>
      <c r="C75" s="7"/>
      <c r="D75" s="7"/>
      <c r="E75" s="6"/>
      <c r="F75" s="5"/>
    </row>
    <row r="76" spans="2:6" x14ac:dyDescent="0.2">
      <c r="B76" s="8" t="str">
        <f t="shared" si="1"/>
        <v/>
      </c>
      <c r="C76" s="7"/>
      <c r="D76" s="7"/>
      <c r="E76" s="6"/>
      <c r="F76" s="5"/>
    </row>
    <row r="77" spans="2:6" x14ac:dyDescent="0.2">
      <c r="B77" s="8" t="str">
        <f t="shared" si="1"/>
        <v/>
      </c>
      <c r="C77" s="7"/>
      <c r="D77" s="7"/>
      <c r="E77" s="6"/>
      <c r="F77" s="5"/>
    </row>
    <row r="78" spans="2:6" x14ac:dyDescent="0.2">
      <c r="B78" s="8" t="str">
        <f t="shared" si="1"/>
        <v/>
      </c>
      <c r="C78" s="7"/>
      <c r="D78" s="7"/>
      <c r="E78" s="6"/>
      <c r="F78" s="5"/>
    </row>
    <row r="79" spans="2:6" x14ac:dyDescent="0.2">
      <c r="B79" s="8" t="str">
        <f t="shared" si="1"/>
        <v/>
      </c>
      <c r="C79" s="7"/>
      <c r="D79" s="7"/>
      <c r="E79" s="6"/>
      <c r="F79" s="5"/>
    </row>
    <row r="80" spans="2:6" x14ac:dyDescent="0.2">
      <c r="B80" s="8" t="str">
        <f t="shared" si="1"/>
        <v/>
      </c>
      <c r="C80" s="7"/>
      <c r="D80" s="7"/>
      <c r="E80" s="6"/>
      <c r="F80" s="5"/>
    </row>
    <row r="81" spans="2:6" x14ac:dyDescent="0.2">
      <c r="B81" s="8" t="str">
        <f t="shared" si="1"/>
        <v/>
      </c>
      <c r="C81" s="7"/>
      <c r="D81" s="7"/>
      <c r="E81" s="6"/>
      <c r="F81" s="5"/>
    </row>
    <row r="82" spans="2:6" x14ac:dyDescent="0.2">
      <c r="B82" s="8" t="str">
        <f t="shared" si="1"/>
        <v/>
      </c>
      <c r="C82" s="7"/>
      <c r="D82" s="7"/>
      <c r="E82" s="6"/>
      <c r="F82" s="5"/>
    </row>
    <row r="83" spans="2:6" x14ac:dyDescent="0.2">
      <c r="B83" s="8" t="str">
        <f t="shared" si="1"/>
        <v/>
      </c>
      <c r="C83" s="7"/>
      <c r="D83" s="7"/>
      <c r="E83" s="6"/>
      <c r="F83" s="5"/>
    </row>
    <row r="84" spans="2:6" x14ac:dyDescent="0.2">
      <c r="B84" s="8" t="str">
        <f t="shared" si="1"/>
        <v/>
      </c>
      <c r="C84" s="7"/>
      <c r="D84" s="7"/>
      <c r="E84" s="6"/>
      <c r="F84" s="5"/>
    </row>
    <row r="85" spans="2:6" x14ac:dyDescent="0.2">
      <c r="B85" s="8" t="str">
        <f t="shared" si="1"/>
        <v/>
      </c>
      <c r="C85" s="7"/>
      <c r="D85" s="7"/>
      <c r="E85" s="6"/>
      <c r="F85" s="5"/>
    </row>
    <row r="86" spans="2:6" x14ac:dyDescent="0.2">
      <c r="B86" s="8" t="str">
        <f t="shared" si="1"/>
        <v/>
      </c>
      <c r="C86" s="7"/>
      <c r="D86" s="7"/>
      <c r="E86" s="6"/>
      <c r="F86" s="5"/>
    </row>
    <row r="87" spans="2:6" x14ac:dyDescent="0.2">
      <c r="B87" s="8" t="str">
        <f t="shared" si="1"/>
        <v/>
      </c>
      <c r="C87" s="7"/>
      <c r="D87" s="7"/>
      <c r="E87" s="6"/>
      <c r="F87" s="5"/>
    </row>
    <row r="88" spans="2:6" x14ac:dyDescent="0.2">
      <c r="B88" s="8" t="str">
        <f t="shared" si="1"/>
        <v/>
      </c>
      <c r="C88" s="7"/>
      <c r="D88" s="7"/>
      <c r="E88" s="6"/>
      <c r="F88" s="5"/>
    </row>
    <row r="89" spans="2:6" x14ac:dyDescent="0.2">
      <c r="B89" s="8" t="str">
        <f t="shared" si="1"/>
        <v/>
      </c>
      <c r="C89" s="7"/>
      <c r="D89" s="7"/>
      <c r="E89" s="6"/>
      <c r="F89" s="5"/>
    </row>
    <row r="90" spans="2:6" x14ac:dyDescent="0.2">
      <c r="B90" s="8" t="str">
        <f t="shared" si="1"/>
        <v/>
      </c>
      <c r="C90" s="7"/>
      <c r="D90" s="7"/>
      <c r="E90" s="6"/>
      <c r="F90" s="5"/>
    </row>
    <row r="91" spans="2:6" x14ac:dyDescent="0.2">
      <c r="B91" s="8" t="str">
        <f t="shared" si="1"/>
        <v/>
      </c>
      <c r="C91" s="7"/>
      <c r="D91" s="7"/>
      <c r="E91" s="6"/>
      <c r="F91" s="5"/>
    </row>
    <row r="92" spans="2:6" x14ac:dyDescent="0.2">
      <c r="B92" s="8" t="str">
        <f t="shared" si="1"/>
        <v/>
      </c>
      <c r="C92" s="7"/>
      <c r="D92" s="7"/>
      <c r="E92" s="6"/>
      <c r="F92" s="5"/>
    </row>
    <row r="93" spans="2:6" x14ac:dyDescent="0.2">
      <c r="B93" s="8" t="str">
        <f t="shared" si="1"/>
        <v/>
      </c>
      <c r="C93" s="7"/>
      <c r="D93" s="7"/>
      <c r="E93" s="6"/>
      <c r="F93" s="5"/>
    </row>
    <row r="94" spans="2:6" x14ac:dyDescent="0.2">
      <c r="B94" s="8" t="str">
        <f t="shared" si="1"/>
        <v/>
      </c>
      <c r="C94" s="7"/>
      <c r="D94" s="7"/>
      <c r="E94" s="6"/>
      <c r="F94" s="5"/>
    </row>
    <row r="95" spans="2:6" x14ac:dyDescent="0.2">
      <c r="B95" s="8" t="str">
        <f t="shared" si="1"/>
        <v/>
      </c>
      <c r="C95" s="7"/>
      <c r="D95" s="7"/>
      <c r="E95" s="6"/>
      <c r="F95" s="5"/>
    </row>
    <row r="96" spans="2:6" x14ac:dyDescent="0.2">
      <c r="B96" s="8" t="str">
        <f t="shared" si="1"/>
        <v/>
      </c>
      <c r="C96" s="7"/>
      <c r="D96" s="7"/>
      <c r="E96" s="6"/>
      <c r="F96" s="5"/>
    </row>
    <row r="97" spans="2:6" x14ac:dyDescent="0.2">
      <c r="B97" s="8" t="str">
        <f t="shared" si="1"/>
        <v/>
      </c>
      <c r="C97" s="7"/>
      <c r="D97" s="7"/>
      <c r="E97" s="6"/>
      <c r="F97" s="5"/>
    </row>
    <row r="98" spans="2:6" x14ac:dyDescent="0.2">
      <c r="B98" s="8" t="str">
        <f t="shared" si="1"/>
        <v/>
      </c>
      <c r="C98" s="7"/>
      <c r="D98" s="7"/>
      <c r="E98" s="6"/>
      <c r="F98" s="5"/>
    </row>
    <row r="99" spans="2:6" x14ac:dyDescent="0.2">
      <c r="B99" s="8" t="str">
        <f t="shared" si="1"/>
        <v/>
      </c>
      <c r="C99" s="7"/>
      <c r="D99" s="7"/>
      <c r="E99" s="6"/>
      <c r="F99" s="5"/>
    </row>
    <row r="100" spans="2:6" x14ac:dyDescent="0.2">
      <c r="B100" s="8" t="str">
        <f t="shared" si="1"/>
        <v/>
      </c>
      <c r="C100" s="7"/>
      <c r="D100" s="7"/>
      <c r="E100" s="6"/>
      <c r="F100" s="5"/>
    </row>
    <row r="101" spans="2:6" x14ac:dyDescent="0.2">
      <c r="B101" s="8" t="str">
        <f t="shared" si="1"/>
        <v/>
      </c>
      <c r="C101" s="7"/>
      <c r="D101" s="7"/>
      <c r="E101" s="6"/>
      <c r="F101" s="5"/>
    </row>
    <row r="102" spans="2:6" x14ac:dyDescent="0.2">
      <c r="B102" s="8" t="str">
        <f t="shared" si="1"/>
        <v/>
      </c>
      <c r="C102" s="7"/>
      <c r="D102" s="7"/>
      <c r="E102" s="6"/>
      <c r="F102" s="5"/>
    </row>
    <row r="103" spans="2:6" x14ac:dyDescent="0.2">
      <c r="B103" s="8" t="str">
        <f t="shared" si="1"/>
        <v/>
      </c>
      <c r="C103" s="7"/>
      <c r="D103" s="7"/>
      <c r="E103" s="6"/>
      <c r="F103" s="5"/>
    </row>
    <row r="104" spans="2:6" x14ac:dyDescent="0.2">
      <c r="B104" s="8" t="str">
        <f t="shared" si="1"/>
        <v/>
      </c>
      <c r="C104" s="7"/>
      <c r="D104" s="7"/>
      <c r="E104" s="6"/>
      <c r="F104" s="5"/>
    </row>
    <row r="105" spans="2:6" x14ac:dyDescent="0.2">
      <c r="B105" s="8" t="str">
        <f t="shared" si="1"/>
        <v/>
      </c>
      <c r="C105" s="7"/>
      <c r="D105" s="7"/>
      <c r="E105" s="6"/>
      <c r="F105" s="5"/>
    </row>
    <row r="106" spans="2:6" x14ac:dyDescent="0.2">
      <c r="B106" s="8" t="str">
        <f t="shared" si="1"/>
        <v/>
      </c>
      <c r="C106" s="7"/>
      <c r="D106" s="7"/>
      <c r="E106" s="6"/>
      <c r="F106" s="5"/>
    </row>
    <row r="107" spans="2:6" x14ac:dyDescent="0.2">
      <c r="B107" s="8" t="str">
        <f t="shared" si="1"/>
        <v/>
      </c>
      <c r="C107" s="7"/>
      <c r="D107" s="7"/>
      <c r="E107" s="6"/>
      <c r="F107" s="5"/>
    </row>
    <row r="108" spans="2:6" x14ac:dyDescent="0.2">
      <c r="B108" s="8" t="str">
        <f t="shared" si="1"/>
        <v/>
      </c>
      <c r="C108" s="7"/>
      <c r="D108" s="7"/>
      <c r="E108" s="6"/>
      <c r="F108" s="5"/>
    </row>
    <row r="109" spans="2:6" x14ac:dyDescent="0.2">
      <c r="B109" s="8" t="str">
        <f t="shared" si="1"/>
        <v/>
      </c>
      <c r="C109" s="7"/>
      <c r="D109" s="7"/>
      <c r="E109" s="6"/>
      <c r="F109" s="5"/>
    </row>
    <row r="110" spans="2:6" x14ac:dyDescent="0.2">
      <c r="B110" s="8" t="str">
        <f t="shared" si="1"/>
        <v/>
      </c>
      <c r="C110" s="7"/>
      <c r="D110" s="7"/>
      <c r="E110" s="6"/>
      <c r="F110" s="5"/>
    </row>
    <row r="111" spans="2:6" x14ac:dyDescent="0.2">
      <c r="B111" s="8" t="str">
        <f t="shared" si="1"/>
        <v/>
      </c>
      <c r="C111" s="7"/>
      <c r="D111" s="7"/>
      <c r="E111" s="6"/>
      <c r="F111" s="5"/>
    </row>
    <row r="112" spans="2:6" x14ac:dyDescent="0.2">
      <c r="B112" s="8" t="str">
        <f t="shared" si="1"/>
        <v/>
      </c>
      <c r="C112" s="7"/>
      <c r="D112" s="7"/>
      <c r="E112" s="6"/>
      <c r="F112" s="5"/>
    </row>
    <row r="113" spans="2:6" x14ac:dyDescent="0.2">
      <c r="B113" s="8" t="str">
        <f t="shared" si="1"/>
        <v/>
      </c>
      <c r="C113" s="7"/>
      <c r="D113" s="7"/>
      <c r="E113" s="6"/>
      <c r="F113" s="5"/>
    </row>
    <row r="114" spans="2:6" x14ac:dyDescent="0.2">
      <c r="B114" s="8" t="str">
        <f t="shared" si="1"/>
        <v/>
      </c>
      <c r="C114" s="7"/>
      <c r="D114" s="7"/>
      <c r="E114" s="6"/>
      <c r="F114" s="5"/>
    </row>
    <row r="115" spans="2:6" x14ac:dyDescent="0.2">
      <c r="B115" s="8" t="str">
        <f t="shared" si="1"/>
        <v/>
      </c>
      <c r="C115" s="7"/>
      <c r="D115" s="7"/>
      <c r="E115" s="6"/>
      <c r="F115" s="5"/>
    </row>
    <row r="116" spans="2:6" x14ac:dyDescent="0.2">
      <c r="B116" s="8" t="str">
        <f t="shared" si="1"/>
        <v/>
      </c>
      <c r="C116" s="7"/>
      <c r="D116" s="7"/>
      <c r="E116" s="6"/>
      <c r="F116" s="5"/>
    </row>
    <row r="117" spans="2:6" x14ac:dyDescent="0.2">
      <c r="B117" s="8" t="str">
        <f t="shared" si="1"/>
        <v/>
      </c>
      <c r="C117" s="7"/>
      <c r="D117" s="7"/>
      <c r="E117" s="6"/>
      <c r="F117" s="5"/>
    </row>
    <row r="118" spans="2:6" x14ac:dyDescent="0.2">
      <c r="B118" s="8" t="str">
        <f t="shared" si="1"/>
        <v/>
      </c>
      <c r="C118" s="7"/>
      <c r="D118" s="7"/>
      <c r="E118" s="6"/>
      <c r="F118" s="5"/>
    </row>
    <row r="119" spans="2:6" x14ac:dyDescent="0.2">
      <c r="B119" s="8" t="str">
        <f t="shared" si="1"/>
        <v/>
      </c>
      <c r="C119" s="7"/>
      <c r="D119" s="7"/>
      <c r="E119" s="6"/>
      <c r="F119" s="5"/>
    </row>
    <row r="120" spans="2:6" x14ac:dyDescent="0.2">
      <c r="B120" s="8" t="str">
        <f t="shared" si="1"/>
        <v/>
      </c>
      <c r="C120" s="7"/>
      <c r="D120" s="7"/>
      <c r="E120" s="6"/>
      <c r="F120" s="5"/>
    </row>
    <row r="121" spans="2:6" x14ac:dyDescent="0.2">
      <c r="B121" s="8" t="str">
        <f t="shared" si="1"/>
        <v/>
      </c>
      <c r="C121" s="7"/>
      <c r="D121" s="7"/>
      <c r="E121" s="6"/>
      <c r="F121" s="5"/>
    </row>
    <row r="122" spans="2:6" x14ac:dyDescent="0.2">
      <c r="B122" s="8" t="str">
        <f t="shared" si="1"/>
        <v/>
      </c>
      <c r="C122" s="7"/>
      <c r="D122" s="7"/>
      <c r="E122" s="6"/>
      <c r="F122" s="5"/>
    </row>
    <row r="123" spans="2:6" x14ac:dyDescent="0.2">
      <c r="B123" s="8" t="str">
        <f t="shared" si="1"/>
        <v/>
      </c>
      <c r="C123" s="7"/>
      <c r="D123" s="7"/>
      <c r="E123" s="6"/>
      <c r="F123" s="5"/>
    </row>
    <row r="124" spans="2:6" x14ac:dyDescent="0.2">
      <c r="B124" s="8" t="str">
        <f t="shared" si="1"/>
        <v/>
      </c>
      <c r="C124" s="7"/>
      <c r="D124" s="7"/>
      <c r="E124" s="6"/>
      <c r="F124" s="5"/>
    </row>
    <row r="125" spans="2:6" x14ac:dyDescent="0.2">
      <c r="B125" s="8" t="str">
        <f t="shared" si="1"/>
        <v/>
      </c>
      <c r="C125" s="7"/>
      <c r="D125" s="7"/>
      <c r="E125" s="6"/>
      <c r="F125" s="5"/>
    </row>
    <row r="126" spans="2:6" x14ac:dyDescent="0.2">
      <c r="B126" s="8" t="str">
        <f t="shared" si="1"/>
        <v/>
      </c>
      <c r="C126" s="7"/>
      <c r="D126" s="7"/>
      <c r="E126" s="6"/>
      <c r="F126" s="5"/>
    </row>
    <row r="127" spans="2:6" x14ac:dyDescent="0.2">
      <c r="B127" s="8" t="str">
        <f t="shared" si="1"/>
        <v/>
      </c>
      <c r="C127" s="7"/>
      <c r="D127" s="7"/>
      <c r="E127" s="6"/>
      <c r="F127" s="5"/>
    </row>
    <row r="128" spans="2:6" x14ac:dyDescent="0.2">
      <c r="B128" s="8" t="str">
        <f t="shared" si="1"/>
        <v/>
      </c>
      <c r="C128" s="7"/>
      <c r="D128" s="7"/>
      <c r="E128" s="6"/>
      <c r="F128" s="5"/>
    </row>
    <row r="129" spans="2:6" x14ac:dyDescent="0.2">
      <c r="B129" s="8" t="str">
        <f t="shared" si="1"/>
        <v/>
      </c>
      <c r="C129" s="7"/>
      <c r="D129" s="7"/>
      <c r="E129" s="6"/>
      <c r="F129" s="5"/>
    </row>
    <row r="130" spans="2:6" x14ac:dyDescent="0.2">
      <c r="B130" s="8" t="str">
        <f t="shared" si="1"/>
        <v/>
      </c>
      <c r="C130" s="7"/>
      <c r="D130" s="7"/>
      <c r="E130" s="6"/>
      <c r="F130" s="5"/>
    </row>
    <row r="131" spans="2:6" x14ac:dyDescent="0.2">
      <c r="B131" s="8" t="str">
        <f t="shared" si="1"/>
        <v/>
      </c>
      <c r="C131" s="7"/>
      <c r="D131" s="7"/>
      <c r="E131" s="6"/>
      <c r="F131" s="5"/>
    </row>
    <row r="132" spans="2:6" x14ac:dyDescent="0.2">
      <c r="B132" s="8" t="str">
        <f t="shared" si="1"/>
        <v/>
      </c>
      <c r="C132" s="7"/>
      <c r="D132" s="7"/>
      <c r="E132" s="6"/>
      <c r="F132" s="5"/>
    </row>
    <row r="133" spans="2:6" x14ac:dyDescent="0.2">
      <c r="B133" s="8" t="str">
        <f t="shared" si="1"/>
        <v/>
      </c>
      <c r="C133" s="7"/>
      <c r="D133" s="7"/>
      <c r="E133" s="6"/>
      <c r="F133" s="5"/>
    </row>
    <row r="134" spans="2:6" x14ac:dyDescent="0.2">
      <c r="B134" s="8" t="str">
        <f t="shared" si="1"/>
        <v/>
      </c>
      <c r="C134" s="7"/>
      <c r="D134" s="7"/>
      <c r="E134" s="6"/>
      <c r="F134" s="5"/>
    </row>
    <row r="135" spans="2:6" x14ac:dyDescent="0.2">
      <c r="B135" s="8" t="str">
        <f t="shared" si="1"/>
        <v/>
      </c>
      <c r="C135" s="7"/>
      <c r="D135" s="7"/>
      <c r="E135" s="6"/>
      <c r="F135" s="5"/>
    </row>
    <row r="136" spans="2:6" x14ac:dyDescent="0.2">
      <c r="B136" s="8" t="str">
        <f t="shared" ref="B136:B170" si="2">IF(C136&lt;&gt;"",B135+1,"")</f>
        <v/>
      </c>
      <c r="C136" s="7"/>
      <c r="D136" s="7"/>
      <c r="E136" s="6"/>
      <c r="F136" s="5"/>
    </row>
    <row r="137" spans="2:6" x14ac:dyDescent="0.2">
      <c r="B137" s="8" t="str">
        <f t="shared" si="2"/>
        <v/>
      </c>
      <c r="C137" s="7"/>
      <c r="D137" s="7"/>
      <c r="E137" s="6"/>
      <c r="F137" s="5"/>
    </row>
    <row r="138" spans="2:6" ht="18.75" thickBot="1" x14ac:dyDescent="0.25">
      <c r="B138" s="8" t="str">
        <f t="shared" si="2"/>
        <v/>
      </c>
      <c r="C138" s="4"/>
      <c r="D138" s="4"/>
      <c r="E138" s="3"/>
      <c r="F138" s="2"/>
    </row>
    <row r="139" spans="2:6" ht="18.75" thickBot="1" x14ac:dyDescent="0.25">
      <c r="B139" s="8" t="str">
        <f t="shared" si="2"/>
        <v/>
      </c>
      <c r="C139" s="4"/>
      <c r="D139" s="4"/>
      <c r="E139" s="3"/>
      <c r="F139" s="2"/>
    </row>
    <row r="140" spans="2:6" ht="18.75" thickBot="1" x14ac:dyDescent="0.25">
      <c r="B140" s="8" t="str">
        <f t="shared" si="2"/>
        <v/>
      </c>
      <c r="C140" s="4"/>
      <c r="D140" s="4"/>
      <c r="E140" s="3"/>
      <c r="F140" s="2"/>
    </row>
    <row r="141" spans="2:6" ht="18.75" thickBot="1" x14ac:dyDescent="0.25">
      <c r="B141" s="8" t="str">
        <f t="shared" si="2"/>
        <v/>
      </c>
      <c r="C141" s="4"/>
      <c r="D141" s="4"/>
      <c r="E141" s="3"/>
      <c r="F141" s="2"/>
    </row>
    <row r="142" spans="2:6" ht="18.75" thickBot="1" x14ac:dyDescent="0.25">
      <c r="B142" s="8" t="str">
        <f t="shared" si="2"/>
        <v/>
      </c>
      <c r="C142" s="4"/>
      <c r="D142" s="4"/>
      <c r="E142" s="3"/>
      <c r="F142" s="2"/>
    </row>
    <row r="143" spans="2:6" ht="18.75" thickBot="1" x14ac:dyDescent="0.25">
      <c r="B143" s="8" t="str">
        <f t="shared" si="2"/>
        <v/>
      </c>
      <c r="C143" s="4"/>
      <c r="D143" s="4"/>
      <c r="E143" s="3"/>
      <c r="F143" s="2"/>
    </row>
    <row r="144" spans="2:6" ht="18.75" thickBot="1" x14ac:dyDescent="0.25">
      <c r="B144" s="8" t="str">
        <f t="shared" si="2"/>
        <v/>
      </c>
      <c r="C144" s="4"/>
      <c r="D144" s="4"/>
      <c r="E144" s="3"/>
      <c r="F144" s="2"/>
    </row>
    <row r="145" spans="2:6" ht="18.75" thickBot="1" x14ac:dyDescent="0.25">
      <c r="B145" s="8" t="str">
        <f t="shared" si="2"/>
        <v/>
      </c>
      <c r="C145" s="4"/>
      <c r="D145" s="4"/>
      <c r="E145" s="3"/>
      <c r="F145" s="2"/>
    </row>
    <row r="146" spans="2:6" ht="18.75" thickBot="1" x14ac:dyDescent="0.25">
      <c r="B146" s="8" t="str">
        <f t="shared" si="2"/>
        <v/>
      </c>
      <c r="C146" s="4"/>
      <c r="D146" s="4"/>
      <c r="E146" s="3"/>
      <c r="F146" s="2"/>
    </row>
    <row r="147" spans="2:6" ht="18.75" thickBot="1" x14ac:dyDescent="0.25">
      <c r="B147" s="8" t="str">
        <f t="shared" si="2"/>
        <v/>
      </c>
      <c r="C147" s="4"/>
      <c r="D147" s="4"/>
      <c r="E147" s="3"/>
      <c r="F147" s="2"/>
    </row>
    <row r="148" spans="2:6" ht="18.75" thickBot="1" x14ac:dyDescent="0.25">
      <c r="B148" s="8" t="str">
        <f t="shared" si="2"/>
        <v/>
      </c>
      <c r="C148" s="4"/>
      <c r="D148" s="4"/>
      <c r="E148" s="3"/>
      <c r="F148" s="2"/>
    </row>
    <row r="149" spans="2:6" ht="18.75" thickBot="1" x14ac:dyDescent="0.25">
      <c r="B149" s="8" t="str">
        <f t="shared" si="2"/>
        <v/>
      </c>
      <c r="C149" s="4"/>
      <c r="D149" s="4"/>
      <c r="E149" s="3"/>
      <c r="F149" s="2"/>
    </row>
    <row r="150" spans="2:6" ht="18.75" thickBot="1" x14ac:dyDescent="0.25">
      <c r="B150" s="8" t="str">
        <f t="shared" si="2"/>
        <v/>
      </c>
      <c r="C150" s="4"/>
      <c r="D150" s="4"/>
      <c r="E150" s="3"/>
      <c r="F150" s="2"/>
    </row>
    <row r="151" spans="2:6" ht="18.75" thickBot="1" x14ac:dyDescent="0.25">
      <c r="B151" s="8" t="str">
        <f t="shared" si="2"/>
        <v/>
      </c>
      <c r="C151" s="4"/>
      <c r="D151" s="4"/>
      <c r="E151" s="3"/>
      <c r="F151" s="2"/>
    </row>
    <row r="152" spans="2:6" ht="18.75" thickBot="1" x14ac:dyDescent="0.25">
      <c r="B152" s="8" t="str">
        <f t="shared" si="2"/>
        <v/>
      </c>
      <c r="C152" s="4"/>
      <c r="D152" s="4"/>
      <c r="E152" s="3"/>
      <c r="F152" s="2"/>
    </row>
    <row r="153" spans="2:6" ht="18.75" thickBot="1" x14ac:dyDescent="0.25">
      <c r="B153" s="8" t="str">
        <f t="shared" si="2"/>
        <v/>
      </c>
      <c r="C153" s="4"/>
      <c r="D153" s="4"/>
      <c r="E153" s="3"/>
      <c r="F153" s="2"/>
    </row>
    <row r="154" spans="2:6" ht="18.75" thickBot="1" x14ac:dyDescent="0.25">
      <c r="B154" s="8" t="str">
        <f t="shared" si="2"/>
        <v/>
      </c>
      <c r="C154" s="4"/>
      <c r="D154" s="4"/>
      <c r="E154" s="3"/>
      <c r="F154" s="2"/>
    </row>
    <row r="155" spans="2:6" ht="18.75" thickBot="1" x14ac:dyDescent="0.25">
      <c r="B155" s="8" t="str">
        <f t="shared" si="2"/>
        <v/>
      </c>
      <c r="C155" s="4"/>
      <c r="D155" s="4"/>
      <c r="E155" s="3"/>
      <c r="F155" s="2"/>
    </row>
    <row r="156" spans="2:6" ht="18.75" thickBot="1" x14ac:dyDescent="0.25">
      <c r="B156" s="8" t="str">
        <f t="shared" si="2"/>
        <v/>
      </c>
      <c r="C156" s="4"/>
      <c r="D156" s="4"/>
      <c r="E156" s="3"/>
      <c r="F156" s="2"/>
    </row>
    <row r="157" spans="2:6" ht="18.75" thickBot="1" x14ac:dyDescent="0.25">
      <c r="B157" s="8" t="str">
        <f t="shared" si="2"/>
        <v/>
      </c>
      <c r="C157" s="4"/>
      <c r="D157" s="4"/>
      <c r="E157" s="3"/>
      <c r="F157" s="2"/>
    </row>
    <row r="158" spans="2:6" ht="18.75" thickBot="1" x14ac:dyDescent="0.25">
      <c r="B158" s="8" t="str">
        <f t="shared" si="2"/>
        <v/>
      </c>
      <c r="C158" s="4"/>
      <c r="D158" s="4"/>
      <c r="E158" s="3"/>
      <c r="F158" s="2"/>
    </row>
    <row r="159" spans="2:6" ht="18.75" thickBot="1" x14ac:dyDescent="0.25">
      <c r="B159" s="8" t="str">
        <f t="shared" si="2"/>
        <v/>
      </c>
      <c r="C159" s="4"/>
      <c r="D159" s="4"/>
      <c r="E159" s="3"/>
      <c r="F159" s="2"/>
    </row>
    <row r="160" spans="2:6" ht="18.75" thickBot="1" x14ac:dyDescent="0.25">
      <c r="B160" s="8" t="str">
        <f t="shared" si="2"/>
        <v/>
      </c>
      <c r="C160" s="4"/>
      <c r="D160" s="4"/>
      <c r="E160" s="3"/>
      <c r="F160" s="2"/>
    </row>
    <row r="161" spans="2:6" ht="18.75" thickBot="1" x14ac:dyDescent="0.25">
      <c r="B161" s="8" t="str">
        <f t="shared" si="2"/>
        <v/>
      </c>
      <c r="C161" s="4"/>
      <c r="D161" s="4"/>
      <c r="E161" s="3"/>
      <c r="F161" s="2"/>
    </row>
    <row r="162" spans="2:6" ht="18.75" thickBot="1" x14ac:dyDescent="0.25">
      <c r="B162" s="8" t="str">
        <f t="shared" si="2"/>
        <v/>
      </c>
      <c r="C162" s="4"/>
      <c r="D162" s="4"/>
      <c r="E162" s="3"/>
      <c r="F162" s="2"/>
    </row>
    <row r="163" spans="2:6" ht="18.75" thickBot="1" x14ac:dyDescent="0.25">
      <c r="B163" s="8" t="str">
        <f t="shared" si="2"/>
        <v/>
      </c>
      <c r="C163" s="4"/>
      <c r="D163" s="4"/>
      <c r="E163" s="3"/>
      <c r="F163" s="2"/>
    </row>
    <row r="164" spans="2:6" ht="18.75" thickBot="1" x14ac:dyDescent="0.25">
      <c r="B164" s="8" t="str">
        <f t="shared" si="2"/>
        <v/>
      </c>
      <c r="C164" s="4"/>
      <c r="D164" s="4"/>
      <c r="E164" s="3"/>
      <c r="F164" s="2"/>
    </row>
    <row r="165" spans="2:6" ht="18.75" thickBot="1" x14ac:dyDescent="0.25">
      <c r="B165" s="8" t="str">
        <f t="shared" si="2"/>
        <v/>
      </c>
      <c r="C165" s="4"/>
      <c r="D165" s="4"/>
      <c r="E165" s="3"/>
      <c r="F165" s="2"/>
    </row>
    <row r="166" spans="2:6" ht="18.75" thickBot="1" x14ac:dyDescent="0.25">
      <c r="B166" s="8" t="str">
        <f t="shared" si="2"/>
        <v/>
      </c>
      <c r="C166" s="4"/>
      <c r="D166" s="4"/>
      <c r="E166" s="3"/>
      <c r="F166" s="2"/>
    </row>
    <row r="167" spans="2:6" ht="18.75" thickBot="1" x14ac:dyDescent="0.25">
      <c r="B167" s="8" t="str">
        <f t="shared" si="2"/>
        <v/>
      </c>
      <c r="C167" s="4"/>
      <c r="D167" s="4"/>
      <c r="E167" s="3"/>
      <c r="F167" s="2"/>
    </row>
    <row r="168" spans="2:6" ht="18.75" thickBot="1" x14ac:dyDescent="0.25">
      <c r="B168" s="8" t="str">
        <f t="shared" si="2"/>
        <v/>
      </c>
      <c r="C168" s="4"/>
      <c r="D168" s="4"/>
      <c r="E168" s="3"/>
      <c r="F168" s="2"/>
    </row>
    <row r="169" spans="2:6" ht="18.75" thickBot="1" x14ac:dyDescent="0.25">
      <c r="B169" s="8" t="str">
        <f t="shared" si="2"/>
        <v/>
      </c>
      <c r="C169" s="4"/>
      <c r="D169" s="4"/>
      <c r="E169" s="3"/>
      <c r="F169" s="2"/>
    </row>
    <row r="170" spans="2:6" ht="18.75" thickBot="1" x14ac:dyDescent="0.25">
      <c r="B170" s="8" t="str">
        <f t="shared" si="2"/>
        <v/>
      </c>
      <c r="C170" s="4"/>
      <c r="D170" s="4"/>
      <c r="E170" s="3"/>
      <c r="F170" s="2"/>
    </row>
  </sheetData>
  <autoFilter ref="B6:F170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5:I2506"/>
  <sheetViews>
    <sheetView showGridLines="0" rightToLeft="1" workbookViewId="0">
      <pane ySplit="6" topLeftCell="A7" activePane="bottomLeft" state="frozen"/>
      <selection pane="bottomLeft" activeCell="D9" sqref="D9"/>
    </sheetView>
  </sheetViews>
  <sheetFormatPr defaultColWidth="8.88671875" defaultRowHeight="18" x14ac:dyDescent="0.2"/>
  <cols>
    <col min="1" max="1" width="3.77734375" style="1" customWidth="1"/>
    <col min="2" max="2" width="6.77734375" style="25" hidden="1" customWidth="1"/>
    <col min="3" max="3" width="8.33203125" style="25" hidden="1" customWidth="1"/>
    <col min="4" max="4" width="8.88671875" style="1" customWidth="1"/>
    <col min="5" max="5" width="25.77734375" style="1" customWidth="1"/>
    <col min="6" max="6" width="13.33203125" style="1" customWidth="1"/>
    <col min="7" max="7" width="33.33203125" style="1" customWidth="1"/>
    <col min="8" max="9" width="10.77734375" style="1" customWidth="1"/>
    <col min="10" max="10" width="3.77734375" style="1" customWidth="1"/>
    <col min="11" max="11" width="8.88671875" style="1"/>
    <col min="12" max="12" width="14.6640625" style="1" bestFit="1" customWidth="1"/>
    <col min="13" max="16384" width="8.88671875" style="1"/>
  </cols>
  <sheetData>
    <row r="5" spans="2:9" ht="18.75" thickBot="1" x14ac:dyDescent="0.25"/>
    <row r="6" spans="2:9" ht="36" customHeight="1" thickBot="1" x14ac:dyDescent="0.25">
      <c r="D6" s="40" t="s">
        <v>6</v>
      </c>
      <c r="E6" s="36" t="s">
        <v>5</v>
      </c>
      <c r="F6" s="36" t="s">
        <v>9</v>
      </c>
      <c r="G6" s="36" t="s">
        <v>8</v>
      </c>
      <c r="H6" s="36" t="s">
        <v>1</v>
      </c>
      <c r="I6" s="37" t="s">
        <v>0</v>
      </c>
    </row>
    <row r="7" spans="2:9" x14ac:dyDescent="0.2">
      <c r="B7" s="25">
        <f>IF(C7="","",COUNTIF($C$7:C7,C7))</f>
        <v>1</v>
      </c>
      <c r="C7" s="25">
        <f>IF(AND('كشف حساب'!$F$5&amp;'كشف حساب'!$F$6="")*AND(D7='كشف حساب'!$B$5),1,IF(AND(F7&gt;='كشف حساب'!$F$5,'حركة العملاء'!F7&lt;='كشف حساب'!$F$6)*AND(D7='كشف حساب'!$B$5),1,""))</f>
        <v>1</v>
      </c>
      <c r="D7" s="18">
        <v>1015</v>
      </c>
      <c r="E7" s="17" t="str">
        <f>IFERROR(VLOOKUP(D7,'بيان العملاء'!$B$7:$I$170,2,0),"")</f>
        <v>محمود ع المنعم</v>
      </c>
      <c r="F7" s="24">
        <v>43586</v>
      </c>
      <c r="G7" s="21" t="s">
        <v>51</v>
      </c>
      <c r="H7" s="20"/>
      <c r="I7" s="23">
        <v>250</v>
      </c>
    </row>
    <row r="8" spans="2:9" x14ac:dyDescent="0.2">
      <c r="B8" s="25">
        <f>IF(C8="","",COUNTIF($C$7:C8,C8))</f>
        <v>2</v>
      </c>
      <c r="C8" s="25">
        <f>IF(AND('كشف حساب'!$F$5&amp;'كشف حساب'!$F$6="")*AND(D8='كشف حساب'!$B$5),1,IF(AND(F8&gt;='كشف حساب'!$F$5,'حركة العملاء'!F8&lt;='كشف حساب'!$F$6)*AND(D8='كشف حساب'!$B$5),1,""))</f>
        <v>1</v>
      </c>
      <c r="D8" s="18">
        <v>1015</v>
      </c>
      <c r="E8" s="17" t="str">
        <f>IFERROR(VLOOKUP(D8,'بيان العملاء'!$B$7:$I$170,2,0),"")</f>
        <v>محمود ع المنعم</v>
      </c>
      <c r="F8" s="24">
        <v>43589</v>
      </c>
      <c r="G8" s="21" t="s">
        <v>41</v>
      </c>
      <c r="H8" s="20">
        <v>2550</v>
      </c>
      <c r="I8" s="23">
        <v>550</v>
      </c>
    </row>
    <row r="9" spans="2:9" x14ac:dyDescent="0.2">
      <c r="B9" s="25" t="str">
        <f>IF(C9="","",COUNTIF($C$7:C9,C9))</f>
        <v/>
      </c>
      <c r="C9" s="25" t="str">
        <f>IF(AND('كشف حساب'!$F$5&amp;'كشف حساب'!$F$6="")*AND(D9='كشف حساب'!$B$5),1,IF(AND(F9&gt;='كشف حساب'!$F$5,'حركة العملاء'!F9&lt;='كشف حساب'!$F$6)*AND(D9='كشف حساب'!$B$5),1,""))</f>
        <v/>
      </c>
      <c r="D9" s="18"/>
      <c r="E9" s="17" t="str">
        <f>IFERROR(VLOOKUP(D9,'بيان العملاء'!$B$7:$I$170,2,0),"")</f>
        <v/>
      </c>
      <c r="F9" s="24"/>
      <c r="G9" s="21"/>
      <c r="H9" s="20"/>
      <c r="I9" s="23"/>
    </row>
    <row r="10" spans="2:9" x14ac:dyDescent="0.2">
      <c r="B10" s="25" t="str">
        <f>IF(C10="","",COUNTIF($C$7:C10,C10))</f>
        <v/>
      </c>
      <c r="C10" s="25" t="str">
        <f>IF(AND('كشف حساب'!$F$5&amp;'كشف حساب'!$F$6="")*AND(D10='كشف حساب'!$B$5),1,IF(AND(F10&gt;='كشف حساب'!$F$5,'حركة العملاء'!F10&lt;='كشف حساب'!$F$6)*AND(D10='كشف حساب'!$B$5),1,""))</f>
        <v/>
      </c>
      <c r="D10" s="18"/>
      <c r="E10" s="17" t="str">
        <f>IFERROR(VLOOKUP(D10,'بيان العملاء'!$B$7:$I$170,2,0),"")</f>
        <v/>
      </c>
      <c r="F10" s="24"/>
      <c r="G10" s="21"/>
      <c r="H10" s="20"/>
      <c r="I10" s="23"/>
    </row>
    <row r="11" spans="2:9" x14ac:dyDescent="0.2">
      <c r="B11" s="25" t="str">
        <f>IF(C11="","",COUNTIF($C$7:C11,C11))</f>
        <v/>
      </c>
      <c r="C11" s="25" t="str">
        <f>IF(AND('كشف حساب'!$F$5&amp;'كشف حساب'!$F$6="")*AND(D11='كشف حساب'!$B$5),1,IF(AND(F11&gt;='كشف حساب'!$F$5,'حركة العملاء'!F11&lt;='كشف حساب'!$F$6)*AND(D11='كشف حساب'!$B$5),1,""))</f>
        <v/>
      </c>
      <c r="D11" s="18"/>
      <c r="E11" s="17" t="str">
        <f>IFERROR(VLOOKUP(D11,'بيان العملاء'!$B$7:$I$170,2,0),"")</f>
        <v/>
      </c>
      <c r="F11" s="24"/>
      <c r="G11" s="21"/>
      <c r="H11" s="20"/>
      <c r="I11" s="23"/>
    </row>
    <row r="12" spans="2:9" x14ac:dyDescent="0.2">
      <c r="B12" s="25" t="str">
        <f>IF(C12="","",COUNTIF($C$7:C12,C12))</f>
        <v/>
      </c>
      <c r="C12" s="25" t="str">
        <f>IF(AND('كشف حساب'!$F$5&amp;'كشف حساب'!$F$6="")*AND(D12='كشف حساب'!$B$5),1,IF(AND(F12&gt;='كشف حساب'!$F$5,'حركة العملاء'!F12&lt;='كشف حساب'!$F$6)*AND(D12='كشف حساب'!$B$5),1,""))</f>
        <v/>
      </c>
      <c r="D12" s="18"/>
      <c r="E12" s="17" t="str">
        <f>IFERROR(VLOOKUP(D12,'بيان العملاء'!$B$7:$I$170,2,0),"")</f>
        <v/>
      </c>
      <c r="F12" s="24"/>
      <c r="G12" s="21"/>
      <c r="H12" s="20"/>
      <c r="I12" s="23"/>
    </row>
    <row r="13" spans="2:9" x14ac:dyDescent="0.2">
      <c r="B13" s="25" t="str">
        <f>IF(C13="","",COUNTIF($C$7:C13,C13))</f>
        <v/>
      </c>
      <c r="C13" s="25" t="str">
        <f>IF(AND('كشف حساب'!$F$5&amp;'كشف حساب'!$F$6="")*AND(D13='كشف حساب'!$B$5),1,IF(AND(F13&gt;='كشف حساب'!$F$5,'حركة العملاء'!F13&lt;='كشف حساب'!$F$6)*AND(D13='كشف حساب'!$B$5),1,""))</f>
        <v/>
      </c>
      <c r="D13" s="18"/>
      <c r="E13" s="17" t="str">
        <f>IFERROR(VLOOKUP(D13,'بيان العملاء'!$B$7:$I$170,2,0),"")</f>
        <v/>
      </c>
      <c r="F13" s="24"/>
      <c r="G13" s="21"/>
      <c r="H13" s="20"/>
      <c r="I13" s="23"/>
    </row>
    <row r="14" spans="2:9" x14ac:dyDescent="0.2">
      <c r="B14" s="25" t="str">
        <f>IF(C14="","",COUNTIF($C$7:C14,C14))</f>
        <v/>
      </c>
      <c r="C14" s="25" t="str">
        <f>IF(AND('كشف حساب'!$F$5&amp;'كشف حساب'!$F$6="")*AND(D14='كشف حساب'!$B$5),1,IF(AND(F14&gt;='كشف حساب'!$F$5,'حركة العملاء'!F14&lt;='كشف حساب'!$F$6)*AND(D14='كشف حساب'!$B$5),1,""))</f>
        <v/>
      </c>
      <c r="D14" s="18"/>
      <c r="E14" s="17" t="str">
        <f>IFERROR(VLOOKUP(D14,'بيان العملاء'!$B$7:$I$170,2,0),"")</f>
        <v/>
      </c>
      <c r="F14" s="24"/>
      <c r="G14" s="21"/>
      <c r="H14" s="20"/>
      <c r="I14" s="23"/>
    </row>
    <row r="15" spans="2:9" x14ac:dyDescent="0.2">
      <c r="B15" s="25" t="str">
        <f>IF(C15="","",COUNTIF($C$7:C15,C15))</f>
        <v/>
      </c>
      <c r="C15" s="25" t="str">
        <f>IF(AND('كشف حساب'!$F$5&amp;'كشف حساب'!$F$6="")*AND(D15='كشف حساب'!$B$5),1,IF(AND(F15&gt;='كشف حساب'!$F$5,'حركة العملاء'!F15&lt;='كشف حساب'!$F$6)*AND(D15='كشف حساب'!$B$5),1,""))</f>
        <v/>
      </c>
      <c r="D15" s="18"/>
      <c r="E15" s="17" t="str">
        <f>IFERROR(VLOOKUP(D15,'بيان العملاء'!$B$7:$I$170,2,0),"")</f>
        <v/>
      </c>
      <c r="F15" s="24"/>
      <c r="G15" s="21"/>
      <c r="H15" s="20"/>
      <c r="I15" s="23"/>
    </row>
    <row r="16" spans="2:9" x14ac:dyDescent="0.2">
      <c r="B16" s="25" t="str">
        <f>IF(C16="","",COUNTIF($C$7:C16,C16))</f>
        <v/>
      </c>
      <c r="C16" s="25" t="str">
        <f>IF(AND('كشف حساب'!$F$5&amp;'كشف حساب'!$F$6="")*AND(D16='كشف حساب'!$B$5),1,IF(AND(F16&gt;='كشف حساب'!$F$5,'حركة العملاء'!F16&lt;='كشف حساب'!$F$6)*AND(D16='كشف حساب'!$B$5),1,""))</f>
        <v/>
      </c>
      <c r="D16" s="18"/>
      <c r="E16" s="17" t="str">
        <f>IFERROR(VLOOKUP(D16,'بيان العملاء'!$B$7:$I$170,2,0),"")</f>
        <v/>
      </c>
      <c r="F16" s="24"/>
      <c r="G16" s="21"/>
      <c r="H16" s="20"/>
      <c r="I16" s="23"/>
    </row>
    <row r="17" spans="2:9" x14ac:dyDescent="0.2">
      <c r="B17" s="25" t="str">
        <f>IF(C17="","",COUNTIF($C$7:C17,C17))</f>
        <v/>
      </c>
      <c r="C17" s="25" t="str">
        <f>IF(AND('كشف حساب'!$F$5&amp;'كشف حساب'!$F$6="")*AND(D17='كشف حساب'!$B$5),1,IF(AND(F17&gt;='كشف حساب'!$F$5,'حركة العملاء'!F17&lt;='كشف حساب'!$F$6)*AND(D17='كشف حساب'!$B$5),1,""))</f>
        <v/>
      </c>
      <c r="D17" s="18"/>
      <c r="E17" s="17" t="str">
        <f>IFERROR(VLOOKUP(D17,'بيان العملاء'!$B$7:$I$170,2,0),"")</f>
        <v/>
      </c>
      <c r="F17" s="24"/>
      <c r="G17" s="21"/>
      <c r="H17" s="20"/>
      <c r="I17" s="23"/>
    </row>
    <row r="18" spans="2:9" x14ac:dyDescent="0.2">
      <c r="B18" s="25" t="str">
        <f>IF(C18="","",COUNTIF($C$7:C18,C18))</f>
        <v/>
      </c>
      <c r="C18" s="25" t="str">
        <f>IF(AND('كشف حساب'!$F$5&amp;'كشف حساب'!$F$6="")*AND(D18='كشف حساب'!$B$5),1,IF(AND(F18&gt;='كشف حساب'!$F$5,'حركة العملاء'!F18&lt;='كشف حساب'!$F$6)*AND(D18='كشف حساب'!$B$5),1,""))</f>
        <v/>
      </c>
      <c r="D18" s="18"/>
      <c r="E18" s="17" t="str">
        <f>IFERROR(VLOOKUP(D18,'بيان العملاء'!$B$7:$I$170,2,0),"")</f>
        <v/>
      </c>
      <c r="F18" s="24"/>
      <c r="G18" s="21"/>
      <c r="H18" s="20"/>
      <c r="I18" s="23"/>
    </row>
    <row r="19" spans="2:9" x14ac:dyDescent="0.2">
      <c r="B19" s="25" t="str">
        <f>IF(C19="","",COUNTIF($C$7:C19,C19))</f>
        <v/>
      </c>
      <c r="C19" s="25" t="str">
        <f>IF(AND('كشف حساب'!$F$5&amp;'كشف حساب'!$F$6="")*AND(D19='كشف حساب'!$B$5),1,IF(AND(F19&gt;='كشف حساب'!$F$5,'حركة العملاء'!F19&lt;='كشف حساب'!$F$6)*AND(D19='كشف حساب'!$B$5),1,""))</f>
        <v/>
      </c>
      <c r="D19" s="18"/>
      <c r="E19" s="17" t="str">
        <f>IFERROR(VLOOKUP(D19,'بيان العملاء'!$B$7:$I$170,2,0),"")</f>
        <v/>
      </c>
      <c r="F19" s="24"/>
      <c r="G19" s="21"/>
      <c r="H19" s="20"/>
      <c r="I19" s="23"/>
    </row>
    <row r="20" spans="2:9" x14ac:dyDescent="0.2">
      <c r="B20" s="25" t="str">
        <f>IF(C20="","",COUNTIF($C$7:C20,C20))</f>
        <v/>
      </c>
      <c r="C20" s="25" t="str">
        <f>IF(AND('كشف حساب'!$F$5&amp;'كشف حساب'!$F$6="")*AND(D20='كشف حساب'!$B$5),1,IF(AND(F20&gt;='كشف حساب'!$F$5,'حركة العملاء'!F20&lt;='كشف حساب'!$F$6)*AND(D20='كشف حساب'!$B$5),1,""))</f>
        <v/>
      </c>
      <c r="D20" s="18"/>
      <c r="E20" s="17" t="str">
        <f>IFERROR(VLOOKUP(D20,'بيان العملاء'!$B$7:$I$170,2,0),"")</f>
        <v/>
      </c>
      <c r="F20" s="24"/>
      <c r="G20" s="21"/>
      <c r="H20" s="20"/>
      <c r="I20" s="23"/>
    </row>
    <row r="21" spans="2:9" x14ac:dyDescent="0.2">
      <c r="B21" s="25" t="str">
        <f>IF(C21="","",COUNTIF($C$7:C21,C21))</f>
        <v/>
      </c>
      <c r="C21" s="25" t="str">
        <f>IF(AND('كشف حساب'!$F$5&amp;'كشف حساب'!$F$6="")*AND(D21='كشف حساب'!$B$5),1,IF(AND(F21&gt;='كشف حساب'!$F$5,'حركة العملاء'!F21&lt;='كشف حساب'!$F$6)*AND(D21='كشف حساب'!$B$5),1,""))</f>
        <v/>
      </c>
      <c r="D21" s="18"/>
      <c r="E21" s="17" t="str">
        <f>IFERROR(VLOOKUP(D21,'بيان العملاء'!$B$7:$I$170,2,0),"")</f>
        <v/>
      </c>
      <c r="F21" s="24"/>
      <c r="G21" s="21"/>
      <c r="H21" s="20"/>
      <c r="I21" s="23"/>
    </row>
    <row r="22" spans="2:9" x14ac:dyDescent="0.2">
      <c r="B22" s="25" t="str">
        <f>IF(C22="","",COUNTIF($C$7:C22,C22))</f>
        <v/>
      </c>
      <c r="C22" s="25" t="str">
        <f>IF(AND('كشف حساب'!$F$5&amp;'كشف حساب'!$F$6="")*AND(D22='كشف حساب'!$B$5),1,IF(AND(F22&gt;='كشف حساب'!$F$5,'حركة العملاء'!F22&lt;='كشف حساب'!$F$6)*AND(D22='كشف حساب'!$B$5),1,""))</f>
        <v/>
      </c>
      <c r="D22" s="18"/>
      <c r="E22" s="17" t="str">
        <f>IFERROR(VLOOKUP(D22,'بيان العملاء'!$B$7:$I$170,2,0),"")</f>
        <v/>
      </c>
      <c r="F22" s="24"/>
      <c r="G22" s="21"/>
      <c r="H22" s="20"/>
      <c r="I22" s="23"/>
    </row>
    <row r="23" spans="2:9" x14ac:dyDescent="0.2">
      <c r="B23" s="25" t="str">
        <f>IF(C23="","",COUNTIF($C$7:C23,C23))</f>
        <v/>
      </c>
      <c r="C23" s="25" t="str">
        <f>IF(AND('كشف حساب'!$F$5&amp;'كشف حساب'!$F$6="")*AND(D23='كشف حساب'!$B$5),1,IF(AND(F23&gt;='كشف حساب'!$F$5,'حركة العملاء'!F23&lt;='كشف حساب'!$F$6)*AND(D23='كشف حساب'!$B$5),1,""))</f>
        <v/>
      </c>
      <c r="D23" s="18"/>
      <c r="E23" s="17" t="str">
        <f>IFERROR(VLOOKUP(D23,'بيان العملاء'!$B$7:$I$170,2,0),"")</f>
        <v/>
      </c>
      <c r="F23" s="24"/>
      <c r="G23" s="21"/>
      <c r="H23" s="20"/>
      <c r="I23" s="23"/>
    </row>
    <row r="24" spans="2:9" x14ac:dyDescent="0.2">
      <c r="B24" s="25" t="str">
        <f>IF(C24="","",COUNTIF($C$7:C24,C24))</f>
        <v/>
      </c>
      <c r="C24" s="25" t="str">
        <f>IF(AND('كشف حساب'!$F$5&amp;'كشف حساب'!$F$6="")*AND(D24='كشف حساب'!$B$5),1,IF(AND(F24&gt;='كشف حساب'!$F$5,'حركة العملاء'!F24&lt;='كشف حساب'!$F$6)*AND(D24='كشف حساب'!$B$5),1,""))</f>
        <v/>
      </c>
      <c r="D24" s="18"/>
      <c r="E24" s="17" t="str">
        <f>IFERROR(VLOOKUP(D24,'بيان العملاء'!$B$7:$I$170,2,0),"")</f>
        <v/>
      </c>
      <c r="F24" s="24"/>
      <c r="G24" s="21"/>
      <c r="H24" s="20"/>
      <c r="I24" s="23"/>
    </row>
    <row r="25" spans="2:9" x14ac:dyDescent="0.2">
      <c r="B25" s="25" t="str">
        <f>IF(C25="","",COUNTIF($C$7:C25,C25))</f>
        <v/>
      </c>
      <c r="C25" s="25" t="str">
        <f>IF(AND('كشف حساب'!$F$5&amp;'كشف حساب'!$F$6="")*AND(D25='كشف حساب'!$B$5),1,IF(AND(F25&gt;='كشف حساب'!$F$5,'حركة العملاء'!F25&lt;='كشف حساب'!$F$6)*AND(D25='كشف حساب'!$B$5),1,""))</f>
        <v/>
      </c>
      <c r="D25" s="18"/>
      <c r="E25" s="17" t="str">
        <f>IFERROR(VLOOKUP(D25,'بيان العملاء'!$B$7:$I$170,2,0),"")</f>
        <v/>
      </c>
      <c r="F25" s="24"/>
      <c r="G25" s="21"/>
      <c r="H25" s="20"/>
      <c r="I25" s="23"/>
    </row>
    <row r="26" spans="2:9" x14ac:dyDescent="0.2">
      <c r="B26" s="25" t="str">
        <f>IF(C26="","",COUNTIF($C$7:C26,C26))</f>
        <v/>
      </c>
      <c r="C26" s="25" t="str">
        <f>IF(AND('كشف حساب'!$F$5&amp;'كشف حساب'!$F$6="")*AND(D26='كشف حساب'!$B$5),1,IF(AND(F26&gt;='كشف حساب'!$F$5,'حركة العملاء'!F26&lt;='كشف حساب'!$F$6)*AND(D26='كشف حساب'!$B$5),1,""))</f>
        <v/>
      </c>
      <c r="D26" s="18"/>
      <c r="E26" s="17" t="str">
        <f>IFERROR(VLOOKUP(D26,'بيان العملاء'!$B$7:$I$170,2,0),"")</f>
        <v/>
      </c>
      <c r="F26" s="24"/>
      <c r="G26" s="21"/>
      <c r="H26" s="20"/>
      <c r="I26" s="23"/>
    </row>
    <row r="27" spans="2:9" x14ac:dyDescent="0.2">
      <c r="B27" s="25" t="str">
        <f>IF(C27="","",COUNTIF($C$7:C27,C27))</f>
        <v/>
      </c>
      <c r="C27" s="25" t="str">
        <f>IF(AND('كشف حساب'!$F$5&amp;'كشف حساب'!$F$6="")*AND(D27='كشف حساب'!$B$5),1,IF(AND(F27&gt;='كشف حساب'!$F$5,'حركة العملاء'!F27&lt;='كشف حساب'!$F$6)*AND(D27='كشف حساب'!$B$5),1,""))</f>
        <v/>
      </c>
      <c r="D27" s="18"/>
      <c r="E27" s="17" t="str">
        <f>IFERROR(VLOOKUP(D27,'بيان العملاء'!$B$7:$I$170,2,0),"")</f>
        <v/>
      </c>
      <c r="F27" s="24"/>
      <c r="G27" s="21"/>
      <c r="H27" s="20"/>
      <c r="I27" s="23"/>
    </row>
    <row r="28" spans="2:9" x14ac:dyDescent="0.2">
      <c r="B28" s="25" t="str">
        <f>IF(C28="","",COUNTIF($C$7:C28,C28))</f>
        <v/>
      </c>
      <c r="C28" s="25" t="str">
        <f>IF(AND('كشف حساب'!$F$5&amp;'كشف حساب'!$F$6="")*AND(D28='كشف حساب'!$B$5),1,IF(AND(F28&gt;='كشف حساب'!$F$5,'حركة العملاء'!F28&lt;='كشف حساب'!$F$6)*AND(D28='كشف حساب'!$B$5),1,""))</f>
        <v/>
      </c>
      <c r="D28" s="18"/>
      <c r="E28" s="17" t="str">
        <f>IFERROR(VLOOKUP(D28,'بيان العملاء'!$B$7:$I$170,2,0),"")</f>
        <v/>
      </c>
      <c r="F28" s="24"/>
      <c r="G28" s="21"/>
      <c r="H28" s="20"/>
      <c r="I28" s="23"/>
    </row>
    <row r="29" spans="2:9" x14ac:dyDescent="0.2">
      <c r="B29" s="25" t="str">
        <f>IF(C29="","",COUNTIF($C$7:C29,C29))</f>
        <v/>
      </c>
      <c r="C29" s="25" t="str">
        <f>IF(AND('كشف حساب'!$F$5&amp;'كشف حساب'!$F$6="")*AND(D29='كشف حساب'!$B$5),1,IF(AND(F29&gt;='كشف حساب'!$F$5,'حركة العملاء'!F29&lt;='كشف حساب'!$F$6)*AND(D29='كشف حساب'!$B$5),1,""))</f>
        <v/>
      </c>
      <c r="D29" s="18"/>
      <c r="E29" s="17" t="str">
        <f>IFERROR(VLOOKUP(D29,'بيان العملاء'!$B$7:$I$170,2,0),"")</f>
        <v/>
      </c>
      <c r="F29" s="24"/>
      <c r="G29" s="21"/>
      <c r="H29" s="20"/>
      <c r="I29" s="23"/>
    </row>
    <row r="30" spans="2:9" x14ac:dyDescent="0.2">
      <c r="B30" s="25" t="str">
        <f>IF(C30="","",COUNTIF($C$7:C30,C30))</f>
        <v/>
      </c>
      <c r="C30" s="25" t="str">
        <f>IF(AND('كشف حساب'!$F$5&amp;'كشف حساب'!$F$6="")*AND(D30='كشف حساب'!$B$5),1,IF(AND(F30&gt;='كشف حساب'!$F$5,'حركة العملاء'!F30&lt;='كشف حساب'!$F$6)*AND(D30='كشف حساب'!$B$5),1,""))</f>
        <v/>
      </c>
      <c r="D30" s="18"/>
      <c r="E30" s="17" t="str">
        <f>IFERROR(VLOOKUP(D30,'بيان العملاء'!$B$7:$I$170,2,0),"")</f>
        <v/>
      </c>
      <c r="F30" s="24"/>
      <c r="G30" s="21"/>
      <c r="H30" s="20"/>
      <c r="I30" s="23"/>
    </row>
    <row r="31" spans="2:9" x14ac:dyDescent="0.2">
      <c r="B31" s="25" t="str">
        <f>IF(C31="","",COUNTIF($C$7:C31,C31))</f>
        <v/>
      </c>
      <c r="C31" s="25" t="str">
        <f>IF(AND('كشف حساب'!$F$5&amp;'كشف حساب'!$F$6="")*AND(D31='كشف حساب'!$B$5),1,IF(AND(F31&gt;='كشف حساب'!$F$5,'حركة العملاء'!F31&lt;='كشف حساب'!$F$6)*AND(D31='كشف حساب'!$B$5),1,""))</f>
        <v/>
      </c>
      <c r="D31" s="18"/>
      <c r="E31" s="17" t="str">
        <f>IFERROR(VLOOKUP(D31,'بيان العملاء'!$B$7:$I$170,2,0),"")</f>
        <v/>
      </c>
      <c r="F31" s="24"/>
      <c r="G31" s="21"/>
      <c r="H31" s="20"/>
      <c r="I31" s="23"/>
    </row>
    <row r="32" spans="2:9" x14ac:dyDescent="0.2">
      <c r="B32" s="25" t="str">
        <f>IF(C32="","",COUNTIF($C$7:C32,C32))</f>
        <v/>
      </c>
      <c r="C32" s="25" t="str">
        <f>IF(AND('كشف حساب'!$F$5&amp;'كشف حساب'!$F$6="")*AND(D32='كشف حساب'!$B$5),1,IF(AND(F32&gt;='كشف حساب'!$F$5,'حركة العملاء'!F32&lt;='كشف حساب'!$F$6)*AND(D32='كشف حساب'!$B$5),1,""))</f>
        <v/>
      </c>
      <c r="D32" s="18"/>
      <c r="E32" s="17" t="str">
        <f>IFERROR(VLOOKUP(D32,'بيان العملاء'!$B$7:$I$170,2,0),"")</f>
        <v/>
      </c>
      <c r="F32" s="24"/>
      <c r="G32" s="21"/>
      <c r="H32" s="20"/>
      <c r="I32" s="23"/>
    </row>
    <row r="33" spans="2:9" x14ac:dyDescent="0.2">
      <c r="B33" s="25" t="str">
        <f>IF(C33="","",COUNTIF($C$7:C33,C33))</f>
        <v/>
      </c>
      <c r="C33" s="25" t="str">
        <f>IF(AND('كشف حساب'!$F$5&amp;'كشف حساب'!$F$6="")*AND(D33='كشف حساب'!$B$5),1,IF(AND(F33&gt;='كشف حساب'!$F$5,'حركة العملاء'!F33&lt;='كشف حساب'!$F$6)*AND(D33='كشف حساب'!$B$5),1,""))</f>
        <v/>
      </c>
      <c r="D33" s="18"/>
      <c r="E33" s="17" t="str">
        <f>IFERROR(VLOOKUP(D33,'بيان العملاء'!$B$7:$I$170,2,0),"")</f>
        <v/>
      </c>
      <c r="F33" s="24"/>
      <c r="G33" s="21"/>
      <c r="H33" s="20"/>
      <c r="I33" s="23"/>
    </row>
    <row r="34" spans="2:9" x14ac:dyDescent="0.2">
      <c r="B34" s="25" t="str">
        <f>IF(C34="","",COUNTIF($C$7:C34,C34))</f>
        <v/>
      </c>
      <c r="C34" s="25" t="str">
        <f>IF(AND('كشف حساب'!$F$5&amp;'كشف حساب'!$F$6="")*AND(D34='كشف حساب'!$B$5),1,IF(AND(F34&gt;='كشف حساب'!$F$5,'حركة العملاء'!F34&lt;='كشف حساب'!$F$6)*AND(D34='كشف حساب'!$B$5),1,""))</f>
        <v/>
      </c>
      <c r="D34" s="18"/>
      <c r="E34" s="17" t="str">
        <f>IFERROR(VLOOKUP(D34,'بيان العملاء'!$B$7:$I$170,2,0),"")</f>
        <v/>
      </c>
      <c r="F34" s="24"/>
      <c r="G34" s="21"/>
      <c r="H34" s="20"/>
      <c r="I34" s="23"/>
    </row>
    <row r="35" spans="2:9" x14ac:dyDescent="0.2">
      <c r="B35" s="25" t="str">
        <f>IF(C35="","",COUNTIF($C$7:C35,C35))</f>
        <v/>
      </c>
      <c r="C35" s="25" t="str">
        <f>IF(AND('كشف حساب'!$F$5&amp;'كشف حساب'!$F$6="")*AND(D35='كشف حساب'!$B$5),1,IF(AND(F35&gt;='كشف حساب'!$F$5,'حركة العملاء'!F35&lt;='كشف حساب'!$F$6)*AND(D35='كشف حساب'!$B$5),1,""))</f>
        <v/>
      </c>
      <c r="D35" s="18"/>
      <c r="E35" s="17" t="str">
        <f>IFERROR(VLOOKUP(D35,'بيان العملاء'!$B$7:$I$170,2,0),"")</f>
        <v/>
      </c>
      <c r="F35" s="24"/>
      <c r="G35" s="21"/>
      <c r="H35" s="20"/>
      <c r="I35" s="23"/>
    </row>
    <row r="36" spans="2:9" x14ac:dyDescent="0.2">
      <c r="B36" s="25" t="str">
        <f>IF(C36="","",COUNTIF($C$7:C36,C36))</f>
        <v/>
      </c>
      <c r="C36" s="25" t="str">
        <f>IF(AND('كشف حساب'!$F$5&amp;'كشف حساب'!$F$6="")*AND(D36='كشف حساب'!$B$5),1,IF(AND(F36&gt;='كشف حساب'!$F$5,'حركة العملاء'!F36&lt;='كشف حساب'!$F$6)*AND(D36='كشف حساب'!$B$5),1,""))</f>
        <v/>
      </c>
      <c r="D36" s="18"/>
      <c r="E36" s="17" t="str">
        <f>IFERROR(VLOOKUP(D36,'بيان العملاء'!$B$7:$I$170,2,0),"")</f>
        <v/>
      </c>
      <c r="F36" s="24"/>
      <c r="G36" s="21"/>
      <c r="H36" s="20"/>
      <c r="I36" s="23"/>
    </row>
    <row r="37" spans="2:9" x14ac:dyDescent="0.2">
      <c r="B37" s="25" t="str">
        <f>IF(C37="","",COUNTIF($C$7:C37,C37))</f>
        <v/>
      </c>
      <c r="C37" s="25" t="str">
        <f>IF(AND('كشف حساب'!$F$5&amp;'كشف حساب'!$F$6="")*AND(D37='كشف حساب'!$B$5),1,IF(AND(F37&gt;='كشف حساب'!$F$5,'حركة العملاء'!F37&lt;='كشف حساب'!$F$6)*AND(D37='كشف حساب'!$B$5),1,""))</f>
        <v/>
      </c>
      <c r="D37" s="18"/>
      <c r="E37" s="17" t="str">
        <f>IFERROR(VLOOKUP(D37,'بيان العملاء'!$B$7:$I$170,2,0),"")</f>
        <v/>
      </c>
      <c r="F37" s="24"/>
      <c r="G37" s="21"/>
      <c r="H37" s="20"/>
      <c r="I37" s="23"/>
    </row>
    <row r="38" spans="2:9" x14ac:dyDescent="0.2">
      <c r="B38" s="25" t="str">
        <f>IF(C38="","",COUNTIF($C$7:C38,C38))</f>
        <v/>
      </c>
      <c r="C38" s="25" t="str">
        <f>IF(AND('كشف حساب'!$F$5&amp;'كشف حساب'!$F$6="")*AND(D38='كشف حساب'!$B$5),1,IF(AND(F38&gt;='كشف حساب'!$F$5,'حركة العملاء'!F38&lt;='كشف حساب'!$F$6)*AND(D38='كشف حساب'!$B$5),1,""))</f>
        <v/>
      </c>
      <c r="D38" s="18"/>
      <c r="E38" s="17" t="str">
        <f>IFERROR(VLOOKUP(D38,'بيان العملاء'!$B$7:$I$170,2,0),"")</f>
        <v/>
      </c>
      <c r="F38" s="24"/>
      <c r="G38" s="21"/>
      <c r="H38" s="20"/>
      <c r="I38" s="23"/>
    </row>
    <row r="39" spans="2:9" x14ac:dyDescent="0.2">
      <c r="B39" s="25" t="str">
        <f>IF(C39="","",COUNTIF($C$7:C39,C39))</f>
        <v/>
      </c>
      <c r="C39" s="25" t="str">
        <f>IF(AND('كشف حساب'!$F$5&amp;'كشف حساب'!$F$6="")*AND(D39='كشف حساب'!$B$5),1,IF(AND(F39&gt;='كشف حساب'!$F$5,'حركة العملاء'!F39&lt;='كشف حساب'!$F$6)*AND(D39='كشف حساب'!$B$5),1,""))</f>
        <v/>
      </c>
      <c r="D39" s="18"/>
      <c r="E39" s="17" t="str">
        <f>IFERROR(VLOOKUP(D39,'بيان العملاء'!$B$7:$I$170,2,0),"")</f>
        <v/>
      </c>
      <c r="F39" s="24"/>
      <c r="G39" s="21"/>
      <c r="H39" s="20"/>
      <c r="I39" s="23"/>
    </row>
    <row r="40" spans="2:9" x14ac:dyDescent="0.2">
      <c r="B40" s="25" t="str">
        <f>IF(C40="","",COUNTIF($C$7:C40,C40))</f>
        <v/>
      </c>
      <c r="C40" s="25" t="str">
        <f>IF(AND('كشف حساب'!$F$5&amp;'كشف حساب'!$F$6="")*AND(D40='كشف حساب'!$B$5),1,IF(AND(F40&gt;='كشف حساب'!$F$5,'حركة العملاء'!F40&lt;='كشف حساب'!$F$6)*AND(D40='كشف حساب'!$B$5),1,""))</f>
        <v/>
      </c>
      <c r="D40" s="18"/>
      <c r="E40" s="17" t="str">
        <f>IFERROR(VLOOKUP(D40,'بيان العملاء'!$B$7:$I$170,2,0),"")</f>
        <v/>
      </c>
      <c r="F40" s="24"/>
      <c r="G40" s="21"/>
      <c r="H40" s="20"/>
      <c r="I40" s="23"/>
    </row>
    <row r="41" spans="2:9" x14ac:dyDescent="0.2">
      <c r="B41" s="25" t="str">
        <f>IF(C41="","",COUNTIF($C$7:C41,C41))</f>
        <v/>
      </c>
      <c r="C41" s="25" t="str">
        <f>IF(AND('كشف حساب'!$F$5&amp;'كشف حساب'!$F$6="")*AND(D41='كشف حساب'!$B$5),1,IF(AND(F41&gt;='كشف حساب'!$F$5,'حركة العملاء'!F41&lt;='كشف حساب'!$F$6)*AND(D41='كشف حساب'!$B$5),1,""))</f>
        <v/>
      </c>
      <c r="D41" s="18"/>
      <c r="E41" s="17" t="str">
        <f>IFERROR(VLOOKUP(D41,'بيان العملاء'!$B$7:$I$170,2,0),"")</f>
        <v/>
      </c>
      <c r="F41" s="24"/>
      <c r="G41" s="21"/>
      <c r="H41" s="20"/>
      <c r="I41" s="23"/>
    </row>
    <row r="42" spans="2:9" x14ac:dyDescent="0.2">
      <c r="B42" s="25" t="str">
        <f>IF(C42="","",COUNTIF($C$7:C42,C42))</f>
        <v/>
      </c>
      <c r="C42" s="25" t="str">
        <f>IF(AND('كشف حساب'!$F$5&amp;'كشف حساب'!$F$6="")*AND(D42='كشف حساب'!$B$5),1,IF(AND(F42&gt;='كشف حساب'!$F$5,'حركة العملاء'!F42&lt;='كشف حساب'!$F$6)*AND(D42='كشف حساب'!$B$5),1,""))</f>
        <v/>
      </c>
      <c r="D42" s="18"/>
      <c r="E42" s="17" t="str">
        <f>IFERROR(VLOOKUP(D42,'بيان العملاء'!$B$7:$I$170,2,0),"")</f>
        <v/>
      </c>
      <c r="F42" s="24"/>
      <c r="G42" s="21"/>
      <c r="H42" s="20"/>
      <c r="I42" s="23"/>
    </row>
    <row r="43" spans="2:9" x14ac:dyDescent="0.2">
      <c r="B43" s="25" t="str">
        <f>IF(C43="","",COUNTIF($C$7:C43,C43))</f>
        <v/>
      </c>
      <c r="C43" s="25" t="str">
        <f>IF(AND('كشف حساب'!$F$5&amp;'كشف حساب'!$F$6="")*AND(D43='كشف حساب'!$B$5),1,IF(AND(F43&gt;='كشف حساب'!$F$5,'حركة العملاء'!F43&lt;='كشف حساب'!$F$6)*AND(D43='كشف حساب'!$B$5),1,""))</f>
        <v/>
      </c>
      <c r="D43" s="18"/>
      <c r="E43" s="17" t="str">
        <f>IFERROR(VLOOKUP(D43,'بيان العملاء'!$B$7:$I$170,2,0),"")</f>
        <v/>
      </c>
      <c r="F43" s="24"/>
      <c r="G43" s="21"/>
      <c r="H43" s="20"/>
      <c r="I43" s="23"/>
    </row>
    <row r="44" spans="2:9" x14ac:dyDescent="0.2">
      <c r="B44" s="25" t="str">
        <f>IF(C44="","",COUNTIF($C$7:C44,C44))</f>
        <v/>
      </c>
      <c r="C44" s="25" t="str">
        <f>IF(AND('كشف حساب'!$F$5&amp;'كشف حساب'!$F$6="")*AND(D44='كشف حساب'!$B$5),1,IF(AND(F44&gt;='كشف حساب'!$F$5,'حركة العملاء'!F44&lt;='كشف حساب'!$F$6)*AND(D44='كشف حساب'!$B$5),1,""))</f>
        <v/>
      </c>
      <c r="D44" s="18"/>
      <c r="E44" s="17" t="str">
        <f>IFERROR(VLOOKUP(D44,'بيان العملاء'!$B$7:$I$170,2,0),"")</f>
        <v/>
      </c>
      <c r="F44" s="24"/>
      <c r="G44" s="21"/>
      <c r="H44" s="20"/>
      <c r="I44" s="23"/>
    </row>
    <row r="45" spans="2:9" x14ac:dyDescent="0.2">
      <c r="B45" s="25" t="str">
        <f>IF(C45="","",COUNTIF($C$7:C45,C45))</f>
        <v/>
      </c>
      <c r="C45" s="25" t="str">
        <f>IF(AND('كشف حساب'!$F$5&amp;'كشف حساب'!$F$6="")*AND(D45='كشف حساب'!$B$5),1,IF(AND(F45&gt;='كشف حساب'!$F$5,'حركة العملاء'!F45&lt;='كشف حساب'!$F$6)*AND(D45='كشف حساب'!$B$5),1,""))</f>
        <v/>
      </c>
      <c r="D45" s="18"/>
      <c r="E45" s="17" t="str">
        <f>IFERROR(VLOOKUP(D45,'بيان العملاء'!$B$7:$I$170,2,0),"")</f>
        <v/>
      </c>
      <c r="F45" s="24"/>
      <c r="G45" s="21"/>
      <c r="H45" s="20"/>
      <c r="I45" s="23"/>
    </row>
    <row r="46" spans="2:9" x14ac:dyDescent="0.2">
      <c r="B46" s="25" t="str">
        <f>IF(C46="","",COUNTIF($C$7:C46,C46))</f>
        <v/>
      </c>
      <c r="C46" s="25" t="str">
        <f>IF(AND('كشف حساب'!$F$5&amp;'كشف حساب'!$F$6="")*AND(D46='كشف حساب'!$B$5),1,IF(AND(F46&gt;='كشف حساب'!$F$5,'حركة العملاء'!F46&lt;='كشف حساب'!$F$6)*AND(D46='كشف حساب'!$B$5),1,""))</f>
        <v/>
      </c>
      <c r="D46" s="18"/>
      <c r="E46" s="17" t="str">
        <f>IFERROR(VLOOKUP(D46,'بيان العملاء'!$B$7:$I$170,2,0),"")</f>
        <v/>
      </c>
      <c r="F46" s="24"/>
      <c r="G46" s="21"/>
      <c r="H46" s="20"/>
      <c r="I46" s="23"/>
    </row>
    <row r="47" spans="2:9" x14ac:dyDescent="0.2">
      <c r="B47" s="25" t="str">
        <f>IF(C47="","",COUNTIF($C$7:C47,C47))</f>
        <v/>
      </c>
      <c r="C47" s="25" t="str">
        <f>IF(AND('كشف حساب'!$F$5&amp;'كشف حساب'!$F$6="")*AND(D47='كشف حساب'!$B$5),1,IF(AND(F47&gt;='كشف حساب'!$F$5,'حركة العملاء'!F47&lt;='كشف حساب'!$F$6)*AND(D47='كشف حساب'!$B$5),1,""))</f>
        <v/>
      </c>
      <c r="D47" s="18"/>
      <c r="E47" s="17" t="str">
        <f>IFERROR(VLOOKUP(D47,'بيان العملاء'!$B$7:$I$170,2,0),"")</f>
        <v/>
      </c>
      <c r="F47" s="24"/>
      <c r="G47" s="21"/>
      <c r="H47" s="20"/>
      <c r="I47" s="23"/>
    </row>
    <row r="48" spans="2:9" x14ac:dyDescent="0.2">
      <c r="B48" s="25" t="str">
        <f>IF(C48="","",COUNTIF($C$7:C48,C48))</f>
        <v/>
      </c>
      <c r="C48" s="25" t="str">
        <f>IF(AND('كشف حساب'!$F$5&amp;'كشف حساب'!$F$6="")*AND(D48='كشف حساب'!$B$5),1,IF(AND(F48&gt;='كشف حساب'!$F$5,'حركة العملاء'!F48&lt;='كشف حساب'!$F$6)*AND(D48='كشف حساب'!$B$5),1,""))</f>
        <v/>
      </c>
      <c r="D48" s="18"/>
      <c r="E48" s="17" t="str">
        <f>IFERROR(VLOOKUP(D48,'بيان العملاء'!$B$7:$I$170,2,0),"")</f>
        <v/>
      </c>
      <c r="F48" s="24"/>
      <c r="G48" s="21"/>
      <c r="H48" s="20"/>
      <c r="I48" s="23"/>
    </row>
    <row r="49" spans="2:9" x14ac:dyDescent="0.2">
      <c r="B49" s="25" t="str">
        <f>IF(C49="","",COUNTIF($C$7:C49,C49))</f>
        <v/>
      </c>
      <c r="C49" s="25" t="str">
        <f>IF(AND('كشف حساب'!$F$5&amp;'كشف حساب'!$F$6="")*AND(D49='كشف حساب'!$B$5),1,IF(AND(F49&gt;='كشف حساب'!$F$5,'حركة العملاء'!F49&lt;='كشف حساب'!$F$6)*AND(D49='كشف حساب'!$B$5),1,""))</f>
        <v/>
      </c>
      <c r="D49" s="18"/>
      <c r="E49" s="17" t="str">
        <f>IFERROR(VLOOKUP(D49,'بيان العملاء'!$B$7:$I$170,2,0),"")</f>
        <v/>
      </c>
      <c r="F49" s="24"/>
      <c r="G49" s="21"/>
      <c r="H49" s="20"/>
      <c r="I49" s="23"/>
    </row>
    <row r="50" spans="2:9" x14ac:dyDescent="0.2">
      <c r="B50" s="25" t="str">
        <f>IF(C50="","",COUNTIF($C$7:C50,C50))</f>
        <v/>
      </c>
      <c r="C50" s="25" t="str">
        <f>IF(AND('كشف حساب'!$F$5&amp;'كشف حساب'!$F$6="")*AND(D50='كشف حساب'!$B$5),1,IF(AND(F50&gt;='كشف حساب'!$F$5,'حركة العملاء'!F50&lt;='كشف حساب'!$F$6)*AND(D50='كشف حساب'!$B$5),1,""))</f>
        <v/>
      </c>
      <c r="D50" s="18"/>
      <c r="E50" s="17" t="str">
        <f>IFERROR(VLOOKUP(D50,'بيان العملاء'!$B$7:$I$170,2,0),"")</f>
        <v/>
      </c>
      <c r="F50" s="24"/>
      <c r="G50" s="21"/>
      <c r="H50" s="20"/>
      <c r="I50" s="23"/>
    </row>
    <row r="51" spans="2:9" x14ac:dyDescent="0.2">
      <c r="B51" s="25" t="str">
        <f>IF(C51="","",COUNTIF($C$7:C51,C51))</f>
        <v/>
      </c>
      <c r="C51" s="25" t="str">
        <f>IF(AND('كشف حساب'!$F$5&amp;'كشف حساب'!$F$6="")*AND(D51='كشف حساب'!$B$5),1,IF(AND(F51&gt;='كشف حساب'!$F$5,'حركة العملاء'!F51&lt;='كشف حساب'!$F$6)*AND(D51='كشف حساب'!$B$5),1,""))</f>
        <v/>
      </c>
      <c r="D51" s="18"/>
      <c r="E51" s="17" t="str">
        <f>IFERROR(VLOOKUP(D51,'بيان العملاء'!$B$7:$I$170,2,0),"")</f>
        <v/>
      </c>
      <c r="F51" s="24"/>
      <c r="G51" s="21"/>
      <c r="H51" s="20"/>
      <c r="I51" s="23"/>
    </row>
    <row r="52" spans="2:9" x14ac:dyDescent="0.2">
      <c r="B52" s="25" t="str">
        <f>IF(C52="","",COUNTIF($C$7:C52,C52))</f>
        <v/>
      </c>
      <c r="C52" s="25" t="str">
        <f>IF(AND('كشف حساب'!$F$5&amp;'كشف حساب'!$F$6="")*AND(D52='كشف حساب'!$B$5),1,IF(AND(F52&gt;='كشف حساب'!$F$5,'حركة العملاء'!F52&lt;='كشف حساب'!$F$6)*AND(D52='كشف حساب'!$B$5),1,""))</f>
        <v/>
      </c>
      <c r="D52" s="18"/>
      <c r="E52" s="17" t="str">
        <f>IFERROR(VLOOKUP(D52,'بيان العملاء'!$B$7:$I$170,2,0),"")</f>
        <v/>
      </c>
      <c r="F52" s="24"/>
      <c r="G52" s="21"/>
      <c r="H52" s="20"/>
      <c r="I52" s="23"/>
    </row>
    <row r="53" spans="2:9" x14ac:dyDescent="0.2">
      <c r="B53" s="25" t="str">
        <f>IF(C53="","",COUNTIF($C$7:C53,C53))</f>
        <v/>
      </c>
      <c r="C53" s="25" t="str">
        <f>IF(AND('كشف حساب'!$F$5&amp;'كشف حساب'!$F$6="")*AND(D53='كشف حساب'!$B$5),1,IF(AND(F53&gt;='كشف حساب'!$F$5,'حركة العملاء'!F53&lt;='كشف حساب'!$F$6)*AND(D53='كشف حساب'!$B$5),1,""))</f>
        <v/>
      </c>
      <c r="D53" s="18"/>
      <c r="E53" s="17" t="str">
        <f>IFERROR(VLOOKUP(D53,'بيان العملاء'!$B$7:$I$170,2,0),"")</f>
        <v/>
      </c>
      <c r="F53" s="24"/>
      <c r="G53" s="21"/>
      <c r="H53" s="20"/>
      <c r="I53" s="23"/>
    </row>
    <row r="54" spans="2:9" x14ac:dyDescent="0.2">
      <c r="B54" s="25" t="str">
        <f>IF(C54="","",COUNTIF($C$7:C54,C54))</f>
        <v/>
      </c>
      <c r="C54" s="25" t="str">
        <f>IF(AND('كشف حساب'!$F$5&amp;'كشف حساب'!$F$6="")*AND(D54='كشف حساب'!$B$5),1,IF(AND(F54&gt;='كشف حساب'!$F$5,'حركة العملاء'!F54&lt;='كشف حساب'!$F$6)*AND(D54='كشف حساب'!$B$5),1,""))</f>
        <v/>
      </c>
      <c r="D54" s="18"/>
      <c r="E54" s="17" t="str">
        <f>IFERROR(VLOOKUP(D54,'بيان العملاء'!$B$7:$I$170,2,0),"")</f>
        <v/>
      </c>
      <c r="F54" s="24"/>
      <c r="G54" s="21"/>
      <c r="H54" s="20"/>
      <c r="I54" s="23"/>
    </row>
    <row r="55" spans="2:9" x14ac:dyDescent="0.2">
      <c r="B55" s="25" t="str">
        <f>IF(C55="","",COUNTIF($C$7:C55,C55))</f>
        <v/>
      </c>
      <c r="C55" s="25" t="str">
        <f>IF(AND('كشف حساب'!$F$5&amp;'كشف حساب'!$F$6="")*AND(D55='كشف حساب'!$B$5),1,IF(AND(F55&gt;='كشف حساب'!$F$5,'حركة العملاء'!F55&lt;='كشف حساب'!$F$6)*AND(D55='كشف حساب'!$B$5),1,""))</f>
        <v/>
      </c>
      <c r="D55" s="18"/>
      <c r="E55" s="17" t="str">
        <f>IFERROR(VLOOKUP(D55,'بيان العملاء'!$B$7:$I$170,2,0),"")</f>
        <v/>
      </c>
      <c r="F55" s="24"/>
      <c r="G55" s="21"/>
      <c r="H55" s="20"/>
      <c r="I55" s="23"/>
    </row>
    <row r="56" spans="2:9" x14ac:dyDescent="0.2">
      <c r="B56" s="25" t="str">
        <f>IF(C56="","",COUNTIF($C$7:C56,C56))</f>
        <v/>
      </c>
      <c r="C56" s="25" t="str">
        <f>IF(AND('كشف حساب'!$F$5&amp;'كشف حساب'!$F$6="")*AND(D56='كشف حساب'!$B$5),1,IF(AND(F56&gt;='كشف حساب'!$F$5,'حركة العملاء'!F56&lt;='كشف حساب'!$F$6)*AND(D56='كشف حساب'!$B$5),1,""))</f>
        <v/>
      </c>
      <c r="D56" s="18"/>
      <c r="E56" s="17" t="str">
        <f>IFERROR(VLOOKUP(D56,'بيان العملاء'!$B$7:$I$170,2,0),"")</f>
        <v/>
      </c>
      <c r="F56" s="24"/>
      <c r="G56" s="21"/>
      <c r="H56" s="20"/>
      <c r="I56" s="23"/>
    </row>
    <row r="57" spans="2:9" x14ac:dyDescent="0.2">
      <c r="B57" s="25" t="str">
        <f>IF(C57="","",COUNTIF($C$7:C57,C57))</f>
        <v/>
      </c>
      <c r="C57" s="25" t="str">
        <f>IF(AND('كشف حساب'!$F$5&amp;'كشف حساب'!$F$6="")*AND(D57='كشف حساب'!$B$5),1,IF(AND(F57&gt;='كشف حساب'!$F$5,'حركة العملاء'!F57&lt;='كشف حساب'!$F$6)*AND(D57='كشف حساب'!$B$5),1,""))</f>
        <v/>
      </c>
      <c r="D57" s="18"/>
      <c r="E57" s="17" t="str">
        <f>IFERROR(VLOOKUP(D57,'بيان العملاء'!$B$7:$I$170,2,0),"")</f>
        <v/>
      </c>
      <c r="F57" s="24"/>
      <c r="G57" s="21"/>
      <c r="H57" s="20"/>
      <c r="I57" s="23"/>
    </row>
    <row r="58" spans="2:9" x14ac:dyDescent="0.2">
      <c r="B58" s="25" t="str">
        <f>IF(C58="","",COUNTIF($C$7:C58,C58))</f>
        <v/>
      </c>
      <c r="C58" s="25" t="str">
        <f>IF(AND('كشف حساب'!$F$5&amp;'كشف حساب'!$F$6="")*AND(D58='كشف حساب'!$B$5),1,IF(AND(F58&gt;='كشف حساب'!$F$5,'حركة العملاء'!F58&lt;='كشف حساب'!$F$6)*AND(D58='كشف حساب'!$B$5),1,""))</f>
        <v/>
      </c>
      <c r="D58" s="18"/>
      <c r="E58" s="17" t="str">
        <f>IFERROR(VLOOKUP(D58,'بيان العملاء'!$B$7:$I$170,2,0),"")</f>
        <v/>
      </c>
      <c r="F58" s="24"/>
      <c r="G58" s="21"/>
      <c r="H58" s="20"/>
      <c r="I58" s="23"/>
    </row>
    <row r="59" spans="2:9" x14ac:dyDescent="0.2">
      <c r="B59" s="25" t="str">
        <f>IF(C59="","",COUNTIF($C$7:C59,C59))</f>
        <v/>
      </c>
      <c r="C59" s="25" t="str">
        <f>IF(AND('كشف حساب'!$F$5&amp;'كشف حساب'!$F$6="")*AND(D59='كشف حساب'!$B$5),1,IF(AND(F59&gt;='كشف حساب'!$F$5,'حركة العملاء'!F59&lt;='كشف حساب'!$F$6)*AND(D59='كشف حساب'!$B$5),1,""))</f>
        <v/>
      </c>
      <c r="D59" s="18"/>
      <c r="E59" s="17" t="str">
        <f>IFERROR(VLOOKUP(D59,'بيان العملاء'!$B$7:$I$170,2,0),"")</f>
        <v/>
      </c>
      <c r="F59" s="24"/>
      <c r="G59" s="21"/>
      <c r="H59" s="20"/>
      <c r="I59" s="23"/>
    </row>
    <row r="60" spans="2:9" x14ac:dyDescent="0.2">
      <c r="B60" s="25" t="str">
        <f>IF(C60="","",COUNTIF($C$7:C60,C60))</f>
        <v/>
      </c>
      <c r="C60" s="25" t="str">
        <f>IF(AND('كشف حساب'!$F$5&amp;'كشف حساب'!$F$6="")*AND(D60='كشف حساب'!$B$5),1,IF(AND(F60&gt;='كشف حساب'!$F$5,'حركة العملاء'!F60&lt;='كشف حساب'!$F$6)*AND(D60='كشف حساب'!$B$5),1,""))</f>
        <v/>
      </c>
      <c r="D60" s="18"/>
      <c r="E60" s="17" t="str">
        <f>IFERROR(VLOOKUP(D60,'بيان العملاء'!$B$7:$I$170,2,0),"")</f>
        <v/>
      </c>
      <c r="F60" s="24"/>
      <c r="G60" s="21"/>
      <c r="H60" s="20"/>
      <c r="I60" s="23"/>
    </row>
    <row r="61" spans="2:9" x14ac:dyDescent="0.2">
      <c r="B61" s="25" t="str">
        <f>IF(C61="","",COUNTIF($C$7:C61,C61))</f>
        <v/>
      </c>
      <c r="C61" s="25" t="str">
        <f>IF(AND('كشف حساب'!$F$5&amp;'كشف حساب'!$F$6="")*AND(D61='كشف حساب'!$B$5),1,IF(AND(F61&gt;='كشف حساب'!$F$5,'حركة العملاء'!F61&lt;='كشف حساب'!$F$6)*AND(D61='كشف حساب'!$B$5),1,""))</f>
        <v/>
      </c>
      <c r="D61" s="18"/>
      <c r="E61" s="17" t="str">
        <f>IFERROR(VLOOKUP(D61,'بيان العملاء'!$B$7:$I$170,2,0),"")</f>
        <v/>
      </c>
      <c r="F61" s="24"/>
      <c r="G61" s="21"/>
      <c r="H61" s="20"/>
      <c r="I61" s="23"/>
    </row>
    <row r="62" spans="2:9" x14ac:dyDescent="0.2">
      <c r="B62" s="25" t="str">
        <f>IF(C62="","",COUNTIF($C$7:C62,C62))</f>
        <v/>
      </c>
      <c r="C62" s="25" t="str">
        <f>IF(AND('كشف حساب'!$F$5&amp;'كشف حساب'!$F$6="")*AND(D62='كشف حساب'!$B$5),1,IF(AND(F62&gt;='كشف حساب'!$F$5,'حركة العملاء'!F62&lt;='كشف حساب'!$F$6)*AND(D62='كشف حساب'!$B$5),1,""))</f>
        <v/>
      </c>
      <c r="D62" s="18"/>
      <c r="E62" s="17" t="str">
        <f>IFERROR(VLOOKUP(D62,'بيان العملاء'!$B$7:$I$170,2,0),"")</f>
        <v/>
      </c>
      <c r="F62" s="24"/>
      <c r="G62" s="21"/>
      <c r="H62" s="20"/>
      <c r="I62" s="23"/>
    </row>
    <row r="63" spans="2:9" x14ac:dyDescent="0.2">
      <c r="B63" s="25" t="str">
        <f>IF(C63="","",COUNTIF($C$7:C63,C63))</f>
        <v/>
      </c>
      <c r="C63" s="25" t="str">
        <f>IF(AND('كشف حساب'!$F$5&amp;'كشف حساب'!$F$6="")*AND(D63='كشف حساب'!$B$5),1,IF(AND(F63&gt;='كشف حساب'!$F$5,'حركة العملاء'!F63&lt;='كشف حساب'!$F$6)*AND(D63='كشف حساب'!$B$5),1,""))</f>
        <v/>
      </c>
      <c r="D63" s="18"/>
      <c r="E63" s="17" t="str">
        <f>IFERROR(VLOOKUP(D63,'بيان العملاء'!$B$7:$I$170,2,0),"")</f>
        <v/>
      </c>
      <c r="F63" s="24"/>
      <c r="G63" s="21"/>
      <c r="H63" s="20"/>
      <c r="I63" s="23"/>
    </row>
    <row r="64" spans="2:9" x14ac:dyDescent="0.2">
      <c r="B64" s="25" t="str">
        <f>IF(C64="","",COUNTIF($C$7:C64,C64))</f>
        <v/>
      </c>
      <c r="C64" s="25" t="str">
        <f>IF(AND('كشف حساب'!$F$5&amp;'كشف حساب'!$F$6="")*AND(D64='كشف حساب'!$B$5),1,IF(AND(F64&gt;='كشف حساب'!$F$5,'حركة العملاء'!F64&lt;='كشف حساب'!$F$6)*AND(D64='كشف حساب'!$B$5),1,""))</f>
        <v/>
      </c>
      <c r="D64" s="18"/>
      <c r="E64" s="17" t="str">
        <f>IFERROR(VLOOKUP(D64,'بيان العملاء'!$B$7:$I$170,2,0),"")</f>
        <v/>
      </c>
      <c r="F64" s="24"/>
      <c r="G64" s="21"/>
      <c r="H64" s="20"/>
      <c r="I64" s="23"/>
    </row>
    <row r="65" spans="2:9" x14ac:dyDescent="0.2">
      <c r="B65" s="25" t="str">
        <f>IF(C65="","",COUNTIF($C$7:C65,C65))</f>
        <v/>
      </c>
      <c r="C65" s="25" t="str">
        <f>IF(AND('كشف حساب'!$F$5&amp;'كشف حساب'!$F$6="")*AND(D65='كشف حساب'!$B$5),1,IF(AND(F65&gt;='كشف حساب'!$F$5,'حركة العملاء'!F65&lt;='كشف حساب'!$F$6)*AND(D65='كشف حساب'!$B$5),1,""))</f>
        <v/>
      </c>
      <c r="D65" s="18"/>
      <c r="E65" s="17" t="str">
        <f>IFERROR(VLOOKUP(D65,'بيان العملاء'!$B$7:$I$170,2,0),"")</f>
        <v/>
      </c>
      <c r="F65" s="24"/>
      <c r="G65" s="21"/>
      <c r="H65" s="20"/>
      <c r="I65" s="23"/>
    </row>
    <row r="66" spans="2:9" x14ac:dyDescent="0.2">
      <c r="B66" s="25" t="str">
        <f>IF(C66="","",COUNTIF($C$7:C66,C66))</f>
        <v/>
      </c>
      <c r="C66" s="25" t="str">
        <f>IF(AND('كشف حساب'!$F$5&amp;'كشف حساب'!$F$6="")*AND(D66='كشف حساب'!$B$5),1,IF(AND(F66&gt;='كشف حساب'!$F$5,'حركة العملاء'!F66&lt;='كشف حساب'!$F$6)*AND(D66='كشف حساب'!$B$5),1,""))</f>
        <v/>
      </c>
      <c r="D66" s="18"/>
      <c r="E66" s="17" t="str">
        <f>IFERROR(VLOOKUP(D66,'بيان العملاء'!$B$7:$I$170,2,0),"")</f>
        <v/>
      </c>
      <c r="F66" s="24"/>
      <c r="G66" s="21"/>
      <c r="H66" s="20"/>
      <c r="I66" s="23"/>
    </row>
    <row r="67" spans="2:9" x14ac:dyDescent="0.2">
      <c r="B67" s="25" t="str">
        <f>IF(C67="","",COUNTIF($C$7:C67,C67))</f>
        <v/>
      </c>
      <c r="C67" s="25" t="str">
        <f>IF(AND('كشف حساب'!$F$5&amp;'كشف حساب'!$F$6="")*AND(D67='كشف حساب'!$B$5),1,IF(AND(F67&gt;='كشف حساب'!$F$5,'حركة العملاء'!F67&lt;='كشف حساب'!$F$6)*AND(D67='كشف حساب'!$B$5),1,""))</f>
        <v/>
      </c>
      <c r="D67" s="18"/>
      <c r="E67" s="17" t="str">
        <f>IFERROR(VLOOKUP(D67,'بيان العملاء'!$B$7:$I$170,2,0),"")</f>
        <v/>
      </c>
      <c r="F67" s="24"/>
      <c r="G67" s="21"/>
      <c r="H67" s="20"/>
      <c r="I67" s="23"/>
    </row>
    <row r="68" spans="2:9" x14ac:dyDescent="0.2">
      <c r="B68" s="25" t="str">
        <f>IF(C68="","",COUNTIF($C$7:C68,C68))</f>
        <v/>
      </c>
      <c r="C68" s="25" t="str">
        <f>IF(AND('كشف حساب'!$F$5&amp;'كشف حساب'!$F$6="")*AND(D68='كشف حساب'!$B$5),1,IF(AND(F68&gt;='كشف حساب'!$F$5,'حركة العملاء'!F68&lt;='كشف حساب'!$F$6)*AND(D68='كشف حساب'!$B$5),1,""))</f>
        <v/>
      </c>
      <c r="D68" s="18"/>
      <c r="E68" s="17" t="str">
        <f>IFERROR(VLOOKUP(D68,'بيان العملاء'!$B$7:$I$170,2,0),"")</f>
        <v/>
      </c>
      <c r="F68" s="24"/>
      <c r="G68" s="21"/>
      <c r="H68" s="20"/>
      <c r="I68" s="23"/>
    </row>
    <row r="69" spans="2:9" x14ac:dyDescent="0.2">
      <c r="B69" s="25" t="str">
        <f>IF(C69="","",COUNTIF($C$7:C69,C69))</f>
        <v/>
      </c>
      <c r="C69" s="25" t="str">
        <f>IF(AND('كشف حساب'!$F$5&amp;'كشف حساب'!$F$6="")*AND(D69='كشف حساب'!$B$5),1,IF(AND(F69&gt;='كشف حساب'!$F$5,'حركة العملاء'!F69&lt;='كشف حساب'!$F$6)*AND(D69='كشف حساب'!$B$5),1,""))</f>
        <v/>
      </c>
      <c r="D69" s="18"/>
      <c r="E69" s="17" t="str">
        <f>IFERROR(VLOOKUP(D69,'بيان العملاء'!$B$7:$I$170,2,0),"")</f>
        <v/>
      </c>
      <c r="F69" s="24"/>
      <c r="G69" s="21"/>
      <c r="H69" s="20"/>
      <c r="I69" s="23"/>
    </row>
    <row r="70" spans="2:9" x14ac:dyDescent="0.2">
      <c r="B70" s="25" t="str">
        <f>IF(C70="","",COUNTIF($C$7:C70,C70))</f>
        <v/>
      </c>
      <c r="C70" s="25" t="str">
        <f>IF(AND('كشف حساب'!$F$5&amp;'كشف حساب'!$F$6="")*AND(D70='كشف حساب'!$B$5),1,IF(AND(F70&gt;='كشف حساب'!$F$5,'حركة العملاء'!F70&lt;='كشف حساب'!$F$6)*AND(D70='كشف حساب'!$B$5),1,""))</f>
        <v/>
      </c>
      <c r="D70" s="18"/>
      <c r="E70" s="17" t="str">
        <f>IFERROR(VLOOKUP(D70,'بيان العملاء'!$B$7:$I$170,2,0),"")</f>
        <v/>
      </c>
      <c r="F70" s="24"/>
      <c r="G70" s="21"/>
      <c r="H70" s="20"/>
      <c r="I70" s="23"/>
    </row>
    <row r="71" spans="2:9" x14ac:dyDescent="0.2">
      <c r="B71" s="25" t="str">
        <f>IF(C71="","",COUNTIF($C$7:C71,C71))</f>
        <v/>
      </c>
      <c r="C71" s="25" t="str">
        <f>IF(AND('كشف حساب'!$F$5&amp;'كشف حساب'!$F$6="")*AND(D71='كشف حساب'!$B$5),1,IF(AND(F71&gt;='كشف حساب'!$F$5,'حركة العملاء'!F71&lt;='كشف حساب'!$F$6)*AND(D71='كشف حساب'!$B$5),1,""))</f>
        <v/>
      </c>
      <c r="D71" s="18"/>
      <c r="E71" s="17" t="str">
        <f>IFERROR(VLOOKUP(D71,'بيان العملاء'!$B$7:$I$170,2,0),"")</f>
        <v/>
      </c>
      <c r="F71" s="24"/>
      <c r="G71" s="21"/>
      <c r="H71" s="20"/>
      <c r="I71" s="23"/>
    </row>
    <row r="72" spans="2:9" x14ac:dyDescent="0.2">
      <c r="B72" s="25" t="str">
        <f>IF(C72="","",COUNTIF($C$7:C72,C72))</f>
        <v/>
      </c>
      <c r="C72" s="25" t="str">
        <f>IF(AND('كشف حساب'!$F$5&amp;'كشف حساب'!$F$6="")*AND(D72='كشف حساب'!$B$5),1,IF(AND(F72&gt;='كشف حساب'!$F$5,'حركة العملاء'!F72&lt;='كشف حساب'!$F$6)*AND(D72='كشف حساب'!$B$5),1,""))</f>
        <v/>
      </c>
      <c r="D72" s="18"/>
      <c r="E72" s="17" t="str">
        <f>IFERROR(VLOOKUP(D72,'بيان العملاء'!$B$7:$I$170,2,0),"")</f>
        <v/>
      </c>
      <c r="F72" s="24"/>
      <c r="G72" s="21"/>
      <c r="H72" s="20"/>
      <c r="I72" s="23"/>
    </row>
    <row r="73" spans="2:9" x14ac:dyDescent="0.2">
      <c r="B73" s="25" t="str">
        <f>IF(C73="","",COUNTIF($C$7:C73,C73))</f>
        <v/>
      </c>
      <c r="C73" s="25" t="str">
        <f>IF(AND('كشف حساب'!$F$5&amp;'كشف حساب'!$F$6="")*AND(D73='كشف حساب'!$B$5),1,IF(AND(F73&gt;='كشف حساب'!$F$5,'حركة العملاء'!F73&lt;='كشف حساب'!$F$6)*AND(D73='كشف حساب'!$B$5),1,""))</f>
        <v/>
      </c>
      <c r="D73" s="18"/>
      <c r="E73" s="17" t="str">
        <f>IFERROR(VLOOKUP(D73,'بيان العملاء'!$B$7:$I$170,2,0),"")</f>
        <v/>
      </c>
      <c r="F73" s="24"/>
      <c r="G73" s="21"/>
      <c r="H73" s="20"/>
      <c r="I73" s="23"/>
    </row>
    <row r="74" spans="2:9" x14ac:dyDescent="0.2">
      <c r="B74" s="25" t="str">
        <f>IF(C74="","",COUNTIF($C$7:C74,C74))</f>
        <v/>
      </c>
      <c r="C74" s="25" t="str">
        <f>IF(AND('كشف حساب'!$F$5&amp;'كشف حساب'!$F$6="")*AND(D74='كشف حساب'!$B$5),1,IF(AND(F74&gt;='كشف حساب'!$F$5,'حركة العملاء'!F74&lt;='كشف حساب'!$F$6)*AND(D74='كشف حساب'!$B$5),1,""))</f>
        <v/>
      </c>
      <c r="D74" s="18"/>
      <c r="E74" s="17" t="str">
        <f>IFERROR(VLOOKUP(D74,'بيان العملاء'!$B$7:$I$170,2,0),"")</f>
        <v/>
      </c>
      <c r="F74" s="24"/>
      <c r="G74" s="21"/>
      <c r="H74" s="20"/>
      <c r="I74" s="23"/>
    </row>
    <row r="75" spans="2:9" x14ac:dyDescent="0.2">
      <c r="B75" s="25" t="str">
        <f>IF(C75="","",COUNTIF($C$7:C75,C75))</f>
        <v/>
      </c>
      <c r="C75" s="25" t="str">
        <f>IF(AND('كشف حساب'!$F$5&amp;'كشف حساب'!$F$6="")*AND(D75='كشف حساب'!$B$5),1,IF(AND(F75&gt;='كشف حساب'!$F$5,'حركة العملاء'!F75&lt;='كشف حساب'!$F$6)*AND(D75='كشف حساب'!$B$5),1,""))</f>
        <v/>
      </c>
      <c r="D75" s="18"/>
      <c r="E75" s="17" t="str">
        <f>IFERROR(VLOOKUP(D75,'بيان العملاء'!$B$7:$I$170,2,0),"")</f>
        <v/>
      </c>
      <c r="F75" s="24"/>
      <c r="G75" s="21"/>
      <c r="H75" s="20"/>
      <c r="I75" s="23"/>
    </row>
    <row r="76" spans="2:9" x14ac:dyDescent="0.2">
      <c r="B76" s="25" t="str">
        <f>IF(C76="","",COUNTIF($C$7:C76,C76))</f>
        <v/>
      </c>
      <c r="C76" s="25" t="str">
        <f>IF(AND('كشف حساب'!$F$5&amp;'كشف حساب'!$F$6="")*AND(D76='كشف حساب'!$B$5),1,IF(AND(F76&gt;='كشف حساب'!$F$5,'حركة العملاء'!F76&lt;='كشف حساب'!$F$6)*AND(D76='كشف حساب'!$B$5),1,""))</f>
        <v/>
      </c>
      <c r="D76" s="18"/>
      <c r="E76" s="17" t="str">
        <f>IFERROR(VLOOKUP(D76,'بيان العملاء'!$B$7:$I$170,2,0),"")</f>
        <v/>
      </c>
      <c r="F76" s="24"/>
      <c r="G76" s="21"/>
      <c r="H76" s="20"/>
      <c r="I76" s="23"/>
    </row>
    <row r="77" spans="2:9" x14ac:dyDescent="0.2">
      <c r="B77" s="25" t="str">
        <f>IF(C77="","",COUNTIF($C$7:C77,C77))</f>
        <v/>
      </c>
      <c r="C77" s="25" t="str">
        <f>IF(AND('كشف حساب'!$F$5&amp;'كشف حساب'!$F$6="")*AND(D77='كشف حساب'!$B$5),1,IF(AND(F77&gt;='كشف حساب'!$F$5,'حركة العملاء'!F77&lt;='كشف حساب'!$F$6)*AND(D77='كشف حساب'!$B$5),1,""))</f>
        <v/>
      </c>
      <c r="D77" s="18"/>
      <c r="E77" s="17" t="str">
        <f>IFERROR(VLOOKUP(D77,'بيان العملاء'!$B$7:$I$170,2,0),"")</f>
        <v/>
      </c>
      <c r="F77" s="24"/>
      <c r="G77" s="21"/>
      <c r="H77" s="20"/>
      <c r="I77" s="23"/>
    </row>
    <row r="78" spans="2:9" x14ac:dyDescent="0.2">
      <c r="B78" s="25" t="str">
        <f>IF(C78="","",COUNTIF($C$7:C78,C78))</f>
        <v/>
      </c>
      <c r="C78" s="25" t="str">
        <f>IF(AND('كشف حساب'!$F$5&amp;'كشف حساب'!$F$6="")*AND(D78='كشف حساب'!$B$5),1,IF(AND(F78&gt;='كشف حساب'!$F$5,'حركة العملاء'!F78&lt;='كشف حساب'!$F$6)*AND(D78='كشف حساب'!$B$5),1,""))</f>
        <v/>
      </c>
      <c r="D78" s="18"/>
      <c r="E78" s="17" t="str">
        <f>IFERROR(VLOOKUP(D78,'بيان العملاء'!$B$7:$I$170,2,0),"")</f>
        <v/>
      </c>
      <c r="F78" s="24"/>
      <c r="G78" s="21"/>
      <c r="H78" s="20"/>
      <c r="I78" s="23"/>
    </row>
    <row r="79" spans="2:9" x14ac:dyDescent="0.2">
      <c r="B79" s="25" t="str">
        <f>IF(C79="","",COUNTIF($C$7:C79,C79))</f>
        <v/>
      </c>
      <c r="C79" s="25" t="str">
        <f>IF(AND('كشف حساب'!$F$5&amp;'كشف حساب'!$F$6="")*AND(D79='كشف حساب'!$B$5),1,IF(AND(F79&gt;='كشف حساب'!$F$5,'حركة العملاء'!F79&lt;='كشف حساب'!$F$6)*AND(D79='كشف حساب'!$B$5),1,""))</f>
        <v/>
      </c>
      <c r="D79" s="18"/>
      <c r="E79" s="17" t="str">
        <f>IFERROR(VLOOKUP(D79,'بيان العملاء'!$B$7:$I$170,2,0),"")</f>
        <v/>
      </c>
      <c r="F79" s="24"/>
      <c r="G79" s="21"/>
      <c r="H79" s="20"/>
      <c r="I79" s="23"/>
    </row>
    <row r="80" spans="2:9" x14ac:dyDescent="0.2">
      <c r="B80" s="25" t="str">
        <f>IF(C80="","",COUNTIF($C$7:C80,C80))</f>
        <v/>
      </c>
      <c r="C80" s="25" t="str">
        <f>IF(AND('كشف حساب'!$F$5&amp;'كشف حساب'!$F$6="")*AND(D80='كشف حساب'!$B$5),1,IF(AND(F80&gt;='كشف حساب'!$F$5,'حركة العملاء'!F80&lt;='كشف حساب'!$F$6)*AND(D80='كشف حساب'!$B$5),1,""))</f>
        <v/>
      </c>
      <c r="D80" s="18"/>
      <c r="E80" s="17" t="str">
        <f>IFERROR(VLOOKUP(D80,'بيان العملاء'!$B$7:$I$170,2,0),"")</f>
        <v/>
      </c>
      <c r="F80" s="24"/>
      <c r="G80" s="21"/>
      <c r="H80" s="20"/>
      <c r="I80" s="23"/>
    </row>
    <row r="81" spans="2:9" x14ac:dyDescent="0.2">
      <c r="B81" s="25" t="str">
        <f>IF(C81="","",COUNTIF($C$7:C81,C81))</f>
        <v/>
      </c>
      <c r="C81" s="25" t="str">
        <f>IF(AND('كشف حساب'!$F$5&amp;'كشف حساب'!$F$6="")*AND(D81='كشف حساب'!$B$5),1,IF(AND(F81&gt;='كشف حساب'!$F$5,'حركة العملاء'!F81&lt;='كشف حساب'!$F$6)*AND(D81='كشف حساب'!$B$5),1,""))</f>
        <v/>
      </c>
      <c r="D81" s="18"/>
      <c r="E81" s="17" t="str">
        <f>IFERROR(VLOOKUP(D81,'بيان العملاء'!$B$7:$I$170,2,0),"")</f>
        <v/>
      </c>
      <c r="F81" s="24"/>
      <c r="G81" s="21"/>
      <c r="H81" s="20"/>
      <c r="I81" s="23"/>
    </row>
    <row r="82" spans="2:9" x14ac:dyDescent="0.2">
      <c r="B82" s="25" t="str">
        <f>IF(C82="","",COUNTIF($C$7:C82,C82))</f>
        <v/>
      </c>
      <c r="C82" s="25" t="str">
        <f>IF(AND('كشف حساب'!$F$5&amp;'كشف حساب'!$F$6="")*AND(D82='كشف حساب'!$B$5),1,IF(AND(F82&gt;='كشف حساب'!$F$5,'حركة العملاء'!F82&lt;='كشف حساب'!$F$6)*AND(D82='كشف حساب'!$B$5),1,""))</f>
        <v/>
      </c>
      <c r="D82" s="18"/>
      <c r="E82" s="17" t="str">
        <f>IFERROR(VLOOKUP(D82,'بيان العملاء'!$B$7:$I$170,2,0),"")</f>
        <v/>
      </c>
      <c r="F82" s="24"/>
      <c r="G82" s="21"/>
      <c r="H82" s="20"/>
      <c r="I82" s="23"/>
    </row>
    <row r="83" spans="2:9" x14ac:dyDescent="0.2">
      <c r="B83" s="25" t="str">
        <f>IF(C83="","",COUNTIF($C$7:C83,C83))</f>
        <v/>
      </c>
      <c r="C83" s="25" t="str">
        <f>IF(AND('كشف حساب'!$F$5&amp;'كشف حساب'!$F$6="")*AND(D83='كشف حساب'!$B$5),1,IF(AND(F83&gt;='كشف حساب'!$F$5,'حركة العملاء'!F83&lt;='كشف حساب'!$F$6)*AND(D83='كشف حساب'!$B$5),1,""))</f>
        <v/>
      </c>
      <c r="D83" s="18"/>
      <c r="E83" s="17" t="str">
        <f>IFERROR(VLOOKUP(D83,'بيان العملاء'!$B$7:$I$170,2,0),"")</f>
        <v/>
      </c>
      <c r="F83" s="24"/>
      <c r="G83" s="21"/>
      <c r="H83" s="20"/>
      <c r="I83" s="23"/>
    </row>
    <row r="84" spans="2:9" x14ac:dyDescent="0.2">
      <c r="B84" s="25" t="str">
        <f>IF(C84="","",COUNTIF($C$7:C84,C84))</f>
        <v/>
      </c>
      <c r="C84" s="25" t="str">
        <f>IF(AND('كشف حساب'!$F$5&amp;'كشف حساب'!$F$6="")*AND(D84='كشف حساب'!$B$5),1,IF(AND(F84&gt;='كشف حساب'!$F$5,'حركة العملاء'!F84&lt;='كشف حساب'!$F$6)*AND(D84='كشف حساب'!$B$5),1,""))</f>
        <v/>
      </c>
      <c r="D84" s="18"/>
      <c r="E84" s="17" t="str">
        <f>IFERROR(VLOOKUP(D84,'بيان العملاء'!$B$7:$I$170,2,0),"")</f>
        <v/>
      </c>
      <c r="F84" s="24"/>
      <c r="G84" s="21"/>
      <c r="H84" s="20"/>
      <c r="I84" s="23"/>
    </row>
    <row r="85" spans="2:9" x14ac:dyDescent="0.2">
      <c r="B85" s="25" t="str">
        <f>IF(C85="","",COUNTIF($C$7:C85,C85))</f>
        <v/>
      </c>
      <c r="C85" s="25" t="str">
        <f>IF(AND('كشف حساب'!$F$5&amp;'كشف حساب'!$F$6="")*AND(D85='كشف حساب'!$B$5),1,IF(AND(F85&gt;='كشف حساب'!$F$5,'حركة العملاء'!F85&lt;='كشف حساب'!$F$6)*AND(D85='كشف حساب'!$B$5),1,""))</f>
        <v/>
      </c>
      <c r="D85" s="18"/>
      <c r="E85" s="17" t="str">
        <f>IFERROR(VLOOKUP(D85,'بيان العملاء'!$B$7:$I$170,2,0),"")</f>
        <v/>
      </c>
      <c r="F85" s="24"/>
      <c r="G85" s="21"/>
      <c r="H85" s="20"/>
      <c r="I85" s="23"/>
    </row>
    <row r="86" spans="2:9" x14ac:dyDescent="0.2">
      <c r="B86" s="25" t="str">
        <f>IF(C86="","",COUNTIF($C$7:C86,C86))</f>
        <v/>
      </c>
      <c r="C86" s="25" t="str">
        <f>IF(AND('كشف حساب'!$F$5&amp;'كشف حساب'!$F$6="")*AND(D86='كشف حساب'!$B$5),1,IF(AND(F86&gt;='كشف حساب'!$F$5,'حركة العملاء'!F86&lt;='كشف حساب'!$F$6)*AND(D86='كشف حساب'!$B$5),1,""))</f>
        <v/>
      </c>
      <c r="D86" s="18"/>
      <c r="E86" s="17" t="str">
        <f>IFERROR(VLOOKUP(D86,'بيان العملاء'!$B$7:$I$170,2,0),"")</f>
        <v/>
      </c>
      <c r="F86" s="24"/>
      <c r="G86" s="21"/>
      <c r="H86" s="20"/>
      <c r="I86" s="23"/>
    </row>
    <row r="87" spans="2:9" x14ac:dyDescent="0.2">
      <c r="B87" s="25" t="str">
        <f>IF(C87="","",COUNTIF($C$7:C87,C87))</f>
        <v/>
      </c>
      <c r="C87" s="25" t="str">
        <f>IF(AND('كشف حساب'!$F$5&amp;'كشف حساب'!$F$6="")*AND(D87='كشف حساب'!$B$5),1,IF(AND(F87&gt;='كشف حساب'!$F$5,'حركة العملاء'!F87&lt;='كشف حساب'!$F$6)*AND(D87='كشف حساب'!$B$5),1,""))</f>
        <v/>
      </c>
      <c r="D87" s="18"/>
      <c r="E87" s="17" t="str">
        <f>IFERROR(VLOOKUP(D87,'بيان العملاء'!$B$7:$I$170,2,0),"")</f>
        <v/>
      </c>
      <c r="F87" s="24"/>
      <c r="G87" s="21"/>
      <c r="H87" s="20"/>
      <c r="I87" s="23"/>
    </row>
    <row r="88" spans="2:9" x14ac:dyDescent="0.2">
      <c r="B88" s="25" t="str">
        <f>IF(C88="","",COUNTIF($C$7:C88,C88))</f>
        <v/>
      </c>
      <c r="C88" s="25" t="str">
        <f>IF(AND('كشف حساب'!$F$5&amp;'كشف حساب'!$F$6="")*AND(D88='كشف حساب'!$B$5),1,IF(AND(F88&gt;='كشف حساب'!$F$5,'حركة العملاء'!F88&lt;='كشف حساب'!$F$6)*AND(D88='كشف حساب'!$B$5),1,""))</f>
        <v/>
      </c>
      <c r="D88" s="18"/>
      <c r="E88" s="17" t="str">
        <f>IFERROR(VLOOKUP(D88,'بيان العملاء'!$B$7:$I$170,2,0),"")</f>
        <v/>
      </c>
      <c r="F88" s="24"/>
      <c r="G88" s="21"/>
      <c r="H88" s="20"/>
      <c r="I88" s="23"/>
    </row>
    <row r="89" spans="2:9" x14ac:dyDescent="0.2">
      <c r="B89" s="25" t="str">
        <f>IF(C89="","",COUNTIF($C$7:C89,C89))</f>
        <v/>
      </c>
      <c r="C89" s="25" t="str">
        <f>IF(AND('كشف حساب'!$F$5&amp;'كشف حساب'!$F$6="")*AND(D89='كشف حساب'!$B$5),1,IF(AND(F89&gt;='كشف حساب'!$F$5,'حركة العملاء'!F89&lt;='كشف حساب'!$F$6)*AND(D89='كشف حساب'!$B$5),1,""))</f>
        <v/>
      </c>
      <c r="D89" s="18"/>
      <c r="E89" s="17" t="str">
        <f>IFERROR(VLOOKUP(D89,'بيان العملاء'!$B$7:$I$170,2,0),"")</f>
        <v/>
      </c>
      <c r="F89" s="24"/>
      <c r="G89" s="21"/>
      <c r="H89" s="20"/>
      <c r="I89" s="23"/>
    </row>
    <row r="90" spans="2:9" x14ac:dyDescent="0.2">
      <c r="B90" s="25" t="str">
        <f>IF(C90="","",COUNTIF($C$7:C90,C90))</f>
        <v/>
      </c>
      <c r="C90" s="25" t="str">
        <f>IF(AND('كشف حساب'!$F$5&amp;'كشف حساب'!$F$6="")*AND(D90='كشف حساب'!$B$5),1,IF(AND(F90&gt;='كشف حساب'!$F$5,'حركة العملاء'!F90&lt;='كشف حساب'!$F$6)*AND(D90='كشف حساب'!$B$5),1,""))</f>
        <v/>
      </c>
      <c r="D90" s="18"/>
      <c r="E90" s="17" t="str">
        <f>IFERROR(VLOOKUP(D90,'بيان العملاء'!$B$7:$I$170,2,0),"")</f>
        <v/>
      </c>
      <c r="F90" s="24"/>
      <c r="G90" s="21"/>
      <c r="H90" s="20"/>
      <c r="I90" s="23"/>
    </row>
    <row r="91" spans="2:9" x14ac:dyDescent="0.2">
      <c r="B91" s="25" t="str">
        <f>IF(C91="","",COUNTIF($C$7:C91,C91))</f>
        <v/>
      </c>
      <c r="C91" s="25" t="str">
        <f>IF(AND('كشف حساب'!$F$5&amp;'كشف حساب'!$F$6="")*AND(D91='كشف حساب'!$B$5),1,IF(AND(F91&gt;='كشف حساب'!$F$5,'حركة العملاء'!F91&lt;='كشف حساب'!$F$6)*AND(D91='كشف حساب'!$B$5),1,""))</f>
        <v/>
      </c>
      <c r="D91" s="18"/>
      <c r="E91" s="17" t="str">
        <f>IFERROR(VLOOKUP(D91,'بيان العملاء'!$B$7:$I$170,2,0),"")</f>
        <v/>
      </c>
      <c r="F91" s="24"/>
      <c r="G91" s="21"/>
      <c r="H91" s="20"/>
      <c r="I91" s="23"/>
    </row>
    <row r="92" spans="2:9" x14ac:dyDescent="0.2">
      <c r="B92" s="25" t="str">
        <f>IF(C92="","",COUNTIF($C$7:C92,C92))</f>
        <v/>
      </c>
      <c r="C92" s="25" t="str">
        <f>IF(AND('كشف حساب'!$F$5&amp;'كشف حساب'!$F$6="")*AND(D92='كشف حساب'!$B$5),1,IF(AND(F92&gt;='كشف حساب'!$F$5,'حركة العملاء'!F92&lt;='كشف حساب'!$F$6)*AND(D92='كشف حساب'!$B$5),1,""))</f>
        <v/>
      </c>
      <c r="D92" s="18"/>
      <c r="E92" s="17" t="str">
        <f>IFERROR(VLOOKUP(D92,'بيان العملاء'!$B$7:$I$170,2,0),"")</f>
        <v/>
      </c>
      <c r="F92" s="24"/>
      <c r="G92" s="21"/>
      <c r="H92" s="20"/>
      <c r="I92" s="23"/>
    </row>
    <row r="93" spans="2:9" x14ac:dyDescent="0.2">
      <c r="B93" s="25" t="str">
        <f>IF(C93="","",COUNTIF($C$7:C93,C93))</f>
        <v/>
      </c>
      <c r="C93" s="25" t="str">
        <f>IF(AND('كشف حساب'!$F$5&amp;'كشف حساب'!$F$6="")*AND(D93='كشف حساب'!$B$5),1,IF(AND(F93&gt;='كشف حساب'!$F$5,'حركة العملاء'!F93&lt;='كشف حساب'!$F$6)*AND(D93='كشف حساب'!$B$5),1,""))</f>
        <v/>
      </c>
      <c r="D93" s="18"/>
      <c r="E93" s="17" t="str">
        <f>IFERROR(VLOOKUP(D93,'بيان العملاء'!$B$7:$I$170,2,0),"")</f>
        <v/>
      </c>
      <c r="F93" s="24"/>
      <c r="G93" s="21"/>
      <c r="H93" s="20"/>
      <c r="I93" s="23"/>
    </row>
    <row r="94" spans="2:9" x14ac:dyDescent="0.2">
      <c r="B94" s="25" t="str">
        <f>IF(C94="","",COUNTIF($C$7:C94,C94))</f>
        <v/>
      </c>
      <c r="C94" s="25" t="str">
        <f>IF(AND('كشف حساب'!$F$5&amp;'كشف حساب'!$F$6="")*AND(D94='كشف حساب'!$B$5),1,IF(AND(F94&gt;='كشف حساب'!$F$5,'حركة العملاء'!F94&lt;='كشف حساب'!$F$6)*AND(D94='كشف حساب'!$B$5),1,""))</f>
        <v/>
      </c>
      <c r="D94" s="18"/>
      <c r="E94" s="17" t="str">
        <f>IFERROR(VLOOKUP(D94,'بيان العملاء'!$B$7:$I$170,2,0),"")</f>
        <v/>
      </c>
      <c r="F94" s="24"/>
      <c r="G94" s="21"/>
      <c r="H94" s="20"/>
      <c r="I94" s="23"/>
    </row>
    <row r="95" spans="2:9" x14ac:dyDescent="0.2">
      <c r="B95" s="25" t="str">
        <f>IF(C95="","",COUNTIF($C$7:C95,C95))</f>
        <v/>
      </c>
      <c r="C95" s="25" t="str">
        <f>IF(AND('كشف حساب'!$F$5&amp;'كشف حساب'!$F$6="")*AND(D95='كشف حساب'!$B$5),1,IF(AND(F95&gt;='كشف حساب'!$F$5,'حركة العملاء'!F95&lt;='كشف حساب'!$F$6)*AND(D95='كشف حساب'!$B$5),1,""))</f>
        <v/>
      </c>
      <c r="D95" s="18"/>
      <c r="E95" s="17" t="str">
        <f>IFERROR(VLOOKUP(D95,'بيان العملاء'!$B$7:$I$170,2,0),"")</f>
        <v/>
      </c>
      <c r="F95" s="24"/>
      <c r="G95" s="21"/>
      <c r="H95" s="20"/>
      <c r="I95" s="23"/>
    </row>
    <row r="96" spans="2:9" x14ac:dyDescent="0.2">
      <c r="B96" s="25" t="str">
        <f>IF(C96="","",COUNTIF($C$7:C96,C96))</f>
        <v/>
      </c>
      <c r="C96" s="25" t="str">
        <f>IF(AND('كشف حساب'!$F$5&amp;'كشف حساب'!$F$6="")*AND(D96='كشف حساب'!$B$5),1,IF(AND(F96&gt;='كشف حساب'!$F$5,'حركة العملاء'!F96&lt;='كشف حساب'!$F$6)*AND(D96='كشف حساب'!$B$5),1,""))</f>
        <v/>
      </c>
      <c r="D96" s="18"/>
      <c r="E96" s="17" t="str">
        <f>IFERROR(VLOOKUP(D96,'بيان العملاء'!$B$7:$I$170,2,0),"")</f>
        <v/>
      </c>
      <c r="F96" s="24"/>
      <c r="G96" s="21"/>
      <c r="H96" s="20"/>
      <c r="I96" s="23"/>
    </row>
    <row r="97" spans="2:9" x14ac:dyDescent="0.2">
      <c r="B97" s="25" t="str">
        <f>IF(C97="","",COUNTIF($C$7:C97,C97))</f>
        <v/>
      </c>
      <c r="C97" s="25" t="str">
        <f>IF(AND('كشف حساب'!$F$5&amp;'كشف حساب'!$F$6="")*AND(D97='كشف حساب'!$B$5),1,IF(AND(F97&gt;='كشف حساب'!$F$5,'حركة العملاء'!F97&lt;='كشف حساب'!$F$6)*AND(D97='كشف حساب'!$B$5),1,""))</f>
        <v/>
      </c>
      <c r="D97" s="18"/>
      <c r="E97" s="17" t="str">
        <f>IFERROR(VLOOKUP(D97,'بيان العملاء'!$B$7:$I$170,2,0),"")</f>
        <v/>
      </c>
      <c r="F97" s="24"/>
      <c r="G97" s="21"/>
      <c r="H97" s="20"/>
      <c r="I97" s="23"/>
    </row>
    <row r="98" spans="2:9" x14ac:dyDescent="0.2">
      <c r="B98" s="25" t="str">
        <f>IF(C98="","",COUNTIF($C$7:C98,C98))</f>
        <v/>
      </c>
      <c r="C98" s="25" t="str">
        <f>IF(AND('كشف حساب'!$F$5&amp;'كشف حساب'!$F$6="")*AND(D98='كشف حساب'!$B$5),1,IF(AND(F98&gt;='كشف حساب'!$F$5,'حركة العملاء'!F98&lt;='كشف حساب'!$F$6)*AND(D98='كشف حساب'!$B$5),1,""))</f>
        <v/>
      </c>
      <c r="D98" s="18"/>
      <c r="E98" s="17" t="str">
        <f>IFERROR(VLOOKUP(D98,'بيان العملاء'!$B$7:$I$170,2,0),"")</f>
        <v/>
      </c>
      <c r="F98" s="24"/>
      <c r="G98" s="21"/>
      <c r="H98" s="20"/>
      <c r="I98" s="23"/>
    </row>
    <row r="99" spans="2:9" x14ac:dyDescent="0.2">
      <c r="B99" s="25" t="str">
        <f>IF(C99="","",COUNTIF($C$7:C99,C99))</f>
        <v/>
      </c>
      <c r="C99" s="25" t="str">
        <f>IF(AND('كشف حساب'!$F$5&amp;'كشف حساب'!$F$6="")*AND(D99='كشف حساب'!$B$5),1,IF(AND(F99&gt;='كشف حساب'!$F$5,'حركة العملاء'!F99&lt;='كشف حساب'!$F$6)*AND(D99='كشف حساب'!$B$5),1,""))</f>
        <v/>
      </c>
      <c r="D99" s="18"/>
      <c r="E99" s="17" t="str">
        <f>IFERROR(VLOOKUP(D99,'بيان العملاء'!$B$7:$I$170,2,0),"")</f>
        <v/>
      </c>
      <c r="F99" s="24"/>
      <c r="G99" s="21"/>
      <c r="H99" s="20"/>
      <c r="I99" s="23"/>
    </row>
    <row r="100" spans="2:9" x14ac:dyDescent="0.2">
      <c r="B100" s="25" t="str">
        <f>IF(C100="","",COUNTIF($C$7:C100,C100))</f>
        <v/>
      </c>
      <c r="C100" s="25" t="str">
        <f>IF(AND('كشف حساب'!$F$5&amp;'كشف حساب'!$F$6="")*AND(D100='كشف حساب'!$B$5),1,IF(AND(F100&gt;='كشف حساب'!$F$5,'حركة العملاء'!F100&lt;='كشف حساب'!$F$6)*AND(D100='كشف حساب'!$B$5),1,""))</f>
        <v/>
      </c>
      <c r="D100" s="18"/>
      <c r="E100" s="17" t="str">
        <f>IFERROR(VLOOKUP(D100,'بيان العملاء'!$B$7:$I$170,2,0),"")</f>
        <v/>
      </c>
      <c r="F100" s="24"/>
      <c r="G100" s="21"/>
      <c r="H100" s="20"/>
      <c r="I100" s="23"/>
    </row>
    <row r="101" spans="2:9" x14ac:dyDescent="0.2">
      <c r="B101" s="25" t="str">
        <f>IF(C101="","",COUNTIF($C$7:C101,C101))</f>
        <v/>
      </c>
      <c r="C101" s="25" t="str">
        <f>IF(AND('كشف حساب'!$F$5&amp;'كشف حساب'!$F$6="")*AND(D101='كشف حساب'!$B$5),1,IF(AND(F101&gt;='كشف حساب'!$F$5,'حركة العملاء'!F101&lt;='كشف حساب'!$F$6)*AND(D101='كشف حساب'!$B$5),1,""))</f>
        <v/>
      </c>
      <c r="D101" s="18"/>
      <c r="E101" s="17" t="str">
        <f>IFERROR(VLOOKUP(D101,'بيان العملاء'!$B$7:$I$170,2,0),"")</f>
        <v/>
      </c>
      <c r="F101" s="24"/>
      <c r="G101" s="21"/>
      <c r="H101" s="20"/>
      <c r="I101" s="23"/>
    </row>
    <row r="102" spans="2:9" x14ac:dyDescent="0.2">
      <c r="B102" s="25" t="str">
        <f>IF(C102="","",COUNTIF($C$7:C102,C102))</f>
        <v/>
      </c>
      <c r="C102" s="25" t="str">
        <f>IF(AND('كشف حساب'!$F$5&amp;'كشف حساب'!$F$6="")*AND(D102='كشف حساب'!$B$5),1,IF(AND(F102&gt;='كشف حساب'!$F$5,'حركة العملاء'!F102&lt;='كشف حساب'!$F$6)*AND(D102='كشف حساب'!$B$5),1,""))</f>
        <v/>
      </c>
      <c r="D102" s="18"/>
      <c r="E102" s="17" t="str">
        <f>IFERROR(VLOOKUP(D102,'بيان العملاء'!$B$7:$I$170,2,0),"")</f>
        <v/>
      </c>
      <c r="F102" s="24"/>
      <c r="G102" s="21"/>
      <c r="H102" s="20"/>
      <c r="I102" s="23"/>
    </row>
    <row r="103" spans="2:9" x14ac:dyDescent="0.2">
      <c r="B103" s="25" t="str">
        <f>IF(C103="","",COUNTIF($C$7:C103,C103))</f>
        <v/>
      </c>
      <c r="C103" s="25" t="str">
        <f>IF(AND('كشف حساب'!$F$5&amp;'كشف حساب'!$F$6="")*AND(D103='كشف حساب'!$B$5),1,IF(AND(F103&gt;='كشف حساب'!$F$5,'حركة العملاء'!F103&lt;='كشف حساب'!$F$6)*AND(D103='كشف حساب'!$B$5),1,""))</f>
        <v/>
      </c>
      <c r="D103" s="18"/>
      <c r="E103" s="17" t="str">
        <f>IFERROR(VLOOKUP(D103,'بيان العملاء'!$B$7:$I$170,2,0),"")</f>
        <v/>
      </c>
      <c r="F103" s="24"/>
      <c r="G103" s="21"/>
      <c r="H103" s="20"/>
      <c r="I103" s="23"/>
    </row>
    <row r="104" spans="2:9" x14ac:dyDescent="0.2">
      <c r="B104" s="25" t="str">
        <f>IF(C104="","",COUNTIF($C$7:C104,C104))</f>
        <v/>
      </c>
      <c r="C104" s="25" t="str">
        <f>IF(AND('كشف حساب'!$F$5&amp;'كشف حساب'!$F$6="")*AND(D104='كشف حساب'!$B$5),1,IF(AND(F104&gt;='كشف حساب'!$F$5,'حركة العملاء'!F104&lt;='كشف حساب'!$F$6)*AND(D104='كشف حساب'!$B$5),1,""))</f>
        <v/>
      </c>
      <c r="D104" s="18"/>
      <c r="E104" s="17" t="str">
        <f>IFERROR(VLOOKUP(D104,'بيان العملاء'!$B$7:$I$170,2,0),"")</f>
        <v/>
      </c>
      <c r="F104" s="24"/>
      <c r="G104" s="21"/>
      <c r="H104" s="20"/>
      <c r="I104" s="23"/>
    </row>
    <row r="105" spans="2:9" x14ac:dyDescent="0.2">
      <c r="B105" s="25" t="str">
        <f>IF(C105="","",COUNTIF($C$7:C105,C105))</f>
        <v/>
      </c>
      <c r="C105" s="25" t="str">
        <f>IF(AND('كشف حساب'!$F$5&amp;'كشف حساب'!$F$6="")*AND(D105='كشف حساب'!$B$5),1,IF(AND(F105&gt;='كشف حساب'!$F$5,'حركة العملاء'!F105&lt;='كشف حساب'!$F$6)*AND(D105='كشف حساب'!$B$5),1,""))</f>
        <v/>
      </c>
      <c r="D105" s="18"/>
      <c r="E105" s="17" t="str">
        <f>IFERROR(VLOOKUP(D105,'بيان العملاء'!$B$7:$I$170,2,0),"")</f>
        <v/>
      </c>
      <c r="F105" s="24"/>
      <c r="G105" s="21"/>
      <c r="H105" s="20"/>
      <c r="I105" s="23"/>
    </row>
    <row r="106" spans="2:9" x14ac:dyDescent="0.2">
      <c r="B106" s="25" t="str">
        <f>IF(C106="","",COUNTIF($C$7:C106,C106))</f>
        <v/>
      </c>
      <c r="C106" s="25" t="str">
        <f>IF(AND('كشف حساب'!$F$5&amp;'كشف حساب'!$F$6="")*AND(D106='كشف حساب'!$B$5),1,IF(AND(F106&gt;='كشف حساب'!$F$5,'حركة العملاء'!F106&lt;='كشف حساب'!$F$6)*AND(D106='كشف حساب'!$B$5),1,""))</f>
        <v/>
      </c>
      <c r="D106" s="18"/>
      <c r="E106" s="17" t="str">
        <f>IFERROR(VLOOKUP(D106,'بيان العملاء'!$B$7:$I$170,2,0),"")</f>
        <v/>
      </c>
      <c r="F106" s="24"/>
      <c r="G106" s="21"/>
      <c r="H106" s="20"/>
      <c r="I106" s="23"/>
    </row>
    <row r="107" spans="2:9" x14ac:dyDescent="0.2">
      <c r="B107" s="25" t="str">
        <f>IF(C107="","",COUNTIF($C$7:C107,C107))</f>
        <v/>
      </c>
      <c r="C107" s="25" t="str">
        <f>IF(AND('كشف حساب'!$F$5&amp;'كشف حساب'!$F$6="")*AND(D107='كشف حساب'!$B$5),1,IF(AND(F107&gt;='كشف حساب'!$F$5,'حركة العملاء'!F107&lt;='كشف حساب'!$F$6)*AND(D107='كشف حساب'!$B$5),1,""))</f>
        <v/>
      </c>
      <c r="D107" s="18"/>
      <c r="E107" s="17" t="str">
        <f>IFERROR(VLOOKUP(D107,'بيان العملاء'!$B$7:$I$170,2,0),"")</f>
        <v/>
      </c>
      <c r="F107" s="24"/>
      <c r="G107" s="21"/>
      <c r="H107" s="20"/>
      <c r="I107" s="23"/>
    </row>
    <row r="108" spans="2:9" x14ac:dyDescent="0.2">
      <c r="B108" s="25" t="str">
        <f>IF(C108="","",COUNTIF($C$7:C108,C108))</f>
        <v/>
      </c>
      <c r="C108" s="25" t="str">
        <f>IF(AND('كشف حساب'!$F$5&amp;'كشف حساب'!$F$6="")*AND(D108='كشف حساب'!$B$5),1,IF(AND(F108&gt;='كشف حساب'!$F$5,'حركة العملاء'!F108&lt;='كشف حساب'!$F$6)*AND(D108='كشف حساب'!$B$5),1,""))</f>
        <v/>
      </c>
      <c r="D108" s="18"/>
      <c r="E108" s="17" t="str">
        <f>IFERROR(VLOOKUP(D108,'بيان العملاء'!$B$7:$I$170,2,0),"")</f>
        <v/>
      </c>
      <c r="F108" s="24"/>
      <c r="G108" s="21"/>
      <c r="H108" s="20"/>
      <c r="I108" s="23"/>
    </row>
    <row r="109" spans="2:9" x14ac:dyDescent="0.2">
      <c r="B109" s="25" t="str">
        <f>IF(C109="","",COUNTIF($C$7:C109,C109))</f>
        <v/>
      </c>
      <c r="C109" s="25" t="str">
        <f>IF(AND('كشف حساب'!$F$5&amp;'كشف حساب'!$F$6="")*AND(D109='كشف حساب'!$B$5),1,IF(AND(F109&gt;='كشف حساب'!$F$5,'حركة العملاء'!F109&lt;='كشف حساب'!$F$6)*AND(D109='كشف حساب'!$B$5),1,""))</f>
        <v/>
      </c>
      <c r="D109" s="18"/>
      <c r="E109" s="17" t="str">
        <f>IFERROR(VLOOKUP(D109,'بيان العملاء'!$B$7:$I$170,2,0),"")</f>
        <v/>
      </c>
      <c r="F109" s="24"/>
      <c r="G109" s="21"/>
      <c r="H109" s="20"/>
      <c r="I109" s="23"/>
    </row>
    <row r="110" spans="2:9" x14ac:dyDescent="0.2">
      <c r="B110" s="25" t="str">
        <f>IF(C110="","",COUNTIF($C$7:C110,C110))</f>
        <v/>
      </c>
      <c r="C110" s="25" t="str">
        <f>IF(AND('كشف حساب'!$F$5&amp;'كشف حساب'!$F$6="")*AND(D110='كشف حساب'!$B$5),1,IF(AND(F110&gt;='كشف حساب'!$F$5,'حركة العملاء'!F110&lt;='كشف حساب'!$F$6)*AND(D110='كشف حساب'!$B$5),1,""))</f>
        <v/>
      </c>
      <c r="D110" s="18"/>
      <c r="E110" s="17" t="str">
        <f>IFERROR(VLOOKUP(D110,'بيان العملاء'!$B$7:$I$170,2,0),"")</f>
        <v/>
      </c>
      <c r="F110" s="24"/>
      <c r="G110" s="21"/>
      <c r="H110" s="20"/>
      <c r="I110" s="23"/>
    </row>
    <row r="111" spans="2:9" x14ac:dyDescent="0.2">
      <c r="B111" s="25" t="str">
        <f>IF(C111="","",COUNTIF($C$7:C111,C111))</f>
        <v/>
      </c>
      <c r="C111" s="25" t="str">
        <f>IF(AND('كشف حساب'!$F$5&amp;'كشف حساب'!$F$6="")*AND(D111='كشف حساب'!$B$5),1,IF(AND(F111&gt;='كشف حساب'!$F$5,'حركة العملاء'!F111&lt;='كشف حساب'!$F$6)*AND(D111='كشف حساب'!$B$5),1,""))</f>
        <v/>
      </c>
      <c r="D111" s="18"/>
      <c r="E111" s="17" t="str">
        <f>IFERROR(VLOOKUP(D111,'بيان العملاء'!$B$7:$I$170,2,0),"")</f>
        <v/>
      </c>
      <c r="F111" s="24"/>
      <c r="G111" s="21"/>
      <c r="H111" s="20"/>
      <c r="I111" s="23"/>
    </row>
    <row r="112" spans="2:9" x14ac:dyDescent="0.2">
      <c r="B112" s="25" t="str">
        <f>IF(C112="","",COUNTIF($C$7:C112,C112))</f>
        <v/>
      </c>
      <c r="C112" s="25" t="str">
        <f>IF(AND('كشف حساب'!$F$5&amp;'كشف حساب'!$F$6="")*AND(D112='كشف حساب'!$B$5),1,IF(AND(F112&gt;='كشف حساب'!$F$5,'حركة العملاء'!F112&lt;='كشف حساب'!$F$6)*AND(D112='كشف حساب'!$B$5),1,""))</f>
        <v/>
      </c>
      <c r="D112" s="18"/>
      <c r="E112" s="17" t="str">
        <f>IFERROR(VLOOKUP(D112,'بيان العملاء'!$B$7:$I$170,2,0),"")</f>
        <v/>
      </c>
      <c r="F112" s="24"/>
      <c r="G112" s="21"/>
      <c r="H112" s="20"/>
      <c r="I112" s="23"/>
    </row>
    <row r="113" spans="2:9" x14ac:dyDescent="0.2">
      <c r="B113" s="25" t="str">
        <f>IF(C113="","",COUNTIF($C$7:C113,C113))</f>
        <v/>
      </c>
      <c r="C113" s="25" t="str">
        <f>IF(AND('كشف حساب'!$F$5&amp;'كشف حساب'!$F$6="")*AND(D113='كشف حساب'!$B$5),1,IF(AND(F113&gt;='كشف حساب'!$F$5,'حركة العملاء'!F113&lt;='كشف حساب'!$F$6)*AND(D113='كشف حساب'!$B$5),1,""))</f>
        <v/>
      </c>
      <c r="D113" s="18"/>
      <c r="E113" s="17" t="str">
        <f>IFERROR(VLOOKUP(D113,'بيان العملاء'!$B$7:$I$170,2,0),"")</f>
        <v/>
      </c>
      <c r="F113" s="24"/>
      <c r="G113" s="21"/>
      <c r="H113" s="20"/>
      <c r="I113" s="23"/>
    </row>
    <row r="114" spans="2:9" x14ac:dyDescent="0.2">
      <c r="B114" s="25" t="str">
        <f>IF(C114="","",COUNTIF($C$7:C114,C114))</f>
        <v/>
      </c>
      <c r="C114" s="25" t="str">
        <f>IF(AND('كشف حساب'!$F$5&amp;'كشف حساب'!$F$6="")*AND(D114='كشف حساب'!$B$5),1,IF(AND(F114&gt;='كشف حساب'!$F$5,'حركة العملاء'!F114&lt;='كشف حساب'!$F$6)*AND(D114='كشف حساب'!$B$5),1,""))</f>
        <v/>
      </c>
      <c r="D114" s="18"/>
      <c r="E114" s="17" t="str">
        <f>IFERROR(VLOOKUP(D114,'بيان العملاء'!$B$7:$I$170,2,0),"")</f>
        <v/>
      </c>
      <c r="F114" s="24"/>
      <c r="G114" s="21"/>
      <c r="H114" s="20"/>
      <c r="I114" s="23"/>
    </row>
    <row r="115" spans="2:9" x14ac:dyDescent="0.2">
      <c r="B115" s="25" t="str">
        <f>IF(C115="","",COUNTIF($C$7:C115,C115))</f>
        <v/>
      </c>
      <c r="C115" s="25" t="str">
        <f>IF(AND('كشف حساب'!$F$5&amp;'كشف حساب'!$F$6="")*AND(D115='كشف حساب'!$B$5),1,IF(AND(F115&gt;='كشف حساب'!$F$5,'حركة العملاء'!F115&lt;='كشف حساب'!$F$6)*AND(D115='كشف حساب'!$B$5),1,""))</f>
        <v/>
      </c>
      <c r="D115" s="18"/>
      <c r="E115" s="17" t="str">
        <f>IFERROR(VLOOKUP(D115,'بيان العملاء'!$B$7:$I$170,2,0),"")</f>
        <v/>
      </c>
      <c r="F115" s="24"/>
      <c r="G115" s="21"/>
      <c r="H115" s="20"/>
      <c r="I115" s="23"/>
    </row>
    <row r="116" spans="2:9" x14ac:dyDescent="0.2">
      <c r="B116" s="25" t="str">
        <f>IF(C116="","",COUNTIF($C$7:C116,C116))</f>
        <v/>
      </c>
      <c r="C116" s="25" t="str">
        <f>IF(AND('كشف حساب'!$F$5&amp;'كشف حساب'!$F$6="")*AND(D116='كشف حساب'!$B$5),1,IF(AND(F116&gt;='كشف حساب'!$F$5,'حركة العملاء'!F116&lt;='كشف حساب'!$F$6)*AND(D116='كشف حساب'!$B$5),1,""))</f>
        <v/>
      </c>
      <c r="D116" s="18"/>
      <c r="E116" s="17" t="str">
        <f>IFERROR(VLOOKUP(D116,'بيان العملاء'!$B$7:$I$170,2,0),"")</f>
        <v/>
      </c>
      <c r="F116" s="24"/>
      <c r="G116" s="21"/>
      <c r="H116" s="20"/>
      <c r="I116" s="23"/>
    </row>
    <row r="117" spans="2:9" x14ac:dyDescent="0.2">
      <c r="B117" s="25" t="str">
        <f>IF(C117="","",COUNTIF($C$7:C117,C117))</f>
        <v/>
      </c>
      <c r="C117" s="25" t="str">
        <f>IF(AND('كشف حساب'!$F$5&amp;'كشف حساب'!$F$6="")*AND(D117='كشف حساب'!$B$5),1,IF(AND(F117&gt;='كشف حساب'!$F$5,'حركة العملاء'!F117&lt;='كشف حساب'!$F$6)*AND(D117='كشف حساب'!$B$5),1,""))</f>
        <v/>
      </c>
      <c r="D117" s="18"/>
      <c r="E117" s="17" t="str">
        <f>IFERROR(VLOOKUP(D117,'بيان العملاء'!$B$7:$I$170,2,0),"")</f>
        <v/>
      </c>
      <c r="F117" s="24"/>
      <c r="G117" s="21"/>
      <c r="H117" s="20"/>
      <c r="I117" s="23"/>
    </row>
    <row r="118" spans="2:9" x14ac:dyDescent="0.2">
      <c r="B118" s="25" t="str">
        <f>IF(C118="","",COUNTIF($C$7:C118,C118))</f>
        <v/>
      </c>
      <c r="C118" s="25" t="str">
        <f>IF(AND('كشف حساب'!$F$5&amp;'كشف حساب'!$F$6="")*AND(D118='كشف حساب'!$B$5),1,IF(AND(F118&gt;='كشف حساب'!$F$5,'حركة العملاء'!F118&lt;='كشف حساب'!$F$6)*AND(D118='كشف حساب'!$B$5),1,""))</f>
        <v/>
      </c>
      <c r="D118" s="18"/>
      <c r="E118" s="17" t="str">
        <f>IFERROR(VLOOKUP(D118,'بيان العملاء'!$B$7:$I$170,2,0),"")</f>
        <v/>
      </c>
      <c r="F118" s="24"/>
      <c r="G118" s="21"/>
      <c r="H118" s="20"/>
      <c r="I118" s="23"/>
    </row>
    <row r="119" spans="2:9" x14ac:dyDescent="0.2">
      <c r="B119" s="25" t="str">
        <f>IF(C119="","",COUNTIF($C$7:C119,C119))</f>
        <v/>
      </c>
      <c r="C119" s="25" t="str">
        <f>IF(AND('كشف حساب'!$F$5&amp;'كشف حساب'!$F$6="")*AND(D119='كشف حساب'!$B$5),1,IF(AND(F119&gt;='كشف حساب'!$F$5,'حركة العملاء'!F119&lt;='كشف حساب'!$F$6)*AND(D119='كشف حساب'!$B$5),1,""))</f>
        <v/>
      </c>
      <c r="D119" s="18"/>
      <c r="E119" s="17" t="str">
        <f>IFERROR(VLOOKUP(D119,'بيان العملاء'!$B$7:$I$170,2,0),"")</f>
        <v/>
      </c>
      <c r="F119" s="24"/>
      <c r="G119" s="21"/>
      <c r="H119" s="20"/>
      <c r="I119" s="23"/>
    </row>
    <row r="120" spans="2:9" x14ac:dyDescent="0.2">
      <c r="B120" s="25" t="str">
        <f>IF(C120="","",COUNTIF($C$7:C120,C120))</f>
        <v/>
      </c>
      <c r="C120" s="25" t="str">
        <f>IF(AND('كشف حساب'!$F$5&amp;'كشف حساب'!$F$6="")*AND(D120='كشف حساب'!$B$5),1,IF(AND(F120&gt;='كشف حساب'!$F$5,'حركة العملاء'!F120&lt;='كشف حساب'!$F$6)*AND(D120='كشف حساب'!$B$5),1,""))</f>
        <v/>
      </c>
      <c r="D120" s="18"/>
      <c r="E120" s="17" t="str">
        <f>IFERROR(VLOOKUP(D120,'بيان العملاء'!$B$7:$I$170,2,0),"")</f>
        <v/>
      </c>
      <c r="F120" s="24"/>
      <c r="G120" s="21"/>
      <c r="H120" s="20"/>
      <c r="I120" s="23"/>
    </row>
    <row r="121" spans="2:9" x14ac:dyDescent="0.2">
      <c r="B121" s="25" t="str">
        <f>IF(C121="","",COUNTIF($C$7:C121,C121))</f>
        <v/>
      </c>
      <c r="C121" s="25" t="str">
        <f>IF(AND('كشف حساب'!$F$5&amp;'كشف حساب'!$F$6="")*AND(D121='كشف حساب'!$B$5),1,IF(AND(F121&gt;='كشف حساب'!$F$5,'حركة العملاء'!F121&lt;='كشف حساب'!$F$6)*AND(D121='كشف حساب'!$B$5),1,""))</f>
        <v/>
      </c>
      <c r="D121" s="18"/>
      <c r="E121" s="17" t="str">
        <f>IFERROR(VLOOKUP(D121,'بيان العملاء'!$B$7:$I$170,2,0),"")</f>
        <v/>
      </c>
      <c r="F121" s="24"/>
      <c r="G121" s="21"/>
      <c r="H121" s="20"/>
      <c r="I121" s="23"/>
    </row>
    <row r="122" spans="2:9" x14ac:dyDescent="0.2">
      <c r="B122" s="25" t="str">
        <f>IF(C122="","",COUNTIF($C$7:C122,C122))</f>
        <v/>
      </c>
      <c r="C122" s="25" t="str">
        <f>IF(AND('كشف حساب'!$F$5&amp;'كشف حساب'!$F$6="")*AND(D122='كشف حساب'!$B$5),1,IF(AND(F122&gt;='كشف حساب'!$F$5,'حركة العملاء'!F122&lt;='كشف حساب'!$F$6)*AND(D122='كشف حساب'!$B$5),1,""))</f>
        <v/>
      </c>
      <c r="D122" s="18"/>
      <c r="E122" s="17" t="str">
        <f>IFERROR(VLOOKUP(D122,'بيان العملاء'!$B$7:$I$170,2,0),"")</f>
        <v/>
      </c>
      <c r="F122" s="24"/>
      <c r="G122" s="21"/>
      <c r="H122" s="20"/>
      <c r="I122" s="23"/>
    </row>
    <row r="123" spans="2:9" x14ac:dyDescent="0.2">
      <c r="B123" s="25" t="str">
        <f>IF(C123="","",COUNTIF($C$7:C123,C123))</f>
        <v/>
      </c>
      <c r="C123" s="25" t="str">
        <f>IF(AND('كشف حساب'!$F$5&amp;'كشف حساب'!$F$6="")*AND(D123='كشف حساب'!$B$5),1,IF(AND(F123&gt;='كشف حساب'!$F$5,'حركة العملاء'!F123&lt;='كشف حساب'!$F$6)*AND(D123='كشف حساب'!$B$5),1,""))</f>
        <v/>
      </c>
      <c r="D123" s="18"/>
      <c r="E123" s="17" t="str">
        <f>IFERROR(VLOOKUP(D123,'بيان العملاء'!$B$7:$I$170,2,0),"")</f>
        <v/>
      </c>
      <c r="F123" s="24"/>
      <c r="G123" s="21"/>
      <c r="H123" s="20"/>
      <c r="I123" s="23"/>
    </row>
    <row r="124" spans="2:9" x14ac:dyDescent="0.2">
      <c r="B124" s="25" t="str">
        <f>IF(C124="","",COUNTIF($C$7:C124,C124))</f>
        <v/>
      </c>
      <c r="C124" s="25" t="str">
        <f>IF(AND('كشف حساب'!$F$5&amp;'كشف حساب'!$F$6="")*AND(D124='كشف حساب'!$B$5),1,IF(AND(F124&gt;='كشف حساب'!$F$5,'حركة العملاء'!F124&lt;='كشف حساب'!$F$6)*AND(D124='كشف حساب'!$B$5),1,""))</f>
        <v/>
      </c>
      <c r="D124" s="18"/>
      <c r="E124" s="17" t="str">
        <f>IFERROR(VLOOKUP(D124,'بيان العملاء'!$B$7:$I$170,2,0),"")</f>
        <v/>
      </c>
      <c r="F124" s="24"/>
      <c r="G124" s="21"/>
      <c r="H124" s="20"/>
      <c r="I124" s="23"/>
    </row>
    <row r="125" spans="2:9" x14ac:dyDescent="0.2">
      <c r="B125" s="25" t="str">
        <f>IF(C125="","",COUNTIF($C$7:C125,C125))</f>
        <v/>
      </c>
      <c r="C125" s="25" t="str">
        <f>IF(AND('كشف حساب'!$F$5&amp;'كشف حساب'!$F$6="")*AND(D125='كشف حساب'!$B$5),1,IF(AND(F125&gt;='كشف حساب'!$F$5,'حركة العملاء'!F125&lt;='كشف حساب'!$F$6)*AND(D125='كشف حساب'!$B$5),1,""))</f>
        <v/>
      </c>
      <c r="D125" s="18"/>
      <c r="E125" s="17" t="str">
        <f>IFERROR(VLOOKUP(D125,'بيان العملاء'!$B$7:$I$170,2,0),"")</f>
        <v/>
      </c>
      <c r="F125" s="24"/>
      <c r="G125" s="21"/>
      <c r="H125" s="20"/>
      <c r="I125" s="23"/>
    </row>
    <row r="126" spans="2:9" x14ac:dyDescent="0.2">
      <c r="B126" s="25" t="str">
        <f>IF(C126="","",COUNTIF($C$7:C126,C126))</f>
        <v/>
      </c>
      <c r="C126" s="25" t="str">
        <f>IF(AND('كشف حساب'!$F$5&amp;'كشف حساب'!$F$6="")*AND(D126='كشف حساب'!$B$5),1,IF(AND(F126&gt;='كشف حساب'!$F$5,'حركة العملاء'!F126&lt;='كشف حساب'!$F$6)*AND(D126='كشف حساب'!$B$5),1,""))</f>
        <v/>
      </c>
      <c r="D126" s="18"/>
      <c r="E126" s="17" t="str">
        <f>IFERROR(VLOOKUP(D126,'بيان العملاء'!$B$7:$I$170,2,0),"")</f>
        <v/>
      </c>
      <c r="F126" s="24"/>
      <c r="G126" s="21"/>
      <c r="H126" s="20"/>
      <c r="I126" s="23"/>
    </row>
    <row r="127" spans="2:9" x14ac:dyDescent="0.2">
      <c r="B127" s="25" t="str">
        <f>IF(C127="","",COUNTIF($C$7:C127,C127))</f>
        <v/>
      </c>
      <c r="C127" s="25" t="str">
        <f>IF(AND('كشف حساب'!$F$5&amp;'كشف حساب'!$F$6="")*AND(D127='كشف حساب'!$B$5),1,IF(AND(F127&gt;='كشف حساب'!$F$5,'حركة العملاء'!F127&lt;='كشف حساب'!$F$6)*AND(D127='كشف حساب'!$B$5),1,""))</f>
        <v/>
      </c>
      <c r="D127" s="18"/>
      <c r="E127" s="17" t="str">
        <f>IFERROR(VLOOKUP(D127,'بيان العملاء'!$B$7:$I$170,2,0),"")</f>
        <v/>
      </c>
      <c r="F127" s="24"/>
      <c r="G127" s="21"/>
      <c r="H127" s="20"/>
      <c r="I127" s="23"/>
    </row>
    <row r="128" spans="2:9" x14ac:dyDescent="0.2">
      <c r="B128" s="25" t="str">
        <f>IF(C128="","",COUNTIF($C$7:C128,C128))</f>
        <v/>
      </c>
      <c r="C128" s="25" t="str">
        <f>IF(AND('كشف حساب'!$F$5&amp;'كشف حساب'!$F$6="")*AND(D128='كشف حساب'!$B$5),1,IF(AND(F128&gt;='كشف حساب'!$F$5,'حركة العملاء'!F128&lt;='كشف حساب'!$F$6)*AND(D128='كشف حساب'!$B$5),1,""))</f>
        <v/>
      </c>
      <c r="D128" s="18"/>
      <c r="E128" s="17" t="str">
        <f>IFERROR(VLOOKUP(D128,'بيان العملاء'!$B$7:$I$170,2,0),"")</f>
        <v/>
      </c>
      <c r="F128" s="24"/>
      <c r="G128" s="21"/>
      <c r="H128" s="20"/>
      <c r="I128" s="23"/>
    </row>
    <row r="129" spans="2:9" x14ac:dyDescent="0.2">
      <c r="B129" s="25" t="str">
        <f>IF(C129="","",COUNTIF($C$7:C129,C129))</f>
        <v/>
      </c>
      <c r="C129" s="25" t="str">
        <f>IF(AND('كشف حساب'!$F$5&amp;'كشف حساب'!$F$6="")*AND(D129='كشف حساب'!$B$5),1,IF(AND(F129&gt;='كشف حساب'!$F$5,'حركة العملاء'!F129&lt;='كشف حساب'!$F$6)*AND(D129='كشف حساب'!$B$5),1,""))</f>
        <v/>
      </c>
      <c r="D129" s="18"/>
      <c r="E129" s="17" t="str">
        <f>IFERROR(VLOOKUP(D129,'بيان العملاء'!$B$7:$I$170,2,0),"")</f>
        <v/>
      </c>
      <c r="F129" s="24"/>
      <c r="G129" s="21"/>
      <c r="H129" s="20"/>
      <c r="I129" s="23"/>
    </row>
    <row r="130" spans="2:9" x14ac:dyDescent="0.2">
      <c r="B130" s="25" t="str">
        <f>IF(C130="","",COUNTIF($C$7:C130,C130))</f>
        <v/>
      </c>
      <c r="C130" s="25" t="str">
        <f>IF(AND('كشف حساب'!$F$5&amp;'كشف حساب'!$F$6="")*AND(D130='كشف حساب'!$B$5),1,IF(AND(F130&gt;='كشف حساب'!$F$5,'حركة العملاء'!F130&lt;='كشف حساب'!$F$6)*AND(D130='كشف حساب'!$B$5),1,""))</f>
        <v/>
      </c>
      <c r="D130" s="18"/>
      <c r="E130" s="17" t="str">
        <f>IFERROR(VLOOKUP(D130,'بيان العملاء'!$B$7:$I$170,2,0),"")</f>
        <v/>
      </c>
      <c r="F130" s="24"/>
      <c r="G130" s="21"/>
      <c r="H130" s="20"/>
      <c r="I130" s="23"/>
    </row>
    <row r="131" spans="2:9" x14ac:dyDescent="0.2">
      <c r="B131" s="25" t="str">
        <f>IF(C131="","",COUNTIF($C$7:C131,C131))</f>
        <v/>
      </c>
      <c r="C131" s="25" t="str">
        <f>IF(AND('كشف حساب'!$F$5&amp;'كشف حساب'!$F$6="")*AND(D131='كشف حساب'!$B$5),1,IF(AND(F131&gt;='كشف حساب'!$F$5,'حركة العملاء'!F131&lt;='كشف حساب'!$F$6)*AND(D131='كشف حساب'!$B$5),1,""))</f>
        <v/>
      </c>
      <c r="D131" s="18"/>
      <c r="E131" s="17" t="str">
        <f>IFERROR(VLOOKUP(D131,'بيان العملاء'!$B$7:$I$170,2,0),"")</f>
        <v/>
      </c>
      <c r="F131" s="24"/>
      <c r="G131" s="21"/>
      <c r="H131" s="20"/>
      <c r="I131" s="23"/>
    </row>
    <row r="132" spans="2:9" x14ac:dyDescent="0.2">
      <c r="B132" s="25" t="str">
        <f>IF(C132="","",COUNTIF($C$7:C132,C132))</f>
        <v/>
      </c>
      <c r="C132" s="25" t="str">
        <f>IF(AND('كشف حساب'!$F$5&amp;'كشف حساب'!$F$6="")*AND(D132='كشف حساب'!$B$5),1,IF(AND(F132&gt;='كشف حساب'!$F$5,'حركة العملاء'!F132&lt;='كشف حساب'!$F$6)*AND(D132='كشف حساب'!$B$5),1,""))</f>
        <v/>
      </c>
      <c r="D132" s="18"/>
      <c r="E132" s="17" t="str">
        <f>IFERROR(VLOOKUP(D132,'بيان العملاء'!$B$7:$I$170,2,0),"")</f>
        <v/>
      </c>
      <c r="F132" s="24"/>
      <c r="G132" s="21"/>
      <c r="H132" s="20"/>
      <c r="I132" s="23"/>
    </row>
    <row r="133" spans="2:9" x14ac:dyDescent="0.2">
      <c r="B133" s="25" t="str">
        <f>IF(C133="","",COUNTIF($C$7:C133,C133))</f>
        <v/>
      </c>
      <c r="C133" s="25" t="str">
        <f>IF(AND('كشف حساب'!$F$5&amp;'كشف حساب'!$F$6="")*AND(D133='كشف حساب'!$B$5),1,IF(AND(F133&gt;='كشف حساب'!$F$5,'حركة العملاء'!F133&lt;='كشف حساب'!$F$6)*AND(D133='كشف حساب'!$B$5),1,""))</f>
        <v/>
      </c>
      <c r="D133" s="18"/>
      <c r="E133" s="17" t="str">
        <f>IFERROR(VLOOKUP(D133,'بيان العملاء'!$B$7:$I$170,2,0),"")</f>
        <v/>
      </c>
      <c r="F133" s="24"/>
      <c r="G133" s="21"/>
      <c r="H133" s="20"/>
      <c r="I133" s="23"/>
    </row>
    <row r="134" spans="2:9" x14ac:dyDescent="0.2">
      <c r="B134" s="25" t="str">
        <f>IF(C134="","",COUNTIF($C$7:C134,C134))</f>
        <v/>
      </c>
      <c r="C134" s="25" t="str">
        <f>IF(AND('كشف حساب'!$F$5&amp;'كشف حساب'!$F$6="")*AND(D134='كشف حساب'!$B$5),1,IF(AND(F134&gt;='كشف حساب'!$F$5,'حركة العملاء'!F134&lt;='كشف حساب'!$F$6)*AND(D134='كشف حساب'!$B$5),1,""))</f>
        <v/>
      </c>
      <c r="D134" s="18"/>
      <c r="E134" s="17" t="str">
        <f>IFERROR(VLOOKUP(D134,'بيان العملاء'!$B$7:$I$170,2,0),"")</f>
        <v/>
      </c>
      <c r="F134" s="24"/>
      <c r="G134" s="21"/>
      <c r="H134" s="20"/>
      <c r="I134" s="23"/>
    </row>
    <row r="135" spans="2:9" x14ac:dyDescent="0.2">
      <c r="B135" s="25" t="str">
        <f>IF(C135="","",COUNTIF($C$7:C135,C135))</f>
        <v/>
      </c>
      <c r="C135" s="25" t="str">
        <f>IF(AND('كشف حساب'!$F$5&amp;'كشف حساب'!$F$6="")*AND(D135='كشف حساب'!$B$5),1,IF(AND(F135&gt;='كشف حساب'!$F$5,'حركة العملاء'!F135&lt;='كشف حساب'!$F$6)*AND(D135='كشف حساب'!$B$5),1,""))</f>
        <v/>
      </c>
      <c r="D135" s="18"/>
      <c r="E135" s="17" t="str">
        <f>IFERROR(VLOOKUP(D135,'بيان العملاء'!$B$7:$I$170,2,0),"")</f>
        <v/>
      </c>
      <c r="F135" s="24"/>
      <c r="G135" s="21"/>
      <c r="H135" s="20"/>
      <c r="I135" s="23"/>
    </row>
    <row r="136" spans="2:9" x14ac:dyDescent="0.2">
      <c r="B136" s="25" t="str">
        <f>IF(C136="","",COUNTIF($C$7:C136,C136))</f>
        <v/>
      </c>
      <c r="C136" s="25" t="str">
        <f>IF(AND('كشف حساب'!$F$5&amp;'كشف حساب'!$F$6="")*AND(D136='كشف حساب'!$B$5),1,IF(AND(F136&gt;='كشف حساب'!$F$5,'حركة العملاء'!F136&lt;='كشف حساب'!$F$6)*AND(D136='كشف حساب'!$B$5),1,""))</f>
        <v/>
      </c>
      <c r="D136" s="18"/>
      <c r="E136" s="17" t="str">
        <f>IFERROR(VLOOKUP(D136,'بيان العملاء'!$B$7:$I$170,2,0),"")</f>
        <v/>
      </c>
      <c r="F136" s="24"/>
      <c r="G136" s="21"/>
      <c r="H136" s="20"/>
      <c r="I136" s="23"/>
    </row>
    <row r="137" spans="2:9" x14ac:dyDescent="0.2">
      <c r="B137" s="25" t="str">
        <f>IF(C137="","",COUNTIF($C$7:C137,C137))</f>
        <v/>
      </c>
      <c r="C137" s="25" t="str">
        <f>IF(AND('كشف حساب'!$F$5&amp;'كشف حساب'!$F$6="")*AND(D137='كشف حساب'!$B$5),1,IF(AND(F137&gt;='كشف حساب'!$F$5,'حركة العملاء'!F137&lt;='كشف حساب'!$F$6)*AND(D137='كشف حساب'!$B$5),1,""))</f>
        <v/>
      </c>
      <c r="D137" s="18"/>
      <c r="E137" s="17" t="str">
        <f>IFERROR(VLOOKUP(D137,'بيان العملاء'!$B$7:$I$170,2,0),"")</f>
        <v/>
      </c>
      <c r="F137" s="24"/>
      <c r="G137" s="21"/>
      <c r="H137" s="20"/>
      <c r="I137" s="23"/>
    </row>
    <row r="138" spans="2:9" x14ac:dyDescent="0.2">
      <c r="B138" s="25" t="str">
        <f>IF(C138="","",COUNTIF($C$7:C138,C138))</f>
        <v/>
      </c>
      <c r="C138" s="25" t="str">
        <f>IF(AND('كشف حساب'!$F$5&amp;'كشف حساب'!$F$6="")*AND(D138='كشف حساب'!$B$5),1,IF(AND(F138&gt;='كشف حساب'!$F$5,'حركة العملاء'!F138&lt;='كشف حساب'!$F$6)*AND(D138='كشف حساب'!$B$5),1,""))</f>
        <v/>
      </c>
      <c r="D138" s="18"/>
      <c r="E138" s="17" t="str">
        <f>IFERROR(VLOOKUP(D138,'بيان العملاء'!$B$7:$I$170,2,0),"")</f>
        <v/>
      </c>
      <c r="F138" s="24"/>
      <c r="G138" s="21"/>
      <c r="H138" s="20"/>
      <c r="I138" s="23"/>
    </row>
    <row r="139" spans="2:9" x14ac:dyDescent="0.2">
      <c r="B139" s="25" t="str">
        <f>IF(C139="","",COUNTIF($C$7:C139,C139))</f>
        <v/>
      </c>
      <c r="C139" s="25" t="str">
        <f>IF(AND('كشف حساب'!$F$5&amp;'كشف حساب'!$F$6="")*AND(D139='كشف حساب'!$B$5),1,IF(AND(F139&gt;='كشف حساب'!$F$5,'حركة العملاء'!F139&lt;='كشف حساب'!$F$6)*AND(D139='كشف حساب'!$B$5),1,""))</f>
        <v/>
      </c>
      <c r="D139" s="18"/>
      <c r="E139" s="17" t="str">
        <f>IFERROR(VLOOKUP(D139,'بيان العملاء'!$B$7:$I$170,2,0),"")</f>
        <v/>
      </c>
      <c r="F139" s="24"/>
      <c r="G139" s="21"/>
      <c r="H139" s="20"/>
      <c r="I139" s="23"/>
    </row>
    <row r="140" spans="2:9" x14ac:dyDescent="0.2">
      <c r="B140" s="25" t="str">
        <f>IF(C140="","",COUNTIF($C$7:C140,C140))</f>
        <v/>
      </c>
      <c r="C140" s="25" t="str">
        <f>IF(AND('كشف حساب'!$F$5&amp;'كشف حساب'!$F$6="")*AND(D140='كشف حساب'!$B$5),1,IF(AND(F140&gt;='كشف حساب'!$F$5,'حركة العملاء'!F140&lt;='كشف حساب'!$F$6)*AND(D140='كشف حساب'!$B$5),1,""))</f>
        <v/>
      </c>
      <c r="D140" s="18"/>
      <c r="E140" s="17" t="str">
        <f>IFERROR(VLOOKUP(D140,'بيان العملاء'!$B$7:$I$170,2,0),"")</f>
        <v/>
      </c>
      <c r="F140" s="24"/>
      <c r="G140" s="21"/>
      <c r="H140" s="20"/>
      <c r="I140" s="23"/>
    </row>
    <row r="141" spans="2:9" x14ac:dyDescent="0.2">
      <c r="B141" s="25" t="str">
        <f>IF(C141="","",COUNTIF($C$7:C141,C141))</f>
        <v/>
      </c>
      <c r="C141" s="25" t="str">
        <f>IF(AND('كشف حساب'!$F$5&amp;'كشف حساب'!$F$6="")*AND(D141='كشف حساب'!$B$5),1,IF(AND(F141&gt;='كشف حساب'!$F$5,'حركة العملاء'!F141&lt;='كشف حساب'!$F$6)*AND(D141='كشف حساب'!$B$5),1,""))</f>
        <v/>
      </c>
      <c r="D141" s="18"/>
      <c r="E141" s="17" t="str">
        <f>IFERROR(VLOOKUP(D141,'بيان العملاء'!$B$7:$I$170,2,0),"")</f>
        <v/>
      </c>
      <c r="F141" s="24"/>
      <c r="G141" s="21"/>
      <c r="H141" s="20"/>
      <c r="I141" s="23"/>
    </row>
    <row r="142" spans="2:9" x14ac:dyDescent="0.2">
      <c r="B142" s="25" t="str">
        <f>IF(C142="","",COUNTIF($C$7:C142,C142))</f>
        <v/>
      </c>
      <c r="C142" s="25" t="str">
        <f>IF(AND('كشف حساب'!$F$5&amp;'كشف حساب'!$F$6="")*AND(D142='كشف حساب'!$B$5),1,IF(AND(F142&gt;='كشف حساب'!$F$5,'حركة العملاء'!F142&lt;='كشف حساب'!$F$6)*AND(D142='كشف حساب'!$B$5),1,""))</f>
        <v/>
      </c>
      <c r="D142" s="18"/>
      <c r="E142" s="17" t="str">
        <f>IFERROR(VLOOKUP(D142,'بيان العملاء'!$B$7:$I$170,2,0),"")</f>
        <v/>
      </c>
      <c r="F142" s="24"/>
      <c r="G142" s="21"/>
      <c r="H142" s="20"/>
      <c r="I142" s="23"/>
    </row>
    <row r="143" spans="2:9" x14ac:dyDescent="0.2">
      <c r="B143" s="25" t="str">
        <f>IF(C143="","",COUNTIF($C$7:C143,C143))</f>
        <v/>
      </c>
      <c r="C143" s="25" t="str">
        <f>IF(AND('كشف حساب'!$F$5&amp;'كشف حساب'!$F$6="")*AND(D143='كشف حساب'!$B$5),1,IF(AND(F143&gt;='كشف حساب'!$F$5,'حركة العملاء'!F143&lt;='كشف حساب'!$F$6)*AND(D143='كشف حساب'!$B$5),1,""))</f>
        <v/>
      </c>
      <c r="D143" s="18"/>
      <c r="E143" s="17" t="str">
        <f>IFERROR(VLOOKUP(D143,'بيان العملاء'!$B$7:$I$170,2,0),"")</f>
        <v/>
      </c>
      <c r="F143" s="24"/>
      <c r="G143" s="21"/>
      <c r="H143" s="20"/>
      <c r="I143" s="23"/>
    </row>
    <row r="144" spans="2:9" x14ac:dyDescent="0.2">
      <c r="B144" s="25" t="str">
        <f>IF(C144="","",COUNTIF($C$7:C144,C144))</f>
        <v/>
      </c>
      <c r="C144" s="25" t="str">
        <f>IF(AND('كشف حساب'!$F$5&amp;'كشف حساب'!$F$6="")*AND(D144='كشف حساب'!$B$5),1,IF(AND(F144&gt;='كشف حساب'!$F$5,'حركة العملاء'!F144&lt;='كشف حساب'!$F$6)*AND(D144='كشف حساب'!$B$5),1,""))</f>
        <v/>
      </c>
      <c r="D144" s="18"/>
      <c r="E144" s="17" t="str">
        <f>IFERROR(VLOOKUP(D144,'بيان العملاء'!$B$7:$I$170,2,0),"")</f>
        <v/>
      </c>
      <c r="F144" s="24"/>
      <c r="G144" s="21"/>
      <c r="H144" s="20"/>
      <c r="I144" s="23"/>
    </row>
    <row r="145" spans="2:9" x14ac:dyDescent="0.2">
      <c r="B145" s="25" t="str">
        <f>IF(C145="","",COUNTIF($C$7:C145,C145))</f>
        <v/>
      </c>
      <c r="C145" s="25" t="str">
        <f>IF(AND('كشف حساب'!$F$5&amp;'كشف حساب'!$F$6="")*AND(D145='كشف حساب'!$B$5),1,IF(AND(F145&gt;='كشف حساب'!$F$5,'حركة العملاء'!F145&lt;='كشف حساب'!$F$6)*AND(D145='كشف حساب'!$B$5),1,""))</f>
        <v/>
      </c>
      <c r="D145" s="18"/>
      <c r="E145" s="17" t="str">
        <f>IFERROR(VLOOKUP(D145,'بيان العملاء'!$B$7:$I$170,2,0),"")</f>
        <v/>
      </c>
      <c r="F145" s="24"/>
      <c r="G145" s="21"/>
      <c r="H145" s="20"/>
      <c r="I145" s="23"/>
    </row>
    <row r="146" spans="2:9" x14ac:dyDescent="0.2">
      <c r="B146" s="25" t="str">
        <f>IF(C146="","",COUNTIF($C$7:C146,C146))</f>
        <v/>
      </c>
      <c r="C146" s="25" t="str">
        <f>IF(AND('كشف حساب'!$F$5&amp;'كشف حساب'!$F$6="")*AND(D146='كشف حساب'!$B$5),1,IF(AND(F146&gt;='كشف حساب'!$F$5,'حركة العملاء'!F146&lt;='كشف حساب'!$F$6)*AND(D146='كشف حساب'!$B$5),1,""))</f>
        <v/>
      </c>
      <c r="D146" s="18"/>
      <c r="E146" s="17" t="str">
        <f>IFERROR(VLOOKUP(D146,'بيان العملاء'!$B$7:$I$170,2,0),"")</f>
        <v/>
      </c>
      <c r="F146" s="24"/>
      <c r="G146" s="21"/>
      <c r="H146" s="20"/>
      <c r="I146" s="23"/>
    </row>
    <row r="147" spans="2:9" x14ac:dyDescent="0.2">
      <c r="B147" s="25" t="str">
        <f>IF(C147="","",COUNTIF($C$7:C147,C147))</f>
        <v/>
      </c>
      <c r="C147" s="25" t="str">
        <f>IF(AND('كشف حساب'!$F$5&amp;'كشف حساب'!$F$6="")*AND(D147='كشف حساب'!$B$5),1,IF(AND(F147&gt;='كشف حساب'!$F$5,'حركة العملاء'!F147&lt;='كشف حساب'!$F$6)*AND(D147='كشف حساب'!$B$5),1,""))</f>
        <v/>
      </c>
      <c r="D147" s="18"/>
      <c r="E147" s="17" t="str">
        <f>IFERROR(VLOOKUP(D147,'بيان العملاء'!$B$7:$I$170,2,0),"")</f>
        <v/>
      </c>
      <c r="F147" s="24"/>
      <c r="G147" s="21"/>
      <c r="H147" s="20"/>
      <c r="I147" s="23"/>
    </row>
    <row r="148" spans="2:9" x14ac:dyDescent="0.2">
      <c r="B148" s="25" t="str">
        <f>IF(C148="","",COUNTIF($C$7:C148,C148))</f>
        <v/>
      </c>
      <c r="C148" s="25" t="str">
        <f>IF(AND('كشف حساب'!$F$5&amp;'كشف حساب'!$F$6="")*AND(D148='كشف حساب'!$B$5),1,IF(AND(F148&gt;='كشف حساب'!$F$5,'حركة العملاء'!F148&lt;='كشف حساب'!$F$6)*AND(D148='كشف حساب'!$B$5),1,""))</f>
        <v/>
      </c>
      <c r="D148" s="18"/>
      <c r="E148" s="17" t="str">
        <f>IFERROR(VLOOKUP(D148,'بيان العملاء'!$B$7:$I$170,2,0),"")</f>
        <v/>
      </c>
      <c r="F148" s="24"/>
      <c r="G148" s="21"/>
      <c r="H148" s="20"/>
      <c r="I148" s="23"/>
    </row>
    <row r="149" spans="2:9" x14ac:dyDescent="0.2">
      <c r="B149" s="25" t="str">
        <f>IF(C149="","",COUNTIF($C$7:C149,C149))</f>
        <v/>
      </c>
      <c r="C149" s="25" t="str">
        <f>IF(AND('كشف حساب'!$F$5&amp;'كشف حساب'!$F$6="")*AND(D149='كشف حساب'!$B$5),1,IF(AND(F149&gt;='كشف حساب'!$F$5,'حركة العملاء'!F149&lt;='كشف حساب'!$F$6)*AND(D149='كشف حساب'!$B$5),1,""))</f>
        <v/>
      </c>
      <c r="D149" s="18"/>
      <c r="E149" s="17" t="str">
        <f>IFERROR(VLOOKUP(D149,'بيان العملاء'!$B$7:$I$170,2,0),"")</f>
        <v/>
      </c>
      <c r="F149" s="24"/>
      <c r="G149" s="21"/>
      <c r="H149" s="20"/>
      <c r="I149" s="23"/>
    </row>
    <row r="150" spans="2:9" x14ac:dyDescent="0.2">
      <c r="B150" s="25" t="str">
        <f>IF(C150="","",COUNTIF($C$7:C150,C150))</f>
        <v/>
      </c>
      <c r="C150" s="25" t="str">
        <f>IF(AND('كشف حساب'!$F$5&amp;'كشف حساب'!$F$6="")*AND(D150='كشف حساب'!$B$5),1,IF(AND(F150&gt;='كشف حساب'!$F$5,'حركة العملاء'!F150&lt;='كشف حساب'!$F$6)*AND(D150='كشف حساب'!$B$5),1,""))</f>
        <v/>
      </c>
      <c r="D150" s="18"/>
      <c r="E150" s="17" t="str">
        <f>IFERROR(VLOOKUP(D150,'بيان العملاء'!$B$7:$I$170,2,0),"")</f>
        <v/>
      </c>
      <c r="F150" s="24"/>
      <c r="G150" s="21"/>
      <c r="H150" s="20"/>
      <c r="I150" s="23"/>
    </row>
    <row r="151" spans="2:9" x14ac:dyDescent="0.2">
      <c r="B151" s="25" t="str">
        <f>IF(C151="","",COUNTIF($C$7:C151,C151))</f>
        <v/>
      </c>
      <c r="C151" s="25" t="str">
        <f>IF(AND('كشف حساب'!$F$5&amp;'كشف حساب'!$F$6="")*AND(D151='كشف حساب'!$B$5),1,IF(AND(F151&gt;='كشف حساب'!$F$5,'حركة العملاء'!F151&lt;='كشف حساب'!$F$6)*AND(D151='كشف حساب'!$B$5),1,""))</f>
        <v/>
      </c>
      <c r="D151" s="18"/>
      <c r="E151" s="17" t="str">
        <f>IFERROR(VLOOKUP(D151,'بيان العملاء'!$B$7:$I$170,2,0),"")</f>
        <v/>
      </c>
      <c r="F151" s="24"/>
      <c r="G151" s="21"/>
      <c r="H151" s="20"/>
      <c r="I151" s="23"/>
    </row>
    <row r="152" spans="2:9" x14ac:dyDescent="0.2">
      <c r="B152" s="25" t="str">
        <f>IF(C152="","",COUNTIF($C$7:C152,C152))</f>
        <v/>
      </c>
      <c r="C152" s="25" t="str">
        <f>IF(AND('كشف حساب'!$F$5&amp;'كشف حساب'!$F$6="")*AND(D152='كشف حساب'!$B$5),1,IF(AND(F152&gt;='كشف حساب'!$F$5,'حركة العملاء'!F152&lt;='كشف حساب'!$F$6)*AND(D152='كشف حساب'!$B$5),1,""))</f>
        <v/>
      </c>
      <c r="D152" s="18"/>
      <c r="E152" s="17" t="str">
        <f>IFERROR(VLOOKUP(D152,'بيان العملاء'!$B$7:$I$170,2,0),"")</f>
        <v/>
      </c>
      <c r="F152" s="24"/>
      <c r="G152" s="21"/>
      <c r="H152" s="20"/>
      <c r="I152" s="23"/>
    </row>
    <row r="153" spans="2:9" x14ac:dyDescent="0.2">
      <c r="B153" s="25" t="str">
        <f>IF(C153="","",COUNTIF($C$7:C153,C153))</f>
        <v/>
      </c>
      <c r="C153" s="25" t="str">
        <f>IF(AND('كشف حساب'!$F$5&amp;'كشف حساب'!$F$6="")*AND(D153='كشف حساب'!$B$5),1,IF(AND(F153&gt;='كشف حساب'!$F$5,'حركة العملاء'!F153&lt;='كشف حساب'!$F$6)*AND(D153='كشف حساب'!$B$5),1,""))</f>
        <v/>
      </c>
      <c r="D153" s="18"/>
      <c r="E153" s="17" t="str">
        <f>IFERROR(VLOOKUP(D153,'بيان العملاء'!$B$7:$I$170,2,0),"")</f>
        <v/>
      </c>
      <c r="F153" s="24"/>
      <c r="G153" s="21"/>
      <c r="H153" s="20"/>
      <c r="I153" s="23"/>
    </row>
    <row r="154" spans="2:9" x14ac:dyDescent="0.2">
      <c r="B154" s="25" t="str">
        <f>IF(C154="","",COUNTIF($C$7:C154,C154))</f>
        <v/>
      </c>
      <c r="C154" s="25" t="str">
        <f>IF(AND('كشف حساب'!$F$5&amp;'كشف حساب'!$F$6="")*AND(D154='كشف حساب'!$B$5),1,IF(AND(F154&gt;='كشف حساب'!$F$5,'حركة العملاء'!F154&lt;='كشف حساب'!$F$6)*AND(D154='كشف حساب'!$B$5),1,""))</f>
        <v/>
      </c>
      <c r="D154" s="18"/>
      <c r="E154" s="17" t="str">
        <f>IFERROR(VLOOKUP(D154,'بيان العملاء'!$B$7:$I$170,2,0),"")</f>
        <v/>
      </c>
      <c r="F154" s="24"/>
      <c r="G154" s="21"/>
      <c r="H154" s="20"/>
      <c r="I154" s="23"/>
    </row>
    <row r="155" spans="2:9" x14ac:dyDescent="0.2">
      <c r="B155" s="25" t="str">
        <f>IF(C155="","",COUNTIF($C$7:C155,C155))</f>
        <v/>
      </c>
      <c r="C155" s="25" t="str">
        <f>IF(AND('كشف حساب'!$F$5&amp;'كشف حساب'!$F$6="")*AND(D155='كشف حساب'!$B$5),1,IF(AND(F155&gt;='كشف حساب'!$F$5,'حركة العملاء'!F155&lt;='كشف حساب'!$F$6)*AND(D155='كشف حساب'!$B$5),1,""))</f>
        <v/>
      </c>
      <c r="D155" s="18"/>
      <c r="E155" s="17" t="str">
        <f>IFERROR(VLOOKUP(D155,'بيان العملاء'!$B$7:$I$170,2,0),"")</f>
        <v/>
      </c>
      <c r="F155" s="24"/>
      <c r="G155" s="21"/>
      <c r="H155" s="20"/>
      <c r="I155" s="23"/>
    </row>
    <row r="156" spans="2:9" x14ac:dyDescent="0.2">
      <c r="B156" s="25" t="str">
        <f>IF(C156="","",COUNTIF($C$7:C156,C156))</f>
        <v/>
      </c>
      <c r="C156" s="25" t="str">
        <f>IF(AND('كشف حساب'!$F$5&amp;'كشف حساب'!$F$6="")*AND(D156='كشف حساب'!$B$5),1,IF(AND(F156&gt;='كشف حساب'!$F$5,'حركة العملاء'!F156&lt;='كشف حساب'!$F$6)*AND(D156='كشف حساب'!$B$5),1,""))</f>
        <v/>
      </c>
      <c r="D156" s="18"/>
      <c r="E156" s="17" t="str">
        <f>IFERROR(VLOOKUP(D156,'بيان العملاء'!$B$7:$I$170,2,0),"")</f>
        <v/>
      </c>
      <c r="F156" s="24"/>
      <c r="G156" s="21"/>
      <c r="H156" s="20"/>
      <c r="I156" s="23"/>
    </row>
    <row r="157" spans="2:9" x14ac:dyDescent="0.2">
      <c r="B157" s="25" t="str">
        <f>IF(C157="","",COUNTIF($C$7:C157,C157))</f>
        <v/>
      </c>
      <c r="C157" s="25" t="str">
        <f>IF(AND('كشف حساب'!$F$5&amp;'كشف حساب'!$F$6="")*AND(D157='كشف حساب'!$B$5),1,IF(AND(F157&gt;='كشف حساب'!$F$5,'حركة العملاء'!F157&lt;='كشف حساب'!$F$6)*AND(D157='كشف حساب'!$B$5),1,""))</f>
        <v/>
      </c>
      <c r="D157" s="18"/>
      <c r="E157" s="17" t="str">
        <f>IFERROR(VLOOKUP(D157,'بيان العملاء'!$B$7:$I$170,2,0),"")</f>
        <v/>
      </c>
      <c r="F157" s="24"/>
      <c r="G157" s="21"/>
      <c r="H157" s="20"/>
      <c r="I157" s="23"/>
    </row>
    <row r="158" spans="2:9" x14ac:dyDescent="0.2">
      <c r="B158" s="25" t="str">
        <f>IF(C158="","",COUNTIF($C$7:C158,C158))</f>
        <v/>
      </c>
      <c r="C158" s="25" t="str">
        <f>IF(AND('كشف حساب'!$F$5&amp;'كشف حساب'!$F$6="")*AND(D158='كشف حساب'!$B$5),1,IF(AND(F158&gt;='كشف حساب'!$F$5,'حركة العملاء'!F158&lt;='كشف حساب'!$F$6)*AND(D158='كشف حساب'!$B$5),1,""))</f>
        <v/>
      </c>
      <c r="D158" s="18"/>
      <c r="E158" s="17" t="str">
        <f>IFERROR(VLOOKUP(D158,'بيان العملاء'!$B$7:$I$170,2,0),"")</f>
        <v/>
      </c>
      <c r="F158" s="24"/>
      <c r="G158" s="21"/>
      <c r="H158" s="20"/>
      <c r="I158" s="23"/>
    </row>
    <row r="159" spans="2:9" x14ac:dyDescent="0.2">
      <c r="B159" s="25" t="str">
        <f>IF(C159="","",COUNTIF($C$7:C159,C159))</f>
        <v/>
      </c>
      <c r="C159" s="25" t="str">
        <f>IF(AND('كشف حساب'!$F$5&amp;'كشف حساب'!$F$6="")*AND(D159='كشف حساب'!$B$5),1,IF(AND(F159&gt;='كشف حساب'!$F$5,'حركة العملاء'!F159&lt;='كشف حساب'!$F$6)*AND(D159='كشف حساب'!$B$5),1,""))</f>
        <v/>
      </c>
      <c r="D159" s="18"/>
      <c r="E159" s="17" t="str">
        <f>IFERROR(VLOOKUP(D159,'بيان العملاء'!$B$7:$I$170,2,0),"")</f>
        <v/>
      </c>
      <c r="F159" s="24"/>
      <c r="G159" s="21"/>
      <c r="H159" s="20"/>
      <c r="I159" s="23"/>
    </row>
    <row r="160" spans="2:9" x14ac:dyDescent="0.2">
      <c r="B160" s="25" t="str">
        <f>IF(C160="","",COUNTIF($C$7:C160,C160))</f>
        <v/>
      </c>
      <c r="C160" s="25" t="str">
        <f>IF(AND('كشف حساب'!$F$5&amp;'كشف حساب'!$F$6="")*AND(D160='كشف حساب'!$B$5),1,IF(AND(F160&gt;='كشف حساب'!$F$5,'حركة العملاء'!F160&lt;='كشف حساب'!$F$6)*AND(D160='كشف حساب'!$B$5),1,""))</f>
        <v/>
      </c>
      <c r="D160" s="18"/>
      <c r="E160" s="17" t="str">
        <f>IFERROR(VLOOKUP(D160,'بيان العملاء'!$B$7:$I$170,2,0),"")</f>
        <v/>
      </c>
      <c r="F160" s="24"/>
      <c r="G160" s="21"/>
      <c r="H160" s="20"/>
      <c r="I160" s="23"/>
    </row>
    <row r="161" spans="2:9" x14ac:dyDescent="0.2">
      <c r="B161" s="25" t="str">
        <f>IF(C161="","",COUNTIF($C$7:C161,C161))</f>
        <v/>
      </c>
      <c r="C161" s="25" t="str">
        <f>IF(AND('كشف حساب'!$F$5&amp;'كشف حساب'!$F$6="")*AND(D161='كشف حساب'!$B$5),1,IF(AND(F161&gt;='كشف حساب'!$F$5,'حركة العملاء'!F161&lt;='كشف حساب'!$F$6)*AND(D161='كشف حساب'!$B$5),1,""))</f>
        <v/>
      </c>
      <c r="D161" s="18"/>
      <c r="E161" s="17" t="str">
        <f>IFERROR(VLOOKUP(D161,'بيان العملاء'!$B$7:$I$170,2,0),"")</f>
        <v/>
      </c>
      <c r="F161" s="24"/>
      <c r="G161" s="21"/>
      <c r="H161" s="20"/>
      <c r="I161" s="23"/>
    </row>
    <row r="162" spans="2:9" x14ac:dyDescent="0.2">
      <c r="B162" s="25" t="str">
        <f>IF(C162="","",COUNTIF($C$7:C162,C162))</f>
        <v/>
      </c>
      <c r="C162" s="25" t="str">
        <f>IF(AND('كشف حساب'!$F$5&amp;'كشف حساب'!$F$6="")*AND(D162='كشف حساب'!$B$5),1,IF(AND(F162&gt;='كشف حساب'!$F$5,'حركة العملاء'!F162&lt;='كشف حساب'!$F$6)*AND(D162='كشف حساب'!$B$5),1,""))</f>
        <v/>
      </c>
      <c r="D162" s="18"/>
      <c r="E162" s="17" t="str">
        <f>IFERROR(VLOOKUP(D162,'بيان العملاء'!$B$7:$I$170,2,0),"")</f>
        <v/>
      </c>
      <c r="F162" s="24"/>
      <c r="G162" s="21"/>
      <c r="H162" s="20"/>
      <c r="I162" s="23"/>
    </row>
    <row r="163" spans="2:9" x14ac:dyDescent="0.2">
      <c r="B163" s="25" t="str">
        <f>IF(C163="","",COUNTIF($C$7:C163,C163))</f>
        <v/>
      </c>
      <c r="C163" s="25" t="str">
        <f>IF(AND('كشف حساب'!$F$5&amp;'كشف حساب'!$F$6="")*AND(D163='كشف حساب'!$B$5),1,IF(AND(F163&gt;='كشف حساب'!$F$5,'حركة العملاء'!F163&lt;='كشف حساب'!$F$6)*AND(D163='كشف حساب'!$B$5),1,""))</f>
        <v/>
      </c>
      <c r="D163" s="18"/>
      <c r="E163" s="17" t="str">
        <f>IFERROR(VLOOKUP(D163,'بيان العملاء'!$B$7:$I$170,2,0),"")</f>
        <v/>
      </c>
      <c r="F163" s="24"/>
      <c r="G163" s="21"/>
      <c r="H163" s="20"/>
      <c r="I163" s="23"/>
    </row>
    <row r="164" spans="2:9" x14ac:dyDescent="0.2">
      <c r="B164" s="25" t="str">
        <f>IF(C164="","",COUNTIF($C$7:C164,C164))</f>
        <v/>
      </c>
      <c r="C164" s="25" t="str">
        <f>IF(AND('كشف حساب'!$F$5&amp;'كشف حساب'!$F$6="")*AND(D164='كشف حساب'!$B$5),1,IF(AND(F164&gt;='كشف حساب'!$F$5,'حركة العملاء'!F164&lt;='كشف حساب'!$F$6)*AND(D164='كشف حساب'!$B$5),1,""))</f>
        <v/>
      </c>
      <c r="D164" s="18"/>
      <c r="E164" s="17" t="str">
        <f>IFERROR(VLOOKUP(D164,'بيان العملاء'!$B$7:$I$170,2,0),"")</f>
        <v/>
      </c>
      <c r="F164" s="24"/>
      <c r="G164" s="21"/>
      <c r="H164" s="20"/>
      <c r="I164" s="23"/>
    </row>
    <row r="165" spans="2:9" x14ac:dyDescent="0.2">
      <c r="B165" s="25" t="str">
        <f>IF(C165="","",COUNTIF($C$7:C165,C165))</f>
        <v/>
      </c>
      <c r="C165" s="25" t="str">
        <f>IF(AND('كشف حساب'!$F$5&amp;'كشف حساب'!$F$6="")*AND(D165='كشف حساب'!$B$5),1,IF(AND(F165&gt;='كشف حساب'!$F$5,'حركة العملاء'!F165&lt;='كشف حساب'!$F$6)*AND(D165='كشف حساب'!$B$5),1,""))</f>
        <v/>
      </c>
      <c r="D165" s="18"/>
      <c r="E165" s="17" t="str">
        <f>IFERROR(VLOOKUP(D165,'بيان العملاء'!$B$7:$I$170,2,0),"")</f>
        <v/>
      </c>
      <c r="F165" s="24"/>
      <c r="G165" s="21"/>
      <c r="H165" s="20"/>
      <c r="I165" s="23"/>
    </row>
    <row r="166" spans="2:9" x14ac:dyDescent="0.2">
      <c r="B166" s="25" t="str">
        <f>IF(C166="","",COUNTIF($C$7:C166,C166))</f>
        <v/>
      </c>
      <c r="C166" s="25" t="str">
        <f>IF(AND('كشف حساب'!$F$5&amp;'كشف حساب'!$F$6="")*AND(D166='كشف حساب'!$B$5),1,IF(AND(F166&gt;='كشف حساب'!$F$5,'حركة العملاء'!F166&lt;='كشف حساب'!$F$6)*AND(D166='كشف حساب'!$B$5),1,""))</f>
        <v/>
      </c>
      <c r="D166" s="18"/>
      <c r="E166" s="17" t="str">
        <f>IFERROR(VLOOKUP(D166,'بيان العملاء'!$B$7:$I$170,2,0),"")</f>
        <v/>
      </c>
      <c r="F166" s="24"/>
      <c r="G166" s="21"/>
      <c r="H166" s="20"/>
      <c r="I166" s="23"/>
    </row>
    <row r="167" spans="2:9" x14ac:dyDescent="0.2">
      <c r="B167" s="25" t="str">
        <f>IF(C167="","",COUNTIF($C$7:C167,C167))</f>
        <v/>
      </c>
      <c r="C167" s="25" t="str">
        <f>IF(AND('كشف حساب'!$F$5&amp;'كشف حساب'!$F$6="")*AND(D167='كشف حساب'!$B$5),1,IF(AND(F167&gt;='كشف حساب'!$F$5,'حركة العملاء'!F167&lt;='كشف حساب'!$F$6)*AND(D167='كشف حساب'!$B$5),1,""))</f>
        <v/>
      </c>
      <c r="D167" s="18"/>
      <c r="E167" s="17" t="str">
        <f>IFERROR(VLOOKUP(D167,'بيان العملاء'!$B$7:$I$170,2,0),"")</f>
        <v/>
      </c>
      <c r="F167" s="24"/>
      <c r="G167" s="21"/>
      <c r="H167" s="20"/>
      <c r="I167" s="23"/>
    </row>
    <row r="168" spans="2:9" x14ac:dyDescent="0.2">
      <c r="B168" s="25" t="str">
        <f>IF(C168="","",COUNTIF($C$7:C168,C168))</f>
        <v/>
      </c>
      <c r="C168" s="25" t="str">
        <f>IF(AND('كشف حساب'!$F$5&amp;'كشف حساب'!$F$6="")*AND(D168='كشف حساب'!$B$5),1,IF(AND(F168&gt;='كشف حساب'!$F$5,'حركة العملاء'!F168&lt;='كشف حساب'!$F$6)*AND(D168='كشف حساب'!$B$5),1,""))</f>
        <v/>
      </c>
      <c r="D168" s="18"/>
      <c r="E168" s="17" t="str">
        <f>IFERROR(VLOOKUP(D168,'بيان العملاء'!$B$7:$I$170,2,0),"")</f>
        <v/>
      </c>
      <c r="F168" s="24"/>
      <c r="G168" s="21"/>
      <c r="H168" s="20"/>
      <c r="I168" s="23"/>
    </row>
    <row r="169" spans="2:9" x14ac:dyDescent="0.2">
      <c r="B169" s="25" t="str">
        <f>IF(C169="","",COUNTIF($C$7:C169,C169))</f>
        <v/>
      </c>
      <c r="C169" s="25" t="str">
        <f>IF(AND('كشف حساب'!$F$5&amp;'كشف حساب'!$F$6="")*AND(D169='كشف حساب'!$B$5),1,IF(AND(F169&gt;='كشف حساب'!$F$5,'حركة العملاء'!F169&lt;='كشف حساب'!$F$6)*AND(D169='كشف حساب'!$B$5),1,""))</f>
        <v/>
      </c>
      <c r="D169" s="18"/>
      <c r="E169" s="17" t="str">
        <f>IFERROR(VLOOKUP(D169,'بيان العملاء'!$B$7:$I$170,2,0),"")</f>
        <v/>
      </c>
      <c r="F169" s="24"/>
      <c r="G169" s="21"/>
      <c r="H169" s="20"/>
      <c r="I169" s="23"/>
    </row>
    <row r="170" spans="2:9" x14ac:dyDescent="0.2">
      <c r="B170" s="25" t="str">
        <f>IF(C170="","",COUNTIF($C$7:C170,C170))</f>
        <v/>
      </c>
      <c r="C170" s="25" t="str">
        <f>IF(AND('كشف حساب'!$F$5&amp;'كشف حساب'!$F$6="")*AND(D170='كشف حساب'!$B$5),1,IF(AND(F170&gt;='كشف حساب'!$F$5,'حركة العملاء'!F170&lt;='كشف حساب'!$F$6)*AND(D170='كشف حساب'!$B$5),1,""))</f>
        <v/>
      </c>
      <c r="D170" s="18"/>
      <c r="E170" s="17" t="str">
        <f>IFERROR(VLOOKUP(D170,'بيان العملاء'!$B$7:$I$170,2,0),"")</f>
        <v/>
      </c>
      <c r="F170" s="24"/>
      <c r="G170" s="21"/>
      <c r="H170" s="20"/>
      <c r="I170" s="23"/>
    </row>
    <row r="171" spans="2:9" x14ac:dyDescent="0.2">
      <c r="B171" s="25" t="str">
        <f>IF(C171="","",COUNTIF($C$7:C171,C171))</f>
        <v/>
      </c>
      <c r="C171" s="25" t="str">
        <f>IF(AND('كشف حساب'!$F$5&amp;'كشف حساب'!$F$6="")*AND(D171='كشف حساب'!$B$5),1,IF(AND(F171&gt;='كشف حساب'!$F$5,'حركة العملاء'!F171&lt;='كشف حساب'!$F$6)*AND(D171='كشف حساب'!$B$5),1,""))</f>
        <v/>
      </c>
      <c r="D171" s="18"/>
      <c r="E171" s="17" t="str">
        <f>IFERROR(VLOOKUP(D171,'بيان العملاء'!$B$7:$I$170,2,0),"")</f>
        <v/>
      </c>
      <c r="F171" s="24"/>
      <c r="G171" s="21"/>
      <c r="H171" s="20"/>
      <c r="I171" s="23"/>
    </row>
    <row r="172" spans="2:9" x14ac:dyDescent="0.2">
      <c r="B172" s="25" t="str">
        <f>IF(C172="","",COUNTIF($C$7:C172,C172))</f>
        <v/>
      </c>
      <c r="C172" s="25" t="str">
        <f>IF(AND('كشف حساب'!$F$5&amp;'كشف حساب'!$F$6="")*AND(D172='كشف حساب'!$B$5),1,IF(AND(F172&gt;='كشف حساب'!$F$5,'حركة العملاء'!F172&lt;='كشف حساب'!$F$6)*AND(D172='كشف حساب'!$B$5),1,""))</f>
        <v/>
      </c>
      <c r="D172" s="18"/>
      <c r="E172" s="17" t="str">
        <f>IFERROR(VLOOKUP(D172,'بيان العملاء'!$B$7:$I$170,2,0),"")</f>
        <v/>
      </c>
      <c r="F172" s="24"/>
      <c r="G172" s="21"/>
      <c r="H172" s="20"/>
      <c r="I172" s="23"/>
    </row>
    <row r="173" spans="2:9" x14ac:dyDescent="0.2">
      <c r="B173" s="25" t="str">
        <f>IF(C173="","",COUNTIF($C$7:C173,C173))</f>
        <v/>
      </c>
      <c r="C173" s="25" t="str">
        <f>IF(AND('كشف حساب'!$F$5&amp;'كشف حساب'!$F$6="")*AND(D173='كشف حساب'!$B$5),1,IF(AND(F173&gt;='كشف حساب'!$F$5,'حركة العملاء'!F173&lt;='كشف حساب'!$F$6)*AND(D173='كشف حساب'!$B$5),1,""))</f>
        <v/>
      </c>
      <c r="D173" s="18"/>
      <c r="E173" s="17" t="str">
        <f>IFERROR(VLOOKUP(D173,'بيان العملاء'!$B$7:$I$170,2,0),"")</f>
        <v/>
      </c>
      <c r="F173" s="24"/>
      <c r="G173" s="21"/>
      <c r="H173" s="20"/>
      <c r="I173" s="23"/>
    </row>
    <row r="174" spans="2:9" x14ac:dyDescent="0.2">
      <c r="B174" s="25" t="str">
        <f>IF(C174="","",COUNTIF($C$7:C174,C174))</f>
        <v/>
      </c>
      <c r="C174" s="25" t="str">
        <f>IF(AND('كشف حساب'!$F$5&amp;'كشف حساب'!$F$6="")*AND(D174='كشف حساب'!$B$5),1,IF(AND(F174&gt;='كشف حساب'!$F$5,'حركة العملاء'!F174&lt;='كشف حساب'!$F$6)*AND(D174='كشف حساب'!$B$5),1,""))</f>
        <v/>
      </c>
      <c r="D174" s="18"/>
      <c r="E174" s="17" t="str">
        <f>IFERROR(VLOOKUP(D174,'بيان العملاء'!$B$7:$I$170,2,0),"")</f>
        <v/>
      </c>
      <c r="F174" s="24"/>
      <c r="G174" s="21"/>
      <c r="H174" s="20"/>
      <c r="I174" s="23"/>
    </row>
    <row r="175" spans="2:9" x14ac:dyDescent="0.2">
      <c r="B175" s="25" t="str">
        <f>IF(C175="","",COUNTIF($C$7:C175,C175))</f>
        <v/>
      </c>
      <c r="C175" s="25" t="str">
        <f>IF(AND('كشف حساب'!$F$5&amp;'كشف حساب'!$F$6="")*AND(D175='كشف حساب'!$B$5),1,IF(AND(F175&gt;='كشف حساب'!$F$5,'حركة العملاء'!F175&lt;='كشف حساب'!$F$6)*AND(D175='كشف حساب'!$B$5),1,""))</f>
        <v/>
      </c>
      <c r="D175" s="18"/>
      <c r="E175" s="17" t="str">
        <f>IFERROR(VLOOKUP(D175,'بيان العملاء'!$B$7:$I$170,2,0),"")</f>
        <v/>
      </c>
      <c r="F175" s="24"/>
      <c r="G175" s="21"/>
      <c r="H175" s="20"/>
      <c r="I175" s="23"/>
    </row>
    <row r="176" spans="2:9" x14ac:dyDescent="0.2">
      <c r="B176" s="25" t="str">
        <f>IF(C176="","",COUNTIF($C$7:C176,C176))</f>
        <v/>
      </c>
      <c r="C176" s="25" t="str">
        <f>IF(AND('كشف حساب'!$F$5&amp;'كشف حساب'!$F$6="")*AND(D176='كشف حساب'!$B$5),1,IF(AND(F176&gt;='كشف حساب'!$F$5,'حركة العملاء'!F176&lt;='كشف حساب'!$F$6)*AND(D176='كشف حساب'!$B$5),1,""))</f>
        <v/>
      </c>
      <c r="D176" s="18"/>
      <c r="E176" s="17" t="str">
        <f>IFERROR(VLOOKUP(D176,'بيان العملاء'!$B$7:$I$170,2,0),"")</f>
        <v/>
      </c>
      <c r="F176" s="24"/>
      <c r="G176" s="21"/>
      <c r="H176" s="20"/>
      <c r="I176" s="23"/>
    </row>
    <row r="177" spans="2:9" x14ac:dyDescent="0.2">
      <c r="B177" s="25" t="str">
        <f>IF(C177="","",COUNTIF($C$7:C177,C177))</f>
        <v/>
      </c>
      <c r="C177" s="25" t="str">
        <f>IF(AND('كشف حساب'!$F$5&amp;'كشف حساب'!$F$6="")*AND(D177='كشف حساب'!$B$5),1,IF(AND(F177&gt;='كشف حساب'!$F$5,'حركة العملاء'!F177&lt;='كشف حساب'!$F$6)*AND(D177='كشف حساب'!$B$5),1,""))</f>
        <v/>
      </c>
      <c r="D177" s="18"/>
      <c r="E177" s="17" t="str">
        <f>IFERROR(VLOOKUP(D177,'بيان العملاء'!$B$7:$I$170,2,0),"")</f>
        <v/>
      </c>
      <c r="F177" s="24"/>
      <c r="G177" s="21"/>
      <c r="H177" s="20"/>
      <c r="I177" s="23"/>
    </row>
    <row r="178" spans="2:9" x14ac:dyDescent="0.2">
      <c r="B178" s="25" t="str">
        <f>IF(C178="","",COUNTIF($C$7:C178,C178))</f>
        <v/>
      </c>
      <c r="C178" s="25" t="str">
        <f>IF(AND('كشف حساب'!$F$5&amp;'كشف حساب'!$F$6="")*AND(D178='كشف حساب'!$B$5),1,IF(AND(F178&gt;='كشف حساب'!$F$5,'حركة العملاء'!F178&lt;='كشف حساب'!$F$6)*AND(D178='كشف حساب'!$B$5),1,""))</f>
        <v/>
      </c>
      <c r="D178" s="18"/>
      <c r="E178" s="17" t="str">
        <f>IFERROR(VLOOKUP(D178,'بيان العملاء'!$B$7:$I$170,2,0),"")</f>
        <v/>
      </c>
      <c r="F178" s="24"/>
      <c r="G178" s="21"/>
      <c r="H178" s="20"/>
      <c r="I178" s="23"/>
    </row>
    <row r="179" spans="2:9" x14ac:dyDescent="0.2">
      <c r="B179" s="25" t="str">
        <f>IF(C179="","",COUNTIF($C$7:C179,C179))</f>
        <v/>
      </c>
      <c r="C179" s="25" t="str">
        <f>IF(AND('كشف حساب'!$F$5&amp;'كشف حساب'!$F$6="")*AND(D179='كشف حساب'!$B$5),1,IF(AND(F179&gt;='كشف حساب'!$F$5,'حركة العملاء'!F179&lt;='كشف حساب'!$F$6)*AND(D179='كشف حساب'!$B$5),1,""))</f>
        <v/>
      </c>
      <c r="D179" s="18"/>
      <c r="E179" s="17" t="str">
        <f>IFERROR(VLOOKUP(D179,'بيان العملاء'!$B$7:$I$170,2,0),"")</f>
        <v/>
      </c>
      <c r="F179" s="24"/>
      <c r="G179" s="21"/>
      <c r="H179" s="20"/>
      <c r="I179" s="23"/>
    </row>
    <row r="180" spans="2:9" x14ac:dyDescent="0.2">
      <c r="B180" s="25" t="str">
        <f>IF(C180="","",COUNTIF($C$7:C180,C180))</f>
        <v/>
      </c>
      <c r="C180" s="25" t="str">
        <f>IF(AND('كشف حساب'!$F$5&amp;'كشف حساب'!$F$6="")*AND(D180='كشف حساب'!$B$5),1,IF(AND(F180&gt;='كشف حساب'!$F$5,'حركة العملاء'!F180&lt;='كشف حساب'!$F$6)*AND(D180='كشف حساب'!$B$5),1,""))</f>
        <v/>
      </c>
      <c r="D180" s="18"/>
      <c r="E180" s="17" t="str">
        <f>IFERROR(VLOOKUP(D180,'بيان العملاء'!$B$7:$I$170,2,0),"")</f>
        <v/>
      </c>
      <c r="F180" s="24"/>
      <c r="G180" s="21"/>
      <c r="H180" s="20"/>
      <c r="I180" s="23"/>
    </row>
    <row r="181" spans="2:9" x14ac:dyDescent="0.2">
      <c r="B181" s="25" t="str">
        <f>IF(C181="","",COUNTIF($C$7:C181,C181))</f>
        <v/>
      </c>
      <c r="C181" s="25" t="str">
        <f>IF(AND('كشف حساب'!$F$5&amp;'كشف حساب'!$F$6="")*AND(D181='كشف حساب'!$B$5),1,IF(AND(F181&gt;='كشف حساب'!$F$5,'حركة العملاء'!F181&lt;='كشف حساب'!$F$6)*AND(D181='كشف حساب'!$B$5),1,""))</f>
        <v/>
      </c>
      <c r="D181" s="18"/>
      <c r="E181" s="17" t="str">
        <f>IFERROR(VLOOKUP(D181,'بيان العملاء'!$B$7:$I$170,2,0),"")</f>
        <v/>
      </c>
      <c r="F181" s="24"/>
      <c r="G181" s="21"/>
      <c r="H181" s="20"/>
      <c r="I181" s="23"/>
    </row>
    <row r="182" spans="2:9" x14ac:dyDescent="0.2">
      <c r="B182" s="25" t="str">
        <f>IF(C182="","",COUNTIF($C$7:C182,C182))</f>
        <v/>
      </c>
      <c r="C182" s="25" t="str">
        <f>IF(AND('كشف حساب'!$F$5&amp;'كشف حساب'!$F$6="")*AND(D182='كشف حساب'!$B$5),1,IF(AND(F182&gt;='كشف حساب'!$F$5,'حركة العملاء'!F182&lt;='كشف حساب'!$F$6)*AND(D182='كشف حساب'!$B$5),1,""))</f>
        <v/>
      </c>
      <c r="D182" s="18"/>
      <c r="E182" s="17" t="str">
        <f>IFERROR(VLOOKUP(D182,'بيان العملاء'!$B$7:$I$170,2,0),"")</f>
        <v/>
      </c>
      <c r="F182" s="24"/>
      <c r="G182" s="21"/>
      <c r="H182" s="20"/>
      <c r="I182" s="23"/>
    </row>
    <row r="183" spans="2:9" x14ac:dyDescent="0.2">
      <c r="B183" s="25" t="str">
        <f>IF(C183="","",COUNTIF($C$7:C183,C183))</f>
        <v/>
      </c>
      <c r="C183" s="25" t="str">
        <f>IF(AND('كشف حساب'!$F$5&amp;'كشف حساب'!$F$6="")*AND(D183='كشف حساب'!$B$5),1,IF(AND(F183&gt;='كشف حساب'!$F$5,'حركة العملاء'!F183&lt;='كشف حساب'!$F$6)*AND(D183='كشف حساب'!$B$5),1,""))</f>
        <v/>
      </c>
      <c r="D183" s="18"/>
      <c r="E183" s="17" t="str">
        <f>IFERROR(VLOOKUP(D183,'بيان العملاء'!$B$7:$I$170,2,0),"")</f>
        <v/>
      </c>
      <c r="F183" s="24"/>
      <c r="G183" s="21"/>
      <c r="H183" s="20"/>
      <c r="I183" s="23"/>
    </row>
    <row r="184" spans="2:9" x14ac:dyDescent="0.2">
      <c r="B184" s="25" t="str">
        <f>IF(C184="","",COUNTIF($C$7:C184,C184))</f>
        <v/>
      </c>
      <c r="C184" s="25" t="str">
        <f>IF(AND('كشف حساب'!$F$5&amp;'كشف حساب'!$F$6="")*AND(D184='كشف حساب'!$B$5),1,IF(AND(F184&gt;='كشف حساب'!$F$5,'حركة العملاء'!F184&lt;='كشف حساب'!$F$6)*AND(D184='كشف حساب'!$B$5),1,""))</f>
        <v/>
      </c>
      <c r="D184" s="18"/>
      <c r="E184" s="17" t="str">
        <f>IFERROR(VLOOKUP(D184,'بيان العملاء'!$B$7:$I$170,2,0),"")</f>
        <v/>
      </c>
      <c r="F184" s="24"/>
      <c r="G184" s="21"/>
      <c r="H184" s="20"/>
      <c r="I184" s="23"/>
    </row>
    <row r="185" spans="2:9" x14ac:dyDescent="0.2">
      <c r="B185" s="25" t="str">
        <f>IF(C185="","",COUNTIF($C$7:C185,C185))</f>
        <v/>
      </c>
      <c r="C185" s="25" t="str">
        <f>IF(AND('كشف حساب'!$F$5&amp;'كشف حساب'!$F$6="")*AND(D185='كشف حساب'!$B$5),1,IF(AND(F185&gt;='كشف حساب'!$F$5,'حركة العملاء'!F185&lt;='كشف حساب'!$F$6)*AND(D185='كشف حساب'!$B$5),1,""))</f>
        <v/>
      </c>
      <c r="D185" s="18"/>
      <c r="E185" s="17" t="str">
        <f>IFERROR(VLOOKUP(D185,'بيان العملاء'!$B$7:$I$170,2,0),"")</f>
        <v/>
      </c>
      <c r="F185" s="24"/>
      <c r="G185" s="21"/>
      <c r="H185" s="20"/>
      <c r="I185" s="23"/>
    </row>
    <row r="186" spans="2:9" x14ac:dyDescent="0.2">
      <c r="B186" s="25" t="str">
        <f>IF(C186="","",COUNTIF($C$7:C186,C186))</f>
        <v/>
      </c>
      <c r="C186" s="25" t="str">
        <f>IF(AND('كشف حساب'!$F$5&amp;'كشف حساب'!$F$6="")*AND(D186='كشف حساب'!$B$5),1,IF(AND(F186&gt;='كشف حساب'!$F$5,'حركة العملاء'!F186&lt;='كشف حساب'!$F$6)*AND(D186='كشف حساب'!$B$5),1,""))</f>
        <v/>
      </c>
      <c r="D186" s="18"/>
      <c r="E186" s="17" t="str">
        <f>IFERROR(VLOOKUP(D186,'بيان العملاء'!$B$7:$I$170,2,0),"")</f>
        <v/>
      </c>
      <c r="F186" s="24"/>
      <c r="G186" s="21"/>
      <c r="H186" s="20"/>
      <c r="I186" s="23"/>
    </row>
    <row r="187" spans="2:9" x14ac:dyDescent="0.2">
      <c r="B187" s="25" t="str">
        <f>IF(C187="","",COUNTIF($C$7:C187,C187))</f>
        <v/>
      </c>
      <c r="C187" s="25" t="str">
        <f>IF(AND('كشف حساب'!$F$5&amp;'كشف حساب'!$F$6="")*AND(D187='كشف حساب'!$B$5),1,IF(AND(F187&gt;='كشف حساب'!$F$5,'حركة العملاء'!F187&lt;='كشف حساب'!$F$6)*AND(D187='كشف حساب'!$B$5),1,""))</f>
        <v/>
      </c>
      <c r="D187" s="18"/>
      <c r="E187" s="17" t="str">
        <f>IFERROR(VLOOKUP(D187,'بيان العملاء'!$B$7:$I$170,2,0),"")</f>
        <v/>
      </c>
      <c r="F187" s="24"/>
      <c r="G187" s="21"/>
      <c r="H187" s="20"/>
      <c r="I187" s="23"/>
    </row>
    <row r="188" spans="2:9" x14ac:dyDescent="0.2">
      <c r="B188" s="25" t="str">
        <f>IF(C188="","",COUNTIF($C$7:C188,C188))</f>
        <v/>
      </c>
      <c r="C188" s="25" t="str">
        <f>IF(AND('كشف حساب'!$F$5&amp;'كشف حساب'!$F$6="")*AND(D188='كشف حساب'!$B$5),1,IF(AND(F188&gt;='كشف حساب'!$F$5,'حركة العملاء'!F188&lt;='كشف حساب'!$F$6)*AND(D188='كشف حساب'!$B$5),1,""))</f>
        <v/>
      </c>
      <c r="D188" s="18"/>
      <c r="E188" s="17" t="str">
        <f>IFERROR(VLOOKUP(D188,'بيان العملاء'!$B$7:$I$170,2,0),"")</f>
        <v/>
      </c>
      <c r="F188" s="24"/>
      <c r="G188" s="21"/>
      <c r="H188" s="20"/>
      <c r="I188" s="23"/>
    </row>
    <row r="189" spans="2:9" x14ac:dyDescent="0.2">
      <c r="B189" s="25" t="str">
        <f>IF(C189="","",COUNTIF($C$7:C189,C189))</f>
        <v/>
      </c>
      <c r="C189" s="25" t="str">
        <f>IF(AND('كشف حساب'!$F$5&amp;'كشف حساب'!$F$6="")*AND(D189='كشف حساب'!$B$5),1,IF(AND(F189&gt;='كشف حساب'!$F$5,'حركة العملاء'!F189&lt;='كشف حساب'!$F$6)*AND(D189='كشف حساب'!$B$5),1,""))</f>
        <v/>
      </c>
      <c r="D189" s="18"/>
      <c r="E189" s="17" t="str">
        <f>IFERROR(VLOOKUP(D189,'بيان العملاء'!$B$7:$I$170,2,0),"")</f>
        <v/>
      </c>
      <c r="F189" s="24"/>
      <c r="G189" s="21"/>
      <c r="H189" s="20"/>
      <c r="I189" s="23"/>
    </row>
    <row r="190" spans="2:9" x14ac:dyDescent="0.2">
      <c r="B190" s="25" t="str">
        <f>IF(C190="","",COUNTIF($C$7:C190,C190))</f>
        <v/>
      </c>
      <c r="C190" s="25" t="str">
        <f>IF(AND('كشف حساب'!$F$5&amp;'كشف حساب'!$F$6="")*AND(D190='كشف حساب'!$B$5),1,IF(AND(F190&gt;='كشف حساب'!$F$5,'حركة العملاء'!F190&lt;='كشف حساب'!$F$6)*AND(D190='كشف حساب'!$B$5),1,""))</f>
        <v/>
      </c>
      <c r="D190" s="18"/>
      <c r="E190" s="17" t="str">
        <f>IFERROR(VLOOKUP(D190,'بيان العملاء'!$B$7:$I$170,2,0),"")</f>
        <v/>
      </c>
      <c r="F190" s="24"/>
      <c r="G190" s="21"/>
      <c r="H190" s="20"/>
      <c r="I190" s="23"/>
    </row>
    <row r="191" spans="2:9" x14ac:dyDescent="0.2">
      <c r="B191" s="25" t="str">
        <f>IF(C191="","",COUNTIF($C$7:C191,C191))</f>
        <v/>
      </c>
      <c r="C191" s="25" t="str">
        <f>IF(AND('كشف حساب'!$F$5&amp;'كشف حساب'!$F$6="")*AND(D191='كشف حساب'!$B$5),1,IF(AND(F191&gt;='كشف حساب'!$F$5,'حركة العملاء'!F191&lt;='كشف حساب'!$F$6)*AND(D191='كشف حساب'!$B$5),1,""))</f>
        <v/>
      </c>
      <c r="D191" s="18"/>
      <c r="E191" s="17" t="str">
        <f>IFERROR(VLOOKUP(D191,'بيان العملاء'!$B$7:$I$170,2,0),"")</f>
        <v/>
      </c>
      <c r="F191" s="24"/>
      <c r="G191" s="21"/>
      <c r="H191" s="20"/>
      <c r="I191" s="23"/>
    </row>
    <row r="192" spans="2:9" x14ac:dyDescent="0.2">
      <c r="B192" s="25" t="str">
        <f>IF(C192="","",COUNTIF($C$7:C192,C192))</f>
        <v/>
      </c>
      <c r="C192" s="25" t="str">
        <f>IF(AND('كشف حساب'!$F$5&amp;'كشف حساب'!$F$6="")*AND(D192='كشف حساب'!$B$5),1,IF(AND(F192&gt;='كشف حساب'!$F$5,'حركة العملاء'!F192&lt;='كشف حساب'!$F$6)*AND(D192='كشف حساب'!$B$5),1,""))</f>
        <v/>
      </c>
      <c r="D192" s="18"/>
      <c r="E192" s="17" t="str">
        <f>IFERROR(VLOOKUP(D192,'بيان العملاء'!$B$7:$I$170,2,0),"")</f>
        <v/>
      </c>
      <c r="F192" s="24"/>
      <c r="G192" s="21"/>
      <c r="H192" s="20"/>
      <c r="I192" s="23"/>
    </row>
    <row r="193" spans="2:9" x14ac:dyDescent="0.2">
      <c r="B193" s="25" t="str">
        <f>IF(C193="","",COUNTIF($C$7:C193,C193))</f>
        <v/>
      </c>
      <c r="C193" s="25" t="str">
        <f>IF(AND('كشف حساب'!$F$5&amp;'كشف حساب'!$F$6="")*AND(D193='كشف حساب'!$B$5),1,IF(AND(F193&gt;='كشف حساب'!$F$5,'حركة العملاء'!F193&lt;='كشف حساب'!$F$6)*AND(D193='كشف حساب'!$B$5),1,""))</f>
        <v/>
      </c>
      <c r="D193" s="18"/>
      <c r="E193" s="17" t="str">
        <f>IFERROR(VLOOKUP(D193,'بيان العملاء'!$B$7:$I$170,2,0),"")</f>
        <v/>
      </c>
      <c r="F193" s="24"/>
      <c r="G193" s="21"/>
      <c r="H193" s="20"/>
      <c r="I193" s="23"/>
    </row>
    <row r="194" spans="2:9" x14ac:dyDescent="0.2">
      <c r="B194" s="25" t="str">
        <f>IF(C194="","",COUNTIF($C$7:C194,C194))</f>
        <v/>
      </c>
      <c r="C194" s="25" t="str">
        <f>IF(AND('كشف حساب'!$F$5&amp;'كشف حساب'!$F$6="")*AND(D194='كشف حساب'!$B$5),1,IF(AND(F194&gt;='كشف حساب'!$F$5,'حركة العملاء'!F194&lt;='كشف حساب'!$F$6)*AND(D194='كشف حساب'!$B$5),1,""))</f>
        <v/>
      </c>
      <c r="D194" s="18"/>
      <c r="E194" s="17" t="str">
        <f>IFERROR(VLOOKUP(D194,'بيان العملاء'!$B$7:$I$170,2,0),"")</f>
        <v/>
      </c>
      <c r="F194" s="24"/>
      <c r="G194" s="21"/>
      <c r="H194" s="20"/>
      <c r="I194" s="23"/>
    </row>
    <row r="195" spans="2:9" x14ac:dyDescent="0.2">
      <c r="B195" s="25" t="str">
        <f>IF(C195="","",COUNTIF($C$7:C195,C195))</f>
        <v/>
      </c>
      <c r="C195" s="25" t="str">
        <f>IF(AND('كشف حساب'!$F$5&amp;'كشف حساب'!$F$6="")*AND(D195='كشف حساب'!$B$5),1,IF(AND(F195&gt;='كشف حساب'!$F$5,'حركة العملاء'!F195&lt;='كشف حساب'!$F$6)*AND(D195='كشف حساب'!$B$5),1,""))</f>
        <v/>
      </c>
      <c r="D195" s="18"/>
      <c r="E195" s="17" t="str">
        <f>IFERROR(VLOOKUP(D195,'بيان العملاء'!$B$7:$I$170,2,0),"")</f>
        <v/>
      </c>
      <c r="F195" s="24"/>
      <c r="G195" s="21"/>
      <c r="H195" s="20"/>
      <c r="I195" s="23"/>
    </row>
    <row r="196" spans="2:9" x14ac:dyDescent="0.2">
      <c r="B196" s="25" t="str">
        <f>IF(C196="","",COUNTIF($C$7:C196,C196))</f>
        <v/>
      </c>
      <c r="C196" s="25" t="str">
        <f>IF(AND('كشف حساب'!$F$5&amp;'كشف حساب'!$F$6="")*AND(D196='كشف حساب'!$B$5),1,IF(AND(F196&gt;='كشف حساب'!$F$5,'حركة العملاء'!F196&lt;='كشف حساب'!$F$6)*AND(D196='كشف حساب'!$B$5),1,""))</f>
        <v/>
      </c>
      <c r="D196" s="18"/>
      <c r="E196" s="17" t="str">
        <f>IFERROR(VLOOKUP(D196,'بيان العملاء'!$B$7:$I$170,2,0),"")</f>
        <v/>
      </c>
      <c r="F196" s="24"/>
      <c r="G196" s="21"/>
      <c r="H196" s="20"/>
      <c r="I196" s="23"/>
    </row>
    <row r="197" spans="2:9" x14ac:dyDescent="0.2">
      <c r="B197" s="25" t="str">
        <f>IF(C197="","",COUNTIF($C$7:C197,C197))</f>
        <v/>
      </c>
      <c r="C197" s="25" t="str">
        <f>IF(AND('كشف حساب'!$F$5&amp;'كشف حساب'!$F$6="")*AND(D197='كشف حساب'!$B$5),1,IF(AND(F197&gt;='كشف حساب'!$F$5,'حركة العملاء'!F197&lt;='كشف حساب'!$F$6)*AND(D197='كشف حساب'!$B$5),1,""))</f>
        <v/>
      </c>
      <c r="D197" s="18"/>
      <c r="E197" s="17" t="str">
        <f>IFERROR(VLOOKUP(D197,'بيان العملاء'!$B$7:$I$170,2,0),"")</f>
        <v/>
      </c>
      <c r="F197" s="24"/>
      <c r="G197" s="21"/>
      <c r="H197" s="20"/>
      <c r="I197" s="23"/>
    </row>
    <row r="198" spans="2:9" x14ac:dyDescent="0.2">
      <c r="B198" s="25" t="str">
        <f>IF(C198="","",COUNTIF($C$7:C198,C198))</f>
        <v/>
      </c>
      <c r="C198" s="25" t="str">
        <f>IF(AND('كشف حساب'!$F$5&amp;'كشف حساب'!$F$6="")*AND(D198='كشف حساب'!$B$5),1,IF(AND(F198&gt;='كشف حساب'!$F$5,'حركة العملاء'!F198&lt;='كشف حساب'!$F$6)*AND(D198='كشف حساب'!$B$5),1,""))</f>
        <v/>
      </c>
      <c r="D198" s="18"/>
      <c r="E198" s="17" t="str">
        <f>IFERROR(VLOOKUP(D198,'بيان العملاء'!$B$7:$I$170,2,0),"")</f>
        <v/>
      </c>
      <c r="F198" s="24"/>
      <c r="G198" s="21"/>
      <c r="H198" s="20"/>
      <c r="I198" s="23"/>
    </row>
    <row r="199" spans="2:9" x14ac:dyDescent="0.2">
      <c r="B199" s="25" t="str">
        <f>IF(C199="","",COUNTIF($C$7:C199,C199))</f>
        <v/>
      </c>
      <c r="C199" s="25" t="str">
        <f>IF(AND('كشف حساب'!$F$5&amp;'كشف حساب'!$F$6="")*AND(D199='كشف حساب'!$B$5),1,IF(AND(F199&gt;='كشف حساب'!$F$5,'حركة العملاء'!F199&lt;='كشف حساب'!$F$6)*AND(D199='كشف حساب'!$B$5),1,""))</f>
        <v/>
      </c>
      <c r="D199" s="18"/>
      <c r="E199" s="17" t="str">
        <f>IFERROR(VLOOKUP(D199,'بيان العملاء'!$B$7:$I$170,2,0),"")</f>
        <v/>
      </c>
      <c r="F199" s="24"/>
      <c r="G199" s="21"/>
      <c r="H199" s="20"/>
      <c r="I199" s="23"/>
    </row>
    <row r="200" spans="2:9" x14ac:dyDescent="0.2">
      <c r="B200" s="25" t="str">
        <f>IF(C200="","",COUNTIF($C$7:C200,C200))</f>
        <v/>
      </c>
      <c r="C200" s="25" t="str">
        <f>IF(AND('كشف حساب'!$F$5&amp;'كشف حساب'!$F$6="")*AND(D200='كشف حساب'!$B$5),1,IF(AND(F200&gt;='كشف حساب'!$F$5,'حركة العملاء'!F200&lt;='كشف حساب'!$F$6)*AND(D200='كشف حساب'!$B$5),1,""))</f>
        <v/>
      </c>
      <c r="D200" s="18"/>
      <c r="E200" s="17" t="str">
        <f>IFERROR(VLOOKUP(D200,'بيان العملاء'!$B$7:$I$170,2,0),"")</f>
        <v/>
      </c>
      <c r="F200" s="24"/>
      <c r="G200" s="21"/>
      <c r="H200" s="20"/>
      <c r="I200" s="23"/>
    </row>
    <row r="201" spans="2:9" x14ac:dyDescent="0.2">
      <c r="B201" s="25" t="str">
        <f>IF(C201="","",COUNTIF($C$7:C201,C201))</f>
        <v/>
      </c>
      <c r="C201" s="25" t="str">
        <f>IF(AND('كشف حساب'!$F$5&amp;'كشف حساب'!$F$6="")*AND(D201='كشف حساب'!$B$5),1,IF(AND(F201&gt;='كشف حساب'!$F$5,'حركة العملاء'!F201&lt;='كشف حساب'!$F$6)*AND(D201='كشف حساب'!$B$5),1,""))</f>
        <v/>
      </c>
      <c r="D201" s="18"/>
      <c r="E201" s="17" t="str">
        <f>IFERROR(VLOOKUP(D201,'بيان العملاء'!$B$7:$I$170,2,0),"")</f>
        <v/>
      </c>
      <c r="F201" s="24"/>
      <c r="G201" s="21"/>
      <c r="H201" s="20"/>
      <c r="I201" s="23"/>
    </row>
    <row r="202" spans="2:9" x14ac:dyDescent="0.2">
      <c r="B202" s="25" t="str">
        <f>IF(C202="","",COUNTIF($C$7:C202,C202))</f>
        <v/>
      </c>
      <c r="C202" s="25" t="str">
        <f>IF(AND('كشف حساب'!$F$5&amp;'كشف حساب'!$F$6="")*AND(D202='كشف حساب'!$B$5),1,IF(AND(F202&gt;='كشف حساب'!$F$5,'حركة العملاء'!F202&lt;='كشف حساب'!$F$6)*AND(D202='كشف حساب'!$B$5),1,""))</f>
        <v/>
      </c>
      <c r="D202" s="18"/>
      <c r="E202" s="17" t="str">
        <f>IFERROR(VLOOKUP(D202,'بيان العملاء'!$B$7:$I$170,2,0),"")</f>
        <v/>
      </c>
      <c r="F202" s="24"/>
      <c r="G202" s="21"/>
      <c r="H202" s="20"/>
      <c r="I202" s="23"/>
    </row>
    <row r="203" spans="2:9" x14ac:dyDescent="0.2">
      <c r="B203" s="25" t="str">
        <f>IF(C203="","",COUNTIF($C$7:C203,C203))</f>
        <v/>
      </c>
      <c r="C203" s="25" t="str">
        <f>IF(AND('كشف حساب'!$F$5&amp;'كشف حساب'!$F$6="")*AND(D203='كشف حساب'!$B$5),1,IF(AND(F203&gt;='كشف حساب'!$F$5,'حركة العملاء'!F203&lt;='كشف حساب'!$F$6)*AND(D203='كشف حساب'!$B$5),1,""))</f>
        <v/>
      </c>
      <c r="D203" s="18"/>
      <c r="E203" s="17" t="str">
        <f>IFERROR(VLOOKUP(D203,'بيان العملاء'!$B$7:$I$170,2,0),"")</f>
        <v/>
      </c>
      <c r="F203" s="24"/>
      <c r="G203" s="21"/>
      <c r="H203" s="20"/>
      <c r="I203" s="23"/>
    </row>
    <row r="204" spans="2:9" x14ac:dyDescent="0.2">
      <c r="B204" s="25" t="str">
        <f>IF(C204="","",COUNTIF($C$7:C204,C204))</f>
        <v/>
      </c>
      <c r="C204" s="25" t="str">
        <f>IF(AND('كشف حساب'!$F$5&amp;'كشف حساب'!$F$6="")*AND(D204='كشف حساب'!$B$5),1,IF(AND(F204&gt;='كشف حساب'!$F$5,'حركة العملاء'!F204&lt;='كشف حساب'!$F$6)*AND(D204='كشف حساب'!$B$5),1,""))</f>
        <v/>
      </c>
      <c r="D204" s="18"/>
      <c r="E204" s="17" t="str">
        <f>IFERROR(VLOOKUP(D204,'بيان العملاء'!$B$7:$I$170,2,0),"")</f>
        <v/>
      </c>
      <c r="F204" s="24"/>
      <c r="G204" s="21"/>
      <c r="H204" s="20"/>
      <c r="I204" s="23"/>
    </row>
    <row r="205" spans="2:9" x14ac:dyDescent="0.2">
      <c r="B205" s="25" t="str">
        <f>IF(C205="","",COUNTIF($C$7:C205,C205))</f>
        <v/>
      </c>
      <c r="C205" s="25" t="str">
        <f>IF(AND('كشف حساب'!$F$5&amp;'كشف حساب'!$F$6="")*AND(D205='كشف حساب'!$B$5),1,IF(AND(F205&gt;='كشف حساب'!$F$5,'حركة العملاء'!F205&lt;='كشف حساب'!$F$6)*AND(D205='كشف حساب'!$B$5),1,""))</f>
        <v/>
      </c>
      <c r="D205" s="18"/>
      <c r="E205" s="17" t="str">
        <f>IFERROR(VLOOKUP(D205,'بيان العملاء'!$B$7:$I$170,2,0),"")</f>
        <v/>
      </c>
      <c r="F205" s="24"/>
      <c r="G205" s="21"/>
      <c r="H205" s="20"/>
      <c r="I205" s="23"/>
    </row>
    <row r="206" spans="2:9" x14ac:dyDescent="0.2">
      <c r="B206" s="25" t="str">
        <f>IF(C206="","",COUNTIF($C$7:C206,C206))</f>
        <v/>
      </c>
      <c r="C206" s="25" t="str">
        <f>IF(AND('كشف حساب'!$F$5&amp;'كشف حساب'!$F$6="")*AND(D206='كشف حساب'!$B$5),1,IF(AND(F206&gt;='كشف حساب'!$F$5,'حركة العملاء'!F206&lt;='كشف حساب'!$F$6)*AND(D206='كشف حساب'!$B$5),1,""))</f>
        <v/>
      </c>
      <c r="D206" s="18"/>
      <c r="E206" s="17" t="str">
        <f>IFERROR(VLOOKUP(D206,'بيان العملاء'!$B$7:$I$170,2,0),"")</f>
        <v/>
      </c>
      <c r="F206" s="24"/>
      <c r="G206" s="21"/>
      <c r="H206" s="20"/>
      <c r="I206" s="23"/>
    </row>
    <row r="207" spans="2:9" x14ac:dyDescent="0.2">
      <c r="B207" s="25" t="str">
        <f>IF(C207="","",COUNTIF($C$7:C207,C207))</f>
        <v/>
      </c>
      <c r="C207" s="25" t="str">
        <f>IF(AND('كشف حساب'!$F$5&amp;'كشف حساب'!$F$6="")*AND(D207='كشف حساب'!$B$5),1,IF(AND(F207&gt;='كشف حساب'!$F$5,'حركة العملاء'!F207&lt;='كشف حساب'!$F$6)*AND(D207='كشف حساب'!$B$5),1,""))</f>
        <v/>
      </c>
      <c r="D207" s="18"/>
      <c r="E207" s="17" t="str">
        <f>IFERROR(VLOOKUP(D207,'بيان العملاء'!$B$7:$I$170,2,0),"")</f>
        <v/>
      </c>
      <c r="F207" s="24"/>
      <c r="G207" s="21"/>
      <c r="H207" s="20"/>
      <c r="I207" s="23"/>
    </row>
    <row r="208" spans="2:9" x14ac:dyDescent="0.2">
      <c r="B208" s="25" t="str">
        <f>IF(C208="","",COUNTIF($C$7:C208,C208))</f>
        <v/>
      </c>
      <c r="C208" s="25" t="str">
        <f>IF(AND('كشف حساب'!$F$5&amp;'كشف حساب'!$F$6="")*AND(D208='كشف حساب'!$B$5),1,IF(AND(F208&gt;='كشف حساب'!$F$5,'حركة العملاء'!F208&lt;='كشف حساب'!$F$6)*AND(D208='كشف حساب'!$B$5),1,""))</f>
        <v/>
      </c>
      <c r="D208" s="18"/>
      <c r="E208" s="17" t="str">
        <f>IFERROR(VLOOKUP(D208,'بيان العملاء'!$B$7:$I$170,2,0),"")</f>
        <v/>
      </c>
      <c r="F208" s="24"/>
      <c r="G208" s="21"/>
      <c r="H208" s="20"/>
      <c r="I208" s="23"/>
    </row>
    <row r="209" spans="2:9" x14ac:dyDescent="0.2">
      <c r="B209" s="25" t="str">
        <f>IF(C209="","",COUNTIF($C$7:C209,C209))</f>
        <v/>
      </c>
      <c r="C209" s="25" t="str">
        <f>IF(AND('كشف حساب'!$F$5&amp;'كشف حساب'!$F$6="")*AND(D209='كشف حساب'!$B$5),1,IF(AND(F209&gt;='كشف حساب'!$F$5,'حركة العملاء'!F209&lt;='كشف حساب'!$F$6)*AND(D209='كشف حساب'!$B$5),1,""))</f>
        <v/>
      </c>
      <c r="D209" s="18"/>
      <c r="E209" s="17" t="str">
        <f>IFERROR(VLOOKUP(D209,'بيان العملاء'!$B$7:$I$170,2,0),"")</f>
        <v/>
      </c>
      <c r="F209" s="24"/>
      <c r="G209" s="21"/>
      <c r="H209" s="20"/>
      <c r="I209" s="23"/>
    </row>
    <row r="210" spans="2:9" x14ac:dyDescent="0.2">
      <c r="B210" s="25" t="str">
        <f>IF(C210="","",COUNTIF($C$7:C210,C210))</f>
        <v/>
      </c>
      <c r="C210" s="25" t="str">
        <f>IF(AND('كشف حساب'!$F$5&amp;'كشف حساب'!$F$6="")*AND(D210='كشف حساب'!$B$5),1,IF(AND(F210&gt;='كشف حساب'!$F$5,'حركة العملاء'!F210&lt;='كشف حساب'!$F$6)*AND(D210='كشف حساب'!$B$5),1,""))</f>
        <v/>
      </c>
      <c r="D210" s="18"/>
      <c r="E210" s="17" t="str">
        <f>IFERROR(VLOOKUP(D210,'بيان العملاء'!$B$7:$I$170,2,0),"")</f>
        <v/>
      </c>
      <c r="F210" s="24"/>
      <c r="G210" s="21"/>
      <c r="H210" s="20"/>
      <c r="I210" s="23"/>
    </row>
    <row r="211" spans="2:9" x14ac:dyDescent="0.2">
      <c r="B211" s="25" t="str">
        <f>IF(C211="","",COUNTIF($C$7:C211,C211))</f>
        <v/>
      </c>
      <c r="C211" s="25" t="str">
        <f>IF(AND('كشف حساب'!$F$5&amp;'كشف حساب'!$F$6="")*AND(D211='كشف حساب'!$B$5),1,IF(AND(F211&gt;='كشف حساب'!$F$5,'حركة العملاء'!F211&lt;='كشف حساب'!$F$6)*AND(D211='كشف حساب'!$B$5),1,""))</f>
        <v/>
      </c>
      <c r="D211" s="18"/>
      <c r="E211" s="17" t="str">
        <f>IFERROR(VLOOKUP(D211,'بيان العملاء'!$B$7:$I$170,2,0),"")</f>
        <v/>
      </c>
      <c r="F211" s="24"/>
      <c r="G211" s="21"/>
      <c r="H211" s="20"/>
      <c r="I211" s="23"/>
    </row>
    <row r="212" spans="2:9" x14ac:dyDescent="0.2">
      <c r="B212" s="25" t="str">
        <f>IF(C212="","",COUNTIF($C$7:C212,C212))</f>
        <v/>
      </c>
      <c r="C212" s="25" t="str">
        <f>IF(AND('كشف حساب'!$F$5&amp;'كشف حساب'!$F$6="")*AND(D212='كشف حساب'!$B$5),1,IF(AND(F212&gt;='كشف حساب'!$F$5,'حركة العملاء'!F212&lt;='كشف حساب'!$F$6)*AND(D212='كشف حساب'!$B$5),1,""))</f>
        <v/>
      </c>
      <c r="D212" s="18"/>
      <c r="E212" s="17" t="str">
        <f>IFERROR(VLOOKUP(D212,'بيان العملاء'!$B$7:$I$170,2,0),"")</f>
        <v/>
      </c>
      <c r="F212" s="24"/>
      <c r="G212" s="21"/>
      <c r="H212" s="20"/>
      <c r="I212" s="23"/>
    </row>
    <row r="213" spans="2:9" x14ac:dyDescent="0.2">
      <c r="B213" s="25" t="str">
        <f>IF(C213="","",COUNTIF($C$7:C213,C213))</f>
        <v/>
      </c>
      <c r="C213" s="25" t="str">
        <f>IF(AND('كشف حساب'!$F$5&amp;'كشف حساب'!$F$6="")*AND(D213='كشف حساب'!$B$5),1,IF(AND(F213&gt;='كشف حساب'!$F$5,'حركة العملاء'!F213&lt;='كشف حساب'!$F$6)*AND(D213='كشف حساب'!$B$5),1,""))</f>
        <v/>
      </c>
      <c r="D213" s="18"/>
      <c r="E213" s="17" t="str">
        <f>IFERROR(VLOOKUP(D213,'بيان العملاء'!$B$7:$I$170,2,0),"")</f>
        <v/>
      </c>
      <c r="F213" s="24"/>
      <c r="G213" s="21"/>
      <c r="H213" s="20"/>
      <c r="I213" s="23"/>
    </row>
    <row r="214" spans="2:9" x14ac:dyDescent="0.2">
      <c r="B214" s="25" t="str">
        <f>IF(C214="","",COUNTIF($C$7:C214,C214))</f>
        <v/>
      </c>
      <c r="C214" s="25" t="str">
        <f>IF(AND('كشف حساب'!$F$5&amp;'كشف حساب'!$F$6="")*AND(D214='كشف حساب'!$B$5),1,IF(AND(F214&gt;='كشف حساب'!$F$5,'حركة العملاء'!F214&lt;='كشف حساب'!$F$6)*AND(D214='كشف حساب'!$B$5),1,""))</f>
        <v/>
      </c>
      <c r="D214" s="18"/>
      <c r="E214" s="17" t="str">
        <f>IFERROR(VLOOKUP(D214,'بيان العملاء'!$B$7:$I$170,2,0),"")</f>
        <v/>
      </c>
      <c r="F214" s="24"/>
      <c r="G214" s="21"/>
      <c r="H214" s="20"/>
      <c r="I214" s="23"/>
    </row>
    <row r="215" spans="2:9" x14ac:dyDescent="0.2">
      <c r="B215" s="25" t="str">
        <f>IF(C215="","",COUNTIF($C$7:C215,C215))</f>
        <v/>
      </c>
      <c r="C215" s="25" t="str">
        <f>IF(AND('كشف حساب'!$F$5&amp;'كشف حساب'!$F$6="")*AND(D215='كشف حساب'!$B$5),1,IF(AND(F215&gt;='كشف حساب'!$F$5,'حركة العملاء'!F215&lt;='كشف حساب'!$F$6)*AND(D215='كشف حساب'!$B$5),1,""))</f>
        <v/>
      </c>
      <c r="D215" s="18"/>
      <c r="E215" s="17" t="str">
        <f>IFERROR(VLOOKUP(D215,'بيان العملاء'!$B$7:$I$170,2,0),"")</f>
        <v/>
      </c>
      <c r="F215" s="24"/>
      <c r="G215" s="21"/>
      <c r="H215" s="20"/>
      <c r="I215" s="23"/>
    </row>
    <row r="216" spans="2:9" x14ac:dyDescent="0.2">
      <c r="B216" s="25" t="str">
        <f>IF(C216="","",COUNTIF($C$7:C216,C216))</f>
        <v/>
      </c>
      <c r="C216" s="25" t="str">
        <f>IF(AND('كشف حساب'!$F$5&amp;'كشف حساب'!$F$6="")*AND(D216='كشف حساب'!$B$5),1,IF(AND(F216&gt;='كشف حساب'!$F$5,'حركة العملاء'!F216&lt;='كشف حساب'!$F$6)*AND(D216='كشف حساب'!$B$5),1,""))</f>
        <v/>
      </c>
      <c r="D216" s="18"/>
      <c r="E216" s="17" t="str">
        <f>IFERROR(VLOOKUP(D216,'بيان العملاء'!$B$7:$I$170,2,0),"")</f>
        <v/>
      </c>
      <c r="F216" s="24"/>
      <c r="G216" s="21"/>
      <c r="H216" s="20"/>
      <c r="I216" s="23"/>
    </row>
    <row r="217" spans="2:9" x14ac:dyDescent="0.2">
      <c r="B217" s="25" t="str">
        <f>IF(C217="","",COUNTIF($C$7:C217,C217))</f>
        <v/>
      </c>
      <c r="C217" s="25" t="str">
        <f>IF(AND('كشف حساب'!$F$5&amp;'كشف حساب'!$F$6="")*AND(D217='كشف حساب'!$B$5),1,IF(AND(F217&gt;='كشف حساب'!$F$5,'حركة العملاء'!F217&lt;='كشف حساب'!$F$6)*AND(D217='كشف حساب'!$B$5),1,""))</f>
        <v/>
      </c>
      <c r="D217" s="18"/>
      <c r="E217" s="17" t="str">
        <f>IFERROR(VLOOKUP(D217,'بيان العملاء'!$B$7:$I$170,2,0),"")</f>
        <v/>
      </c>
      <c r="F217" s="24"/>
      <c r="G217" s="21"/>
      <c r="H217" s="20"/>
      <c r="I217" s="23"/>
    </row>
    <row r="218" spans="2:9" x14ac:dyDescent="0.2">
      <c r="B218" s="25" t="str">
        <f>IF(C218="","",COUNTIF($C$7:C218,C218))</f>
        <v/>
      </c>
      <c r="C218" s="25" t="str">
        <f>IF(AND('كشف حساب'!$F$5&amp;'كشف حساب'!$F$6="")*AND(D218='كشف حساب'!$B$5),1,IF(AND(F218&gt;='كشف حساب'!$F$5,'حركة العملاء'!F218&lt;='كشف حساب'!$F$6)*AND(D218='كشف حساب'!$B$5),1,""))</f>
        <v/>
      </c>
      <c r="D218" s="18"/>
      <c r="E218" s="17" t="str">
        <f>IFERROR(VLOOKUP(D218,'بيان العملاء'!$B$7:$I$170,2,0),"")</f>
        <v/>
      </c>
      <c r="F218" s="24"/>
      <c r="G218" s="21"/>
      <c r="H218" s="20"/>
      <c r="I218" s="23"/>
    </row>
    <row r="219" spans="2:9" x14ac:dyDescent="0.2">
      <c r="B219" s="25" t="str">
        <f>IF(C219="","",COUNTIF($C$7:C219,C219))</f>
        <v/>
      </c>
      <c r="C219" s="25" t="str">
        <f>IF(AND('كشف حساب'!$F$5&amp;'كشف حساب'!$F$6="")*AND(D219='كشف حساب'!$B$5),1,IF(AND(F219&gt;='كشف حساب'!$F$5,'حركة العملاء'!F219&lt;='كشف حساب'!$F$6)*AND(D219='كشف حساب'!$B$5),1,""))</f>
        <v/>
      </c>
      <c r="D219" s="18"/>
      <c r="E219" s="17" t="str">
        <f>IFERROR(VLOOKUP(D219,'بيان العملاء'!$B$7:$I$170,2,0),"")</f>
        <v/>
      </c>
      <c r="F219" s="24"/>
      <c r="G219" s="21"/>
      <c r="H219" s="20"/>
      <c r="I219" s="23"/>
    </row>
    <row r="220" spans="2:9" x14ac:dyDescent="0.2">
      <c r="B220" s="25" t="str">
        <f>IF(C220="","",COUNTIF($C$7:C220,C220))</f>
        <v/>
      </c>
      <c r="C220" s="25" t="str">
        <f>IF(AND('كشف حساب'!$F$5&amp;'كشف حساب'!$F$6="")*AND(D220='كشف حساب'!$B$5),1,IF(AND(F220&gt;='كشف حساب'!$F$5,'حركة العملاء'!F220&lt;='كشف حساب'!$F$6)*AND(D220='كشف حساب'!$B$5),1,""))</f>
        <v/>
      </c>
      <c r="D220" s="18"/>
      <c r="E220" s="17" t="str">
        <f>IFERROR(VLOOKUP(D220,'بيان العملاء'!$B$7:$I$170,2,0),"")</f>
        <v/>
      </c>
      <c r="F220" s="24"/>
      <c r="G220" s="21"/>
      <c r="H220" s="20"/>
      <c r="I220" s="23"/>
    </row>
    <row r="221" spans="2:9" x14ac:dyDescent="0.2">
      <c r="B221" s="25" t="str">
        <f>IF(C221="","",COUNTIF($C$7:C221,C221))</f>
        <v/>
      </c>
      <c r="C221" s="25" t="str">
        <f>IF(AND('كشف حساب'!$F$5&amp;'كشف حساب'!$F$6="")*AND(D221='كشف حساب'!$B$5),1,IF(AND(F221&gt;='كشف حساب'!$F$5,'حركة العملاء'!F221&lt;='كشف حساب'!$F$6)*AND(D221='كشف حساب'!$B$5),1,""))</f>
        <v/>
      </c>
      <c r="D221" s="18"/>
      <c r="E221" s="17" t="str">
        <f>IFERROR(VLOOKUP(D221,'بيان العملاء'!$B$7:$I$170,2,0),"")</f>
        <v/>
      </c>
      <c r="F221" s="24"/>
      <c r="G221" s="21"/>
      <c r="H221" s="20"/>
      <c r="I221" s="23"/>
    </row>
    <row r="222" spans="2:9" x14ac:dyDescent="0.2">
      <c r="B222" s="25" t="str">
        <f>IF(C222="","",COUNTIF($C$7:C222,C222))</f>
        <v/>
      </c>
      <c r="C222" s="25" t="str">
        <f>IF(AND('كشف حساب'!$F$5&amp;'كشف حساب'!$F$6="")*AND(D222='كشف حساب'!$B$5),1,IF(AND(F222&gt;='كشف حساب'!$F$5,'حركة العملاء'!F222&lt;='كشف حساب'!$F$6)*AND(D222='كشف حساب'!$B$5),1,""))</f>
        <v/>
      </c>
      <c r="D222" s="18"/>
      <c r="E222" s="17" t="str">
        <f>IFERROR(VLOOKUP(D222,'بيان العملاء'!$B$7:$I$170,2,0),"")</f>
        <v/>
      </c>
      <c r="F222" s="24"/>
      <c r="G222" s="21"/>
      <c r="H222" s="20"/>
      <c r="I222" s="23"/>
    </row>
    <row r="223" spans="2:9" x14ac:dyDescent="0.2">
      <c r="B223" s="25" t="str">
        <f>IF(C223="","",COUNTIF($C$7:C223,C223))</f>
        <v/>
      </c>
      <c r="C223" s="25" t="str">
        <f>IF(AND('كشف حساب'!$F$5&amp;'كشف حساب'!$F$6="")*AND(D223='كشف حساب'!$B$5),1,IF(AND(F223&gt;='كشف حساب'!$F$5,'حركة العملاء'!F223&lt;='كشف حساب'!$F$6)*AND(D223='كشف حساب'!$B$5),1,""))</f>
        <v/>
      </c>
      <c r="D223" s="18"/>
      <c r="E223" s="17" t="str">
        <f>IFERROR(VLOOKUP(D223,'بيان العملاء'!$B$7:$I$170,2,0),"")</f>
        <v/>
      </c>
      <c r="F223" s="24"/>
      <c r="G223" s="21"/>
      <c r="H223" s="20"/>
      <c r="I223" s="23"/>
    </row>
    <row r="224" spans="2:9" x14ac:dyDescent="0.2">
      <c r="B224" s="25" t="str">
        <f>IF(C224="","",COUNTIF($C$7:C224,C224))</f>
        <v/>
      </c>
      <c r="C224" s="25" t="str">
        <f>IF(AND('كشف حساب'!$F$5&amp;'كشف حساب'!$F$6="")*AND(D224='كشف حساب'!$B$5),1,IF(AND(F224&gt;='كشف حساب'!$F$5,'حركة العملاء'!F224&lt;='كشف حساب'!$F$6)*AND(D224='كشف حساب'!$B$5),1,""))</f>
        <v/>
      </c>
      <c r="D224" s="18"/>
      <c r="E224" s="17" t="str">
        <f>IFERROR(VLOOKUP(D224,'بيان العملاء'!$B$7:$I$170,2,0),"")</f>
        <v/>
      </c>
      <c r="F224" s="24"/>
      <c r="G224" s="21"/>
      <c r="H224" s="20"/>
      <c r="I224" s="23"/>
    </row>
    <row r="225" spans="2:9" x14ac:dyDescent="0.2">
      <c r="B225" s="25" t="str">
        <f>IF(C225="","",COUNTIF($C$7:C225,C225))</f>
        <v/>
      </c>
      <c r="C225" s="25" t="str">
        <f>IF(AND('كشف حساب'!$F$5&amp;'كشف حساب'!$F$6="")*AND(D225='كشف حساب'!$B$5),1,IF(AND(F225&gt;='كشف حساب'!$F$5,'حركة العملاء'!F225&lt;='كشف حساب'!$F$6)*AND(D225='كشف حساب'!$B$5),1,""))</f>
        <v/>
      </c>
      <c r="D225" s="18"/>
      <c r="E225" s="17" t="str">
        <f>IFERROR(VLOOKUP(D225,'بيان العملاء'!$B$7:$I$170,2,0),"")</f>
        <v/>
      </c>
      <c r="F225" s="24"/>
      <c r="G225" s="21"/>
      <c r="H225" s="20"/>
      <c r="I225" s="23"/>
    </row>
    <row r="226" spans="2:9" x14ac:dyDescent="0.2">
      <c r="B226" s="25" t="str">
        <f>IF(C226="","",COUNTIF($C$7:C226,C226))</f>
        <v/>
      </c>
      <c r="C226" s="25" t="str">
        <f>IF(AND('كشف حساب'!$F$5&amp;'كشف حساب'!$F$6="")*AND(D226='كشف حساب'!$B$5),1,IF(AND(F226&gt;='كشف حساب'!$F$5,'حركة العملاء'!F226&lt;='كشف حساب'!$F$6)*AND(D226='كشف حساب'!$B$5),1,""))</f>
        <v/>
      </c>
      <c r="D226" s="18"/>
      <c r="E226" s="17" t="str">
        <f>IFERROR(VLOOKUP(D226,'بيان العملاء'!$B$7:$I$170,2,0),"")</f>
        <v/>
      </c>
      <c r="F226" s="24"/>
      <c r="G226" s="21"/>
      <c r="H226" s="20"/>
      <c r="I226" s="23"/>
    </row>
    <row r="227" spans="2:9" x14ac:dyDescent="0.2">
      <c r="B227" s="25" t="str">
        <f>IF(C227="","",COUNTIF($C$7:C227,C227))</f>
        <v/>
      </c>
      <c r="C227" s="25" t="str">
        <f>IF(AND('كشف حساب'!$F$5&amp;'كشف حساب'!$F$6="")*AND(D227='كشف حساب'!$B$5),1,IF(AND(F227&gt;='كشف حساب'!$F$5,'حركة العملاء'!F227&lt;='كشف حساب'!$F$6)*AND(D227='كشف حساب'!$B$5),1,""))</f>
        <v/>
      </c>
      <c r="D227" s="18"/>
      <c r="E227" s="17" t="str">
        <f>IFERROR(VLOOKUP(D227,'بيان العملاء'!$B$7:$I$170,2,0),"")</f>
        <v/>
      </c>
      <c r="F227" s="24"/>
      <c r="G227" s="21"/>
      <c r="H227" s="20"/>
      <c r="I227" s="23"/>
    </row>
    <row r="228" spans="2:9" x14ac:dyDescent="0.2">
      <c r="B228" s="25" t="str">
        <f>IF(C228="","",COUNTIF($C$7:C228,C228))</f>
        <v/>
      </c>
      <c r="C228" s="25" t="str">
        <f>IF(AND('كشف حساب'!$F$5&amp;'كشف حساب'!$F$6="")*AND(D228='كشف حساب'!$B$5),1,IF(AND(F228&gt;='كشف حساب'!$F$5,'حركة العملاء'!F228&lt;='كشف حساب'!$F$6)*AND(D228='كشف حساب'!$B$5),1,""))</f>
        <v/>
      </c>
      <c r="D228" s="18"/>
      <c r="E228" s="17" t="str">
        <f>IFERROR(VLOOKUP(D228,'بيان العملاء'!$B$7:$I$170,2,0),"")</f>
        <v/>
      </c>
      <c r="F228" s="24"/>
      <c r="G228" s="21"/>
      <c r="H228" s="20"/>
      <c r="I228" s="23"/>
    </row>
    <row r="229" spans="2:9" x14ac:dyDescent="0.2">
      <c r="B229" s="25" t="str">
        <f>IF(C229="","",COUNTIF($C$7:C229,C229))</f>
        <v/>
      </c>
      <c r="C229" s="25" t="str">
        <f>IF(AND('كشف حساب'!$F$5&amp;'كشف حساب'!$F$6="")*AND(D229='كشف حساب'!$B$5),1,IF(AND(F229&gt;='كشف حساب'!$F$5,'حركة العملاء'!F229&lt;='كشف حساب'!$F$6)*AND(D229='كشف حساب'!$B$5),1,""))</f>
        <v/>
      </c>
      <c r="D229" s="18"/>
      <c r="E229" s="17" t="str">
        <f>IFERROR(VLOOKUP(D229,'بيان العملاء'!$B$7:$I$170,2,0),"")</f>
        <v/>
      </c>
      <c r="F229" s="24"/>
      <c r="G229" s="21"/>
      <c r="H229" s="20"/>
      <c r="I229" s="23"/>
    </row>
    <row r="230" spans="2:9" x14ac:dyDescent="0.2">
      <c r="B230" s="25" t="str">
        <f>IF(C230="","",COUNTIF($C$7:C230,C230))</f>
        <v/>
      </c>
      <c r="C230" s="25" t="str">
        <f>IF(AND('كشف حساب'!$F$5&amp;'كشف حساب'!$F$6="")*AND(D230='كشف حساب'!$B$5),1,IF(AND(F230&gt;='كشف حساب'!$F$5,'حركة العملاء'!F230&lt;='كشف حساب'!$F$6)*AND(D230='كشف حساب'!$B$5),1,""))</f>
        <v/>
      </c>
      <c r="D230" s="18"/>
      <c r="E230" s="17" t="str">
        <f>IFERROR(VLOOKUP(D230,'بيان العملاء'!$B$7:$I$170,2,0),"")</f>
        <v/>
      </c>
      <c r="F230" s="24"/>
      <c r="G230" s="21"/>
      <c r="H230" s="20"/>
      <c r="I230" s="23"/>
    </row>
    <row r="231" spans="2:9" x14ac:dyDescent="0.2">
      <c r="B231" s="25" t="str">
        <f>IF(C231="","",COUNTIF($C$7:C231,C231))</f>
        <v/>
      </c>
      <c r="C231" s="25" t="str">
        <f>IF(AND('كشف حساب'!$F$5&amp;'كشف حساب'!$F$6="")*AND(D231='كشف حساب'!$B$5),1,IF(AND(F231&gt;='كشف حساب'!$F$5,'حركة العملاء'!F231&lt;='كشف حساب'!$F$6)*AND(D231='كشف حساب'!$B$5),1,""))</f>
        <v/>
      </c>
      <c r="D231" s="18"/>
      <c r="E231" s="17" t="str">
        <f>IFERROR(VLOOKUP(D231,'بيان العملاء'!$B$7:$I$170,2,0),"")</f>
        <v/>
      </c>
      <c r="F231" s="24"/>
      <c r="G231" s="21"/>
      <c r="H231" s="20"/>
      <c r="I231" s="23"/>
    </row>
    <row r="232" spans="2:9" x14ac:dyDescent="0.2">
      <c r="B232" s="25" t="str">
        <f>IF(C232="","",COUNTIF($C$7:C232,C232))</f>
        <v/>
      </c>
      <c r="C232" s="25" t="str">
        <f>IF(AND('كشف حساب'!$F$5&amp;'كشف حساب'!$F$6="")*AND(D232='كشف حساب'!$B$5),1,IF(AND(F232&gt;='كشف حساب'!$F$5,'حركة العملاء'!F232&lt;='كشف حساب'!$F$6)*AND(D232='كشف حساب'!$B$5),1,""))</f>
        <v/>
      </c>
      <c r="D232" s="18"/>
      <c r="E232" s="17" t="str">
        <f>IFERROR(VLOOKUP(D232,'بيان العملاء'!$B$7:$I$170,2,0),"")</f>
        <v/>
      </c>
      <c r="F232" s="24"/>
      <c r="G232" s="21"/>
      <c r="H232" s="20"/>
      <c r="I232" s="23"/>
    </row>
    <row r="233" spans="2:9" x14ac:dyDescent="0.2">
      <c r="B233" s="25" t="str">
        <f>IF(C233="","",COUNTIF($C$7:C233,C233))</f>
        <v/>
      </c>
      <c r="C233" s="25" t="str">
        <f>IF(AND('كشف حساب'!$F$5&amp;'كشف حساب'!$F$6="")*AND(D233='كشف حساب'!$B$5),1,IF(AND(F233&gt;='كشف حساب'!$F$5,'حركة العملاء'!F233&lt;='كشف حساب'!$F$6)*AND(D233='كشف حساب'!$B$5),1,""))</f>
        <v/>
      </c>
      <c r="D233" s="18"/>
      <c r="E233" s="17" t="str">
        <f>IFERROR(VLOOKUP(D233,'بيان العملاء'!$B$7:$I$170,2,0),"")</f>
        <v/>
      </c>
      <c r="F233" s="24"/>
      <c r="G233" s="21"/>
      <c r="H233" s="20"/>
      <c r="I233" s="23"/>
    </row>
    <row r="234" spans="2:9" x14ac:dyDescent="0.2">
      <c r="B234" s="25" t="str">
        <f>IF(C234="","",COUNTIF($C$7:C234,C234))</f>
        <v/>
      </c>
      <c r="C234" s="25" t="str">
        <f>IF(AND('كشف حساب'!$F$5&amp;'كشف حساب'!$F$6="")*AND(D234='كشف حساب'!$B$5),1,IF(AND(F234&gt;='كشف حساب'!$F$5,'حركة العملاء'!F234&lt;='كشف حساب'!$F$6)*AND(D234='كشف حساب'!$B$5),1,""))</f>
        <v/>
      </c>
      <c r="D234" s="18"/>
      <c r="E234" s="17" t="str">
        <f>IFERROR(VLOOKUP(D234,'بيان العملاء'!$B$7:$I$170,2,0),"")</f>
        <v/>
      </c>
      <c r="F234" s="24"/>
      <c r="G234" s="21"/>
      <c r="H234" s="20"/>
      <c r="I234" s="23"/>
    </row>
    <row r="235" spans="2:9" x14ac:dyDescent="0.2">
      <c r="B235" s="25" t="str">
        <f>IF(C235="","",COUNTIF($C$7:C235,C235))</f>
        <v/>
      </c>
      <c r="C235" s="25" t="str">
        <f>IF(AND('كشف حساب'!$F$5&amp;'كشف حساب'!$F$6="")*AND(D235='كشف حساب'!$B$5),1,IF(AND(F235&gt;='كشف حساب'!$F$5,'حركة العملاء'!F235&lt;='كشف حساب'!$F$6)*AND(D235='كشف حساب'!$B$5),1,""))</f>
        <v/>
      </c>
      <c r="D235" s="18"/>
      <c r="E235" s="17" t="str">
        <f>IFERROR(VLOOKUP(D235,'بيان العملاء'!$B$7:$I$170,2,0),"")</f>
        <v/>
      </c>
      <c r="F235" s="24"/>
      <c r="G235" s="21"/>
      <c r="H235" s="20"/>
      <c r="I235" s="23"/>
    </row>
    <row r="236" spans="2:9" x14ac:dyDescent="0.2">
      <c r="B236" s="25" t="str">
        <f>IF(C236="","",COUNTIF($C$7:C236,C236))</f>
        <v/>
      </c>
      <c r="C236" s="25" t="str">
        <f>IF(AND('كشف حساب'!$F$5&amp;'كشف حساب'!$F$6="")*AND(D236='كشف حساب'!$B$5),1,IF(AND(F236&gt;='كشف حساب'!$F$5,'حركة العملاء'!F236&lt;='كشف حساب'!$F$6)*AND(D236='كشف حساب'!$B$5),1,""))</f>
        <v/>
      </c>
      <c r="D236" s="18"/>
      <c r="E236" s="17" t="str">
        <f>IFERROR(VLOOKUP(D236,'بيان العملاء'!$B$7:$I$170,2,0),"")</f>
        <v/>
      </c>
      <c r="F236" s="24"/>
      <c r="G236" s="21"/>
      <c r="H236" s="20"/>
      <c r="I236" s="23"/>
    </row>
    <row r="237" spans="2:9" x14ac:dyDescent="0.2">
      <c r="B237" s="25" t="str">
        <f>IF(C237="","",COUNTIF($C$7:C237,C237))</f>
        <v/>
      </c>
      <c r="C237" s="25" t="str">
        <f>IF(AND('كشف حساب'!$F$5&amp;'كشف حساب'!$F$6="")*AND(D237='كشف حساب'!$B$5),1,IF(AND(F237&gt;='كشف حساب'!$F$5,'حركة العملاء'!F237&lt;='كشف حساب'!$F$6)*AND(D237='كشف حساب'!$B$5),1,""))</f>
        <v/>
      </c>
      <c r="D237" s="18"/>
      <c r="E237" s="17" t="str">
        <f>IFERROR(VLOOKUP(D237,'بيان العملاء'!$B$7:$I$170,2,0),"")</f>
        <v/>
      </c>
      <c r="F237" s="24"/>
      <c r="G237" s="21"/>
      <c r="H237" s="20"/>
      <c r="I237" s="23"/>
    </row>
    <row r="238" spans="2:9" x14ac:dyDescent="0.2">
      <c r="B238" s="25" t="str">
        <f>IF(C238="","",COUNTIF($C$7:C238,C238))</f>
        <v/>
      </c>
      <c r="C238" s="25" t="str">
        <f>IF(AND('كشف حساب'!$F$5&amp;'كشف حساب'!$F$6="")*AND(D238='كشف حساب'!$B$5),1,IF(AND(F238&gt;='كشف حساب'!$F$5,'حركة العملاء'!F238&lt;='كشف حساب'!$F$6)*AND(D238='كشف حساب'!$B$5),1,""))</f>
        <v/>
      </c>
      <c r="D238" s="18"/>
      <c r="E238" s="17" t="str">
        <f>IFERROR(VLOOKUP(D238,'بيان العملاء'!$B$7:$I$170,2,0),"")</f>
        <v/>
      </c>
      <c r="F238" s="24"/>
      <c r="G238" s="21"/>
      <c r="H238" s="20"/>
      <c r="I238" s="23"/>
    </row>
    <row r="239" spans="2:9" x14ac:dyDescent="0.2">
      <c r="B239" s="25" t="str">
        <f>IF(C239="","",COUNTIF($C$7:C239,C239))</f>
        <v/>
      </c>
      <c r="C239" s="25" t="str">
        <f>IF(AND('كشف حساب'!$F$5&amp;'كشف حساب'!$F$6="")*AND(D239='كشف حساب'!$B$5),1,IF(AND(F239&gt;='كشف حساب'!$F$5,'حركة العملاء'!F239&lt;='كشف حساب'!$F$6)*AND(D239='كشف حساب'!$B$5),1,""))</f>
        <v/>
      </c>
      <c r="D239" s="18"/>
      <c r="E239" s="17" t="str">
        <f>IFERROR(VLOOKUP(D239,'بيان العملاء'!$B$7:$I$170,2,0),"")</f>
        <v/>
      </c>
      <c r="F239" s="24"/>
      <c r="G239" s="21"/>
      <c r="H239" s="20"/>
      <c r="I239" s="23"/>
    </row>
    <row r="240" spans="2:9" x14ac:dyDescent="0.2">
      <c r="B240" s="25" t="str">
        <f>IF(C240="","",COUNTIF($C$7:C240,C240))</f>
        <v/>
      </c>
      <c r="C240" s="25" t="str">
        <f>IF(AND('كشف حساب'!$F$5&amp;'كشف حساب'!$F$6="")*AND(D240='كشف حساب'!$B$5),1,IF(AND(F240&gt;='كشف حساب'!$F$5,'حركة العملاء'!F240&lt;='كشف حساب'!$F$6)*AND(D240='كشف حساب'!$B$5),1,""))</f>
        <v/>
      </c>
      <c r="D240" s="18"/>
      <c r="E240" s="17" t="str">
        <f>IFERROR(VLOOKUP(D240,'بيان العملاء'!$B$7:$I$170,2,0),"")</f>
        <v/>
      </c>
      <c r="F240" s="24"/>
      <c r="G240" s="21"/>
      <c r="H240" s="20"/>
      <c r="I240" s="23"/>
    </row>
    <row r="241" spans="2:9" x14ac:dyDescent="0.2">
      <c r="B241" s="25" t="str">
        <f>IF(C241="","",COUNTIF($C$7:C241,C241))</f>
        <v/>
      </c>
      <c r="C241" s="25" t="str">
        <f>IF(AND('كشف حساب'!$F$5&amp;'كشف حساب'!$F$6="")*AND(D241='كشف حساب'!$B$5),1,IF(AND(F241&gt;='كشف حساب'!$F$5,'حركة العملاء'!F241&lt;='كشف حساب'!$F$6)*AND(D241='كشف حساب'!$B$5),1,""))</f>
        <v/>
      </c>
      <c r="D241" s="18"/>
      <c r="E241" s="17" t="str">
        <f>IFERROR(VLOOKUP(D241,'بيان العملاء'!$B$7:$I$170,2,0),"")</f>
        <v/>
      </c>
      <c r="F241" s="24"/>
      <c r="G241" s="21"/>
      <c r="H241" s="20"/>
      <c r="I241" s="23"/>
    </row>
    <row r="242" spans="2:9" x14ac:dyDescent="0.2">
      <c r="B242" s="25" t="str">
        <f>IF(C242="","",COUNTIF($C$7:C242,C242))</f>
        <v/>
      </c>
      <c r="C242" s="25" t="str">
        <f>IF(AND('كشف حساب'!$F$5&amp;'كشف حساب'!$F$6="")*AND(D242='كشف حساب'!$B$5),1,IF(AND(F242&gt;='كشف حساب'!$F$5,'حركة العملاء'!F242&lt;='كشف حساب'!$F$6)*AND(D242='كشف حساب'!$B$5),1,""))</f>
        <v/>
      </c>
      <c r="D242" s="18"/>
      <c r="E242" s="17" t="str">
        <f>IFERROR(VLOOKUP(D242,'بيان العملاء'!$B$7:$I$170,2,0),"")</f>
        <v/>
      </c>
      <c r="F242" s="24"/>
      <c r="G242" s="21"/>
      <c r="H242" s="20"/>
      <c r="I242" s="23"/>
    </row>
    <row r="243" spans="2:9" x14ac:dyDescent="0.2">
      <c r="B243" s="25" t="str">
        <f>IF(C243="","",COUNTIF($C$7:C243,C243))</f>
        <v/>
      </c>
      <c r="C243" s="25" t="str">
        <f>IF(AND('كشف حساب'!$F$5&amp;'كشف حساب'!$F$6="")*AND(D243='كشف حساب'!$B$5),1,IF(AND(F243&gt;='كشف حساب'!$F$5,'حركة العملاء'!F243&lt;='كشف حساب'!$F$6)*AND(D243='كشف حساب'!$B$5),1,""))</f>
        <v/>
      </c>
      <c r="D243" s="18"/>
      <c r="E243" s="17" t="str">
        <f>IFERROR(VLOOKUP(D243,'بيان العملاء'!$B$7:$I$170,2,0),"")</f>
        <v/>
      </c>
      <c r="F243" s="24"/>
      <c r="G243" s="21"/>
      <c r="H243" s="20"/>
      <c r="I243" s="23"/>
    </row>
    <row r="244" spans="2:9" x14ac:dyDescent="0.2">
      <c r="B244" s="25" t="str">
        <f>IF(C244="","",COUNTIF($C$7:C244,C244))</f>
        <v/>
      </c>
      <c r="C244" s="25" t="str">
        <f>IF(AND('كشف حساب'!$F$5&amp;'كشف حساب'!$F$6="")*AND(D244='كشف حساب'!$B$5),1,IF(AND(F244&gt;='كشف حساب'!$F$5,'حركة العملاء'!F244&lt;='كشف حساب'!$F$6)*AND(D244='كشف حساب'!$B$5),1,""))</f>
        <v/>
      </c>
      <c r="D244" s="18"/>
      <c r="E244" s="17" t="str">
        <f>IFERROR(VLOOKUP(D244,'بيان العملاء'!$B$7:$I$170,2,0),"")</f>
        <v/>
      </c>
      <c r="F244" s="24"/>
      <c r="G244" s="21"/>
      <c r="H244" s="20"/>
      <c r="I244" s="23"/>
    </row>
    <row r="245" spans="2:9" x14ac:dyDescent="0.2">
      <c r="B245" s="25" t="str">
        <f>IF(C245="","",COUNTIF($C$7:C245,C245))</f>
        <v/>
      </c>
      <c r="C245" s="25" t="str">
        <f>IF(AND('كشف حساب'!$F$5&amp;'كشف حساب'!$F$6="")*AND(D245='كشف حساب'!$B$5),1,IF(AND(F245&gt;='كشف حساب'!$F$5,'حركة العملاء'!F245&lt;='كشف حساب'!$F$6)*AND(D245='كشف حساب'!$B$5),1,""))</f>
        <v/>
      </c>
      <c r="D245" s="18"/>
      <c r="E245" s="17" t="str">
        <f>IFERROR(VLOOKUP(D245,'بيان العملاء'!$B$7:$I$170,2,0),"")</f>
        <v/>
      </c>
      <c r="F245" s="24"/>
      <c r="G245" s="21"/>
      <c r="H245" s="20"/>
      <c r="I245" s="23"/>
    </row>
    <row r="246" spans="2:9" x14ac:dyDescent="0.2">
      <c r="B246" s="25" t="str">
        <f>IF(C246="","",COUNTIF($C$7:C246,C246))</f>
        <v/>
      </c>
      <c r="C246" s="25" t="str">
        <f>IF(AND('كشف حساب'!$F$5&amp;'كشف حساب'!$F$6="")*AND(D246='كشف حساب'!$B$5),1,IF(AND(F246&gt;='كشف حساب'!$F$5,'حركة العملاء'!F246&lt;='كشف حساب'!$F$6)*AND(D246='كشف حساب'!$B$5),1,""))</f>
        <v/>
      </c>
      <c r="D246" s="18"/>
      <c r="E246" s="17" t="str">
        <f>IFERROR(VLOOKUP(D246,'بيان العملاء'!$B$7:$I$170,2,0),"")</f>
        <v/>
      </c>
      <c r="F246" s="24"/>
      <c r="G246" s="21"/>
      <c r="H246" s="20"/>
      <c r="I246" s="23"/>
    </row>
    <row r="247" spans="2:9" x14ac:dyDescent="0.2">
      <c r="B247" s="25" t="str">
        <f>IF(C247="","",COUNTIF($C$7:C247,C247))</f>
        <v/>
      </c>
      <c r="C247" s="25" t="str">
        <f>IF(AND('كشف حساب'!$F$5&amp;'كشف حساب'!$F$6="")*AND(D247='كشف حساب'!$B$5),1,IF(AND(F247&gt;='كشف حساب'!$F$5,'حركة العملاء'!F247&lt;='كشف حساب'!$F$6)*AND(D247='كشف حساب'!$B$5),1,""))</f>
        <v/>
      </c>
      <c r="D247" s="18"/>
      <c r="E247" s="17" t="str">
        <f>IFERROR(VLOOKUP(D247,'بيان العملاء'!$B$7:$I$170,2,0),"")</f>
        <v/>
      </c>
      <c r="F247" s="24"/>
      <c r="G247" s="21"/>
      <c r="H247" s="20"/>
      <c r="I247" s="23"/>
    </row>
    <row r="248" spans="2:9" x14ac:dyDescent="0.2">
      <c r="B248" s="25" t="str">
        <f>IF(C248="","",COUNTIF($C$7:C248,C248))</f>
        <v/>
      </c>
      <c r="C248" s="25" t="str">
        <f>IF(AND('كشف حساب'!$F$5&amp;'كشف حساب'!$F$6="")*AND(D248='كشف حساب'!$B$5),1,IF(AND(F248&gt;='كشف حساب'!$F$5,'حركة العملاء'!F248&lt;='كشف حساب'!$F$6)*AND(D248='كشف حساب'!$B$5),1,""))</f>
        <v/>
      </c>
      <c r="D248" s="18"/>
      <c r="E248" s="17" t="str">
        <f>IFERROR(VLOOKUP(D248,'بيان العملاء'!$B$7:$I$170,2,0),"")</f>
        <v/>
      </c>
      <c r="F248" s="24"/>
      <c r="G248" s="21"/>
      <c r="H248" s="20"/>
      <c r="I248" s="23"/>
    </row>
    <row r="249" spans="2:9" x14ac:dyDescent="0.2">
      <c r="B249" s="25" t="str">
        <f>IF(C249="","",COUNTIF($C$7:C249,C249))</f>
        <v/>
      </c>
      <c r="C249" s="25" t="str">
        <f>IF(AND('كشف حساب'!$F$5&amp;'كشف حساب'!$F$6="")*AND(D249='كشف حساب'!$B$5),1,IF(AND(F249&gt;='كشف حساب'!$F$5,'حركة العملاء'!F249&lt;='كشف حساب'!$F$6)*AND(D249='كشف حساب'!$B$5),1,""))</f>
        <v/>
      </c>
      <c r="D249" s="18"/>
      <c r="E249" s="17" t="str">
        <f>IFERROR(VLOOKUP(D249,'بيان العملاء'!$B$7:$I$170,2,0),"")</f>
        <v/>
      </c>
      <c r="F249" s="24"/>
      <c r="G249" s="21"/>
      <c r="H249" s="20"/>
      <c r="I249" s="23"/>
    </row>
    <row r="250" spans="2:9" x14ac:dyDescent="0.2">
      <c r="B250" s="25" t="str">
        <f>IF(C250="","",COUNTIF($C$7:C250,C250))</f>
        <v/>
      </c>
      <c r="C250" s="25" t="str">
        <f>IF(AND('كشف حساب'!$F$5&amp;'كشف حساب'!$F$6="")*AND(D250='كشف حساب'!$B$5),1,IF(AND(F250&gt;='كشف حساب'!$F$5,'حركة العملاء'!F250&lt;='كشف حساب'!$F$6)*AND(D250='كشف حساب'!$B$5),1,""))</f>
        <v/>
      </c>
      <c r="D250" s="18"/>
      <c r="E250" s="17" t="str">
        <f>IFERROR(VLOOKUP(D250,'بيان العملاء'!$B$7:$I$170,2,0),"")</f>
        <v/>
      </c>
      <c r="F250" s="24"/>
      <c r="G250" s="21"/>
      <c r="H250" s="20"/>
      <c r="I250" s="23"/>
    </row>
    <row r="251" spans="2:9" x14ac:dyDescent="0.2">
      <c r="B251" s="25" t="str">
        <f>IF(C251="","",COUNTIF($C$7:C251,C251))</f>
        <v/>
      </c>
      <c r="C251" s="25" t="str">
        <f>IF(AND('كشف حساب'!$F$5&amp;'كشف حساب'!$F$6="")*AND(D251='كشف حساب'!$B$5),1,IF(AND(F251&gt;='كشف حساب'!$F$5,'حركة العملاء'!F251&lt;='كشف حساب'!$F$6)*AND(D251='كشف حساب'!$B$5),1,""))</f>
        <v/>
      </c>
      <c r="D251" s="18"/>
      <c r="E251" s="17" t="str">
        <f>IFERROR(VLOOKUP(D251,'بيان العملاء'!$B$7:$I$170,2,0),"")</f>
        <v/>
      </c>
      <c r="F251" s="24"/>
      <c r="G251" s="21"/>
      <c r="H251" s="20"/>
      <c r="I251" s="23"/>
    </row>
    <row r="252" spans="2:9" x14ac:dyDescent="0.2">
      <c r="B252" s="25" t="str">
        <f>IF(C252="","",COUNTIF($C$7:C252,C252))</f>
        <v/>
      </c>
      <c r="C252" s="25" t="str">
        <f>IF(AND('كشف حساب'!$F$5&amp;'كشف حساب'!$F$6="")*AND(D252='كشف حساب'!$B$5),1,IF(AND(F252&gt;='كشف حساب'!$F$5,'حركة العملاء'!F252&lt;='كشف حساب'!$F$6)*AND(D252='كشف حساب'!$B$5),1,""))</f>
        <v/>
      </c>
      <c r="D252" s="18"/>
      <c r="E252" s="17" t="str">
        <f>IFERROR(VLOOKUP(D252,'بيان العملاء'!$B$7:$I$170,2,0),"")</f>
        <v/>
      </c>
      <c r="F252" s="24"/>
      <c r="G252" s="21"/>
      <c r="H252" s="20"/>
      <c r="I252" s="23"/>
    </row>
    <row r="253" spans="2:9" x14ac:dyDescent="0.2">
      <c r="B253" s="25" t="str">
        <f>IF(C253="","",COUNTIF($C$7:C253,C253))</f>
        <v/>
      </c>
      <c r="C253" s="25" t="str">
        <f>IF(AND('كشف حساب'!$F$5&amp;'كشف حساب'!$F$6="")*AND(D253='كشف حساب'!$B$5),1,IF(AND(F253&gt;='كشف حساب'!$F$5,'حركة العملاء'!F253&lt;='كشف حساب'!$F$6)*AND(D253='كشف حساب'!$B$5),1,""))</f>
        <v/>
      </c>
      <c r="D253" s="18"/>
      <c r="E253" s="17" t="str">
        <f>IFERROR(VLOOKUP(D253,'بيان العملاء'!$B$7:$I$170,2,0),"")</f>
        <v/>
      </c>
      <c r="F253" s="24"/>
      <c r="G253" s="21"/>
      <c r="H253" s="20"/>
      <c r="I253" s="23"/>
    </row>
    <row r="254" spans="2:9" x14ac:dyDescent="0.2">
      <c r="B254" s="25" t="str">
        <f>IF(C254="","",COUNTIF($C$7:C254,C254))</f>
        <v/>
      </c>
      <c r="C254" s="25" t="str">
        <f>IF(AND('كشف حساب'!$F$5&amp;'كشف حساب'!$F$6="")*AND(D254='كشف حساب'!$B$5),1,IF(AND(F254&gt;='كشف حساب'!$F$5,'حركة العملاء'!F254&lt;='كشف حساب'!$F$6)*AND(D254='كشف حساب'!$B$5),1,""))</f>
        <v/>
      </c>
      <c r="D254" s="18"/>
      <c r="E254" s="17" t="str">
        <f>IFERROR(VLOOKUP(D254,'بيان العملاء'!$B$7:$I$170,2,0),"")</f>
        <v/>
      </c>
      <c r="F254" s="24"/>
      <c r="G254" s="21"/>
      <c r="H254" s="20"/>
      <c r="I254" s="23"/>
    </row>
    <row r="255" spans="2:9" x14ac:dyDescent="0.2">
      <c r="B255" s="25" t="str">
        <f>IF(C255="","",COUNTIF($C$7:C255,C255))</f>
        <v/>
      </c>
      <c r="C255" s="25" t="str">
        <f>IF(AND('كشف حساب'!$F$5&amp;'كشف حساب'!$F$6="")*AND(D255='كشف حساب'!$B$5),1,IF(AND(F255&gt;='كشف حساب'!$F$5,'حركة العملاء'!F255&lt;='كشف حساب'!$F$6)*AND(D255='كشف حساب'!$B$5),1,""))</f>
        <v/>
      </c>
      <c r="D255" s="18"/>
      <c r="E255" s="17" t="str">
        <f>IFERROR(VLOOKUP(D255,'بيان العملاء'!$B$7:$I$170,2,0),"")</f>
        <v/>
      </c>
      <c r="F255" s="24"/>
      <c r="G255" s="21"/>
      <c r="H255" s="20"/>
      <c r="I255" s="23"/>
    </row>
    <row r="256" spans="2:9" x14ac:dyDescent="0.2">
      <c r="B256" s="25" t="str">
        <f>IF(C256="","",COUNTIF($C$7:C256,C256))</f>
        <v/>
      </c>
      <c r="C256" s="25" t="str">
        <f>IF(AND('كشف حساب'!$F$5&amp;'كشف حساب'!$F$6="")*AND(D256='كشف حساب'!$B$5),1,IF(AND(F256&gt;='كشف حساب'!$F$5,'حركة العملاء'!F256&lt;='كشف حساب'!$F$6)*AND(D256='كشف حساب'!$B$5),1,""))</f>
        <v/>
      </c>
      <c r="D256" s="18"/>
      <c r="E256" s="17" t="str">
        <f>IFERROR(VLOOKUP(D256,'بيان العملاء'!$B$7:$I$170,2,0),"")</f>
        <v/>
      </c>
      <c r="F256" s="24"/>
      <c r="G256" s="21"/>
      <c r="H256" s="20"/>
      <c r="I256" s="23"/>
    </row>
    <row r="257" spans="2:9" x14ac:dyDescent="0.2">
      <c r="B257" s="25" t="str">
        <f>IF(C257="","",COUNTIF($C$7:C257,C257))</f>
        <v/>
      </c>
      <c r="C257" s="25" t="str">
        <f>IF(AND('كشف حساب'!$F$5&amp;'كشف حساب'!$F$6="")*AND(D257='كشف حساب'!$B$5),1,IF(AND(F257&gt;='كشف حساب'!$F$5,'حركة العملاء'!F257&lt;='كشف حساب'!$F$6)*AND(D257='كشف حساب'!$B$5),1,""))</f>
        <v/>
      </c>
      <c r="D257" s="18"/>
      <c r="E257" s="17" t="str">
        <f>IFERROR(VLOOKUP(D257,'بيان العملاء'!$B$7:$I$170,2,0),"")</f>
        <v/>
      </c>
      <c r="F257" s="24"/>
      <c r="G257" s="21"/>
      <c r="H257" s="20"/>
      <c r="I257" s="23"/>
    </row>
    <row r="258" spans="2:9" x14ac:dyDescent="0.2">
      <c r="B258" s="25" t="str">
        <f>IF(C258="","",COUNTIF($C$7:C258,C258))</f>
        <v/>
      </c>
      <c r="C258" s="25" t="str">
        <f>IF(AND('كشف حساب'!$F$5&amp;'كشف حساب'!$F$6="")*AND(D258='كشف حساب'!$B$5),1,IF(AND(F258&gt;='كشف حساب'!$F$5,'حركة العملاء'!F258&lt;='كشف حساب'!$F$6)*AND(D258='كشف حساب'!$B$5),1,""))</f>
        <v/>
      </c>
      <c r="D258" s="18"/>
      <c r="E258" s="17" t="str">
        <f>IFERROR(VLOOKUP(D258,'بيان العملاء'!$B$7:$I$170,2,0),"")</f>
        <v/>
      </c>
      <c r="F258" s="24"/>
      <c r="G258" s="21"/>
      <c r="H258" s="20"/>
      <c r="I258" s="23"/>
    </row>
    <row r="259" spans="2:9" x14ac:dyDescent="0.2">
      <c r="B259" s="25" t="str">
        <f>IF(C259="","",COUNTIF($C$7:C259,C259))</f>
        <v/>
      </c>
      <c r="C259" s="25" t="str">
        <f>IF(AND('كشف حساب'!$F$5&amp;'كشف حساب'!$F$6="")*AND(D259='كشف حساب'!$B$5),1,IF(AND(F259&gt;='كشف حساب'!$F$5,'حركة العملاء'!F259&lt;='كشف حساب'!$F$6)*AND(D259='كشف حساب'!$B$5),1,""))</f>
        <v/>
      </c>
      <c r="D259" s="18"/>
      <c r="E259" s="17" t="str">
        <f>IFERROR(VLOOKUP(D259,'بيان العملاء'!$B$7:$I$170,2,0),"")</f>
        <v/>
      </c>
      <c r="F259" s="24"/>
      <c r="G259" s="21"/>
      <c r="H259" s="20"/>
      <c r="I259" s="23"/>
    </row>
    <row r="260" spans="2:9" x14ac:dyDescent="0.2">
      <c r="B260" s="25" t="str">
        <f>IF(C260="","",COUNTIF($C$7:C260,C260))</f>
        <v/>
      </c>
      <c r="C260" s="25" t="str">
        <f>IF(AND('كشف حساب'!$F$5&amp;'كشف حساب'!$F$6="")*AND(D260='كشف حساب'!$B$5),1,IF(AND(F260&gt;='كشف حساب'!$F$5,'حركة العملاء'!F260&lt;='كشف حساب'!$F$6)*AND(D260='كشف حساب'!$B$5),1,""))</f>
        <v/>
      </c>
      <c r="D260" s="18"/>
      <c r="E260" s="17" t="str">
        <f>IFERROR(VLOOKUP(D260,'بيان العملاء'!$B$7:$I$170,2,0),"")</f>
        <v/>
      </c>
      <c r="F260" s="24"/>
      <c r="G260" s="21"/>
      <c r="H260" s="20"/>
      <c r="I260" s="23"/>
    </row>
    <row r="261" spans="2:9" x14ac:dyDescent="0.2">
      <c r="B261" s="25" t="str">
        <f>IF(C261="","",COUNTIF($C$7:C261,C261))</f>
        <v/>
      </c>
      <c r="C261" s="25" t="str">
        <f>IF(AND('كشف حساب'!$F$5&amp;'كشف حساب'!$F$6="")*AND(D261='كشف حساب'!$B$5),1,IF(AND(F261&gt;='كشف حساب'!$F$5,'حركة العملاء'!F261&lt;='كشف حساب'!$F$6)*AND(D261='كشف حساب'!$B$5),1,""))</f>
        <v/>
      </c>
      <c r="D261" s="18"/>
      <c r="E261" s="17" t="str">
        <f>IFERROR(VLOOKUP(D261,'بيان العملاء'!$B$7:$I$170,2,0),"")</f>
        <v/>
      </c>
      <c r="F261" s="24"/>
      <c r="G261" s="21"/>
      <c r="H261" s="20"/>
      <c r="I261" s="23"/>
    </row>
    <row r="262" spans="2:9" x14ac:dyDescent="0.2">
      <c r="B262" s="25" t="str">
        <f>IF(C262="","",COUNTIF($C$7:C262,C262))</f>
        <v/>
      </c>
      <c r="C262" s="25" t="str">
        <f>IF(AND('كشف حساب'!$F$5&amp;'كشف حساب'!$F$6="")*AND(D262='كشف حساب'!$B$5),1,IF(AND(F262&gt;='كشف حساب'!$F$5,'حركة العملاء'!F262&lt;='كشف حساب'!$F$6)*AND(D262='كشف حساب'!$B$5),1,""))</f>
        <v/>
      </c>
      <c r="D262" s="18"/>
      <c r="E262" s="17" t="str">
        <f>IFERROR(VLOOKUP(D262,'بيان العملاء'!$B$7:$I$170,2,0),"")</f>
        <v/>
      </c>
      <c r="F262" s="24"/>
      <c r="G262" s="21"/>
      <c r="H262" s="20"/>
      <c r="I262" s="23"/>
    </row>
    <row r="263" spans="2:9" x14ac:dyDescent="0.2">
      <c r="B263" s="25" t="str">
        <f>IF(C263="","",COUNTIF($C$7:C263,C263))</f>
        <v/>
      </c>
      <c r="C263" s="25" t="str">
        <f>IF(AND('كشف حساب'!$F$5&amp;'كشف حساب'!$F$6="")*AND(D263='كشف حساب'!$B$5),1,IF(AND(F263&gt;='كشف حساب'!$F$5,'حركة العملاء'!F263&lt;='كشف حساب'!$F$6)*AND(D263='كشف حساب'!$B$5),1,""))</f>
        <v/>
      </c>
      <c r="D263" s="18"/>
      <c r="E263" s="17" t="str">
        <f>IFERROR(VLOOKUP(D263,'بيان العملاء'!$B$7:$I$170,2,0),"")</f>
        <v/>
      </c>
      <c r="F263" s="24"/>
      <c r="G263" s="21"/>
      <c r="H263" s="20"/>
      <c r="I263" s="23"/>
    </row>
    <row r="264" spans="2:9" x14ac:dyDescent="0.2">
      <c r="B264" s="25" t="str">
        <f>IF(C264="","",COUNTIF($C$7:C264,C264))</f>
        <v/>
      </c>
      <c r="C264" s="25" t="str">
        <f>IF(AND('كشف حساب'!$F$5&amp;'كشف حساب'!$F$6="")*AND(D264='كشف حساب'!$B$5),1,IF(AND(F264&gt;='كشف حساب'!$F$5,'حركة العملاء'!F264&lt;='كشف حساب'!$F$6)*AND(D264='كشف حساب'!$B$5),1,""))</f>
        <v/>
      </c>
      <c r="D264" s="18"/>
      <c r="E264" s="17" t="str">
        <f>IFERROR(VLOOKUP(D264,'بيان العملاء'!$B$7:$I$170,2,0),"")</f>
        <v/>
      </c>
      <c r="F264" s="24"/>
      <c r="G264" s="21"/>
      <c r="H264" s="20"/>
      <c r="I264" s="23"/>
    </row>
    <row r="265" spans="2:9" x14ac:dyDescent="0.2">
      <c r="B265" s="25" t="str">
        <f>IF(C265="","",COUNTIF($C$7:C265,C265))</f>
        <v/>
      </c>
      <c r="C265" s="25" t="str">
        <f>IF(AND('كشف حساب'!$F$5&amp;'كشف حساب'!$F$6="")*AND(D265='كشف حساب'!$B$5),1,IF(AND(F265&gt;='كشف حساب'!$F$5,'حركة العملاء'!F265&lt;='كشف حساب'!$F$6)*AND(D265='كشف حساب'!$B$5),1,""))</f>
        <v/>
      </c>
      <c r="D265" s="18"/>
      <c r="E265" s="17" t="str">
        <f>IFERROR(VLOOKUP(D265,'بيان العملاء'!$B$7:$I$170,2,0),"")</f>
        <v/>
      </c>
      <c r="F265" s="24"/>
      <c r="G265" s="21"/>
      <c r="H265" s="20"/>
      <c r="I265" s="23"/>
    </row>
    <row r="266" spans="2:9" x14ac:dyDescent="0.2">
      <c r="B266" s="25" t="str">
        <f>IF(C266="","",COUNTIF($C$7:C266,C266))</f>
        <v/>
      </c>
      <c r="C266" s="25" t="str">
        <f>IF(AND('كشف حساب'!$F$5&amp;'كشف حساب'!$F$6="")*AND(D266='كشف حساب'!$B$5),1,IF(AND(F266&gt;='كشف حساب'!$F$5,'حركة العملاء'!F266&lt;='كشف حساب'!$F$6)*AND(D266='كشف حساب'!$B$5),1,""))</f>
        <v/>
      </c>
      <c r="D266" s="18"/>
      <c r="E266" s="17" t="str">
        <f>IFERROR(VLOOKUP(D266,'بيان العملاء'!$B$7:$I$170,2,0),"")</f>
        <v/>
      </c>
      <c r="F266" s="24"/>
      <c r="G266" s="21"/>
      <c r="H266" s="20"/>
      <c r="I266" s="23"/>
    </row>
    <row r="267" spans="2:9" x14ac:dyDescent="0.2">
      <c r="B267" s="25" t="str">
        <f>IF(C267="","",COUNTIF($C$7:C267,C267))</f>
        <v/>
      </c>
      <c r="C267" s="25" t="str">
        <f>IF(AND('كشف حساب'!$F$5&amp;'كشف حساب'!$F$6="")*AND(D267='كشف حساب'!$B$5),1,IF(AND(F267&gt;='كشف حساب'!$F$5,'حركة العملاء'!F267&lt;='كشف حساب'!$F$6)*AND(D267='كشف حساب'!$B$5),1,""))</f>
        <v/>
      </c>
      <c r="D267" s="18"/>
      <c r="E267" s="17" t="str">
        <f>IFERROR(VLOOKUP(D267,'بيان العملاء'!$B$7:$I$170,2,0),"")</f>
        <v/>
      </c>
      <c r="F267" s="24"/>
      <c r="G267" s="21"/>
      <c r="H267" s="20"/>
      <c r="I267" s="23"/>
    </row>
    <row r="268" spans="2:9" x14ac:dyDescent="0.2">
      <c r="B268" s="25" t="str">
        <f>IF(C268="","",COUNTIF($C$7:C268,C268))</f>
        <v/>
      </c>
      <c r="C268" s="25" t="str">
        <f>IF(AND('كشف حساب'!$F$5&amp;'كشف حساب'!$F$6="")*AND(D268='كشف حساب'!$B$5),1,IF(AND(F268&gt;='كشف حساب'!$F$5,'حركة العملاء'!F268&lt;='كشف حساب'!$F$6)*AND(D268='كشف حساب'!$B$5),1,""))</f>
        <v/>
      </c>
      <c r="D268" s="18"/>
      <c r="E268" s="17" t="str">
        <f>IFERROR(VLOOKUP(D268,'بيان العملاء'!$B$7:$I$170,2,0),"")</f>
        <v/>
      </c>
      <c r="F268" s="24"/>
      <c r="G268" s="21"/>
      <c r="H268" s="20"/>
      <c r="I268" s="23"/>
    </row>
    <row r="269" spans="2:9" x14ac:dyDescent="0.2">
      <c r="B269" s="25" t="str">
        <f>IF(C269="","",COUNTIF($C$7:C269,C269))</f>
        <v/>
      </c>
      <c r="C269" s="25" t="str">
        <f>IF(AND('كشف حساب'!$F$5&amp;'كشف حساب'!$F$6="")*AND(D269='كشف حساب'!$B$5),1,IF(AND(F269&gt;='كشف حساب'!$F$5,'حركة العملاء'!F269&lt;='كشف حساب'!$F$6)*AND(D269='كشف حساب'!$B$5),1,""))</f>
        <v/>
      </c>
      <c r="D269" s="18"/>
      <c r="E269" s="17" t="str">
        <f>IFERROR(VLOOKUP(D269,'بيان العملاء'!$B$7:$I$170,2,0),"")</f>
        <v/>
      </c>
      <c r="F269" s="24"/>
      <c r="G269" s="21"/>
      <c r="H269" s="20"/>
      <c r="I269" s="23"/>
    </row>
    <row r="270" spans="2:9" x14ac:dyDescent="0.2">
      <c r="B270" s="25" t="str">
        <f>IF(C270="","",COUNTIF($C$7:C270,C270))</f>
        <v/>
      </c>
      <c r="C270" s="25" t="str">
        <f>IF(AND('كشف حساب'!$F$5&amp;'كشف حساب'!$F$6="")*AND(D270='كشف حساب'!$B$5),1,IF(AND(F270&gt;='كشف حساب'!$F$5,'حركة العملاء'!F270&lt;='كشف حساب'!$F$6)*AND(D270='كشف حساب'!$B$5),1,""))</f>
        <v/>
      </c>
      <c r="D270" s="18"/>
      <c r="E270" s="17" t="str">
        <f>IFERROR(VLOOKUP(D270,'بيان العملاء'!$B$7:$I$170,2,0),"")</f>
        <v/>
      </c>
      <c r="F270" s="24"/>
      <c r="G270" s="21"/>
      <c r="H270" s="20"/>
      <c r="I270" s="23"/>
    </row>
    <row r="271" spans="2:9" x14ac:dyDescent="0.2">
      <c r="B271" s="25" t="str">
        <f>IF(C271="","",COUNTIF($C$7:C271,C271))</f>
        <v/>
      </c>
      <c r="C271" s="25" t="str">
        <f>IF(AND('كشف حساب'!$F$5&amp;'كشف حساب'!$F$6="")*AND(D271='كشف حساب'!$B$5),1,IF(AND(F271&gt;='كشف حساب'!$F$5,'حركة العملاء'!F271&lt;='كشف حساب'!$F$6)*AND(D271='كشف حساب'!$B$5),1,""))</f>
        <v/>
      </c>
      <c r="D271" s="18"/>
      <c r="E271" s="17" t="str">
        <f>IFERROR(VLOOKUP(D271,'بيان العملاء'!$B$7:$I$170,2,0),"")</f>
        <v/>
      </c>
      <c r="F271" s="24"/>
      <c r="G271" s="21"/>
      <c r="H271" s="20"/>
      <c r="I271" s="23"/>
    </row>
    <row r="272" spans="2:9" x14ac:dyDescent="0.2">
      <c r="B272" s="25" t="str">
        <f>IF(C272="","",COUNTIF($C$7:C272,C272))</f>
        <v/>
      </c>
      <c r="C272" s="25" t="str">
        <f>IF(AND('كشف حساب'!$F$5&amp;'كشف حساب'!$F$6="")*AND(D272='كشف حساب'!$B$5),1,IF(AND(F272&gt;='كشف حساب'!$F$5,'حركة العملاء'!F272&lt;='كشف حساب'!$F$6)*AND(D272='كشف حساب'!$B$5),1,""))</f>
        <v/>
      </c>
      <c r="D272" s="18"/>
      <c r="E272" s="17" t="str">
        <f>IFERROR(VLOOKUP(D272,'بيان العملاء'!$B$7:$I$170,2,0),"")</f>
        <v/>
      </c>
      <c r="F272" s="24"/>
      <c r="G272" s="21"/>
      <c r="H272" s="20"/>
      <c r="I272" s="23"/>
    </row>
    <row r="273" spans="2:9" x14ac:dyDescent="0.2">
      <c r="B273" s="25" t="str">
        <f>IF(C273="","",COUNTIF($C$7:C273,C273))</f>
        <v/>
      </c>
      <c r="C273" s="25" t="str">
        <f>IF(AND('كشف حساب'!$F$5&amp;'كشف حساب'!$F$6="")*AND(D273='كشف حساب'!$B$5),1,IF(AND(F273&gt;='كشف حساب'!$F$5,'حركة العملاء'!F273&lt;='كشف حساب'!$F$6)*AND(D273='كشف حساب'!$B$5),1,""))</f>
        <v/>
      </c>
      <c r="D273" s="18"/>
      <c r="E273" s="17" t="str">
        <f>IFERROR(VLOOKUP(D273,'بيان العملاء'!$B$7:$I$170,2,0),"")</f>
        <v/>
      </c>
      <c r="F273" s="24"/>
      <c r="G273" s="21"/>
      <c r="H273" s="20"/>
      <c r="I273" s="23"/>
    </row>
    <row r="274" spans="2:9" x14ac:dyDescent="0.2">
      <c r="B274" s="25" t="str">
        <f>IF(C274="","",COUNTIF($C$7:C274,C274))</f>
        <v/>
      </c>
      <c r="C274" s="25" t="str">
        <f>IF(AND('كشف حساب'!$F$5&amp;'كشف حساب'!$F$6="")*AND(D274='كشف حساب'!$B$5),1,IF(AND(F274&gt;='كشف حساب'!$F$5,'حركة العملاء'!F274&lt;='كشف حساب'!$F$6)*AND(D274='كشف حساب'!$B$5),1,""))</f>
        <v/>
      </c>
      <c r="D274" s="18"/>
      <c r="E274" s="17" t="str">
        <f>IFERROR(VLOOKUP(D274,'بيان العملاء'!$B$7:$I$170,2,0),"")</f>
        <v/>
      </c>
      <c r="F274" s="24"/>
      <c r="G274" s="21"/>
      <c r="H274" s="20"/>
      <c r="I274" s="23"/>
    </row>
    <row r="275" spans="2:9" x14ac:dyDescent="0.2">
      <c r="B275" s="25" t="str">
        <f>IF(C275="","",COUNTIF($C$7:C275,C275))</f>
        <v/>
      </c>
      <c r="C275" s="25" t="str">
        <f>IF(AND('كشف حساب'!$F$5&amp;'كشف حساب'!$F$6="")*AND(D275='كشف حساب'!$B$5),1,IF(AND(F275&gt;='كشف حساب'!$F$5,'حركة العملاء'!F275&lt;='كشف حساب'!$F$6)*AND(D275='كشف حساب'!$B$5),1,""))</f>
        <v/>
      </c>
      <c r="D275" s="18"/>
      <c r="E275" s="17" t="str">
        <f>IFERROR(VLOOKUP(D275,'بيان العملاء'!$B$7:$I$170,2,0),"")</f>
        <v/>
      </c>
      <c r="F275" s="24"/>
      <c r="G275" s="21"/>
      <c r="H275" s="20"/>
      <c r="I275" s="23"/>
    </row>
    <row r="276" spans="2:9" x14ac:dyDescent="0.2">
      <c r="B276" s="25" t="str">
        <f>IF(C276="","",COUNTIF($C$7:C276,C276))</f>
        <v/>
      </c>
      <c r="C276" s="25" t="str">
        <f>IF(AND('كشف حساب'!$F$5&amp;'كشف حساب'!$F$6="")*AND(D276='كشف حساب'!$B$5),1,IF(AND(F276&gt;='كشف حساب'!$F$5,'حركة العملاء'!F276&lt;='كشف حساب'!$F$6)*AND(D276='كشف حساب'!$B$5),1,""))</f>
        <v/>
      </c>
      <c r="D276" s="18"/>
      <c r="E276" s="17" t="str">
        <f>IFERROR(VLOOKUP(D276,'بيان العملاء'!$B$7:$I$170,2,0),"")</f>
        <v/>
      </c>
      <c r="F276" s="24"/>
      <c r="G276" s="21"/>
      <c r="H276" s="20"/>
      <c r="I276" s="23"/>
    </row>
    <row r="277" spans="2:9" x14ac:dyDescent="0.2">
      <c r="B277" s="25" t="str">
        <f>IF(C277="","",COUNTIF($C$7:C277,C277))</f>
        <v/>
      </c>
      <c r="C277" s="25" t="str">
        <f>IF(AND('كشف حساب'!$F$5&amp;'كشف حساب'!$F$6="")*AND(D277='كشف حساب'!$B$5),1,IF(AND(F277&gt;='كشف حساب'!$F$5,'حركة العملاء'!F277&lt;='كشف حساب'!$F$6)*AND(D277='كشف حساب'!$B$5),1,""))</f>
        <v/>
      </c>
      <c r="D277" s="18"/>
      <c r="E277" s="17" t="str">
        <f>IFERROR(VLOOKUP(D277,'بيان العملاء'!$B$7:$I$170,2,0),"")</f>
        <v/>
      </c>
      <c r="F277" s="24"/>
      <c r="G277" s="21"/>
      <c r="H277" s="20"/>
      <c r="I277" s="23"/>
    </row>
    <row r="278" spans="2:9" x14ac:dyDescent="0.2">
      <c r="B278" s="25" t="str">
        <f>IF(C278="","",COUNTIF($C$7:C278,C278))</f>
        <v/>
      </c>
      <c r="C278" s="25" t="str">
        <f>IF(AND('كشف حساب'!$F$5&amp;'كشف حساب'!$F$6="")*AND(D278='كشف حساب'!$B$5),1,IF(AND(F278&gt;='كشف حساب'!$F$5,'حركة العملاء'!F278&lt;='كشف حساب'!$F$6)*AND(D278='كشف حساب'!$B$5),1,""))</f>
        <v/>
      </c>
      <c r="D278" s="18"/>
      <c r="E278" s="17" t="str">
        <f>IFERROR(VLOOKUP(D278,'بيان العملاء'!$B$7:$I$170,2,0),"")</f>
        <v/>
      </c>
      <c r="F278" s="24"/>
      <c r="G278" s="21"/>
      <c r="H278" s="20"/>
      <c r="I278" s="23"/>
    </row>
    <row r="279" spans="2:9" x14ac:dyDescent="0.2">
      <c r="B279" s="25" t="str">
        <f>IF(C279="","",COUNTIF($C$7:C279,C279))</f>
        <v/>
      </c>
      <c r="C279" s="25" t="str">
        <f>IF(AND('كشف حساب'!$F$5&amp;'كشف حساب'!$F$6="")*AND(D279='كشف حساب'!$B$5),1,IF(AND(F279&gt;='كشف حساب'!$F$5,'حركة العملاء'!F279&lt;='كشف حساب'!$F$6)*AND(D279='كشف حساب'!$B$5),1,""))</f>
        <v/>
      </c>
      <c r="D279" s="18"/>
      <c r="E279" s="17" t="str">
        <f>IFERROR(VLOOKUP(D279,'بيان العملاء'!$B$7:$I$170,2,0),"")</f>
        <v/>
      </c>
      <c r="F279" s="24"/>
      <c r="G279" s="21"/>
      <c r="H279" s="20"/>
      <c r="I279" s="23"/>
    </row>
    <row r="280" spans="2:9" x14ac:dyDescent="0.2">
      <c r="B280" s="25" t="str">
        <f>IF(C280="","",COUNTIF($C$7:C280,C280))</f>
        <v/>
      </c>
      <c r="C280" s="25" t="str">
        <f>IF(AND('كشف حساب'!$F$5&amp;'كشف حساب'!$F$6="")*AND(D280='كشف حساب'!$B$5),1,IF(AND(F280&gt;='كشف حساب'!$F$5,'حركة العملاء'!F280&lt;='كشف حساب'!$F$6)*AND(D280='كشف حساب'!$B$5),1,""))</f>
        <v/>
      </c>
      <c r="D280" s="18"/>
      <c r="E280" s="17" t="str">
        <f>IFERROR(VLOOKUP(D280,'بيان العملاء'!$B$7:$I$170,2,0),"")</f>
        <v/>
      </c>
      <c r="F280" s="24"/>
      <c r="G280" s="21"/>
      <c r="H280" s="20"/>
      <c r="I280" s="23"/>
    </row>
    <row r="281" spans="2:9" x14ac:dyDescent="0.2">
      <c r="B281" s="25" t="str">
        <f>IF(C281="","",COUNTIF($C$7:C281,C281))</f>
        <v/>
      </c>
      <c r="C281" s="25" t="str">
        <f>IF(AND('كشف حساب'!$F$5&amp;'كشف حساب'!$F$6="")*AND(D281='كشف حساب'!$B$5),1,IF(AND(F281&gt;='كشف حساب'!$F$5,'حركة العملاء'!F281&lt;='كشف حساب'!$F$6)*AND(D281='كشف حساب'!$B$5),1,""))</f>
        <v/>
      </c>
      <c r="D281" s="18"/>
      <c r="E281" s="17" t="str">
        <f>IFERROR(VLOOKUP(D281,'بيان العملاء'!$B$7:$I$170,2,0),"")</f>
        <v/>
      </c>
      <c r="F281" s="24"/>
      <c r="G281" s="21"/>
      <c r="H281" s="20"/>
      <c r="I281" s="23"/>
    </row>
    <row r="282" spans="2:9" x14ac:dyDescent="0.2">
      <c r="B282" s="25" t="str">
        <f>IF(C282="","",COUNTIF($C$7:C282,C282))</f>
        <v/>
      </c>
      <c r="C282" s="25" t="str">
        <f>IF(AND('كشف حساب'!$F$5&amp;'كشف حساب'!$F$6="")*AND(D282='كشف حساب'!$B$5),1,IF(AND(F282&gt;='كشف حساب'!$F$5,'حركة العملاء'!F282&lt;='كشف حساب'!$F$6)*AND(D282='كشف حساب'!$B$5),1,""))</f>
        <v/>
      </c>
      <c r="D282" s="18"/>
      <c r="E282" s="17" t="str">
        <f>IFERROR(VLOOKUP(D282,'بيان العملاء'!$B$7:$I$170,2,0),"")</f>
        <v/>
      </c>
      <c r="F282" s="24"/>
      <c r="G282" s="21"/>
      <c r="H282" s="20"/>
      <c r="I282" s="23"/>
    </row>
    <row r="283" spans="2:9" x14ac:dyDescent="0.2">
      <c r="B283" s="25" t="str">
        <f>IF(C283="","",COUNTIF($C$7:C283,C283))</f>
        <v/>
      </c>
      <c r="C283" s="25" t="str">
        <f>IF(AND('كشف حساب'!$F$5&amp;'كشف حساب'!$F$6="")*AND(D283='كشف حساب'!$B$5),1,IF(AND(F283&gt;='كشف حساب'!$F$5,'حركة العملاء'!F283&lt;='كشف حساب'!$F$6)*AND(D283='كشف حساب'!$B$5),1,""))</f>
        <v/>
      </c>
      <c r="D283" s="18"/>
      <c r="E283" s="17" t="str">
        <f>IFERROR(VLOOKUP(D283,'بيان العملاء'!$B$7:$I$170,2,0),"")</f>
        <v/>
      </c>
      <c r="F283" s="24"/>
      <c r="G283" s="21"/>
      <c r="H283" s="20"/>
      <c r="I283" s="23"/>
    </row>
    <row r="284" spans="2:9" x14ac:dyDescent="0.2">
      <c r="B284" s="25" t="str">
        <f>IF(C284="","",COUNTIF($C$7:C284,C284))</f>
        <v/>
      </c>
      <c r="C284" s="25" t="str">
        <f>IF(AND('كشف حساب'!$F$5&amp;'كشف حساب'!$F$6="")*AND(D284='كشف حساب'!$B$5),1,IF(AND(F284&gt;='كشف حساب'!$F$5,'حركة العملاء'!F284&lt;='كشف حساب'!$F$6)*AND(D284='كشف حساب'!$B$5),1,""))</f>
        <v/>
      </c>
      <c r="D284" s="18"/>
      <c r="E284" s="17" t="str">
        <f>IFERROR(VLOOKUP(D284,'بيان العملاء'!$B$7:$I$170,2,0),"")</f>
        <v/>
      </c>
      <c r="F284" s="24"/>
      <c r="G284" s="21"/>
      <c r="H284" s="20"/>
      <c r="I284" s="23"/>
    </row>
    <row r="285" spans="2:9" x14ac:dyDescent="0.2">
      <c r="B285" s="25" t="str">
        <f>IF(C285="","",COUNTIF($C$7:C285,C285))</f>
        <v/>
      </c>
      <c r="C285" s="25" t="str">
        <f>IF(AND('كشف حساب'!$F$5&amp;'كشف حساب'!$F$6="")*AND(D285='كشف حساب'!$B$5),1,IF(AND(F285&gt;='كشف حساب'!$F$5,'حركة العملاء'!F285&lt;='كشف حساب'!$F$6)*AND(D285='كشف حساب'!$B$5),1,""))</f>
        <v/>
      </c>
      <c r="D285" s="18"/>
      <c r="E285" s="17" t="str">
        <f>IFERROR(VLOOKUP(D285,'بيان العملاء'!$B$7:$I$170,2,0),"")</f>
        <v/>
      </c>
      <c r="F285" s="24"/>
      <c r="G285" s="21"/>
      <c r="H285" s="20"/>
      <c r="I285" s="23"/>
    </row>
    <row r="286" spans="2:9" x14ac:dyDescent="0.2">
      <c r="B286" s="25" t="str">
        <f>IF(C286="","",COUNTIF($C$7:C286,C286))</f>
        <v/>
      </c>
      <c r="C286" s="25" t="str">
        <f>IF(AND('كشف حساب'!$F$5&amp;'كشف حساب'!$F$6="")*AND(D286='كشف حساب'!$B$5),1,IF(AND(F286&gt;='كشف حساب'!$F$5,'حركة العملاء'!F286&lt;='كشف حساب'!$F$6)*AND(D286='كشف حساب'!$B$5),1,""))</f>
        <v/>
      </c>
      <c r="D286" s="18"/>
      <c r="E286" s="17" t="str">
        <f>IFERROR(VLOOKUP(D286,'بيان العملاء'!$B$7:$I$170,2,0),"")</f>
        <v/>
      </c>
      <c r="F286" s="24"/>
      <c r="G286" s="21"/>
      <c r="H286" s="20"/>
      <c r="I286" s="23"/>
    </row>
    <row r="287" spans="2:9" x14ac:dyDescent="0.2">
      <c r="B287" s="25" t="str">
        <f>IF(C287="","",COUNTIF($C$7:C287,C287))</f>
        <v/>
      </c>
      <c r="C287" s="25" t="str">
        <f>IF(AND('كشف حساب'!$F$5&amp;'كشف حساب'!$F$6="")*AND(D287='كشف حساب'!$B$5),1,IF(AND(F287&gt;='كشف حساب'!$F$5,'حركة العملاء'!F287&lt;='كشف حساب'!$F$6)*AND(D287='كشف حساب'!$B$5),1,""))</f>
        <v/>
      </c>
      <c r="D287" s="18"/>
      <c r="E287" s="17" t="str">
        <f>IFERROR(VLOOKUP(D287,'بيان العملاء'!$B$7:$I$170,2,0),"")</f>
        <v/>
      </c>
      <c r="F287" s="24"/>
      <c r="G287" s="21"/>
      <c r="H287" s="20"/>
      <c r="I287" s="23"/>
    </row>
    <row r="288" spans="2:9" x14ac:dyDescent="0.2">
      <c r="B288" s="25" t="str">
        <f>IF(C288="","",COUNTIF($C$7:C288,C288))</f>
        <v/>
      </c>
      <c r="C288" s="25" t="str">
        <f>IF(AND('كشف حساب'!$F$5&amp;'كشف حساب'!$F$6="")*AND(D288='كشف حساب'!$B$5),1,IF(AND(F288&gt;='كشف حساب'!$F$5,'حركة العملاء'!F288&lt;='كشف حساب'!$F$6)*AND(D288='كشف حساب'!$B$5),1,""))</f>
        <v/>
      </c>
      <c r="D288" s="18"/>
      <c r="E288" s="17" t="str">
        <f>IFERROR(VLOOKUP(D288,'بيان العملاء'!$B$7:$I$170,2,0),"")</f>
        <v/>
      </c>
      <c r="F288" s="24"/>
      <c r="G288" s="21"/>
      <c r="H288" s="20"/>
      <c r="I288" s="23"/>
    </row>
    <row r="289" spans="2:9" x14ac:dyDescent="0.2">
      <c r="B289" s="25" t="str">
        <f>IF(C289="","",COUNTIF($C$7:C289,C289))</f>
        <v/>
      </c>
      <c r="C289" s="25" t="str">
        <f>IF(AND('كشف حساب'!$F$5&amp;'كشف حساب'!$F$6="")*AND(D289='كشف حساب'!$B$5),1,IF(AND(F289&gt;='كشف حساب'!$F$5,'حركة العملاء'!F289&lt;='كشف حساب'!$F$6)*AND(D289='كشف حساب'!$B$5),1,""))</f>
        <v/>
      </c>
      <c r="D289" s="18"/>
      <c r="E289" s="17" t="str">
        <f>IFERROR(VLOOKUP(D289,'بيان العملاء'!$B$7:$I$170,2,0),"")</f>
        <v/>
      </c>
      <c r="F289" s="24"/>
      <c r="G289" s="21"/>
      <c r="H289" s="20"/>
      <c r="I289" s="23"/>
    </row>
    <row r="290" spans="2:9" x14ac:dyDescent="0.2">
      <c r="B290" s="25" t="str">
        <f>IF(C290="","",COUNTIF($C$7:C290,C290))</f>
        <v/>
      </c>
      <c r="C290" s="25" t="str">
        <f>IF(AND('كشف حساب'!$F$5&amp;'كشف حساب'!$F$6="")*AND(D290='كشف حساب'!$B$5),1,IF(AND(F290&gt;='كشف حساب'!$F$5,'حركة العملاء'!F290&lt;='كشف حساب'!$F$6)*AND(D290='كشف حساب'!$B$5),1,""))</f>
        <v/>
      </c>
      <c r="D290" s="18"/>
      <c r="E290" s="17" t="str">
        <f>IFERROR(VLOOKUP(D290,'بيان العملاء'!$B$7:$I$170,2,0),"")</f>
        <v/>
      </c>
      <c r="F290" s="24"/>
      <c r="G290" s="21"/>
      <c r="H290" s="20"/>
      <c r="I290" s="23"/>
    </row>
    <row r="291" spans="2:9" x14ac:dyDescent="0.2">
      <c r="B291" s="25" t="str">
        <f>IF(C291="","",COUNTIF($C$7:C291,C291))</f>
        <v/>
      </c>
      <c r="C291" s="25" t="str">
        <f>IF(AND('كشف حساب'!$F$5&amp;'كشف حساب'!$F$6="")*AND(D291='كشف حساب'!$B$5),1,IF(AND(F291&gt;='كشف حساب'!$F$5,'حركة العملاء'!F291&lt;='كشف حساب'!$F$6)*AND(D291='كشف حساب'!$B$5),1,""))</f>
        <v/>
      </c>
      <c r="D291" s="18"/>
      <c r="E291" s="17" t="str">
        <f>IFERROR(VLOOKUP(D291,'بيان العملاء'!$B$7:$I$170,2,0),"")</f>
        <v/>
      </c>
      <c r="F291" s="24"/>
      <c r="G291" s="21"/>
      <c r="H291" s="20"/>
      <c r="I291" s="23"/>
    </row>
    <row r="292" spans="2:9" x14ac:dyDescent="0.2">
      <c r="B292" s="25" t="str">
        <f>IF(C292="","",COUNTIF($C$7:C292,C292))</f>
        <v/>
      </c>
      <c r="C292" s="25" t="str">
        <f>IF(AND('كشف حساب'!$F$5&amp;'كشف حساب'!$F$6="")*AND(D292='كشف حساب'!$B$5),1,IF(AND(F292&gt;='كشف حساب'!$F$5,'حركة العملاء'!F292&lt;='كشف حساب'!$F$6)*AND(D292='كشف حساب'!$B$5),1,""))</f>
        <v/>
      </c>
      <c r="D292" s="18"/>
      <c r="E292" s="17" t="str">
        <f>IFERROR(VLOOKUP(D292,'بيان العملاء'!$B$7:$I$170,2,0),"")</f>
        <v/>
      </c>
      <c r="F292" s="24"/>
      <c r="G292" s="21"/>
      <c r="H292" s="20"/>
      <c r="I292" s="23"/>
    </row>
    <row r="293" spans="2:9" x14ac:dyDescent="0.2">
      <c r="B293" s="25" t="str">
        <f>IF(C293="","",COUNTIF($C$7:C293,C293))</f>
        <v/>
      </c>
      <c r="C293" s="25" t="str">
        <f>IF(AND('كشف حساب'!$F$5&amp;'كشف حساب'!$F$6="")*AND(D293='كشف حساب'!$B$5),1,IF(AND(F293&gt;='كشف حساب'!$F$5,'حركة العملاء'!F293&lt;='كشف حساب'!$F$6)*AND(D293='كشف حساب'!$B$5),1,""))</f>
        <v/>
      </c>
      <c r="D293" s="18"/>
      <c r="E293" s="17" t="str">
        <f>IFERROR(VLOOKUP(D293,'بيان العملاء'!$B$7:$I$170,2,0),"")</f>
        <v/>
      </c>
      <c r="F293" s="24"/>
      <c r="G293" s="21"/>
      <c r="H293" s="20"/>
      <c r="I293" s="23"/>
    </row>
    <row r="294" spans="2:9" x14ac:dyDescent="0.2">
      <c r="B294" s="25" t="str">
        <f>IF(C294="","",COUNTIF($C$7:C294,C294))</f>
        <v/>
      </c>
      <c r="C294" s="25" t="str">
        <f>IF(AND('كشف حساب'!$F$5&amp;'كشف حساب'!$F$6="")*AND(D294='كشف حساب'!$B$5),1,IF(AND(F294&gt;='كشف حساب'!$F$5,'حركة العملاء'!F294&lt;='كشف حساب'!$F$6)*AND(D294='كشف حساب'!$B$5),1,""))</f>
        <v/>
      </c>
      <c r="D294" s="18"/>
      <c r="E294" s="17" t="str">
        <f>IFERROR(VLOOKUP(D294,'بيان العملاء'!$B$7:$I$170,2,0),"")</f>
        <v/>
      </c>
      <c r="F294" s="24"/>
      <c r="G294" s="21"/>
      <c r="H294" s="20"/>
      <c r="I294" s="23"/>
    </row>
    <row r="295" spans="2:9" x14ac:dyDescent="0.2">
      <c r="B295" s="25" t="str">
        <f>IF(C295="","",COUNTIF($C$7:C295,C295))</f>
        <v/>
      </c>
      <c r="C295" s="25" t="str">
        <f>IF(AND('كشف حساب'!$F$5&amp;'كشف حساب'!$F$6="")*AND(D295='كشف حساب'!$B$5),1,IF(AND(F295&gt;='كشف حساب'!$F$5,'حركة العملاء'!F295&lt;='كشف حساب'!$F$6)*AND(D295='كشف حساب'!$B$5),1,""))</f>
        <v/>
      </c>
      <c r="D295" s="18"/>
      <c r="E295" s="17" t="str">
        <f>IFERROR(VLOOKUP(D295,'بيان العملاء'!$B$7:$I$170,2,0),"")</f>
        <v/>
      </c>
      <c r="F295" s="24"/>
      <c r="G295" s="21"/>
      <c r="H295" s="20"/>
      <c r="I295" s="23"/>
    </row>
    <row r="296" spans="2:9" x14ac:dyDescent="0.2">
      <c r="B296" s="25" t="str">
        <f>IF(C296="","",COUNTIF($C$7:C296,C296))</f>
        <v/>
      </c>
      <c r="C296" s="25" t="str">
        <f>IF(AND('كشف حساب'!$F$5&amp;'كشف حساب'!$F$6="")*AND(D296='كشف حساب'!$B$5),1,IF(AND(F296&gt;='كشف حساب'!$F$5,'حركة العملاء'!F296&lt;='كشف حساب'!$F$6)*AND(D296='كشف حساب'!$B$5),1,""))</f>
        <v/>
      </c>
      <c r="D296" s="18"/>
      <c r="E296" s="17" t="str">
        <f>IFERROR(VLOOKUP(D296,'بيان العملاء'!$B$7:$I$170,2,0),"")</f>
        <v/>
      </c>
      <c r="F296" s="24"/>
      <c r="G296" s="21"/>
      <c r="H296" s="20"/>
      <c r="I296" s="23"/>
    </row>
    <row r="297" spans="2:9" x14ac:dyDescent="0.2">
      <c r="B297" s="25" t="str">
        <f>IF(C297="","",COUNTIF($C$7:C297,C297))</f>
        <v/>
      </c>
      <c r="C297" s="25" t="str">
        <f>IF(AND('كشف حساب'!$F$5&amp;'كشف حساب'!$F$6="")*AND(D297='كشف حساب'!$B$5),1,IF(AND(F297&gt;='كشف حساب'!$F$5,'حركة العملاء'!F297&lt;='كشف حساب'!$F$6)*AND(D297='كشف حساب'!$B$5),1,""))</f>
        <v/>
      </c>
      <c r="D297" s="18"/>
      <c r="E297" s="17" t="str">
        <f>IFERROR(VLOOKUP(D297,'بيان العملاء'!$B$7:$I$170,2,0),"")</f>
        <v/>
      </c>
      <c r="F297" s="24"/>
      <c r="G297" s="21"/>
      <c r="H297" s="20"/>
      <c r="I297" s="23"/>
    </row>
    <row r="298" spans="2:9" x14ac:dyDescent="0.2">
      <c r="B298" s="25" t="str">
        <f>IF(C298="","",COUNTIF($C$7:C298,C298))</f>
        <v/>
      </c>
      <c r="C298" s="25" t="str">
        <f>IF(AND('كشف حساب'!$F$5&amp;'كشف حساب'!$F$6="")*AND(D298='كشف حساب'!$B$5),1,IF(AND(F298&gt;='كشف حساب'!$F$5,'حركة العملاء'!F298&lt;='كشف حساب'!$F$6)*AND(D298='كشف حساب'!$B$5),1,""))</f>
        <v/>
      </c>
      <c r="D298" s="18"/>
      <c r="E298" s="17" t="str">
        <f>IFERROR(VLOOKUP(D298,'بيان العملاء'!$B$7:$I$170,2,0),"")</f>
        <v/>
      </c>
      <c r="F298" s="24"/>
      <c r="G298" s="21"/>
      <c r="H298" s="20"/>
      <c r="I298" s="23"/>
    </row>
    <row r="299" spans="2:9" x14ac:dyDescent="0.2">
      <c r="B299" s="25" t="str">
        <f>IF(C299="","",COUNTIF($C$7:C299,C299))</f>
        <v/>
      </c>
      <c r="C299" s="25" t="str">
        <f>IF(AND('كشف حساب'!$F$5&amp;'كشف حساب'!$F$6="")*AND(D299='كشف حساب'!$B$5),1,IF(AND(F299&gt;='كشف حساب'!$F$5,'حركة العملاء'!F299&lt;='كشف حساب'!$F$6)*AND(D299='كشف حساب'!$B$5),1,""))</f>
        <v/>
      </c>
      <c r="D299" s="18"/>
      <c r="E299" s="17" t="str">
        <f>IFERROR(VLOOKUP(D299,'بيان العملاء'!$B$7:$I$170,2,0),"")</f>
        <v/>
      </c>
      <c r="F299" s="24"/>
      <c r="G299" s="21"/>
      <c r="H299" s="20"/>
      <c r="I299" s="23"/>
    </row>
    <row r="300" spans="2:9" x14ac:dyDescent="0.2">
      <c r="B300" s="25" t="str">
        <f>IF(C300="","",COUNTIF($C$7:C300,C300))</f>
        <v/>
      </c>
      <c r="C300" s="25" t="str">
        <f>IF(AND('كشف حساب'!$F$5&amp;'كشف حساب'!$F$6="")*AND(D300='كشف حساب'!$B$5),1,IF(AND(F300&gt;='كشف حساب'!$F$5,'حركة العملاء'!F300&lt;='كشف حساب'!$F$6)*AND(D300='كشف حساب'!$B$5),1,""))</f>
        <v/>
      </c>
      <c r="D300" s="18"/>
      <c r="E300" s="17" t="str">
        <f>IFERROR(VLOOKUP(D300,'بيان العملاء'!$B$7:$I$170,2,0),"")</f>
        <v/>
      </c>
      <c r="F300" s="24"/>
      <c r="G300" s="21"/>
      <c r="H300" s="20"/>
      <c r="I300" s="23"/>
    </row>
    <row r="301" spans="2:9" x14ac:dyDescent="0.2">
      <c r="B301" s="25" t="str">
        <f>IF(C301="","",COUNTIF($C$7:C301,C301))</f>
        <v/>
      </c>
      <c r="C301" s="25" t="str">
        <f>IF(AND('كشف حساب'!$F$5&amp;'كشف حساب'!$F$6="")*AND(D301='كشف حساب'!$B$5),1,IF(AND(F301&gt;='كشف حساب'!$F$5,'حركة العملاء'!F301&lt;='كشف حساب'!$F$6)*AND(D301='كشف حساب'!$B$5),1,""))</f>
        <v/>
      </c>
      <c r="D301" s="18"/>
      <c r="E301" s="17" t="str">
        <f>IFERROR(VLOOKUP(D301,'بيان العملاء'!$B$7:$I$170,2,0),"")</f>
        <v/>
      </c>
      <c r="F301" s="24"/>
      <c r="G301" s="21"/>
      <c r="H301" s="20"/>
      <c r="I301" s="23"/>
    </row>
    <row r="302" spans="2:9" x14ac:dyDescent="0.2">
      <c r="B302" s="25" t="str">
        <f>IF(C302="","",COUNTIF($C$7:C302,C302))</f>
        <v/>
      </c>
      <c r="C302" s="25" t="str">
        <f>IF(AND('كشف حساب'!$F$5&amp;'كشف حساب'!$F$6="")*AND(D302='كشف حساب'!$B$5),1,IF(AND(F302&gt;='كشف حساب'!$F$5,'حركة العملاء'!F302&lt;='كشف حساب'!$F$6)*AND(D302='كشف حساب'!$B$5),1,""))</f>
        <v/>
      </c>
      <c r="D302" s="18"/>
      <c r="E302" s="17" t="str">
        <f>IFERROR(VLOOKUP(D302,'بيان العملاء'!$B$7:$I$170,2,0),"")</f>
        <v/>
      </c>
      <c r="F302" s="24"/>
      <c r="G302" s="21"/>
      <c r="H302" s="20"/>
      <c r="I302" s="23"/>
    </row>
    <row r="303" spans="2:9" x14ac:dyDescent="0.2">
      <c r="B303" s="25" t="str">
        <f>IF(C303="","",COUNTIF($C$7:C303,C303))</f>
        <v/>
      </c>
      <c r="C303" s="25" t="str">
        <f>IF(AND('كشف حساب'!$F$5&amp;'كشف حساب'!$F$6="")*AND(D303='كشف حساب'!$B$5),1,IF(AND(F303&gt;='كشف حساب'!$F$5,'حركة العملاء'!F303&lt;='كشف حساب'!$F$6)*AND(D303='كشف حساب'!$B$5),1,""))</f>
        <v/>
      </c>
      <c r="D303" s="18"/>
      <c r="E303" s="17" t="str">
        <f>IFERROR(VLOOKUP(D303,'بيان العملاء'!$B$7:$I$170,2,0),"")</f>
        <v/>
      </c>
      <c r="F303" s="24"/>
      <c r="G303" s="21"/>
      <c r="H303" s="20"/>
      <c r="I303" s="23"/>
    </row>
    <row r="304" spans="2:9" x14ac:dyDescent="0.2">
      <c r="B304" s="25" t="str">
        <f>IF(C304="","",COUNTIF($C$7:C304,C304))</f>
        <v/>
      </c>
      <c r="C304" s="25" t="str">
        <f>IF(AND('كشف حساب'!$F$5&amp;'كشف حساب'!$F$6="")*AND(D304='كشف حساب'!$B$5),1,IF(AND(F304&gt;='كشف حساب'!$F$5,'حركة العملاء'!F304&lt;='كشف حساب'!$F$6)*AND(D304='كشف حساب'!$B$5),1,""))</f>
        <v/>
      </c>
      <c r="D304" s="18"/>
      <c r="E304" s="17" t="str">
        <f>IFERROR(VLOOKUP(D304,'بيان العملاء'!$B$7:$I$170,2,0),"")</f>
        <v/>
      </c>
      <c r="F304" s="24"/>
      <c r="G304" s="21"/>
      <c r="H304" s="20"/>
      <c r="I304" s="23"/>
    </row>
    <row r="305" spans="2:9" x14ac:dyDescent="0.2">
      <c r="B305" s="25" t="str">
        <f>IF(C305="","",COUNTIF($C$7:C305,C305))</f>
        <v/>
      </c>
      <c r="C305" s="25" t="str">
        <f>IF(AND('كشف حساب'!$F$5&amp;'كشف حساب'!$F$6="")*AND(D305='كشف حساب'!$B$5),1,IF(AND(F305&gt;='كشف حساب'!$F$5,'حركة العملاء'!F305&lt;='كشف حساب'!$F$6)*AND(D305='كشف حساب'!$B$5),1,""))</f>
        <v/>
      </c>
      <c r="D305" s="18"/>
      <c r="E305" s="17" t="str">
        <f>IFERROR(VLOOKUP(D305,'بيان العملاء'!$B$7:$I$170,2,0),"")</f>
        <v/>
      </c>
      <c r="F305" s="24"/>
      <c r="G305" s="21"/>
      <c r="H305" s="20"/>
      <c r="I305" s="23"/>
    </row>
    <row r="306" spans="2:9" x14ac:dyDescent="0.2">
      <c r="B306" s="25" t="str">
        <f>IF(C306="","",COUNTIF($C$7:C306,C306))</f>
        <v/>
      </c>
      <c r="C306" s="25" t="str">
        <f>IF(AND('كشف حساب'!$F$5&amp;'كشف حساب'!$F$6="")*AND(D306='كشف حساب'!$B$5),1,IF(AND(F306&gt;='كشف حساب'!$F$5,'حركة العملاء'!F306&lt;='كشف حساب'!$F$6)*AND(D306='كشف حساب'!$B$5),1,""))</f>
        <v/>
      </c>
      <c r="D306" s="18"/>
      <c r="E306" s="17" t="str">
        <f>IFERROR(VLOOKUP(D306,'بيان العملاء'!$B$7:$I$170,2,0),"")</f>
        <v/>
      </c>
      <c r="F306" s="24"/>
      <c r="G306" s="21"/>
      <c r="H306" s="20"/>
      <c r="I306" s="23"/>
    </row>
    <row r="307" spans="2:9" x14ac:dyDescent="0.2">
      <c r="B307" s="25" t="str">
        <f>IF(C307="","",COUNTIF($C$7:C307,C307))</f>
        <v/>
      </c>
      <c r="C307" s="25" t="str">
        <f>IF(AND('كشف حساب'!$F$5&amp;'كشف حساب'!$F$6="")*AND(D307='كشف حساب'!$B$5),1,IF(AND(F307&gt;='كشف حساب'!$F$5,'حركة العملاء'!F307&lt;='كشف حساب'!$F$6)*AND(D307='كشف حساب'!$B$5),1,""))</f>
        <v/>
      </c>
      <c r="D307" s="18"/>
      <c r="E307" s="17" t="str">
        <f>IFERROR(VLOOKUP(D307,'بيان العملاء'!$B$7:$I$170,2,0),"")</f>
        <v/>
      </c>
      <c r="F307" s="24"/>
      <c r="G307" s="21"/>
      <c r="H307" s="20"/>
      <c r="I307" s="23"/>
    </row>
    <row r="308" spans="2:9" x14ac:dyDescent="0.2">
      <c r="B308" s="25" t="str">
        <f>IF(C308="","",COUNTIF($C$7:C308,C308))</f>
        <v/>
      </c>
      <c r="C308" s="25" t="str">
        <f>IF(AND('كشف حساب'!$F$5&amp;'كشف حساب'!$F$6="")*AND(D308='كشف حساب'!$B$5),1,IF(AND(F308&gt;='كشف حساب'!$F$5,'حركة العملاء'!F308&lt;='كشف حساب'!$F$6)*AND(D308='كشف حساب'!$B$5),1,""))</f>
        <v/>
      </c>
      <c r="D308" s="18"/>
      <c r="E308" s="17" t="str">
        <f>IFERROR(VLOOKUP(D308,'بيان العملاء'!$B$7:$I$170,2,0),"")</f>
        <v/>
      </c>
      <c r="F308" s="24"/>
      <c r="G308" s="21"/>
      <c r="H308" s="20"/>
      <c r="I308" s="23"/>
    </row>
    <row r="309" spans="2:9" x14ac:dyDescent="0.2">
      <c r="B309" s="25" t="str">
        <f>IF(C309="","",COUNTIF($C$7:C309,C309))</f>
        <v/>
      </c>
      <c r="C309" s="25" t="str">
        <f>IF(AND('كشف حساب'!$F$5&amp;'كشف حساب'!$F$6="")*AND(D309='كشف حساب'!$B$5),1,IF(AND(F309&gt;='كشف حساب'!$F$5,'حركة العملاء'!F309&lt;='كشف حساب'!$F$6)*AND(D309='كشف حساب'!$B$5),1,""))</f>
        <v/>
      </c>
      <c r="D309" s="18"/>
      <c r="E309" s="17" t="str">
        <f>IFERROR(VLOOKUP(D309,'بيان العملاء'!$B$7:$I$170,2,0),"")</f>
        <v/>
      </c>
      <c r="F309" s="24"/>
      <c r="G309" s="21"/>
      <c r="H309" s="20"/>
      <c r="I309" s="23"/>
    </row>
    <row r="310" spans="2:9" x14ac:dyDescent="0.2">
      <c r="B310" s="25" t="str">
        <f>IF(C310="","",COUNTIF($C$7:C310,C310))</f>
        <v/>
      </c>
      <c r="C310" s="25" t="str">
        <f>IF(AND('كشف حساب'!$F$5&amp;'كشف حساب'!$F$6="")*AND(D310='كشف حساب'!$B$5),1,IF(AND(F310&gt;='كشف حساب'!$F$5,'حركة العملاء'!F310&lt;='كشف حساب'!$F$6)*AND(D310='كشف حساب'!$B$5),1,""))</f>
        <v/>
      </c>
      <c r="D310" s="18"/>
      <c r="E310" s="17" t="str">
        <f>IFERROR(VLOOKUP(D310,'بيان العملاء'!$B$7:$I$170,2,0),"")</f>
        <v/>
      </c>
      <c r="F310" s="24"/>
      <c r="G310" s="21"/>
      <c r="H310" s="20"/>
      <c r="I310" s="23"/>
    </row>
    <row r="311" spans="2:9" x14ac:dyDescent="0.2">
      <c r="B311" s="25" t="str">
        <f>IF(C311="","",COUNTIF($C$7:C311,C311))</f>
        <v/>
      </c>
      <c r="C311" s="25" t="str">
        <f>IF(AND('كشف حساب'!$F$5&amp;'كشف حساب'!$F$6="")*AND(D311='كشف حساب'!$B$5),1,IF(AND(F311&gt;='كشف حساب'!$F$5,'حركة العملاء'!F311&lt;='كشف حساب'!$F$6)*AND(D311='كشف حساب'!$B$5),1,""))</f>
        <v/>
      </c>
      <c r="D311" s="18"/>
      <c r="E311" s="17" t="str">
        <f>IFERROR(VLOOKUP(D311,'بيان العملاء'!$B$7:$I$170,2,0),"")</f>
        <v/>
      </c>
      <c r="F311" s="24"/>
      <c r="G311" s="21"/>
      <c r="H311" s="20"/>
      <c r="I311" s="23"/>
    </row>
    <row r="312" spans="2:9" x14ac:dyDescent="0.2">
      <c r="B312" s="25" t="str">
        <f>IF(C312="","",COUNTIF($C$7:C312,C312))</f>
        <v/>
      </c>
      <c r="C312" s="25" t="str">
        <f>IF(AND('كشف حساب'!$F$5&amp;'كشف حساب'!$F$6="")*AND(D312='كشف حساب'!$B$5),1,IF(AND(F312&gt;='كشف حساب'!$F$5,'حركة العملاء'!F312&lt;='كشف حساب'!$F$6)*AND(D312='كشف حساب'!$B$5),1,""))</f>
        <v/>
      </c>
      <c r="D312" s="18"/>
      <c r="E312" s="17" t="str">
        <f>IFERROR(VLOOKUP(D312,'بيان العملاء'!$B$7:$I$170,2,0),"")</f>
        <v/>
      </c>
      <c r="F312" s="24"/>
      <c r="G312" s="21"/>
      <c r="H312" s="20"/>
      <c r="I312" s="23"/>
    </row>
    <row r="313" spans="2:9" x14ac:dyDescent="0.2">
      <c r="B313" s="25" t="str">
        <f>IF(C313="","",COUNTIF($C$7:C313,C313))</f>
        <v/>
      </c>
      <c r="C313" s="25" t="str">
        <f>IF(AND('كشف حساب'!$F$5&amp;'كشف حساب'!$F$6="")*AND(D313='كشف حساب'!$B$5),1,IF(AND(F313&gt;='كشف حساب'!$F$5,'حركة العملاء'!F313&lt;='كشف حساب'!$F$6)*AND(D313='كشف حساب'!$B$5),1,""))</f>
        <v/>
      </c>
      <c r="D313" s="18"/>
      <c r="E313" s="17" t="str">
        <f>IFERROR(VLOOKUP(D313,'بيان العملاء'!$B$7:$I$170,2,0),"")</f>
        <v/>
      </c>
      <c r="F313" s="24"/>
      <c r="G313" s="21"/>
      <c r="H313" s="20"/>
      <c r="I313" s="23"/>
    </row>
    <row r="314" spans="2:9" x14ac:dyDescent="0.2">
      <c r="B314" s="25" t="str">
        <f>IF(C314="","",COUNTIF($C$7:C314,C314))</f>
        <v/>
      </c>
      <c r="C314" s="25" t="str">
        <f>IF(AND('كشف حساب'!$F$5&amp;'كشف حساب'!$F$6="")*AND(D314='كشف حساب'!$B$5),1,IF(AND(F314&gt;='كشف حساب'!$F$5,'حركة العملاء'!F314&lt;='كشف حساب'!$F$6)*AND(D314='كشف حساب'!$B$5),1,""))</f>
        <v/>
      </c>
      <c r="D314" s="18"/>
      <c r="E314" s="17" t="str">
        <f>IFERROR(VLOOKUP(D314,'بيان العملاء'!$B$7:$I$170,2,0),"")</f>
        <v/>
      </c>
      <c r="F314" s="24"/>
      <c r="G314" s="21"/>
      <c r="H314" s="20"/>
      <c r="I314" s="23"/>
    </row>
    <row r="315" spans="2:9" x14ac:dyDescent="0.2">
      <c r="B315" s="25" t="str">
        <f>IF(C315="","",COUNTIF($C$7:C315,C315))</f>
        <v/>
      </c>
      <c r="C315" s="25" t="str">
        <f>IF(AND('كشف حساب'!$F$5&amp;'كشف حساب'!$F$6="")*AND(D315='كشف حساب'!$B$5),1,IF(AND(F315&gt;='كشف حساب'!$F$5,'حركة العملاء'!F315&lt;='كشف حساب'!$F$6)*AND(D315='كشف حساب'!$B$5),1,""))</f>
        <v/>
      </c>
      <c r="D315" s="18"/>
      <c r="E315" s="17" t="str">
        <f>IFERROR(VLOOKUP(D315,'بيان العملاء'!$B$7:$I$170,2,0),"")</f>
        <v/>
      </c>
      <c r="F315" s="24"/>
      <c r="G315" s="21"/>
      <c r="H315" s="20"/>
      <c r="I315" s="23"/>
    </row>
    <row r="316" spans="2:9" x14ac:dyDescent="0.2">
      <c r="B316" s="25" t="str">
        <f>IF(C316="","",COUNTIF($C$7:C316,C316))</f>
        <v/>
      </c>
      <c r="C316" s="25" t="str">
        <f>IF(AND('كشف حساب'!$F$5&amp;'كشف حساب'!$F$6="")*AND(D316='كشف حساب'!$B$5),1,IF(AND(F316&gt;='كشف حساب'!$F$5,'حركة العملاء'!F316&lt;='كشف حساب'!$F$6)*AND(D316='كشف حساب'!$B$5),1,""))</f>
        <v/>
      </c>
      <c r="D316" s="18"/>
      <c r="E316" s="17" t="str">
        <f>IFERROR(VLOOKUP(D316,'بيان العملاء'!$B$7:$I$170,2,0),"")</f>
        <v/>
      </c>
      <c r="F316" s="24"/>
      <c r="G316" s="21"/>
      <c r="H316" s="20"/>
      <c r="I316" s="23"/>
    </row>
    <row r="317" spans="2:9" x14ac:dyDescent="0.2">
      <c r="B317" s="25" t="str">
        <f>IF(C317="","",COUNTIF($C$7:C317,C317))</f>
        <v/>
      </c>
      <c r="C317" s="25" t="str">
        <f>IF(AND('كشف حساب'!$F$5&amp;'كشف حساب'!$F$6="")*AND(D317='كشف حساب'!$B$5),1,IF(AND(F317&gt;='كشف حساب'!$F$5,'حركة العملاء'!F317&lt;='كشف حساب'!$F$6)*AND(D317='كشف حساب'!$B$5),1,""))</f>
        <v/>
      </c>
      <c r="D317" s="18"/>
      <c r="E317" s="17" t="str">
        <f>IFERROR(VLOOKUP(D317,'بيان العملاء'!$B$7:$I$170,2,0),"")</f>
        <v/>
      </c>
      <c r="F317" s="24"/>
      <c r="G317" s="21"/>
      <c r="H317" s="20"/>
      <c r="I317" s="23"/>
    </row>
    <row r="318" spans="2:9" x14ac:dyDescent="0.2">
      <c r="B318" s="25" t="str">
        <f>IF(C318="","",COUNTIF($C$7:C318,C318))</f>
        <v/>
      </c>
      <c r="C318" s="25" t="str">
        <f>IF(AND('كشف حساب'!$F$5&amp;'كشف حساب'!$F$6="")*AND(D318='كشف حساب'!$B$5),1,IF(AND(F318&gt;='كشف حساب'!$F$5,'حركة العملاء'!F318&lt;='كشف حساب'!$F$6)*AND(D318='كشف حساب'!$B$5),1,""))</f>
        <v/>
      </c>
      <c r="D318" s="18"/>
      <c r="E318" s="17" t="str">
        <f>IFERROR(VLOOKUP(D318,'بيان العملاء'!$B$7:$I$170,2,0),"")</f>
        <v/>
      </c>
      <c r="F318" s="24"/>
      <c r="G318" s="21"/>
      <c r="H318" s="20"/>
      <c r="I318" s="23"/>
    </row>
    <row r="319" spans="2:9" x14ac:dyDescent="0.2">
      <c r="B319" s="25" t="str">
        <f>IF(C319="","",COUNTIF($C$7:C319,C319))</f>
        <v/>
      </c>
      <c r="C319" s="25" t="str">
        <f>IF(AND('كشف حساب'!$F$5&amp;'كشف حساب'!$F$6="")*AND(D319='كشف حساب'!$B$5),1,IF(AND(F319&gt;='كشف حساب'!$F$5,'حركة العملاء'!F319&lt;='كشف حساب'!$F$6)*AND(D319='كشف حساب'!$B$5),1,""))</f>
        <v/>
      </c>
      <c r="D319" s="18"/>
      <c r="E319" s="17" t="str">
        <f>IFERROR(VLOOKUP(D319,'بيان العملاء'!$B$7:$I$170,2,0),"")</f>
        <v/>
      </c>
      <c r="F319" s="24"/>
      <c r="G319" s="21"/>
      <c r="H319" s="20"/>
      <c r="I319" s="23"/>
    </row>
    <row r="320" spans="2:9" x14ac:dyDescent="0.2">
      <c r="B320" s="25" t="str">
        <f>IF(C320="","",COUNTIF($C$7:C320,C320))</f>
        <v/>
      </c>
      <c r="C320" s="25" t="str">
        <f>IF(AND('كشف حساب'!$F$5&amp;'كشف حساب'!$F$6="")*AND(D320='كشف حساب'!$B$5),1,IF(AND(F320&gt;='كشف حساب'!$F$5,'حركة العملاء'!F320&lt;='كشف حساب'!$F$6)*AND(D320='كشف حساب'!$B$5),1,""))</f>
        <v/>
      </c>
      <c r="D320" s="18"/>
      <c r="E320" s="17" t="str">
        <f>IFERROR(VLOOKUP(D320,'بيان العملاء'!$B$7:$I$170,2,0),"")</f>
        <v/>
      </c>
      <c r="F320" s="24"/>
      <c r="G320" s="21"/>
      <c r="H320" s="20"/>
      <c r="I320" s="23"/>
    </row>
    <row r="321" spans="2:9" x14ac:dyDescent="0.2">
      <c r="B321" s="25" t="str">
        <f>IF(C321="","",COUNTIF($C$7:C321,C321))</f>
        <v/>
      </c>
      <c r="C321" s="25" t="str">
        <f>IF(AND('كشف حساب'!$F$5&amp;'كشف حساب'!$F$6="")*AND(D321='كشف حساب'!$B$5),1,IF(AND(F321&gt;='كشف حساب'!$F$5,'حركة العملاء'!F321&lt;='كشف حساب'!$F$6)*AND(D321='كشف حساب'!$B$5),1,""))</f>
        <v/>
      </c>
      <c r="D321" s="18"/>
      <c r="E321" s="17" t="str">
        <f>IFERROR(VLOOKUP(D321,'بيان العملاء'!$B$7:$I$170,2,0),"")</f>
        <v/>
      </c>
      <c r="F321" s="24"/>
      <c r="G321" s="21"/>
      <c r="H321" s="20"/>
      <c r="I321" s="23"/>
    </row>
    <row r="322" spans="2:9" x14ac:dyDescent="0.2">
      <c r="B322" s="25" t="str">
        <f>IF(C322="","",COUNTIF($C$7:C322,C322))</f>
        <v/>
      </c>
      <c r="C322" s="25" t="str">
        <f>IF(AND('كشف حساب'!$F$5&amp;'كشف حساب'!$F$6="")*AND(D322='كشف حساب'!$B$5),1,IF(AND(F322&gt;='كشف حساب'!$F$5,'حركة العملاء'!F322&lt;='كشف حساب'!$F$6)*AND(D322='كشف حساب'!$B$5),1,""))</f>
        <v/>
      </c>
      <c r="D322" s="18"/>
      <c r="E322" s="17" t="str">
        <f>IFERROR(VLOOKUP(D322,'بيان العملاء'!$B$7:$I$170,2,0),"")</f>
        <v/>
      </c>
      <c r="F322" s="24"/>
      <c r="G322" s="21"/>
      <c r="H322" s="20"/>
      <c r="I322" s="23"/>
    </row>
    <row r="323" spans="2:9" x14ac:dyDescent="0.2">
      <c r="B323" s="25" t="str">
        <f>IF(C323="","",COUNTIF($C$7:C323,C323))</f>
        <v/>
      </c>
      <c r="C323" s="25" t="str">
        <f>IF(AND('كشف حساب'!$F$5&amp;'كشف حساب'!$F$6="")*AND(D323='كشف حساب'!$B$5),1,IF(AND(F323&gt;='كشف حساب'!$F$5,'حركة العملاء'!F323&lt;='كشف حساب'!$F$6)*AND(D323='كشف حساب'!$B$5),1,""))</f>
        <v/>
      </c>
      <c r="D323" s="18"/>
      <c r="E323" s="17" t="str">
        <f>IFERROR(VLOOKUP(D323,'بيان العملاء'!$B$7:$I$170,2,0),"")</f>
        <v/>
      </c>
      <c r="F323" s="24"/>
      <c r="G323" s="21"/>
      <c r="H323" s="20"/>
      <c r="I323" s="23"/>
    </row>
    <row r="324" spans="2:9" x14ac:dyDescent="0.2">
      <c r="B324" s="25" t="str">
        <f>IF(C324="","",COUNTIF($C$7:C324,C324))</f>
        <v/>
      </c>
      <c r="C324" s="25" t="str">
        <f>IF(AND('كشف حساب'!$F$5&amp;'كشف حساب'!$F$6="")*AND(D324='كشف حساب'!$B$5),1,IF(AND(F324&gt;='كشف حساب'!$F$5,'حركة العملاء'!F324&lt;='كشف حساب'!$F$6)*AND(D324='كشف حساب'!$B$5),1,""))</f>
        <v/>
      </c>
      <c r="D324" s="18"/>
      <c r="E324" s="17" t="str">
        <f>IFERROR(VLOOKUP(D324,'بيان العملاء'!$B$7:$I$170,2,0),"")</f>
        <v/>
      </c>
      <c r="F324" s="24"/>
      <c r="G324" s="21"/>
      <c r="H324" s="20"/>
      <c r="I324" s="23"/>
    </row>
    <row r="325" spans="2:9" x14ac:dyDescent="0.2">
      <c r="B325" s="25" t="str">
        <f>IF(C325="","",COUNTIF($C$7:C325,C325))</f>
        <v/>
      </c>
      <c r="C325" s="25" t="str">
        <f>IF(AND('كشف حساب'!$F$5&amp;'كشف حساب'!$F$6="")*AND(D325='كشف حساب'!$B$5),1,IF(AND(F325&gt;='كشف حساب'!$F$5,'حركة العملاء'!F325&lt;='كشف حساب'!$F$6)*AND(D325='كشف حساب'!$B$5),1,""))</f>
        <v/>
      </c>
      <c r="D325" s="18"/>
      <c r="E325" s="17" t="str">
        <f>IFERROR(VLOOKUP(D325,'بيان العملاء'!$B$7:$I$170,2,0),"")</f>
        <v/>
      </c>
      <c r="F325" s="24"/>
      <c r="G325" s="21"/>
      <c r="H325" s="20"/>
      <c r="I325" s="23"/>
    </row>
    <row r="326" spans="2:9" x14ac:dyDescent="0.2">
      <c r="B326" s="25" t="str">
        <f>IF(C326="","",COUNTIF($C$7:C326,C326))</f>
        <v/>
      </c>
      <c r="C326" s="25" t="str">
        <f>IF(AND('كشف حساب'!$F$5&amp;'كشف حساب'!$F$6="")*AND(D326='كشف حساب'!$B$5),1,IF(AND(F326&gt;='كشف حساب'!$F$5,'حركة العملاء'!F326&lt;='كشف حساب'!$F$6)*AND(D326='كشف حساب'!$B$5),1,""))</f>
        <v/>
      </c>
      <c r="D326" s="18"/>
      <c r="E326" s="17" t="str">
        <f>IFERROR(VLOOKUP(D326,'بيان العملاء'!$B$7:$I$170,2,0),"")</f>
        <v/>
      </c>
      <c r="F326" s="24"/>
      <c r="G326" s="21"/>
      <c r="H326" s="20"/>
      <c r="I326" s="23"/>
    </row>
    <row r="327" spans="2:9" x14ac:dyDescent="0.2">
      <c r="B327" s="25" t="str">
        <f>IF(C327="","",COUNTIF($C$7:C327,C327))</f>
        <v/>
      </c>
      <c r="C327" s="25" t="str">
        <f>IF(AND('كشف حساب'!$F$5&amp;'كشف حساب'!$F$6="")*AND(D327='كشف حساب'!$B$5),1,IF(AND(F327&gt;='كشف حساب'!$F$5,'حركة العملاء'!F327&lt;='كشف حساب'!$F$6)*AND(D327='كشف حساب'!$B$5),1,""))</f>
        <v/>
      </c>
      <c r="D327" s="18"/>
      <c r="E327" s="17" t="str">
        <f>IFERROR(VLOOKUP(D327,'بيان العملاء'!$B$7:$I$170,2,0),"")</f>
        <v/>
      </c>
      <c r="F327" s="24"/>
      <c r="G327" s="21"/>
      <c r="H327" s="20"/>
      <c r="I327" s="23"/>
    </row>
    <row r="328" spans="2:9" x14ac:dyDescent="0.2">
      <c r="B328" s="25" t="str">
        <f>IF(C328="","",COUNTIF($C$7:C328,C328))</f>
        <v/>
      </c>
      <c r="C328" s="25" t="str">
        <f>IF(AND('كشف حساب'!$F$5&amp;'كشف حساب'!$F$6="")*AND(D328='كشف حساب'!$B$5),1,IF(AND(F328&gt;='كشف حساب'!$F$5,'حركة العملاء'!F328&lt;='كشف حساب'!$F$6)*AND(D328='كشف حساب'!$B$5),1,""))</f>
        <v/>
      </c>
      <c r="D328" s="18"/>
      <c r="E328" s="17" t="str">
        <f>IFERROR(VLOOKUP(D328,'بيان العملاء'!$B$7:$I$170,2,0),"")</f>
        <v/>
      </c>
      <c r="F328" s="24"/>
      <c r="G328" s="21"/>
      <c r="H328" s="20"/>
      <c r="I328" s="23"/>
    </row>
    <row r="329" spans="2:9" x14ac:dyDescent="0.2">
      <c r="B329" s="25" t="str">
        <f>IF(C329="","",COUNTIF($C$7:C329,C329))</f>
        <v/>
      </c>
      <c r="C329" s="25" t="str">
        <f>IF(AND('كشف حساب'!$F$5&amp;'كشف حساب'!$F$6="")*AND(D329='كشف حساب'!$B$5),1,IF(AND(F329&gt;='كشف حساب'!$F$5,'حركة العملاء'!F329&lt;='كشف حساب'!$F$6)*AND(D329='كشف حساب'!$B$5),1,""))</f>
        <v/>
      </c>
      <c r="D329" s="18"/>
      <c r="E329" s="17" t="str">
        <f>IFERROR(VLOOKUP(D329,'بيان العملاء'!$B$7:$I$170,2,0),"")</f>
        <v/>
      </c>
      <c r="F329" s="24"/>
      <c r="G329" s="21"/>
      <c r="H329" s="20"/>
      <c r="I329" s="23"/>
    </row>
    <row r="330" spans="2:9" x14ac:dyDescent="0.2">
      <c r="B330" s="25" t="str">
        <f>IF(C330="","",COUNTIF($C$7:C330,C330))</f>
        <v/>
      </c>
      <c r="C330" s="25" t="str">
        <f>IF(AND('كشف حساب'!$F$5&amp;'كشف حساب'!$F$6="")*AND(D330='كشف حساب'!$B$5),1,IF(AND(F330&gt;='كشف حساب'!$F$5,'حركة العملاء'!F330&lt;='كشف حساب'!$F$6)*AND(D330='كشف حساب'!$B$5),1,""))</f>
        <v/>
      </c>
      <c r="D330" s="18"/>
      <c r="E330" s="17" t="str">
        <f>IFERROR(VLOOKUP(D330,'بيان العملاء'!$B$7:$I$170,2,0),"")</f>
        <v/>
      </c>
      <c r="F330" s="24"/>
      <c r="G330" s="21"/>
      <c r="H330" s="20"/>
      <c r="I330" s="23"/>
    </row>
    <row r="331" spans="2:9" x14ac:dyDescent="0.2">
      <c r="B331" s="25" t="str">
        <f>IF(C331="","",COUNTIF($C$7:C331,C331))</f>
        <v/>
      </c>
      <c r="C331" s="25" t="str">
        <f>IF(AND('كشف حساب'!$F$5&amp;'كشف حساب'!$F$6="")*AND(D331='كشف حساب'!$B$5),1,IF(AND(F331&gt;='كشف حساب'!$F$5,'حركة العملاء'!F331&lt;='كشف حساب'!$F$6)*AND(D331='كشف حساب'!$B$5),1,""))</f>
        <v/>
      </c>
      <c r="D331" s="18"/>
      <c r="E331" s="17" t="str">
        <f>IFERROR(VLOOKUP(D331,'بيان العملاء'!$B$7:$I$170,2,0),"")</f>
        <v/>
      </c>
      <c r="F331" s="24"/>
      <c r="G331" s="21"/>
      <c r="H331" s="20"/>
      <c r="I331" s="23"/>
    </row>
    <row r="332" spans="2:9" x14ac:dyDescent="0.2">
      <c r="B332" s="25" t="str">
        <f>IF(C332="","",COUNTIF($C$7:C332,C332))</f>
        <v/>
      </c>
      <c r="C332" s="25" t="str">
        <f>IF(AND('كشف حساب'!$F$5&amp;'كشف حساب'!$F$6="")*AND(D332='كشف حساب'!$B$5),1,IF(AND(F332&gt;='كشف حساب'!$F$5,'حركة العملاء'!F332&lt;='كشف حساب'!$F$6)*AND(D332='كشف حساب'!$B$5),1,""))</f>
        <v/>
      </c>
      <c r="D332" s="18"/>
      <c r="E332" s="17" t="str">
        <f>IFERROR(VLOOKUP(D332,'بيان العملاء'!$B$7:$I$170,2,0),"")</f>
        <v/>
      </c>
      <c r="F332" s="24"/>
      <c r="G332" s="21"/>
      <c r="H332" s="20"/>
      <c r="I332" s="23"/>
    </row>
    <row r="333" spans="2:9" x14ac:dyDescent="0.2">
      <c r="B333" s="25" t="str">
        <f>IF(C333="","",COUNTIF($C$7:C333,C333))</f>
        <v/>
      </c>
      <c r="C333" s="25" t="str">
        <f>IF(AND('كشف حساب'!$F$5&amp;'كشف حساب'!$F$6="")*AND(D333='كشف حساب'!$B$5),1,IF(AND(F333&gt;='كشف حساب'!$F$5,'حركة العملاء'!F333&lt;='كشف حساب'!$F$6)*AND(D333='كشف حساب'!$B$5),1,""))</f>
        <v/>
      </c>
      <c r="D333" s="18"/>
      <c r="E333" s="17" t="str">
        <f>IFERROR(VLOOKUP(D333,'بيان العملاء'!$B$7:$I$170,2,0),"")</f>
        <v/>
      </c>
      <c r="F333" s="24"/>
      <c r="G333" s="21"/>
      <c r="H333" s="20"/>
      <c r="I333" s="23"/>
    </row>
    <row r="334" spans="2:9" x14ac:dyDescent="0.2">
      <c r="B334" s="25" t="str">
        <f>IF(C334="","",COUNTIF($C$7:C334,C334))</f>
        <v/>
      </c>
      <c r="C334" s="25" t="str">
        <f>IF(AND('كشف حساب'!$F$5&amp;'كشف حساب'!$F$6="")*AND(D334='كشف حساب'!$B$5),1,IF(AND(F334&gt;='كشف حساب'!$F$5,'حركة العملاء'!F334&lt;='كشف حساب'!$F$6)*AND(D334='كشف حساب'!$B$5),1,""))</f>
        <v/>
      </c>
      <c r="D334" s="18"/>
      <c r="E334" s="17" t="str">
        <f>IFERROR(VLOOKUP(D334,'بيان العملاء'!$B$7:$I$170,2,0),"")</f>
        <v/>
      </c>
      <c r="F334" s="24"/>
      <c r="G334" s="21"/>
      <c r="H334" s="20"/>
      <c r="I334" s="23"/>
    </row>
    <row r="335" spans="2:9" x14ac:dyDescent="0.2">
      <c r="B335" s="25" t="str">
        <f>IF(C335="","",COUNTIF($C$7:C335,C335))</f>
        <v/>
      </c>
      <c r="C335" s="25" t="str">
        <f>IF(AND('كشف حساب'!$F$5&amp;'كشف حساب'!$F$6="")*AND(D335='كشف حساب'!$B$5),1,IF(AND(F335&gt;='كشف حساب'!$F$5,'حركة العملاء'!F335&lt;='كشف حساب'!$F$6)*AND(D335='كشف حساب'!$B$5),1,""))</f>
        <v/>
      </c>
      <c r="D335" s="18"/>
      <c r="E335" s="17" t="str">
        <f>IFERROR(VLOOKUP(D335,'بيان العملاء'!$B$7:$I$170,2,0),"")</f>
        <v/>
      </c>
      <c r="F335" s="24"/>
      <c r="G335" s="21"/>
      <c r="H335" s="20"/>
      <c r="I335" s="23"/>
    </row>
    <row r="336" spans="2:9" x14ac:dyDescent="0.2">
      <c r="B336" s="25" t="str">
        <f>IF(C336="","",COUNTIF($C$7:C336,C336))</f>
        <v/>
      </c>
      <c r="C336" s="25" t="str">
        <f>IF(AND('كشف حساب'!$F$5&amp;'كشف حساب'!$F$6="")*AND(D336='كشف حساب'!$B$5),1,IF(AND(F336&gt;='كشف حساب'!$F$5,'حركة العملاء'!F336&lt;='كشف حساب'!$F$6)*AND(D336='كشف حساب'!$B$5),1,""))</f>
        <v/>
      </c>
      <c r="D336" s="18"/>
      <c r="E336" s="17" t="str">
        <f>IFERROR(VLOOKUP(D336,'بيان العملاء'!$B$7:$I$170,2,0),"")</f>
        <v/>
      </c>
      <c r="F336" s="24"/>
      <c r="G336" s="21"/>
      <c r="H336" s="20"/>
      <c r="I336" s="23"/>
    </row>
    <row r="337" spans="2:9" x14ac:dyDescent="0.2">
      <c r="B337" s="25" t="str">
        <f>IF(C337="","",COUNTIF($C$7:C337,C337))</f>
        <v/>
      </c>
      <c r="C337" s="25" t="str">
        <f>IF(AND('كشف حساب'!$F$5&amp;'كشف حساب'!$F$6="")*AND(D337='كشف حساب'!$B$5),1,IF(AND(F337&gt;='كشف حساب'!$F$5,'حركة العملاء'!F337&lt;='كشف حساب'!$F$6)*AND(D337='كشف حساب'!$B$5),1,""))</f>
        <v/>
      </c>
      <c r="D337" s="18"/>
      <c r="E337" s="17" t="str">
        <f>IFERROR(VLOOKUP(D337,'بيان العملاء'!$B$7:$I$170,2,0),"")</f>
        <v/>
      </c>
      <c r="F337" s="24"/>
      <c r="G337" s="21"/>
      <c r="H337" s="20"/>
      <c r="I337" s="23"/>
    </row>
    <row r="338" spans="2:9" x14ac:dyDescent="0.2">
      <c r="B338" s="25" t="str">
        <f>IF(C338="","",COUNTIF($C$7:C338,C338))</f>
        <v/>
      </c>
      <c r="C338" s="25" t="str">
        <f>IF(AND('كشف حساب'!$F$5&amp;'كشف حساب'!$F$6="")*AND(D338='كشف حساب'!$B$5),1,IF(AND(F338&gt;='كشف حساب'!$F$5,'حركة العملاء'!F338&lt;='كشف حساب'!$F$6)*AND(D338='كشف حساب'!$B$5),1,""))</f>
        <v/>
      </c>
      <c r="D338" s="18"/>
      <c r="E338" s="17" t="str">
        <f>IFERROR(VLOOKUP(D338,'بيان العملاء'!$B$7:$I$170,2,0),"")</f>
        <v/>
      </c>
      <c r="F338" s="24"/>
      <c r="G338" s="21"/>
      <c r="H338" s="20"/>
      <c r="I338" s="23"/>
    </row>
    <row r="339" spans="2:9" x14ac:dyDescent="0.2">
      <c r="B339" s="25" t="str">
        <f>IF(C339="","",COUNTIF($C$7:C339,C339))</f>
        <v/>
      </c>
      <c r="C339" s="25" t="str">
        <f>IF(AND('كشف حساب'!$F$5&amp;'كشف حساب'!$F$6="")*AND(D339='كشف حساب'!$B$5),1,IF(AND(F339&gt;='كشف حساب'!$F$5,'حركة العملاء'!F339&lt;='كشف حساب'!$F$6)*AND(D339='كشف حساب'!$B$5),1,""))</f>
        <v/>
      </c>
      <c r="D339" s="18"/>
      <c r="E339" s="17" t="str">
        <f>IFERROR(VLOOKUP(D339,'بيان العملاء'!$B$7:$I$170,2,0),"")</f>
        <v/>
      </c>
      <c r="F339" s="24"/>
      <c r="G339" s="21"/>
      <c r="H339" s="20"/>
      <c r="I339" s="23"/>
    </row>
    <row r="340" spans="2:9" x14ac:dyDescent="0.2">
      <c r="B340" s="25" t="str">
        <f>IF(C340="","",COUNTIF($C$7:C340,C340))</f>
        <v/>
      </c>
      <c r="C340" s="25" t="str">
        <f>IF(AND('كشف حساب'!$F$5&amp;'كشف حساب'!$F$6="")*AND(D340='كشف حساب'!$B$5),1,IF(AND(F340&gt;='كشف حساب'!$F$5,'حركة العملاء'!F340&lt;='كشف حساب'!$F$6)*AND(D340='كشف حساب'!$B$5),1,""))</f>
        <v/>
      </c>
      <c r="D340" s="18"/>
      <c r="E340" s="17" t="str">
        <f>IFERROR(VLOOKUP(D340,'بيان العملاء'!$B$7:$I$170,2,0),"")</f>
        <v/>
      </c>
      <c r="F340" s="24"/>
      <c r="G340" s="21"/>
      <c r="H340" s="20"/>
      <c r="I340" s="23"/>
    </row>
    <row r="341" spans="2:9" x14ac:dyDescent="0.2">
      <c r="B341" s="25" t="str">
        <f>IF(C341="","",COUNTIF($C$7:C341,C341))</f>
        <v/>
      </c>
      <c r="C341" s="25" t="str">
        <f>IF(AND('كشف حساب'!$F$5&amp;'كشف حساب'!$F$6="")*AND(D341='كشف حساب'!$B$5),1,IF(AND(F341&gt;='كشف حساب'!$F$5,'حركة العملاء'!F341&lt;='كشف حساب'!$F$6)*AND(D341='كشف حساب'!$B$5),1,""))</f>
        <v/>
      </c>
      <c r="D341" s="18"/>
      <c r="E341" s="17" t="str">
        <f>IFERROR(VLOOKUP(D341,'بيان العملاء'!$B$7:$I$170,2,0),"")</f>
        <v/>
      </c>
      <c r="F341" s="24"/>
      <c r="G341" s="21"/>
      <c r="H341" s="20"/>
      <c r="I341" s="23"/>
    </row>
    <row r="342" spans="2:9" x14ac:dyDescent="0.2">
      <c r="B342" s="25" t="str">
        <f>IF(C342="","",COUNTIF($C$7:C342,C342))</f>
        <v/>
      </c>
      <c r="C342" s="25" t="str">
        <f>IF(AND('كشف حساب'!$F$5&amp;'كشف حساب'!$F$6="")*AND(D342='كشف حساب'!$B$5),1,IF(AND(F342&gt;='كشف حساب'!$F$5,'حركة العملاء'!F342&lt;='كشف حساب'!$F$6)*AND(D342='كشف حساب'!$B$5),1,""))</f>
        <v/>
      </c>
      <c r="D342" s="18"/>
      <c r="E342" s="17" t="str">
        <f>IFERROR(VLOOKUP(D342,'بيان العملاء'!$B$7:$I$170,2,0),"")</f>
        <v/>
      </c>
      <c r="F342" s="24"/>
      <c r="G342" s="21"/>
      <c r="H342" s="20"/>
      <c r="I342" s="23"/>
    </row>
    <row r="343" spans="2:9" x14ac:dyDescent="0.2">
      <c r="B343" s="25" t="str">
        <f>IF(C343="","",COUNTIF($C$7:C343,C343))</f>
        <v/>
      </c>
      <c r="C343" s="25" t="str">
        <f>IF(AND('كشف حساب'!$F$5&amp;'كشف حساب'!$F$6="")*AND(D343='كشف حساب'!$B$5),1,IF(AND(F343&gt;='كشف حساب'!$F$5,'حركة العملاء'!F343&lt;='كشف حساب'!$F$6)*AND(D343='كشف حساب'!$B$5),1,""))</f>
        <v/>
      </c>
      <c r="D343" s="18"/>
      <c r="E343" s="17" t="str">
        <f>IFERROR(VLOOKUP(D343,'بيان العملاء'!$B$7:$I$170,2,0),"")</f>
        <v/>
      </c>
      <c r="F343" s="24"/>
      <c r="G343" s="21"/>
      <c r="H343" s="20"/>
      <c r="I343" s="23"/>
    </row>
    <row r="344" spans="2:9" x14ac:dyDescent="0.2">
      <c r="B344" s="25" t="str">
        <f>IF(C344="","",COUNTIF($C$7:C344,C344))</f>
        <v/>
      </c>
      <c r="C344" s="25" t="str">
        <f>IF(AND('كشف حساب'!$F$5&amp;'كشف حساب'!$F$6="")*AND(D344='كشف حساب'!$B$5),1,IF(AND(F344&gt;='كشف حساب'!$F$5,'حركة العملاء'!F344&lt;='كشف حساب'!$F$6)*AND(D344='كشف حساب'!$B$5),1,""))</f>
        <v/>
      </c>
      <c r="D344" s="18"/>
      <c r="E344" s="17" t="str">
        <f>IFERROR(VLOOKUP(D344,'بيان العملاء'!$B$7:$I$170,2,0),"")</f>
        <v/>
      </c>
      <c r="F344" s="24"/>
      <c r="G344" s="21"/>
      <c r="H344" s="20"/>
      <c r="I344" s="23"/>
    </row>
    <row r="345" spans="2:9" x14ac:dyDescent="0.2">
      <c r="B345" s="25" t="str">
        <f>IF(C345="","",COUNTIF($C$7:C345,C345))</f>
        <v/>
      </c>
      <c r="C345" s="25" t="str">
        <f>IF(AND('كشف حساب'!$F$5&amp;'كشف حساب'!$F$6="")*AND(D345='كشف حساب'!$B$5),1,IF(AND(F345&gt;='كشف حساب'!$F$5,'حركة العملاء'!F345&lt;='كشف حساب'!$F$6)*AND(D345='كشف حساب'!$B$5),1,""))</f>
        <v/>
      </c>
      <c r="D345" s="18"/>
      <c r="E345" s="17" t="str">
        <f>IFERROR(VLOOKUP(D345,'بيان العملاء'!$B$7:$I$170,2,0),"")</f>
        <v/>
      </c>
      <c r="F345" s="24"/>
      <c r="G345" s="21"/>
      <c r="H345" s="20"/>
      <c r="I345" s="23"/>
    </row>
    <row r="346" spans="2:9" x14ac:dyDescent="0.2">
      <c r="B346" s="25" t="str">
        <f>IF(C346="","",COUNTIF($C$7:C346,C346))</f>
        <v/>
      </c>
      <c r="C346" s="25" t="str">
        <f>IF(AND('كشف حساب'!$F$5&amp;'كشف حساب'!$F$6="")*AND(D346='كشف حساب'!$B$5),1,IF(AND(F346&gt;='كشف حساب'!$F$5,'حركة العملاء'!F346&lt;='كشف حساب'!$F$6)*AND(D346='كشف حساب'!$B$5),1,""))</f>
        <v/>
      </c>
      <c r="D346" s="18"/>
      <c r="E346" s="17" t="str">
        <f>IFERROR(VLOOKUP(D346,'بيان العملاء'!$B$7:$I$170,2,0),"")</f>
        <v/>
      </c>
      <c r="F346" s="24"/>
      <c r="G346" s="21"/>
      <c r="H346" s="20"/>
      <c r="I346" s="23"/>
    </row>
    <row r="347" spans="2:9" x14ac:dyDescent="0.2">
      <c r="B347" s="25" t="str">
        <f>IF(C347="","",COUNTIF($C$7:C347,C347))</f>
        <v/>
      </c>
      <c r="C347" s="25" t="str">
        <f>IF(AND('كشف حساب'!$F$5&amp;'كشف حساب'!$F$6="")*AND(D347='كشف حساب'!$B$5),1,IF(AND(F347&gt;='كشف حساب'!$F$5,'حركة العملاء'!F347&lt;='كشف حساب'!$F$6)*AND(D347='كشف حساب'!$B$5),1,""))</f>
        <v/>
      </c>
      <c r="D347" s="18"/>
      <c r="E347" s="17" t="str">
        <f>IFERROR(VLOOKUP(D347,'بيان العملاء'!$B$7:$I$170,2,0),"")</f>
        <v/>
      </c>
      <c r="F347" s="22"/>
      <c r="G347" s="21"/>
      <c r="H347" s="20"/>
      <c r="I347" s="19"/>
    </row>
    <row r="348" spans="2:9" x14ac:dyDescent="0.2">
      <c r="B348" s="25" t="str">
        <f>IF(C348="","",COUNTIF($C$7:C348,C348))</f>
        <v/>
      </c>
      <c r="C348" s="25" t="str">
        <f>IF(AND('كشف حساب'!$F$5&amp;'كشف حساب'!$F$6="")*AND(D348='كشف حساب'!$B$5),1,IF(AND(F348&gt;='كشف حساب'!$F$5,'حركة العملاء'!F348&lt;='كشف حساب'!$F$6)*AND(D348='كشف حساب'!$B$5),1,""))</f>
        <v/>
      </c>
      <c r="D348" s="18"/>
      <c r="E348" s="17" t="str">
        <f>IFERROR(VLOOKUP(D348,'بيان العملاء'!$B$7:$I$170,2,0),"")</f>
        <v/>
      </c>
      <c r="F348" s="22"/>
      <c r="G348" s="21"/>
      <c r="H348" s="20"/>
      <c r="I348" s="19"/>
    </row>
    <row r="349" spans="2:9" x14ac:dyDescent="0.2">
      <c r="B349" s="25" t="str">
        <f>IF(C349="","",COUNTIF($C$7:C349,C349))</f>
        <v/>
      </c>
      <c r="C349" s="25" t="str">
        <f>IF(AND('كشف حساب'!$F$5&amp;'كشف حساب'!$F$6="")*AND(D349='كشف حساب'!$B$5),1,IF(AND(F349&gt;='كشف حساب'!$F$5,'حركة العملاء'!F349&lt;='كشف حساب'!$F$6)*AND(D349='كشف حساب'!$B$5),1,""))</f>
        <v/>
      </c>
      <c r="D349" s="18"/>
      <c r="E349" s="17" t="str">
        <f>IFERROR(VLOOKUP(D349,'بيان العملاء'!$B$7:$I$170,2,0),"")</f>
        <v/>
      </c>
      <c r="F349" s="22"/>
      <c r="G349" s="21"/>
      <c r="H349" s="20"/>
      <c r="I349" s="19"/>
    </row>
    <row r="350" spans="2:9" x14ac:dyDescent="0.2">
      <c r="B350" s="25" t="str">
        <f>IF(C350="","",COUNTIF($C$7:C350,C350))</f>
        <v/>
      </c>
      <c r="C350" s="25" t="str">
        <f>IF(AND('كشف حساب'!$F$5&amp;'كشف حساب'!$F$6="")*AND(D350='كشف حساب'!$B$5),1,IF(AND(F350&gt;='كشف حساب'!$F$5,'حركة العملاء'!F350&lt;='كشف حساب'!$F$6)*AND(D350='كشف حساب'!$B$5),1,""))</f>
        <v/>
      </c>
      <c r="D350" s="18"/>
      <c r="E350" s="17" t="str">
        <f>IFERROR(VLOOKUP(D350,'بيان العملاء'!$B$7:$I$170,2,0),"")</f>
        <v/>
      </c>
      <c r="F350" s="22"/>
      <c r="G350" s="21"/>
      <c r="H350" s="20"/>
      <c r="I350" s="19"/>
    </row>
    <row r="351" spans="2:9" x14ac:dyDescent="0.2">
      <c r="B351" s="25" t="str">
        <f>IF(C351="","",COUNTIF($C$7:C351,C351))</f>
        <v/>
      </c>
      <c r="C351" s="25" t="str">
        <f>IF(AND('كشف حساب'!$F$5&amp;'كشف حساب'!$F$6="")*AND(D351='كشف حساب'!$B$5),1,IF(AND(F351&gt;='كشف حساب'!$F$5,'حركة العملاء'!F351&lt;='كشف حساب'!$F$6)*AND(D351='كشف حساب'!$B$5),1,""))</f>
        <v/>
      </c>
      <c r="D351" s="18"/>
      <c r="E351" s="17" t="str">
        <f>IFERROR(VLOOKUP(D351,'بيان العملاء'!$B$7:$I$170,2,0),"")</f>
        <v/>
      </c>
      <c r="F351" s="22"/>
      <c r="G351" s="21"/>
      <c r="H351" s="20"/>
      <c r="I351" s="19"/>
    </row>
    <row r="352" spans="2:9" x14ac:dyDescent="0.2">
      <c r="B352" s="25" t="str">
        <f>IF(C352="","",COUNTIF($C$7:C352,C352))</f>
        <v/>
      </c>
      <c r="C352" s="25" t="str">
        <f>IF(AND('كشف حساب'!$F$5&amp;'كشف حساب'!$F$6="")*AND(D352='كشف حساب'!$B$5),1,IF(AND(F352&gt;='كشف حساب'!$F$5,'حركة العملاء'!F352&lt;='كشف حساب'!$F$6)*AND(D352='كشف حساب'!$B$5),1,""))</f>
        <v/>
      </c>
      <c r="D352" s="18"/>
      <c r="E352" s="17" t="str">
        <f>IFERROR(VLOOKUP(D352,'بيان العملاء'!$B$7:$I$170,2,0),"")</f>
        <v/>
      </c>
      <c r="F352" s="22"/>
      <c r="G352" s="21"/>
      <c r="H352" s="20"/>
      <c r="I352" s="19"/>
    </row>
    <row r="353" spans="2:9" x14ac:dyDescent="0.2">
      <c r="B353" s="25" t="str">
        <f>IF(C353="","",COUNTIF($C$7:C353,C353))</f>
        <v/>
      </c>
      <c r="C353" s="25" t="str">
        <f>IF(AND('كشف حساب'!$F$5&amp;'كشف حساب'!$F$6="")*AND(D353='كشف حساب'!$B$5),1,IF(AND(F353&gt;='كشف حساب'!$F$5,'حركة العملاء'!F353&lt;='كشف حساب'!$F$6)*AND(D353='كشف حساب'!$B$5),1,""))</f>
        <v/>
      </c>
      <c r="D353" s="18"/>
      <c r="E353" s="17" t="str">
        <f>IFERROR(VLOOKUP(D353,'بيان العملاء'!$B$7:$I$170,2,0),"")</f>
        <v/>
      </c>
      <c r="F353" s="22"/>
      <c r="G353" s="21"/>
      <c r="H353" s="20"/>
      <c r="I353" s="19"/>
    </row>
    <row r="354" spans="2:9" x14ac:dyDescent="0.2">
      <c r="B354" s="25" t="str">
        <f>IF(C354="","",COUNTIF($C$7:C354,C354))</f>
        <v/>
      </c>
      <c r="C354" s="25" t="str">
        <f>IF(AND('كشف حساب'!$F$5&amp;'كشف حساب'!$F$6="")*AND(D354='كشف حساب'!$B$5),1,IF(AND(F354&gt;='كشف حساب'!$F$5,'حركة العملاء'!F354&lt;='كشف حساب'!$F$6)*AND(D354='كشف حساب'!$B$5),1,""))</f>
        <v/>
      </c>
      <c r="D354" s="18"/>
      <c r="E354" s="17" t="str">
        <f>IFERROR(VLOOKUP(D354,'بيان العملاء'!$B$7:$I$170,2,0),"")</f>
        <v/>
      </c>
      <c r="F354" s="22"/>
      <c r="G354" s="21"/>
      <c r="H354" s="20"/>
      <c r="I354" s="19"/>
    </row>
    <row r="355" spans="2:9" x14ac:dyDescent="0.2">
      <c r="B355" s="25" t="str">
        <f>IF(C355="","",COUNTIF($C$7:C355,C355))</f>
        <v/>
      </c>
      <c r="C355" s="25" t="str">
        <f>IF(AND('كشف حساب'!$F$5&amp;'كشف حساب'!$F$6="")*AND(D355='كشف حساب'!$B$5),1,IF(AND(F355&gt;='كشف حساب'!$F$5,'حركة العملاء'!F355&lt;='كشف حساب'!$F$6)*AND(D355='كشف حساب'!$B$5),1,""))</f>
        <v/>
      </c>
      <c r="D355" s="18"/>
      <c r="E355" s="17" t="str">
        <f>IFERROR(VLOOKUP(D355,'بيان العملاء'!$B$7:$I$170,2,0),"")</f>
        <v/>
      </c>
      <c r="F355" s="22"/>
      <c r="G355" s="21"/>
      <c r="H355" s="20"/>
      <c r="I355" s="19"/>
    </row>
    <row r="356" spans="2:9" x14ac:dyDescent="0.2">
      <c r="B356" s="25" t="str">
        <f>IF(C356="","",COUNTIF($C$7:C356,C356))</f>
        <v/>
      </c>
      <c r="C356" s="25" t="str">
        <f>IF(AND('كشف حساب'!$F$5&amp;'كشف حساب'!$F$6="")*AND(D356='كشف حساب'!$B$5),1,IF(AND(F356&gt;='كشف حساب'!$F$5,'حركة العملاء'!F356&lt;='كشف حساب'!$F$6)*AND(D356='كشف حساب'!$B$5),1,""))</f>
        <v/>
      </c>
      <c r="D356" s="18"/>
      <c r="E356" s="17" t="str">
        <f>IFERROR(VLOOKUP(D356,'بيان العملاء'!$B$7:$I$170,2,0),"")</f>
        <v/>
      </c>
      <c r="F356" s="22"/>
      <c r="G356" s="21"/>
      <c r="H356" s="20"/>
      <c r="I356" s="19"/>
    </row>
    <row r="357" spans="2:9" x14ac:dyDescent="0.2">
      <c r="B357" s="25" t="str">
        <f>IF(C357="","",COUNTIF($C$7:C357,C357))</f>
        <v/>
      </c>
      <c r="C357" s="25" t="str">
        <f>IF(AND('كشف حساب'!$F$5&amp;'كشف حساب'!$F$6="")*AND(D357='كشف حساب'!$B$5),1,IF(AND(F357&gt;='كشف حساب'!$F$5,'حركة العملاء'!F357&lt;='كشف حساب'!$F$6)*AND(D357='كشف حساب'!$B$5),1,""))</f>
        <v/>
      </c>
      <c r="D357" s="18"/>
      <c r="E357" s="17" t="str">
        <f>IFERROR(VLOOKUP(D357,'بيان العملاء'!$B$7:$I$170,2,0),"")</f>
        <v/>
      </c>
      <c r="F357" s="22"/>
      <c r="G357" s="21"/>
      <c r="H357" s="20"/>
      <c r="I357" s="19"/>
    </row>
    <row r="358" spans="2:9" x14ac:dyDescent="0.2">
      <c r="B358" s="25" t="str">
        <f>IF(C358="","",COUNTIF($C$7:C358,C358))</f>
        <v/>
      </c>
      <c r="C358" s="25" t="str">
        <f>IF(AND('كشف حساب'!$F$5&amp;'كشف حساب'!$F$6="")*AND(D358='كشف حساب'!$B$5),1,IF(AND(F358&gt;='كشف حساب'!$F$5,'حركة العملاء'!F358&lt;='كشف حساب'!$F$6)*AND(D358='كشف حساب'!$B$5),1,""))</f>
        <v/>
      </c>
      <c r="D358" s="18"/>
      <c r="E358" s="17" t="str">
        <f>IFERROR(VLOOKUP(D358,'بيان العملاء'!$B$7:$I$170,2,0),"")</f>
        <v/>
      </c>
      <c r="F358" s="22"/>
      <c r="G358" s="21"/>
      <c r="H358" s="20"/>
      <c r="I358" s="19"/>
    </row>
    <row r="359" spans="2:9" x14ac:dyDescent="0.2">
      <c r="B359" s="25" t="str">
        <f>IF(C359="","",COUNTIF($C$7:C359,C359))</f>
        <v/>
      </c>
      <c r="C359" s="25" t="str">
        <f>IF(AND('كشف حساب'!$F$5&amp;'كشف حساب'!$F$6="")*AND(D359='كشف حساب'!$B$5),1,IF(AND(F359&gt;='كشف حساب'!$F$5,'حركة العملاء'!F359&lt;='كشف حساب'!$F$6)*AND(D359='كشف حساب'!$B$5),1,""))</f>
        <v/>
      </c>
      <c r="D359" s="18"/>
      <c r="E359" s="17" t="str">
        <f>IFERROR(VLOOKUP(D359,'بيان العملاء'!$B$7:$I$170,2,0),"")</f>
        <v/>
      </c>
      <c r="F359" s="22"/>
      <c r="G359" s="21"/>
      <c r="H359" s="20"/>
      <c r="I359" s="19"/>
    </row>
    <row r="360" spans="2:9" ht="18.75" thickBot="1" x14ac:dyDescent="0.25">
      <c r="B360" s="25" t="str">
        <f>IF(C360="","",COUNTIF($C$7:C360,C360))</f>
        <v/>
      </c>
      <c r="C360" s="25" t="str">
        <f>IF(AND('كشف حساب'!$F$5&amp;'كشف حساب'!$F$6="")*AND(D360='كشف حساب'!$B$5),1,IF(AND(F360&gt;='كشف حساب'!$F$5,'حركة العملاء'!F360&lt;='كشف حساب'!$F$6)*AND(D360='كشف حساب'!$B$5),1,""))</f>
        <v/>
      </c>
      <c r="D360" s="18"/>
      <c r="E360" s="17" t="str">
        <f>IFERROR(VLOOKUP(D360,'بيان العملاء'!$B$7:$I$170,2,0),"")</f>
        <v/>
      </c>
      <c r="F360" s="16"/>
      <c r="G360" s="15"/>
      <c r="H360" s="14"/>
      <c r="I360" s="13"/>
    </row>
    <row r="361" spans="2:9" ht="18.75" thickBot="1" x14ac:dyDescent="0.25">
      <c r="B361" s="25" t="str">
        <f>IF(C361="","",COUNTIF($C$7:C361,C361))</f>
        <v/>
      </c>
      <c r="C361" s="25" t="str">
        <f>IF(AND('كشف حساب'!$F$5&amp;'كشف حساب'!$F$6="")*AND(D361='كشف حساب'!$B$5),1,IF(AND(F361&gt;='كشف حساب'!$F$5,'حركة العملاء'!F361&lt;='كشف حساب'!$F$6)*AND(D361='كشف حساب'!$B$5),1,""))</f>
        <v/>
      </c>
      <c r="D361" s="18"/>
      <c r="E361" s="17" t="str">
        <f>IFERROR(VLOOKUP(D361,'بيان العملاء'!$B$7:$I$170,2,0),"")</f>
        <v/>
      </c>
      <c r="F361" s="16"/>
      <c r="G361" s="15"/>
      <c r="H361" s="14"/>
      <c r="I361" s="13"/>
    </row>
    <row r="362" spans="2:9" ht="18.75" thickBot="1" x14ac:dyDescent="0.25">
      <c r="B362" s="25" t="str">
        <f>IF(C362="","",COUNTIF($C$7:C362,C362))</f>
        <v/>
      </c>
      <c r="C362" s="25" t="str">
        <f>IF(AND('كشف حساب'!$F$5&amp;'كشف حساب'!$F$6="")*AND(D362='كشف حساب'!$B$5),1,IF(AND(F362&gt;='كشف حساب'!$F$5,'حركة العملاء'!F362&lt;='كشف حساب'!$F$6)*AND(D362='كشف حساب'!$B$5),1,""))</f>
        <v/>
      </c>
      <c r="D362" s="18"/>
      <c r="E362" s="17" t="str">
        <f>IFERROR(VLOOKUP(D362,'بيان العملاء'!$B$7:$I$170,2,0),"")</f>
        <v/>
      </c>
      <c r="F362" s="16"/>
      <c r="G362" s="15"/>
      <c r="H362" s="14"/>
      <c r="I362" s="13"/>
    </row>
    <row r="363" spans="2:9" ht="18.75" thickBot="1" x14ac:dyDescent="0.25">
      <c r="B363" s="25" t="str">
        <f>IF(C363="","",COUNTIF($C$7:C363,C363))</f>
        <v/>
      </c>
      <c r="C363" s="25" t="str">
        <f>IF(AND('كشف حساب'!$F$5&amp;'كشف حساب'!$F$6="")*AND(D363='كشف حساب'!$B$5),1,IF(AND(F363&gt;='كشف حساب'!$F$5,'حركة العملاء'!F363&lt;='كشف حساب'!$F$6)*AND(D363='كشف حساب'!$B$5),1,""))</f>
        <v/>
      </c>
      <c r="D363" s="18"/>
      <c r="E363" s="17" t="str">
        <f>IFERROR(VLOOKUP(D363,'بيان العملاء'!$B$7:$I$170,2,0),"")</f>
        <v/>
      </c>
      <c r="F363" s="16"/>
      <c r="G363" s="15"/>
      <c r="H363" s="14"/>
      <c r="I363" s="13"/>
    </row>
    <row r="364" spans="2:9" ht="18.75" thickBot="1" x14ac:dyDescent="0.25">
      <c r="B364" s="25" t="str">
        <f>IF(C364="","",COUNTIF($C$7:C364,C364))</f>
        <v/>
      </c>
      <c r="C364" s="25" t="str">
        <f>IF(AND('كشف حساب'!$F$5&amp;'كشف حساب'!$F$6="")*AND(D364='كشف حساب'!$B$5),1,IF(AND(F364&gt;='كشف حساب'!$F$5,'حركة العملاء'!F364&lt;='كشف حساب'!$F$6)*AND(D364='كشف حساب'!$B$5),1,""))</f>
        <v/>
      </c>
      <c r="D364" s="18"/>
      <c r="E364" s="17" t="str">
        <f>IFERROR(VLOOKUP(D364,'بيان العملاء'!$B$7:$I$170,2,0),"")</f>
        <v/>
      </c>
      <c r="F364" s="16"/>
      <c r="G364" s="15"/>
      <c r="H364" s="14"/>
      <c r="I364" s="13"/>
    </row>
    <row r="365" spans="2:9" ht="18.75" thickBot="1" x14ac:dyDescent="0.25">
      <c r="B365" s="25" t="str">
        <f>IF(C365="","",COUNTIF($C$7:C365,C365))</f>
        <v/>
      </c>
      <c r="C365" s="25" t="str">
        <f>IF(AND('كشف حساب'!$F$5&amp;'كشف حساب'!$F$6="")*AND(D365='كشف حساب'!$B$5),1,IF(AND(F365&gt;='كشف حساب'!$F$5,'حركة العملاء'!F365&lt;='كشف حساب'!$F$6)*AND(D365='كشف حساب'!$B$5),1,""))</f>
        <v/>
      </c>
      <c r="D365" s="18"/>
      <c r="E365" s="17" t="str">
        <f>IFERROR(VLOOKUP(D365,'بيان العملاء'!$B$7:$I$170,2,0),"")</f>
        <v/>
      </c>
      <c r="F365" s="16"/>
      <c r="G365" s="15"/>
      <c r="H365" s="14"/>
      <c r="I365" s="13"/>
    </row>
    <row r="366" spans="2:9" ht="18.75" thickBot="1" x14ac:dyDescent="0.25">
      <c r="B366" s="25" t="str">
        <f>IF(C366="","",COUNTIF($C$7:C366,C366))</f>
        <v/>
      </c>
      <c r="C366" s="25" t="str">
        <f>IF(AND('كشف حساب'!$F$5&amp;'كشف حساب'!$F$6="")*AND(D366='كشف حساب'!$B$5),1,IF(AND(F366&gt;='كشف حساب'!$F$5,'حركة العملاء'!F366&lt;='كشف حساب'!$F$6)*AND(D366='كشف حساب'!$B$5),1,""))</f>
        <v/>
      </c>
      <c r="D366" s="18"/>
      <c r="E366" s="17" t="str">
        <f>IFERROR(VLOOKUP(D366,'بيان العملاء'!$B$7:$I$170,2,0),"")</f>
        <v/>
      </c>
      <c r="F366" s="16"/>
      <c r="G366" s="15"/>
      <c r="H366" s="14"/>
      <c r="I366" s="13"/>
    </row>
    <row r="367" spans="2:9" ht="18.75" thickBot="1" x14ac:dyDescent="0.25">
      <c r="B367" s="25" t="str">
        <f>IF(C367="","",COUNTIF($C$7:C367,C367))</f>
        <v/>
      </c>
      <c r="C367" s="25" t="str">
        <f>IF(AND('كشف حساب'!$F$5&amp;'كشف حساب'!$F$6="")*AND(D367='كشف حساب'!$B$5),1,IF(AND(F367&gt;='كشف حساب'!$F$5,'حركة العملاء'!F367&lt;='كشف حساب'!$F$6)*AND(D367='كشف حساب'!$B$5),1,""))</f>
        <v/>
      </c>
      <c r="D367" s="18"/>
      <c r="E367" s="17" t="str">
        <f>IFERROR(VLOOKUP(D367,'بيان العملاء'!$B$7:$I$170,2,0),"")</f>
        <v/>
      </c>
      <c r="F367" s="16"/>
      <c r="G367" s="15"/>
      <c r="H367" s="14"/>
      <c r="I367" s="13"/>
    </row>
    <row r="368" spans="2:9" ht="18.75" thickBot="1" x14ac:dyDescent="0.25">
      <c r="B368" s="25" t="str">
        <f>IF(C368="","",COUNTIF($C$7:C368,C368))</f>
        <v/>
      </c>
      <c r="C368" s="25" t="str">
        <f>IF(AND('كشف حساب'!$F$5&amp;'كشف حساب'!$F$6="")*AND(D368='كشف حساب'!$B$5),1,IF(AND(F368&gt;='كشف حساب'!$F$5,'حركة العملاء'!F368&lt;='كشف حساب'!$F$6)*AND(D368='كشف حساب'!$B$5),1,""))</f>
        <v/>
      </c>
      <c r="D368" s="18"/>
      <c r="E368" s="17" t="str">
        <f>IFERROR(VLOOKUP(D368,'بيان العملاء'!$B$7:$I$170,2,0),"")</f>
        <v/>
      </c>
      <c r="F368" s="16"/>
      <c r="G368" s="15"/>
      <c r="H368" s="14"/>
      <c r="I368" s="13"/>
    </row>
    <row r="369" spans="2:9" ht="18.75" thickBot="1" x14ac:dyDescent="0.25">
      <c r="B369" s="25" t="str">
        <f>IF(C369="","",COUNTIF($C$7:C369,C369))</f>
        <v/>
      </c>
      <c r="C369" s="25" t="str">
        <f>IF(AND('كشف حساب'!$F$5&amp;'كشف حساب'!$F$6="")*AND(D369='كشف حساب'!$B$5),1,IF(AND(F369&gt;='كشف حساب'!$F$5,'حركة العملاء'!F369&lt;='كشف حساب'!$F$6)*AND(D369='كشف حساب'!$B$5),1,""))</f>
        <v/>
      </c>
      <c r="D369" s="18"/>
      <c r="E369" s="17" t="str">
        <f>IFERROR(VLOOKUP(D369,'بيان العملاء'!$B$7:$I$170,2,0),"")</f>
        <v/>
      </c>
      <c r="F369" s="16"/>
      <c r="G369" s="15"/>
      <c r="H369" s="14"/>
      <c r="I369" s="13"/>
    </row>
    <row r="370" spans="2:9" ht="18.75" thickBot="1" x14ac:dyDescent="0.25">
      <c r="B370" s="25" t="str">
        <f>IF(C370="","",COUNTIF($C$7:C370,C370))</f>
        <v/>
      </c>
      <c r="C370" s="25" t="str">
        <f>IF(AND('كشف حساب'!$F$5&amp;'كشف حساب'!$F$6="")*AND(D370='كشف حساب'!$B$5),1,IF(AND(F370&gt;='كشف حساب'!$F$5,'حركة العملاء'!F370&lt;='كشف حساب'!$F$6)*AND(D370='كشف حساب'!$B$5),1,""))</f>
        <v/>
      </c>
      <c r="D370" s="18"/>
      <c r="E370" s="17" t="str">
        <f>IFERROR(VLOOKUP(D370,'بيان العملاء'!$B$7:$I$170,2,0),"")</f>
        <v/>
      </c>
      <c r="F370" s="16"/>
      <c r="G370" s="15"/>
      <c r="H370" s="14"/>
      <c r="I370" s="13"/>
    </row>
    <row r="371" spans="2:9" ht="18.75" thickBot="1" x14ac:dyDescent="0.25">
      <c r="B371" s="25" t="str">
        <f>IF(C371="","",COUNTIF($C$7:C371,C371))</f>
        <v/>
      </c>
      <c r="C371" s="25" t="str">
        <f>IF(AND('كشف حساب'!$F$5&amp;'كشف حساب'!$F$6="")*AND(D371='كشف حساب'!$B$5),1,IF(AND(F371&gt;='كشف حساب'!$F$5,'حركة العملاء'!F371&lt;='كشف حساب'!$F$6)*AND(D371='كشف حساب'!$B$5),1,""))</f>
        <v/>
      </c>
      <c r="D371" s="18"/>
      <c r="E371" s="17" t="str">
        <f>IFERROR(VLOOKUP(D371,'بيان العملاء'!$B$7:$I$170,2,0),"")</f>
        <v/>
      </c>
      <c r="F371" s="16"/>
      <c r="G371" s="15"/>
      <c r="H371" s="14"/>
      <c r="I371" s="13"/>
    </row>
    <row r="372" spans="2:9" ht="18.75" thickBot="1" x14ac:dyDescent="0.25">
      <c r="B372" s="25" t="str">
        <f>IF(C372="","",COUNTIF($C$7:C372,C372))</f>
        <v/>
      </c>
      <c r="C372" s="25" t="str">
        <f>IF(AND('كشف حساب'!$F$5&amp;'كشف حساب'!$F$6="")*AND(D372='كشف حساب'!$B$5),1,IF(AND(F372&gt;='كشف حساب'!$F$5,'حركة العملاء'!F372&lt;='كشف حساب'!$F$6)*AND(D372='كشف حساب'!$B$5),1,""))</f>
        <v/>
      </c>
      <c r="D372" s="18"/>
      <c r="E372" s="17" t="str">
        <f>IFERROR(VLOOKUP(D372,'بيان العملاء'!$B$7:$I$170,2,0),"")</f>
        <v/>
      </c>
      <c r="F372" s="16"/>
      <c r="G372" s="15"/>
      <c r="H372" s="14"/>
      <c r="I372" s="13"/>
    </row>
    <row r="373" spans="2:9" ht="18.75" thickBot="1" x14ac:dyDescent="0.25">
      <c r="B373" s="25" t="str">
        <f>IF(C373="","",COUNTIF($C$7:C373,C373))</f>
        <v/>
      </c>
      <c r="C373" s="25" t="str">
        <f>IF(AND('كشف حساب'!$F$5&amp;'كشف حساب'!$F$6="")*AND(D373='كشف حساب'!$B$5),1,IF(AND(F373&gt;='كشف حساب'!$F$5,'حركة العملاء'!F373&lt;='كشف حساب'!$F$6)*AND(D373='كشف حساب'!$B$5),1,""))</f>
        <v/>
      </c>
      <c r="D373" s="18"/>
      <c r="E373" s="17" t="str">
        <f>IFERROR(VLOOKUP(D373,'بيان العملاء'!$B$7:$I$170,2,0),"")</f>
        <v/>
      </c>
      <c r="F373" s="16"/>
      <c r="G373" s="15"/>
      <c r="H373" s="14"/>
      <c r="I373" s="13"/>
    </row>
    <row r="374" spans="2:9" ht="18.75" thickBot="1" x14ac:dyDescent="0.25">
      <c r="B374" s="25" t="str">
        <f>IF(C374="","",COUNTIF($C$7:C374,C374))</f>
        <v/>
      </c>
      <c r="C374" s="25" t="str">
        <f>IF(AND('كشف حساب'!$F$5&amp;'كشف حساب'!$F$6="")*AND(D374='كشف حساب'!$B$5),1,IF(AND(F374&gt;='كشف حساب'!$F$5,'حركة العملاء'!F374&lt;='كشف حساب'!$F$6)*AND(D374='كشف حساب'!$B$5),1,""))</f>
        <v/>
      </c>
      <c r="D374" s="18"/>
      <c r="E374" s="17" t="str">
        <f>IFERROR(VLOOKUP(D374,'بيان العملاء'!$B$7:$I$170,2,0),"")</f>
        <v/>
      </c>
      <c r="F374" s="16"/>
      <c r="G374" s="15"/>
      <c r="H374" s="14"/>
      <c r="I374" s="13"/>
    </row>
    <row r="375" spans="2:9" ht="18.75" thickBot="1" x14ac:dyDescent="0.25">
      <c r="B375" s="25" t="str">
        <f>IF(C375="","",COUNTIF($C$7:C375,C375))</f>
        <v/>
      </c>
      <c r="C375" s="25" t="str">
        <f>IF(AND('كشف حساب'!$F$5&amp;'كشف حساب'!$F$6="")*AND(D375='كشف حساب'!$B$5),1,IF(AND(F375&gt;='كشف حساب'!$F$5,'حركة العملاء'!F375&lt;='كشف حساب'!$F$6)*AND(D375='كشف حساب'!$B$5),1,""))</f>
        <v/>
      </c>
      <c r="D375" s="18"/>
      <c r="E375" s="17" t="str">
        <f>IFERROR(VLOOKUP(D375,'بيان العملاء'!$B$7:$I$170,2,0),"")</f>
        <v/>
      </c>
      <c r="F375" s="16"/>
      <c r="G375" s="15"/>
      <c r="H375" s="14"/>
      <c r="I375" s="13"/>
    </row>
    <row r="376" spans="2:9" ht="18.75" thickBot="1" x14ac:dyDescent="0.25">
      <c r="B376" s="25" t="str">
        <f>IF(C376="","",COUNTIF($C$7:C376,C376))</f>
        <v/>
      </c>
      <c r="C376" s="25" t="str">
        <f>IF(AND('كشف حساب'!$F$5&amp;'كشف حساب'!$F$6="")*AND(D376='كشف حساب'!$B$5),1,IF(AND(F376&gt;='كشف حساب'!$F$5,'حركة العملاء'!F376&lt;='كشف حساب'!$F$6)*AND(D376='كشف حساب'!$B$5),1,""))</f>
        <v/>
      </c>
      <c r="D376" s="18"/>
      <c r="E376" s="17" t="str">
        <f>IFERROR(VLOOKUP(D376,'بيان العملاء'!$B$7:$I$170,2,0),"")</f>
        <v/>
      </c>
      <c r="F376" s="16"/>
      <c r="G376" s="15"/>
      <c r="H376" s="14"/>
      <c r="I376" s="13"/>
    </row>
    <row r="377" spans="2:9" ht="18.75" thickBot="1" x14ac:dyDescent="0.25">
      <c r="B377" s="25" t="str">
        <f>IF(C377="","",COUNTIF($C$7:C377,C377))</f>
        <v/>
      </c>
      <c r="C377" s="25" t="str">
        <f>IF(AND('كشف حساب'!$F$5&amp;'كشف حساب'!$F$6="")*AND(D377='كشف حساب'!$B$5),1,IF(AND(F377&gt;='كشف حساب'!$F$5,'حركة العملاء'!F377&lt;='كشف حساب'!$F$6)*AND(D377='كشف حساب'!$B$5),1,""))</f>
        <v/>
      </c>
      <c r="D377" s="18"/>
      <c r="E377" s="17" t="str">
        <f>IFERROR(VLOOKUP(D377,'بيان العملاء'!$B$7:$I$170,2,0),"")</f>
        <v/>
      </c>
      <c r="F377" s="16"/>
      <c r="G377" s="15"/>
      <c r="H377" s="14"/>
      <c r="I377" s="13"/>
    </row>
    <row r="378" spans="2:9" ht="18.75" thickBot="1" x14ac:dyDescent="0.25">
      <c r="B378" s="25" t="str">
        <f>IF(C378="","",COUNTIF($C$7:C378,C378))</f>
        <v/>
      </c>
      <c r="C378" s="25" t="str">
        <f>IF(AND('كشف حساب'!$F$5&amp;'كشف حساب'!$F$6="")*AND(D378='كشف حساب'!$B$5),1,IF(AND(F378&gt;='كشف حساب'!$F$5,'حركة العملاء'!F378&lt;='كشف حساب'!$F$6)*AND(D378='كشف حساب'!$B$5),1,""))</f>
        <v/>
      </c>
      <c r="D378" s="18"/>
      <c r="E378" s="17" t="str">
        <f>IFERROR(VLOOKUP(D378,'بيان العملاء'!$B$7:$I$170,2,0),"")</f>
        <v/>
      </c>
      <c r="F378" s="16"/>
      <c r="G378" s="15"/>
      <c r="H378" s="14"/>
      <c r="I378" s="13"/>
    </row>
    <row r="379" spans="2:9" ht="18.75" thickBot="1" x14ac:dyDescent="0.25">
      <c r="B379" s="25" t="str">
        <f>IF(C379="","",COUNTIF($C$7:C379,C379))</f>
        <v/>
      </c>
      <c r="C379" s="25" t="str">
        <f>IF(AND('كشف حساب'!$F$5&amp;'كشف حساب'!$F$6="")*AND(D379='كشف حساب'!$B$5),1,IF(AND(F379&gt;='كشف حساب'!$F$5,'حركة العملاء'!F379&lt;='كشف حساب'!$F$6)*AND(D379='كشف حساب'!$B$5),1,""))</f>
        <v/>
      </c>
      <c r="D379" s="18"/>
      <c r="E379" s="17" t="str">
        <f>IFERROR(VLOOKUP(D379,'بيان العملاء'!$B$7:$I$170,2,0),"")</f>
        <v/>
      </c>
      <c r="F379" s="16"/>
      <c r="G379" s="15"/>
      <c r="H379" s="14"/>
      <c r="I379" s="13"/>
    </row>
    <row r="380" spans="2:9" ht="18.75" thickBot="1" x14ac:dyDescent="0.25">
      <c r="B380" s="25" t="str">
        <f>IF(C380="","",COUNTIF($C$7:C380,C380))</f>
        <v/>
      </c>
      <c r="C380" s="25" t="str">
        <f>IF(AND('كشف حساب'!$F$5&amp;'كشف حساب'!$F$6="")*AND(D380='كشف حساب'!$B$5),1,IF(AND(F380&gt;='كشف حساب'!$F$5,'حركة العملاء'!F380&lt;='كشف حساب'!$F$6)*AND(D380='كشف حساب'!$B$5),1,""))</f>
        <v/>
      </c>
      <c r="D380" s="18"/>
      <c r="E380" s="17" t="str">
        <f>IFERROR(VLOOKUP(D380,'بيان العملاء'!$B$7:$I$170,2,0),"")</f>
        <v/>
      </c>
      <c r="F380" s="16"/>
      <c r="G380" s="15"/>
      <c r="H380" s="14"/>
      <c r="I380" s="13"/>
    </row>
    <row r="381" spans="2:9" ht="18.75" thickBot="1" x14ac:dyDescent="0.25">
      <c r="B381" s="25" t="str">
        <f>IF(C381="","",COUNTIF($C$7:C381,C381))</f>
        <v/>
      </c>
      <c r="C381" s="25" t="str">
        <f>IF(AND('كشف حساب'!$F$5&amp;'كشف حساب'!$F$6="")*AND(D381='كشف حساب'!$B$5),1,IF(AND(F381&gt;='كشف حساب'!$F$5,'حركة العملاء'!F381&lt;='كشف حساب'!$F$6)*AND(D381='كشف حساب'!$B$5),1,""))</f>
        <v/>
      </c>
      <c r="D381" s="18"/>
      <c r="E381" s="17" t="str">
        <f>IFERROR(VLOOKUP(D381,'بيان العملاء'!$B$7:$I$170,2,0),"")</f>
        <v/>
      </c>
      <c r="F381" s="16"/>
      <c r="G381" s="15"/>
      <c r="H381" s="14"/>
      <c r="I381" s="13"/>
    </row>
    <row r="382" spans="2:9" ht="18.75" thickBot="1" x14ac:dyDescent="0.25">
      <c r="B382" s="25" t="str">
        <f>IF(C382="","",COUNTIF($C$7:C382,C382))</f>
        <v/>
      </c>
      <c r="C382" s="25" t="str">
        <f>IF(AND('كشف حساب'!$F$5&amp;'كشف حساب'!$F$6="")*AND(D382='كشف حساب'!$B$5),1,IF(AND(F382&gt;='كشف حساب'!$F$5,'حركة العملاء'!F382&lt;='كشف حساب'!$F$6)*AND(D382='كشف حساب'!$B$5),1,""))</f>
        <v/>
      </c>
      <c r="D382" s="18"/>
      <c r="E382" s="17" t="str">
        <f>IFERROR(VLOOKUP(D382,'بيان العملاء'!$B$7:$I$170,2,0),"")</f>
        <v/>
      </c>
      <c r="F382" s="16"/>
      <c r="G382" s="15"/>
      <c r="H382" s="14"/>
      <c r="I382" s="13"/>
    </row>
    <row r="383" spans="2:9" ht="18.75" thickBot="1" x14ac:dyDescent="0.25">
      <c r="B383" s="25" t="str">
        <f>IF(C383="","",COUNTIF($C$7:C383,C383))</f>
        <v/>
      </c>
      <c r="C383" s="25" t="str">
        <f>IF(AND('كشف حساب'!$F$5&amp;'كشف حساب'!$F$6="")*AND(D383='كشف حساب'!$B$5),1,IF(AND(F383&gt;='كشف حساب'!$F$5,'حركة العملاء'!F383&lt;='كشف حساب'!$F$6)*AND(D383='كشف حساب'!$B$5),1,""))</f>
        <v/>
      </c>
      <c r="D383" s="18"/>
      <c r="E383" s="17" t="str">
        <f>IFERROR(VLOOKUP(D383,'بيان العملاء'!$B$7:$I$170,2,0),"")</f>
        <v/>
      </c>
      <c r="F383" s="16"/>
      <c r="G383" s="15"/>
      <c r="H383" s="14"/>
      <c r="I383" s="13"/>
    </row>
    <row r="384" spans="2:9" ht="18.75" thickBot="1" x14ac:dyDescent="0.25">
      <c r="B384" s="25" t="str">
        <f>IF(C384="","",COUNTIF($C$7:C384,C384))</f>
        <v/>
      </c>
      <c r="C384" s="25" t="str">
        <f>IF(AND('كشف حساب'!$F$5&amp;'كشف حساب'!$F$6="")*AND(D384='كشف حساب'!$B$5),1,IF(AND(F384&gt;='كشف حساب'!$F$5,'حركة العملاء'!F384&lt;='كشف حساب'!$F$6)*AND(D384='كشف حساب'!$B$5),1,""))</f>
        <v/>
      </c>
      <c r="D384" s="18"/>
      <c r="E384" s="17" t="str">
        <f>IFERROR(VLOOKUP(D384,'بيان العملاء'!$B$7:$I$170,2,0),"")</f>
        <v/>
      </c>
      <c r="F384" s="16"/>
      <c r="G384" s="15"/>
      <c r="H384" s="14"/>
      <c r="I384" s="13"/>
    </row>
    <row r="385" spans="2:9" ht="18.75" thickBot="1" x14ac:dyDescent="0.25">
      <c r="B385" s="25" t="str">
        <f>IF(C385="","",COUNTIF($C$7:C385,C385))</f>
        <v/>
      </c>
      <c r="C385" s="25" t="str">
        <f>IF(AND('كشف حساب'!$F$5&amp;'كشف حساب'!$F$6="")*AND(D385='كشف حساب'!$B$5),1,IF(AND(F385&gt;='كشف حساب'!$F$5,'حركة العملاء'!F385&lt;='كشف حساب'!$F$6)*AND(D385='كشف حساب'!$B$5),1,""))</f>
        <v/>
      </c>
      <c r="D385" s="18"/>
      <c r="E385" s="17" t="str">
        <f>IFERROR(VLOOKUP(D385,'بيان العملاء'!$B$7:$I$170,2,0),"")</f>
        <v/>
      </c>
      <c r="F385" s="16"/>
      <c r="G385" s="15"/>
      <c r="H385" s="14"/>
      <c r="I385" s="13"/>
    </row>
    <row r="386" spans="2:9" ht="18.75" thickBot="1" x14ac:dyDescent="0.25">
      <c r="B386" s="25" t="str">
        <f>IF(C386="","",COUNTIF($C$7:C386,C386))</f>
        <v/>
      </c>
      <c r="C386" s="25" t="str">
        <f>IF(AND('كشف حساب'!$F$5&amp;'كشف حساب'!$F$6="")*AND(D386='كشف حساب'!$B$5),1,IF(AND(F386&gt;='كشف حساب'!$F$5,'حركة العملاء'!F386&lt;='كشف حساب'!$F$6)*AND(D386='كشف حساب'!$B$5),1,""))</f>
        <v/>
      </c>
      <c r="D386" s="18"/>
      <c r="E386" s="17" t="str">
        <f>IFERROR(VLOOKUP(D386,'بيان العملاء'!$B$7:$I$170,2,0),"")</f>
        <v/>
      </c>
      <c r="F386" s="16"/>
      <c r="G386" s="15"/>
      <c r="H386" s="14"/>
      <c r="I386" s="13"/>
    </row>
    <row r="387" spans="2:9" ht="18.75" thickBot="1" x14ac:dyDescent="0.25">
      <c r="B387" s="25" t="str">
        <f>IF(C387="","",COUNTIF($C$7:C387,C387))</f>
        <v/>
      </c>
      <c r="C387" s="25" t="str">
        <f>IF(AND('كشف حساب'!$F$5&amp;'كشف حساب'!$F$6="")*AND(D387='كشف حساب'!$B$5),1,IF(AND(F387&gt;='كشف حساب'!$F$5,'حركة العملاء'!F387&lt;='كشف حساب'!$F$6)*AND(D387='كشف حساب'!$B$5),1,""))</f>
        <v/>
      </c>
      <c r="D387" s="18"/>
      <c r="E387" s="17" t="str">
        <f>IFERROR(VLOOKUP(D387,'بيان العملاء'!$B$7:$I$170,2,0),"")</f>
        <v/>
      </c>
      <c r="F387" s="16"/>
      <c r="G387" s="15"/>
      <c r="H387" s="14"/>
      <c r="I387" s="13"/>
    </row>
    <row r="388" spans="2:9" ht="18.75" thickBot="1" x14ac:dyDescent="0.25">
      <c r="B388" s="25" t="str">
        <f>IF(C388="","",COUNTIF($C$7:C388,C388))</f>
        <v/>
      </c>
      <c r="C388" s="25" t="str">
        <f>IF(AND('كشف حساب'!$F$5&amp;'كشف حساب'!$F$6="")*AND(D388='كشف حساب'!$B$5),1,IF(AND(F388&gt;='كشف حساب'!$F$5,'حركة العملاء'!F388&lt;='كشف حساب'!$F$6)*AND(D388='كشف حساب'!$B$5),1,""))</f>
        <v/>
      </c>
      <c r="D388" s="18"/>
      <c r="E388" s="17" t="str">
        <f>IFERROR(VLOOKUP(D388,'بيان العملاء'!$B$7:$I$170,2,0),"")</f>
        <v/>
      </c>
      <c r="F388" s="16"/>
      <c r="G388" s="15"/>
      <c r="H388" s="14"/>
      <c r="I388" s="13"/>
    </row>
    <row r="389" spans="2:9" ht="18.75" thickBot="1" x14ac:dyDescent="0.25">
      <c r="B389" s="25" t="str">
        <f>IF(C389="","",COUNTIF($C$7:C389,C389))</f>
        <v/>
      </c>
      <c r="C389" s="25" t="str">
        <f>IF(AND('كشف حساب'!$F$5&amp;'كشف حساب'!$F$6="")*AND(D389='كشف حساب'!$B$5),1,IF(AND(F389&gt;='كشف حساب'!$F$5,'حركة العملاء'!F389&lt;='كشف حساب'!$F$6)*AND(D389='كشف حساب'!$B$5),1,""))</f>
        <v/>
      </c>
      <c r="D389" s="18"/>
      <c r="E389" s="17" t="str">
        <f>IFERROR(VLOOKUP(D389,'بيان العملاء'!$B$7:$I$170,2,0),"")</f>
        <v/>
      </c>
      <c r="F389" s="16"/>
      <c r="G389" s="15"/>
      <c r="H389" s="14"/>
      <c r="I389" s="13"/>
    </row>
    <row r="390" spans="2:9" ht="18.75" thickBot="1" x14ac:dyDescent="0.25">
      <c r="B390" s="25" t="str">
        <f>IF(C390="","",COUNTIF($C$7:C390,C390))</f>
        <v/>
      </c>
      <c r="C390" s="25" t="str">
        <f>IF(AND('كشف حساب'!$F$5&amp;'كشف حساب'!$F$6="")*AND(D390='كشف حساب'!$B$5),1,IF(AND(F390&gt;='كشف حساب'!$F$5,'حركة العملاء'!F390&lt;='كشف حساب'!$F$6)*AND(D390='كشف حساب'!$B$5),1,""))</f>
        <v/>
      </c>
      <c r="D390" s="18"/>
      <c r="E390" s="17" t="str">
        <f>IFERROR(VLOOKUP(D390,'بيان العملاء'!$B$7:$I$170,2,0),"")</f>
        <v/>
      </c>
      <c r="F390" s="16"/>
      <c r="G390" s="15"/>
      <c r="H390" s="14"/>
      <c r="I390" s="13"/>
    </row>
    <row r="391" spans="2:9" ht="18.75" thickBot="1" x14ac:dyDescent="0.25">
      <c r="B391" s="25" t="str">
        <f>IF(C391="","",COUNTIF($C$7:C391,C391))</f>
        <v/>
      </c>
      <c r="C391" s="25" t="str">
        <f>IF(AND('كشف حساب'!$F$5&amp;'كشف حساب'!$F$6="")*AND(D391='كشف حساب'!$B$5),1,IF(AND(F391&gt;='كشف حساب'!$F$5,'حركة العملاء'!F391&lt;='كشف حساب'!$F$6)*AND(D391='كشف حساب'!$B$5),1,""))</f>
        <v/>
      </c>
      <c r="D391" s="18"/>
      <c r="E391" s="17" t="str">
        <f>IFERROR(VLOOKUP(D391,'بيان العملاء'!$B$7:$I$170,2,0),"")</f>
        <v/>
      </c>
      <c r="F391" s="16"/>
      <c r="G391" s="15"/>
      <c r="H391" s="14"/>
      <c r="I391" s="13"/>
    </row>
    <row r="392" spans="2:9" ht="18.75" thickBot="1" x14ac:dyDescent="0.25">
      <c r="B392" s="25" t="str">
        <f>IF(C392="","",COUNTIF($C$7:C392,C392))</f>
        <v/>
      </c>
      <c r="C392" s="25" t="str">
        <f>IF(AND('كشف حساب'!$F$5&amp;'كشف حساب'!$F$6="")*AND(D392='كشف حساب'!$B$5),1,IF(AND(F392&gt;='كشف حساب'!$F$5,'حركة العملاء'!F392&lt;='كشف حساب'!$F$6)*AND(D392='كشف حساب'!$B$5),1,""))</f>
        <v/>
      </c>
      <c r="D392" s="18"/>
      <c r="E392" s="17" t="str">
        <f>IFERROR(VLOOKUP(D392,'بيان العملاء'!$B$7:$I$170,2,0),"")</f>
        <v/>
      </c>
      <c r="F392" s="16"/>
      <c r="G392" s="15"/>
      <c r="H392" s="14"/>
      <c r="I392" s="13"/>
    </row>
    <row r="393" spans="2:9" ht="18.75" thickBot="1" x14ac:dyDescent="0.25">
      <c r="B393" s="25" t="str">
        <f>IF(C393="","",COUNTIF($C$7:C393,C393))</f>
        <v/>
      </c>
      <c r="C393" s="25" t="str">
        <f>IF(AND('كشف حساب'!$F$5&amp;'كشف حساب'!$F$6="")*AND(D393='كشف حساب'!$B$5),1,IF(AND(F393&gt;='كشف حساب'!$F$5,'حركة العملاء'!F393&lt;='كشف حساب'!$F$6)*AND(D393='كشف حساب'!$B$5),1,""))</f>
        <v/>
      </c>
      <c r="D393" s="18"/>
      <c r="E393" s="17" t="str">
        <f>IFERROR(VLOOKUP(D393,'بيان العملاء'!$B$7:$I$170,2,0),"")</f>
        <v/>
      </c>
      <c r="F393" s="16"/>
      <c r="G393" s="15"/>
      <c r="H393" s="14"/>
      <c r="I393" s="13"/>
    </row>
    <row r="394" spans="2:9" ht="18.75" thickBot="1" x14ac:dyDescent="0.25">
      <c r="B394" s="25" t="str">
        <f>IF(C394="","",COUNTIF($C$7:C394,C394))</f>
        <v/>
      </c>
      <c r="C394" s="25" t="str">
        <f>IF(AND('كشف حساب'!$F$5&amp;'كشف حساب'!$F$6="")*AND(D394='كشف حساب'!$B$5),1,IF(AND(F394&gt;='كشف حساب'!$F$5,'حركة العملاء'!F394&lt;='كشف حساب'!$F$6)*AND(D394='كشف حساب'!$B$5),1,""))</f>
        <v/>
      </c>
      <c r="D394" s="18"/>
      <c r="E394" s="17" t="str">
        <f>IFERROR(VLOOKUP(D394,'بيان العملاء'!$B$7:$I$170,2,0),"")</f>
        <v/>
      </c>
      <c r="F394" s="16"/>
      <c r="G394" s="15"/>
      <c r="H394" s="14"/>
      <c r="I394" s="13"/>
    </row>
    <row r="395" spans="2:9" ht="18.75" thickBot="1" x14ac:dyDescent="0.25">
      <c r="B395" s="25" t="str">
        <f>IF(C395="","",COUNTIF($C$7:C395,C395))</f>
        <v/>
      </c>
      <c r="C395" s="25" t="str">
        <f>IF(AND('كشف حساب'!$F$5&amp;'كشف حساب'!$F$6="")*AND(D395='كشف حساب'!$B$5),1,IF(AND(F395&gt;='كشف حساب'!$F$5,'حركة العملاء'!F395&lt;='كشف حساب'!$F$6)*AND(D395='كشف حساب'!$B$5),1,""))</f>
        <v/>
      </c>
      <c r="D395" s="18"/>
      <c r="E395" s="17" t="str">
        <f>IFERROR(VLOOKUP(D395,'بيان العملاء'!$B$7:$I$170,2,0),"")</f>
        <v/>
      </c>
      <c r="F395" s="16"/>
      <c r="G395" s="15"/>
      <c r="H395" s="14"/>
      <c r="I395" s="13"/>
    </row>
    <row r="396" spans="2:9" ht="18.75" thickBot="1" x14ac:dyDescent="0.25">
      <c r="B396" s="25" t="str">
        <f>IF(C396="","",COUNTIF($C$7:C396,C396))</f>
        <v/>
      </c>
      <c r="C396" s="25" t="str">
        <f>IF(AND('كشف حساب'!$F$5&amp;'كشف حساب'!$F$6="")*AND(D396='كشف حساب'!$B$5),1,IF(AND(F396&gt;='كشف حساب'!$F$5,'حركة العملاء'!F396&lt;='كشف حساب'!$F$6)*AND(D396='كشف حساب'!$B$5),1,""))</f>
        <v/>
      </c>
      <c r="D396" s="18"/>
      <c r="E396" s="17" t="str">
        <f>IFERROR(VLOOKUP(D396,'بيان العملاء'!$B$7:$I$170,2,0),"")</f>
        <v/>
      </c>
      <c r="F396" s="16"/>
      <c r="G396" s="15"/>
      <c r="H396" s="14"/>
      <c r="I396" s="13"/>
    </row>
    <row r="397" spans="2:9" ht="18.75" thickBot="1" x14ac:dyDescent="0.25">
      <c r="B397" s="25" t="str">
        <f>IF(C397="","",COUNTIF($C$7:C397,C397))</f>
        <v/>
      </c>
      <c r="C397" s="25" t="str">
        <f>IF(AND('كشف حساب'!$F$5&amp;'كشف حساب'!$F$6="")*AND(D397='كشف حساب'!$B$5),1,IF(AND(F397&gt;='كشف حساب'!$F$5,'حركة العملاء'!F397&lt;='كشف حساب'!$F$6)*AND(D397='كشف حساب'!$B$5),1,""))</f>
        <v/>
      </c>
      <c r="D397" s="18"/>
      <c r="E397" s="17" t="str">
        <f>IFERROR(VLOOKUP(D397,'بيان العملاء'!$B$7:$I$170,2,0),"")</f>
        <v/>
      </c>
      <c r="F397" s="16"/>
      <c r="G397" s="15"/>
      <c r="H397" s="14"/>
      <c r="I397" s="13"/>
    </row>
    <row r="398" spans="2:9" ht="18.75" thickBot="1" x14ac:dyDescent="0.25">
      <c r="B398" s="25" t="str">
        <f>IF(C398="","",COUNTIF($C$7:C398,C398))</f>
        <v/>
      </c>
      <c r="C398" s="25" t="str">
        <f>IF(AND('كشف حساب'!$F$5&amp;'كشف حساب'!$F$6="")*AND(D398='كشف حساب'!$B$5),1,IF(AND(F398&gt;='كشف حساب'!$F$5,'حركة العملاء'!F398&lt;='كشف حساب'!$F$6)*AND(D398='كشف حساب'!$B$5),1,""))</f>
        <v/>
      </c>
      <c r="D398" s="18"/>
      <c r="E398" s="17" t="str">
        <f>IFERROR(VLOOKUP(D398,'بيان العملاء'!$B$7:$I$170,2,0),"")</f>
        <v/>
      </c>
      <c r="F398" s="16"/>
      <c r="G398" s="15"/>
      <c r="H398" s="14"/>
      <c r="I398" s="13"/>
    </row>
    <row r="399" spans="2:9" ht="18.75" thickBot="1" x14ac:dyDescent="0.25">
      <c r="B399" s="25" t="str">
        <f>IF(C399="","",COUNTIF($C$7:C399,C399))</f>
        <v/>
      </c>
      <c r="C399" s="25" t="str">
        <f>IF(AND('كشف حساب'!$F$5&amp;'كشف حساب'!$F$6="")*AND(D399='كشف حساب'!$B$5),1,IF(AND(F399&gt;='كشف حساب'!$F$5,'حركة العملاء'!F399&lt;='كشف حساب'!$F$6)*AND(D399='كشف حساب'!$B$5),1,""))</f>
        <v/>
      </c>
      <c r="D399" s="18"/>
      <c r="E399" s="17" t="str">
        <f>IFERROR(VLOOKUP(D399,'بيان العملاء'!$B$7:$I$170,2,0),"")</f>
        <v/>
      </c>
      <c r="F399" s="16"/>
      <c r="G399" s="15"/>
      <c r="H399" s="14"/>
      <c r="I399" s="13"/>
    </row>
    <row r="400" spans="2:9" ht="18.75" thickBot="1" x14ac:dyDescent="0.25">
      <c r="B400" s="25" t="str">
        <f>IF(C400="","",COUNTIF($C$7:C400,C400))</f>
        <v/>
      </c>
      <c r="C400" s="25" t="str">
        <f>IF(AND('كشف حساب'!$F$5&amp;'كشف حساب'!$F$6="")*AND(D400='كشف حساب'!$B$5),1,IF(AND(F400&gt;='كشف حساب'!$F$5,'حركة العملاء'!F400&lt;='كشف حساب'!$F$6)*AND(D400='كشف حساب'!$B$5),1,""))</f>
        <v/>
      </c>
      <c r="D400" s="18"/>
      <c r="E400" s="17" t="str">
        <f>IFERROR(VLOOKUP(D400,'بيان العملاء'!$B$7:$I$170,2,0),"")</f>
        <v/>
      </c>
      <c r="F400" s="16"/>
      <c r="G400" s="15"/>
      <c r="H400" s="14"/>
      <c r="I400" s="13"/>
    </row>
    <row r="401" spans="2:9" ht="18.75" thickBot="1" x14ac:dyDescent="0.25">
      <c r="B401" s="25" t="str">
        <f>IF(C401="","",COUNTIF($C$7:C401,C401))</f>
        <v/>
      </c>
      <c r="C401" s="25" t="str">
        <f>IF(AND('كشف حساب'!$F$5&amp;'كشف حساب'!$F$6="")*AND(D401='كشف حساب'!$B$5),1,IF(AND(F401&gt;='كشف حساب'!$F$5,'حركة العملاء'!F401&lt;='كشف حساب'!$F$6)*AND(D401='كشف حساب'!$B$5),1,""))</f>
        <v/>
      </c>
      <c r="D401" s="18"/>
      <c r="E401" s="17" t="str">
        <f>IFERROR(VLOOKUP(D401,'بيان العملاء'!$B$7:$I$170,2,0),"")</f>
        <v/>
      </c>
      <c r="F401" s="16"/>
      <c r="G401" s="15"/>
      <c r="H401" s="14"/>
      <c r="I401" s="13"/>
    </row>
    <row r="402" spans="2:9" ht="18.75" thickBot="1" x14ac:dyDescent="0.25">
      <c r="B402" s="25" t="str">
        <f>IF(C402="","",COUNTIF($C$7:C402,C402))</f>
        <v/>
      </c>
      <c r="C402" s="25" t="str">
        <f>IF(AND('كشف حساب'!$F$5&amp;'كشف حساب'!$F$6="")*AND(D402='كشف حساب'!$B$5),1,IF(AND(F402&gt;='كشف حساب'!$F$5,'حركة العملاء'!F402&lt;='كشف حساب'!$F$6)*AND(D402='كشف حساب'!$B$5),1,""))</f>
        <v/>
      </c>
      <c r="D402" s="18"/>
      <c r="E402" s="17" t="str">
        <f>IFERROR(VLOOKUP(D402,'بيان العملاء'!$B$7:$I$170,2,0),"")</f>
        <v/>
      </c>
      <c r="F402" s="16"/>
      <c r="G402" s="15"/>
      <c r="H402" s="14"/>
      <c r="I402" s="13"/>
    </row>
    <row r="403" spans="2:9" ht="18.75" thickBot="1" x14ac:dyDescent="0.25">
      <c r="B403" s="25" t="str">
        <f>IF(C403="","",COUNTIF($C$7:C403,C403))</f>
        <v/>
      </c>
      <c r="C403" s="25" t="str">
        <f>IF(AND('كشف حساب'!$F$5&amp;'كشف حساب'!$F$6="")*AND(D403='كشف حساب'!$B$5),1,IF(AND(F403&gt;='كشف حساب'!$F$5,'حركة العملاء'!F403&lt;='كشف حساب'!$F$6)*AND(D403='كشف حساب'!$B$5),1,""))</f>
        <v/>
      </c>
      <c r="D403" s="18"/>
      <c r="E403" s="17" t="str">
        <f>IFERROR(VLOOKUP(D403,'بيان العملاء'!$B$7:$I$170,2,0),"")</f>
        <v/>
      </c>
      <c r="F403" s="16"/>
      <c r="G403" s="15"/>
      <c r="H403" s="14"/>
      <c r="I403" s="13"/>
    </row>
    <row r="404" spans="2:9" ht="18.75" thickBot="1" x14ac:dyDescent="0.25">
      <c r="B404" s="25" t="str">
        <f>IF(C404="","",COUNTIF($C$7:C404,C404))</f>
        <v/>
      </c>
      <c r="C404" s="25" t="str">
        <f>IF(AND('كشف حساب'!$F$5&amp;'كشف حساب'!$F$6="")*AND(D404='كشف حساب'!$B$5),1,IF(AND(F404&gt;='كشف حساب'!$F$5,'حركة العملاء'!F404&lt;='كشف حساب'!$F$6)*AND(D404='كشف حساب'!$B$5),1,""))</f>
        <v/>
      </c>
      <c r="D404" s="18"/>
      <c r="E404" s="17" t="str">
        <f>IFERROR(VLOOKUP(D404,'بيان العملاء'!$B$7:$I$170,2,0),"")</f>
        <v/>
      </c>
      <c r="F404" s="16"/>
      <c r="G404" s="15"/>
      <c r="H404" s="14"/>
      <c r="I404" s="13"/>
    </row>
    <row r="405" spans="2:9" ht="18.75" thickBot="1" x14ac:dyDescent="0.25">
      <c r="B405" s="25" t="str">
        <f>IF(C405="","",COUNTIF($C$7:C405,C405))</f>
        <v/>
      </c>
      <c r="C405" s="25" t="str">
        <f>IF(AND('كشف حساب'!$F$5&amp;'كشف حساب'!$F$6="")*AND(D405='كشف حساب'!$B$5),1,IF(AND(F405&gt;='كشف حساب'!$F$5,'حركة العملاء'!F405&lt;='كشف حساب'!$F$6)*AND(D405='كشف حساب'!$B$5),1,""))</f>
        <v/>
      </c>
      <c r="D405" s="18"/>
      <c r="E405" s="17" t="str">
        <f>IFERROR(VLOOKUP(D405,'بيان العملاء'!$B$7:$I$170,2,0),"")</f>
        <v/>
      </c>
      <c r="F405" s="16"/>
      <c r="G405" s="15"/>
      <c r="H405" s="14"/>
      <c r="I405" s="13"/>
    </row>
    <row r="406" spans="2:9" ht="18.75" thickBot="1" x14ac:dyDescent="0.25">
      <c r="B406" s="25" t="str">
        <f>IF(C406="","",COUNTIF($C$7:C406,C406))</f>
        <v/>
      </c>
      <c r="C406" s="25" t="str">
        <f>IF(AND('كشف حساب'!$F$5&amp;'كشف حساب'!$F$6="")*AND(D406='كشف حساب'!$B$5),1,IF(AND(F406&gt;='كشف حساب'!$F$5,'حركة العملاء'!F406&lt;='كشف حساب'!$F$6)*AND(D406='كشف حساب'!$B$5),1,""))</f>
        <v/>
      </c>
      <c r="D406" s="18"/>
      <c r="E406" s="17" t="str">
        <f>IFERROR(VLOOKUP(D406,'بيان العملاء'!$B$7:$I$170,2,0),"")</f>
        <v/>
      </c>
      <c r="F406" s="16"/>
      <c r="G406" s="15"/>
      <c r="H406" s="14"/>
      <c r="I406" s="13"/>
    </row>
    <row r="407" spans="2:9" ht="18.75" thickBot="1" x14ac:dyDescent="0.25">
      <c r="B407" s="25" t="str">
        <f>IF(C407="","",COUNTIF($C$7:C407,C407))</f>
        <v/>
      </c>
      <c r="C407" s="25" t="str">
        <f>IF(AND('كشف حساب'!$F$5&amp;'كشف حساب'!$F$6="")*AND(D407='كشف حساب'!$B$5),1,IF(AND(F407&gt;='كشف حساب'!$F$5,'حركة العملاء'!F407&lt;='كشف حساب'!$F$6)*AND(D407='كشف حساب'!$B$5),1,""))</f>
        <v/>
      </c>
      <c r="D407" s="18"/>
      <c r="E407" s="17" t="str">
        <f>IFERROR(VLOOKUP(D407,'بيان العملاء'!$B$7:$I$170,2,0),"")</f>
        <v/>
      </c>
      <c r="F407" s="16"/>
      <c r="G407" s="15"/>
      <c r="H407" s="14"/>
      <c r="I407" s="13"/>
    </row>
    <row r="408" spans="2:9" ht="18.75" thickBot="1" x14ac:dyDescent="0.25">
      <c r="B408" s="25" t="str">
        <f>IF(C408="","",COUNTIF($C$7:C408,C408))</f>
        <v/>
      </c>
      <c r="C408" s="25" t="str">
        <f>IF(AND('كشف حساب'!$F$5&amp;'كشف حساب'!$F$6="")*AND(D408='كشف حساب'!$B$5),1,IF(AND(F408&gt;='كشف حساب'!$F$5,'حركة العملاء'!F408&lt;='كشف حساب'!$F$6)*AND(D408='كشف حساب'!$B$5),1,""))</f>
        <v/>
      </c>
      <c r="D408" s="18"/>
      <c r="E408" s="17" t="str">
        <f>IFERROR(VLOOKUP(D408,'بيان العملاء'!$B$7:$I$170,2,0),"")</f>
        <v/>
      </c>
      <c r="F408" s="16"/>
      <c r="G408" s="15"/>
      <c r="H408" s="14"/>
      <c r="I408" s="13"/>
    </row>
    <row r="409" spans="2:9" ht="18.75" thickBot="1" x14ac:dyDescent="0.25">
      <c r="B409" s="25" t="str">
        <f>IF(C409="","",COUNTIF($C$7:C409,C409))</f>
        <v/>
      </c>
      <c r="C409" s="25" t="str">
        <f>IF(AND('كشف حساب'!$F$5&amp;'كشف حساب'!$F$6="")*AND(D409='كشف حساب'!$B$5),1,IF(AND(F409&gt;='كشف حساب'!$F$5,'حركة العملاء'!F409&lt;='كشف حساب'!$F$6)*AND(D409='كشف حساب'!$B$5),1,""))</f>
        <v/>
      </c>
      <c r="D409" s="18"/>
      <c r="E409" s="17" t="str">
        <f>IFERROR(VLOOKUP(D409,'بيان العملاء'!$B$7:$I$170,2,0),"")</f>
        <v/>
      </c>
      <c r="F409" s="16"/>
      <c r="G409" s="15"/>
      <c r="H409" s="14"/>
      <c r="I409" s="13"/>
    </row>
    <row r="410" spans="2:9" ht="18.75" thickBot="1" x14ac:dyDescent="0.25">
      <c r="B410" s="25" t="str">
        <f>IF(C410="","",COUNTIF($C$7:C410,C410))</f>
        <v/>
      </c>
      <c r="C410" s="25" t="str">
        <f>IF(AND('كشف حساب'!$F$5&amp;'كشف حساب'!$F$6="")*AND(D410='كشف حساب'!$B$5),1,IF(AND(F410&gt;='كشف حساب'!$F$5,'حركة العملاء'!F410&lt;='كشف حساب'!$F$6)*AND(D410='كشف حساب'!$B$5),1,""))</f>
        <v/>
      </c>
      <c r="D410" s="18"/>
      <c r="E410" s="17" t="str">
        <f>IFERROR(VLOOKUP(D410,'بيان العملاء'!$B$7:$I$170,2,0),"")</f>
        <v/>
      </c>
      <c r="F410" s="16"/>
      <c r="G410" s="15"/>
      <c r="H410" s="14"/>
      <c r="I410" s="13"/>
    </row>
    <row r="411" spans="2:9" ht="18.75" thickBot="1" x14ac:dyDescent="0.25">
      <c r="B411" s="25" t="str">
        <f>IF(C411="","",COUNTIF($C$7:C411,C411))</f>
        <v/>
      </c>
      <c r="C411" s="25" t="str">
        <f>IF(AND('كشف حساب'!$F$5&amp;'كشف حساب'!$F$6="")*AND(D411='كشف حساب'!$B$5),1,IF(AND(F411&gt;='كشف حساب'!$F$5,'حركة العملاء'!F411&lt;='كشف حساب'!$F$6)*AND(D411='كشف حساب'!$B$5),1,""))</f>
        <v/>
      </c>
      <c r="D411" s="18"/>
      <c r="E411" s="17" t="str">
        <f>IFERROR(VLOOKUP(D411,'بيان العملاء'!$B$7:$I$170,2,0),"")</f>
        <v/>
      </c>
      <c r="F411" s="16"/>
      <c r="G411" s="15"/>
      <c r="H411" s="14"/>
      <c r="I411" s="13"/>
    </row>
    <row r="412" spans="2:9" ht="18.75" thickBot="1" x14ac:dyDescent="0.25">
      <c r="B412" s="25" t="str">
        <f>IF(C412="","",COUNTIF($C$7:C412,C412))</f>
        <v/>
      </c>
      <c r="C412" s="25" t="str">
        <f>IF(AND('كشف حساب'!$F$5&amp;'كشف حساب'!$F$6="")*AND(D412='كشف حساب'!$B$5),1,IF(AND(F412&gt;='كشف حساب'!$F$5,'حركة العملاء'!F412&lt;='كشف حساب'!$F$6)*AND(D412='كشف حساب'!$B$5),1,""))</f>
        <v/>
      </c>
      <c r="D412" s="18"/>
      <c r="E412" s="17" t="str">
        <f>IFERROR(VLOOKUP(D412,'بيان العملاء'!$B$7:$I$170,2,0),"")</f>
        <v/>
      </c>
      <c r="F412" s="16"/>
      <c r="G412" s="15"/>
      <c r="H412" s="14"/>
      <c r="I412" s="13"/>
    </row>
    <row r="413" spans="2:9" ht="18.75" thickBot="1" x14ac:dyDescent="0.25">
      <c r="B413" s="25" t="str">
        <f>IF(C413="","",COUNTIF($C$7:C413,C413))</f>
        <v/>
      </c>
      <c r="C413" s="25" t="str">
        <f>IF(AND('كشف حساب'!$F$5&amp;'كشف حساب'!$F$6="")*AND(D413='كشف حساب'!$B$5),1,IF(AND(F413&gt;='كشف حساب'!$F$5,'حركة العملاء'!F413&lt;='كشف حساب'!$F$6)*AND(D413='كشف حساب'!$B$5),1,""))</f>
        <v/>
      </c>
      <c r="D413" s="18"/>
      <c r="E413" s="17" t="str">
        <f>IFERROR(VLOOKUP(D413,'بيان العملاء'!$B$7:$I$170,2,0),"")</f>
        <v/>
      </c>
      <c r="F413" s="16"/>
      <c r="G413" s="15"/>
      <c r="H413" s="14"/>
      <c r="I413" s="13"/>
    </row>
    <row r="414" spans="2:9" ht="18.75" thickBot="1" x14ac:dyDescent="0.25">
      <c r="B414" s="25" t="str">
        <f>IF(C414="","",COUNTIF($C$7:C414,C414))</f>
        <v/>
      </c>
      <c r="C414" s="25" t="str">
        <f>IF(AND('كشف حساب'!$F$5&amp;'كشف حساب'!$F$6="")*AND(D414='كشف حساب'!$B$5),1,IF(AND(F414&gt;='كشف حساب'!$F$5,'حركة العملاء'!F414&lt;='كشف حساب'!$F$6)*AND(D414='كشف حساب'!$B$5),1,""))</f>
        <v/>
      </c>
      <c r="D414" s="18"/>
      <c r="E414" s="17" t="str">
        <f>IFERROR(VLOOKUP(D414,'بيان العملاء'!$B$7:$I$170,2,0),"")</f>
        <v/>
      </c>
      <c r="F414" s="16"/>
      <c r="G414" s="15"/>
      <c r="H414" s="14"/>
      <c r="I414" s="13"/>
    </row>
    <row r="415" spans="2:9" ht="18.75" thickBot="1" x14ac:dyDescent="0.25">
      <c r="B415" s="25" t="str">
        <f>IF(C415="","",COUNTIF($C$7:C415,C415))</f>
        <v/>
      </c>
      <c r="C415" s="25" t="str">
        <f>IF(AND('كشف حساب'!$F$5&amp;'كشف حساب'!$F$6="")*AND(D415='كشف حساب'!$B$5),1,IF(AND(F415&gt;='كشف حساب'!$F$5,'حركة العملاء'!F415&lt;='كشف حساب'!$F$6)*AND(D415='كشف حساب'!$B$5),1,""))</f>
        <v/>
      </c>
      <c r="D415" s="18"/>
      <c r="E415" s="17" t="str">
        <f>IFERROR(VLOOKUP(D415,'بيان العملاء'!$B$7:$I$170,2,0),"")</f>
        <v/>
      </c>
      <c r="F415" s="16"/>
      <c r="G415" s="15"/>
      <c r="H415" s="14"/>
      <c r="I415" s="13"/>
    </row>
    <row r="416" spans="2:9" ht="18.75" thickBot="1" x14ac:dyDescent="0.25">
      <c r="B416" s="25" t="str">
        <f>IF(C416="","",COUNTIF($C$7:C416,C416))</f>
        <v/>
      </c>
      <c r="C416" s="25" t="str">
        <f>IF(AND('كشف حساب'!$F$5&amp;'كشف حساب'!$F$6="")*AND(D416='كشف حساب'!$B$5),1,IF(AND(F416&gt;='كشف حساب'!$F$5,'حركة العملاء'!F416&lt;='كشف حساب'!$F$6)*AND(D416='كشف حساب'!$B$5),1,""))</f>
        <v/>
      </c>
      <c r="D416" s="18"/>
      <c r="E416" s="17" t="str">
        <f>IFERROR(VLOOKUP(D416,'بيان العملاء'!$B$7:$I$170,2,0),"")</f>
        <v/>
      </c>
      <c r="F416" s="16"/>
      <c r="G416" s="15"/>
      <c r="H416" s="14"/>
      <c r="I416" s="13"/>
    </row>
    <row r="417" spans="2:9" ht="18.75" thickBot="1" x14ac:dyDescent="0.25">
      <c r="B417" s="25" t="str">
        <f>IF(C417="","",COUNTIF($C$7:C417,C417))</f>
        <v/>
      </c>
      <c r="C417" s="25" t="str">
        <f>IF(AND('كشف حساب'!$F$5&amp;'كشف حساب'!$F$6="")*AND(D417='كشف حساب'!$B$5),1,IF(AND(F417&gt;='كشف حساب'!$F$5,'حركة العملاء'!F417&lt;='كشف حساب'!$F$6)*AND(D417='كشف حساب'!$B$5),1,""))</f>
        <v/>
      </c>
      <c r="D417" s="18"/>
      <c r="E417" s="17" t="str">
        <f>IFERROR(VLOOKUP(D417,'بيان العملاء'!$B$7:$I$170,2,0),"")</f>
        <v/>
      </c>
      <c r="F417" s="16"/>
      <c r="G417" s="15"/>
      <c r="H417" s="14"/>
      <c r="I417" s="13"/>
    </row>
    <row r="418" spans="2:9" ht="18.75" thickBot="1" x14ac:dyDescent="0.25">
      <c r="B418" s="25" t="str">
        <f>IF(C418="","",COUNTIF($C$7:C418,C418))</f>
        <v/>
      </c>
      <c r="C418" s="25" t="str">
        <f>IF(AND('كشف حساب'!$F$5&amp;'كشف حساب'!$F$6="")*AND(D418='كشف حساب'!$B$5),1,IF(AND(F418&gt;='كشف حساب'!$F$5,'حركة العملاء'!F418&lt;='كشف حساب'!$F$6)*AND(D418='كشف حساب'!$B$5),1,""))</f>
        <v/>
      </c>
      <c r="D418" s="18"/>
      <c r="E418" s="17" t="str">
        <f>IFERROR(VLOOKUP(D418,'بيان العملاء'!$B$7:$I$170,2,0),"")</f>
        <v/>
      </c>
      <c r="F418" s="16"/>
      <c r="G418" s="15"/>
      <c r="H418" s="14"/>
      <c r="I418" s="13"/>
    </row>
    <row r="419" spans="2:9" ht="18.75" thickBot="1" x14ac:dyDescent="0.25">
      <c r="B419" s="25" t="str">
        <f>IF(C419="","",COUNTIF($C$7:C419,C419))</f>
        <v/>
      </c>
      <c r="C419" s="25" t="str">
        <f>IF(AND('كشف حساب'!$F$5&amp;'كشف حساب'!$F$6="")*AND(D419='كشف حساب'!$B$5),1,IF(AND(F419&gt;='كشف حساب'!$F$5,'حركة العملاء'!F419&lt;='كشف حساب'!$F$6)*AND(D419='كشف حساب'!$B$5),1,""))</f>
        <v/>
      </c>
      <c r="D419" s="18"/>
      <c r="E419" s="17" t="str">
        <f>IFERROR(VLOOKUP(D419,'بيان العملاء'!$B$7:$I$170,2,0),"")</f>
        <v/>
      </c>
      <c r="F419" s="16"/>
      <c r="G419" s="15"/>
      <c r="H419" s="14"/>
      <c r="I419" s="13"/>
    </row>
    <row r="420" spans="2:9" ht="18.75" thickBot="1" x14ac:dyDescent="0.25">
      <c r="B420" s="25" t="str">
        <f>IF(C420="","",COUNTIF($C$7:C420,C420))</f>
        <v/>
      </c>
      <c r="C420" s="25" t="str">
        <f>IF(AND('كشف حساب'!$F$5&amp;'كشف حساب'!$F$6="")*AND(D420='كشف حساب'!$B$5),1,IF(AND(F420&gt;='كشف حساب'!$F$5,'حركة العملاء'!F420&lt;='كشف حساب'!$F$6)*AND(D420='كشف حساب'!$B$5),1,""))</f>
        <v/>
      </c>
      <c r="D420" s="18"/>
      <c r="E420" s="17" t="str">
        <f>IFERROR(VLOOKUP(D420,'بيان العملاء'!$B$7:$I$170,2,0),"")</f>
        <v/>
      </c>
      <c r="F420" s="16"/>
      <c r="G420" s="15"/>
      <c r="H420" s="14"/>
      <c r="I420" s="13"/>
    </row>
    <row r="421" spans="2:9" ht="18.75" thickBot="1" x14ac:dyDescent="0.25">
      <c r="B421" s="25" t="str">
        <f>IF(C421="","",COUNTIF($C$7:C421,C421))</f>
        <v/>
      </c>
      <c r="C421" s="25" t="str">
        <f>IF(AND('كشف حساب'!$F$5&amp;'كشف حساب'!$F$6="")*AND(D421='كشف حساب'!$B$5),1,IF(AND(F421&gt;='كشف حساب'!$F$5,'حركة العملاء'!F421&lt;='كشف حساب'!$F$6)*AND(D421='كشف حساب'!$B$5),1,""))</f>
        <v/>
      </c>
      <c r="D421" s="18"/>
      <c r="E421" s="17" t="str">
        <f>IFERROR(VLOOKUP(D421,'بيان العملاء'!$B$7:$I$170,2,0),"")</f>
        <v/>
      </c>
      <c r="F421" s="16"/>
      <c r="G421" s="15"/>
      <c r="H421" s="14"/>
      <c r="I421" s="13"/>
    </row>
    <row r="422" spans="2:9" ht="18.75" thickBot="1" x14ac:dyDescent="0.25">
      <c r="B422" s="25" t="str">
        <f>IF(C422="","",COUNTIF($C$7:C422,C422))</f>
        <v/>
      </c>
      <c r="C422" s="25" t="str">
        <f>IF(AND('كشف حساب'!$F$5&amp;'كشف حساب'!$F$6="")*AND(D422='كشف حساب'!$B$5),1,IF(AND(F422&gt;='كشف حساب'!$F$5,'حركة العملاء'!F422&lt;='كشف حساب'!$F$6)*AND(D422='كشف حساب'!$B$5),1,""))</f>
        <v/>
      </c>
      <c r="D422" s="18"/>
      <c r="E422" s="17" t="str">
        <f>IFERROR(VLOOKUP(D422,'بيان العملاء'!$B$7:$I$170,2,0),"")</f>
        <v/>
      </c>
      <c r="F422" s="16"/>
      <c r="G422" s="15"/>
      <c r="H422" s="14"/>
      <c r="I422" s="13"/>
    </row>
    <row r="423" spans="2:9" ht="18.75" thickBot="1" x14ac:dyDescent="0.25">
      <c r="B423" s="25" t="str">
        <f>IF(C423="","",COUNTIF($C$7:C423,C423))</f>
        <v/>
      </c>
      <c r="C423" s="25" t="str">
        <f>IF(AND('كشف حساب'!$F$5&amp;'كشف حساب'!$F$6="")*AND(D423='كشف حساب'!$B$5),1,IF(AND(F423&gt;='كشف حساب'!$F$5,'حركة العملاء'!F423&lt;='كشف حساب'!$F$6)*AND(D423='كشف حساب'!$B$5),1,""))</f>
        <v/>
      </c>
      <c r="D423" s="18"/>
      <c r="E423" s="17" t="str">
        <f>IFERROR(VLOOKUP(D423,'بيان العملاء'!$B$7:$I$170,2,0),"")</f>
        <v/>
      </c>
      <c r="F423" s="16"/>
      <c r="G423" s="15"/>
      <c r="H423" s="14"/>
      <c r="I423" s="13"/>
    </row>
    <row r="424" spans="2:9" ht="18.75" thickBot="1" x14ac:dyDescent="0.25">
      <c r="B424" s="25" t="str">
        <f>IF(C424="","",COUNTIF($C$7:C424,C424))</f>
        <v/>
      </c>
      <c r="C424" s="25" t="str">
        <f>IF(AND('كشف حساب'!$F$5&amp;'كشف حساب'!$F$6="")*AND(D424='كشف حساب'!$B$5),1,IF(AND(F424&gt;='كشف حساب'!$F$5,'حركة العملاء'!F424&lt;='كشف حساب'!$F$6)*AND(D424='كشف حساب'!$B$5),1,""))</f>
        <v/>
      </c>
      <c r="D424" s="18"/>
      <c r="E424" s="17" t="str">
        <f>IFERROR(VLOOKUP(D424,'بيان العملاء'!$B$7:$I$170,2,0),"")</f>
        <v/>
      </c>
      <c r="F424" s="16"/>
      <c r="G424" s="15"/>
      <c r="H424" s="14"/>
      <c r="I424" s="13"/>
    </row>
    <row r="425" spans="2:9" ht="18.75" thickBot="1" x14ac:dyDescent="0.25">
      <c r="B425" s="25" t="str">
        <f>IF(C425="","",COUNTIF($C$7:C425,C425))</f>
        <v/>
      </c>
      <c r="C425" s="25" t="str">
        <f>IF(AND('كشف حساب'!$F$5&amp;'كشف حساب'!$F$6="")*AND(D425='كشف حساب'!$B$5),1,IF(AND(F425&gt;='كشف حساب'!$F$5,'حركة العملاء'!F425&lt;='كشف حساب'!$F$6)*AND(D425='كشف حساب'!$B$5),1,""))</f>
        <v/>
      </c>
      <c r="D425" s="18"/>
      <c r="E425" s="17" t="str">
        <f>IFERROR(VLOOKUP(D425,'بيان العملاء'!$B$7:$I$170,2,0),"")</f>
        <v/>
      </c>
      <c r="F425" s="16"/>
      <c r="G425" s="15"/>
      <c r="H425" s="14"/>
      <c r="I425" s="13"/>
    </row>
    <row r="426" spans="2:9" ht="18.75" thickBot="1" x14ac:dyDescent="0.25">
      <c r="B426" s="25" t="str">
        <f>IF(C426="","",COUNTIF($C$7:C426,C426))</f>
        <v/>
      </c>
      <c r="C426" s="25" t="str">
        <f>IF(AND('كشف حساب'!$F$5&amp;'كشف حساب'!$F$6="")*AND(D426='كشف حساب'!$B$5),1,IF(AND(F426&gt;='كشف حساب'!$F$5,'حركة العملاء'!F426&lt;='كشف حساب'!$F$6)*AND(D426='كشف حساب'!$B$5),1,""))</f>
        <v/>
      </c>
      <c r="D426" s="18"/>
      <c r="E426" s="17" t="str">
        <f>IFERROR(VLOOKUP(D426,'بيان العملاء'!$B$7:$I$170,2,0),"")</f>
        <v/>
      </c>
      <c r="F426" s="16"/>
      <c r="G426" s="15"/>
      <c r="H426" s="14"/>
      <c r="I426" s="13"/>
    </row>
    <row r="427" spans="2:9" ht="18.75" thickBot="1" x14ac:dyDescent="0.25">
      <c r="B427" s="25" t="str">
        <f>IF(C427="","",COUNTIF($C$7:C427,C427))</f>
        <v/>
      </c>
      <c r="C427" s="25" t="str">
        <f>IF(AND('كشف حساب'!$F$5&amp;'كشف حساب'!$F$6="")*AND(D427='كشف حساب'!$B$5),1,IF(AND(F427&gt;='كشف حساب'!$F$5,'حركة العملاء'!F427&lt;='كشف حساب'!$F$6)*AND(D427='كشف حساب'!$B$5),1,""))</f>
        <v/>
      </c>
      <c r="D427" s="18"/>
      <c r="E427" s="17" t="str">
        <f>IFERROR(VLOOKUP(D427,'بيان العملاء'!$B$7:$I$170,2,0),"")</f>
        <v/>
      </c>
      <c r="F427" s="16"/>
      <c r="G427" s="15"/>
      <c r="H427" s="14"/>
      <c r="I427" s="13"/>
    </row>
    <row r="428" spans="2:9" ht="18.75" thickBot="1" x14ac:dyDescent="0.25">
      <c r="B428" s="25" t="str">
        <f>IF(C428="","",COUNTIF($C$7:C428,C428))</f>
        <v/>
      </c>
      <c r="C428" s="25" t="str">
        <f>IF(AND('كشف حساب'!$F$5&amp;'كشف حساب'!$F$6="")*AND(D428='كشف حساب'!$B$5),1,IF(AND(F428&gt;='كشف حساب'!$F$5,'حركة العملاء'!F428&lt;='كشف حساب'!$F$6)*AND(D428='كشف حساب'!$B$5),1,""))</f>
        <v/>
      </c>
      <c r="D428" s="18"/>
      <c r="E428" s="17" t="str">
        <f>IFERROR(VLOOKUP(D428,'بيان العملاء'!$B$7:$I$170,2,0),"")</f>
        <v/>
      </c>
      <c r="F428" s="16"/>
      <c r="G428" s="15"/>
      <c r="H428" s="14"/>
      <c r="I428" s="13"/>
    </row>
    <row r="429" spans="2:9" ht="18.75" thickBot="1" x14ac:dyDescent="0.25">
      <c r="B429" s="25" t="str">
        <f>IF(C429="","",COUNTIF($C$7:C429,C429))</f>
        <v/>
      </c>
      <c r="C429" s="25" t="str">
        <f>IF(AND('كشف حساب'!$F$5&amp;'كشف حساب'!$F$6="")*AND(D429='كشف حساب'!$B$5),1,IF(AND(F429&gt;='كشف حساب'!$F$5,'حركة العملاء'!F429&lt;='كشف حساب'!$F$6)*AND(D429='كشف حساب'!$B$5),1,""))</f>
        <v/>
      </c>
      <c r="D429" s="18"/>
      <c r="E429" s="17" t="str">
        <f>IFERROR(VLOOKUP(D429,'بيان العملاء'!$B$7:$I$170,2,0),"")</f>
        <v/>
      </c>
      <c r="F429" s="16"/>
      <c r="G429" s="15"/>
      <c r="H429" s="14"/>
      <c r="I429" s="13"/>
    </row>
    <row r="430" spans="2:9" ht="18.75" thickBot="1" x14ac:dyDescent="0.25">
      <c r="B430" s="25" t="str">
        <f>IF(C430="","",COUNTIF($C$7:C430,C430))</f>
        <v/>
      </c>
      <c r="C430" s="25" t="str">
        <f>IF(AND('كشف حساب'!$F$5&amp;'كشف حساب'!$F$6="")*AND(D430='كشف حساب'!$B$5),1,IF(AND(F430&gt;='كشف حساب'!$F$5,'حركة العملاء'!F430&lt;='كشف حساب'!$F$6)*AND(D430='كشف حساب'!$B$5),1,""))</f>
        <v/>
      </c>
      <c r="D430" s="18"/>
      <c r="E430" s="17" t="str">
        <f>IFERROR(VLOOKUP(D430,'بيان العملاء'!$B$7:$I$170,2,0),"")</f>
        <v/>
      </c>
      <c r="F430" s="16"/>
      <c r="G430" s="15"/>
      <c r="H430" s="14"/>
      <c r="I430" s="13"/>
    </row>
    <row r="431" spans="2:9" ht="18.75" thickBot="1" x14ac:dyDescent="0.25">
      <c r="B431" s="25" t="str">
        <f>IF(C431="","",COUNTIF($C$7:C431,C431))</f>
        <v/>
      </c>
      <c r="C431" s="25" t="str">
        <f>IF(AND('كشف حساب'!$F$5&amp;'كشف حساب'!$F$6="")*AND(D431='كشف حساب'!$B$5),1,IF(AND(F431&gt;='كشف حساب'!$F$5,'حركة العملاء'!F431&lt;='كشف حساب'!$F$6)*AND(D431='كشف حساب'!$B$5),1,""))</f>
        <v/>
      </c>
      <c r="D431" s="18"/>
      <c r="E431" s="17" t="str">
        <f>IFERROR(VLOOKUP(D431,'بيان العملاء'!$B$7:$I$170,2,0),"")</f>
        <v/>
      </c>
      <c r="F431" s="16"/>
      <c r="G431" s="15"/>
      <c r="H431" s="14"/>
      <c r="I431" s="13"/>
    </row>
    <row r="432" spans="2:9" ht="18.75" thickBot="1" x14ac:dyDescent="0.25">
      <c r="B432" s="25" t="str">
        <f>IF(C432="","",COUNTIF($C$7:C432,C432))</f>
        <v/>
      </c>
      <c r="C432" s="25" t="str">
        <f>IF(AND('كشف حساب'!$F$5&amp;'كشف حساب'!$F$6="")*AND(D432='كشف حساب'!$B$5),1,IF(AND(F432&gt;='كشف حساب'!$F$5,'حركة العملاء'!F432&lt;='كشف حساب'!$F$6)*AND(D432='كشف حساب'!$B$5),1,""))</f>
        <v/>
      </c>
      <c r="D432" s="18"/>
      <c r="E432" s="17" t="str">
        <f>IFERROR(VLOOKUP(D432,'بيان العملاء'!$B$7:$I$170,2,0),"")</f>
        <v/>
      </c>
      <c r="F432" s="16"/>
      <c r="G432" s="15"/>
      <c r="H432" s="14"/>
      <c r="I432" s="13"/>
    </row>
    <row r="433" spans="2:9" ht="18.75" thickBot="1" x14ac:dyDescent="0.25">
      <c r="B433" s="25" t="str">
        <f>IF(C433="","",COUNTIF($C$7:C433,C433))</f>
        <v/>
      </c>
      <c r="C433" s="25" t="str">
        <f>IF(AND('كشف حساب'!$F$5&amp;'كشف حساب'!$F$6="")*AND(D433='كشف حساب'!$B$5),1,IF(AND(F433&gt;='كشف حساب'!$F$5,'حركة العملاء'!F433&lt;='كشف حساب'!$F$6)*AND(D433='كشف حساب'!$B$5),1,""))</f>
        <v/>
      </c>
      <c r="D433" s="18"/>
      <c r="E433" s="17" t="str">
        <f>IFERROR(VLOOKUP(D433,'بيان العملاء'!$B$7:$I$170,2,0),"")</f>
        <v/>
      </c>
      <c r="F433" s="16"/>
      <c r="G433" s="15"/>
      <c r="H433" s="14"/>
      <c r="I433" s="13"/>
    </row>
    <row r="434" spans="2:9" ht="18.75" thickBot="1" x14ac:dyDescent="0.25">
      <c r="B434" s="25" t="str">
        <f>IF(C434="","",COUNTIF($C$7:C434,C434))</f>
        <v/>
      </c>
      <c r="C434" s="25" t="str">
        <f>IF(AND('كشف حساب'!$F$5&amp;'كشف حساب'!$F$6="")*AND(D434='كشف حساب'!$B$5),1,IF(AND(F434&gt;='كشف حساب'!$F$5,'حركة العملاء'!F434&lt;='كشف حساب'!$F$6)*AND(D434='كشف حساب'!$B$5),1,""))</f>
        <v/>
      </c>
      <c r="D434" s="18"/>
      <c r="E434" s="17" t="str">
        <f>IFERROR(VLOOKUP(D434,'بيان العملاء'!$B$7:$I$170,2,0),"")</f>
        <v/>
      </c>
      <c r="F434" s="16"/>
      <c r="G434" s="15"/>
      <c r="H434" s="14"/>
      <c r="I434" s="13"/>
    </row>
    <row r="435" spans="2:9" ht="18.75" thickBot="1" x14ac:dyDescent="0.25">
      <c r="B435" s="25" t="str">
        <f>IF(C435="","",COUNTIF($C$7:C435,C435))</f>
        <v/>
      </c>
      <c r="C435" s="25" t="str">
        <f>IF(AND('كشف حساب'!$F$5&amp;'كشف حساب'!$F$6="")*AND(D435='كشف حساب'!$B$5),1,IF(AND(F435&gt;='كشف حساب'!$F$5,'حركة العملاء'!F435&lt;='كشف حساب'!$F$6)*AND(D435='كشف حساب'!$B$5),1,""))</f>
        <v/>
      </c>
      <c r="D435" s="18"/>
      <c r="E435" s="17" t="str">
        <f>IFERROR(VLOOKUP(D435,'بيان العملاء'!$B$7:$I$170,2,0),"")</f>
        <v/>
      </c>
      <c r="F435" s="16"/>
      <c r="G435" s="15"/>
      <c r="H435" s="14"/>
      <c r="I435" s="13"/>
    </row>
    <row r="436" spans="2:9" ht="18.75" thickBot="1" x14ac:dyDescent="0.25">
      <c r="B436" s="25" t="str">
        <f>IF(C436="","",COUNTIF($C$7:C436,C436))</f>
        <v/>
      </c>
      <c r="C436" s="25" t="str">
        <f>IF(AND('كشف حساب'!$F$5&amp;'كشف حساب'!$F$6="")*AND(D436='كشف حساب'!$B$5),1,IF(AND(F436&gt;='كشف حساب'!$F$5,'حركة العملاء'!F436&lt;='كشف حساب'!$F$6)*AND(D436='كشف حساب'!$B$5),1,""))</f>
        <v/>
      </c>
      <c r="D436" s="18"/>
      <c r="E436" s="17" t="str">
        <f>IFERROR(VLOOKUP(D436,'بيان العملاء'!$B$7:$I$170,2,0),"")</f>
        <v/>
      </c>
      <c r="F436" s="16"/>
      <c r="G436" s="15"/>
      <c r="H436" s="14"/>
      <c r="I436" s="13"/>
    </row>
    <row r="437" spans="2:9" ht="18.75" thickBot="1" x14ac:dyDescent="0.25">
      <c r="B437" s="25" t="str">
        <f>IF(C437="","",COUNTIF($C$7:C437,C437))</f>
        <v/>
      </c>
      <c r="C437" s="25" t="str">
        <f>IF(AND('كشف حساب'!$F$5&amp;'كشف حساب'!$F$6="")*AND(D437='كشف حساب'!$B$5),1,IF(AND(F437&gt;='كشف حساب'!$F$5,'حركة العملاء'!F437&lt;='كشف حساب'!$F$6)*AND(D437='كشف حساب'!$B$5),1,""))</f>
        <v/>
      </c>
      <c r="D437" s="18"/>
      <c r="E437" s="17" t="str">
        <f>IFERROR(VLOOKUP(D437,'بيان العملاء'!$B$7:$I$170,2,0),"")</f>
        <v/>
      </c>
      <c r="F437" s="16"/>
      <c r="G437" s="15"/>
      <c r="H437" s="14"/>
      <c r="I437" s="13"/>
    </row>
    <row r="438" spans="2:9" ht="18.75" thickBot="1" x14ac:dyDescent="0.25">
      <c r="B438" s="25" t="str">
        <f>IF(C438="","",COUNTIF($C$7:C438,C438))</f>
        <v/>
      </c>
      <c r="C438" s="25" t="str">
        <f>IF(AND('كشف حساب'!$F$5&amp;'كشف حساب'!$F$6="")*AND(D438='كشف حساب'!$B$5),1,IF(AND(F438&gt;='كشف حساب'!$F$5,'حركة العملاء'!F438&lt;='كشف حساب'!$F$6)*AND(D438='كشف حساب'!$B$5),1,""))</f>
        <v/>
      </c>
      <c r="D438" s="18"/>
      <c r="E438" s="17" t="str">
        <f>IFERROR(VLOOKUP(D438,'بيان العملاء'!$B$7:$I$170,2,0),"")</f>
        <v/>
      </c>
      <c r="F438" s="16"/>
      <c r="G438" s="15"/>
      <c r="H438" s="14"/>
      <c r="I438" s="13"/>
    </row>
    <row r="439" spans="2:9" ht="18.75" thickBot="1" x14ac:dyDescent="0.25">
      <c r="B439" s="25" t="str">
        <f>IF(C439="","",COUNTIF($C$7:C439,C439))</f>
        <v/>
      </c>
      <c r="C439" s="25" t="str">
        <f>IF(AND('كشف حساب'!$F$5&amp;'كشف حساب'!$F$6="")*AND(D439='كشف حساب'!$B$5),1,IF(AND(F439&gt;='كشف حساب'!$F$5,'حركة العملاء'!F439&lt;='كشف حساب'!$F$6)*AND(D439='كشف حساب'!$B$5),1,""))</f>
        <v/>
      </c>
      <c r="D439" s="18"/>
      <c r="E439" s="17" t="str">
        <f>IFERROR(VLOOKUP(D439,'بيان العملاء'!$B$7:$I$170,2,0),"")</f>
        <v/>
      </c>
      <c r="F439" s="16"/>
      <c r="G439" s="15"/>
      <c r="H439" s="14"/>
      <c r="I439" s="13"/>
    </row>
    <row r="440" spans="2:9" ht="18.75" thickBot="1" x14ac:dyDescent="0.25">
      <c r="B440" s="25" t="str">
        <f>IF(C440="","",COUNTIF($C$7:C440,C440))</f>
        <v/>
      </c>
      <c r="C440" s="25" t="str">
        <f>IF(AND('كشف حساب'!$F$5&amp;'كشف حساب'!$F$6="")*AND(D440='كشف حساب'!$B$5),1,IF(AND(F440&gt;='كشف حساب'!$F$5,'حركة العملاء'!F440&lt;='كشف حساب'!$F$6)*AND(D440='كشف حساب'!$B$5),1,""))</f>
        <v/>
      </c>
      <c r="D440" s="18"/>
      <c r="E440" s="17" t="str">
        <f>IFERROR(VLOOKUP(D440,'بيان العملاء'!$B$7:$I$170,2,0),"")</f>
        <v/>
      </c>
      <c r="F440" s="16"/>
      <c r="G440" s="15"/>
      <c r="H440" s="14"/>
      <c r="I440" s="13"/>
    </row>
    <row r="441" spans="2:9" ht="18.75" thickBot="1" x14ac:dyDescent="0.25">
      <c r="B441" s="25" t="str">
        <f>IF(C441="","",COUNTIF($C$7:C441,C441))</f>
        <v/>
      </c>
      <c r="C441" s="25" t="str">
        <f>IF(AND('كشف حساب'!$F$5&amp;'كشف حساب'!$F$6="")*AND(D441='كشف حساب'!$B$5),1,IF(AND(F441&gt;='كشف حساب'!$F$5,'حركة العملاء'!F441&lt;='كشف حساب'!$F$6)*AND(D441='كشف حساب'!$B$5),1,""))</f>
        <v/>
      </c>
      <c r="D441" s="18"/>
      <c r="E441" s="17" t="str">
        <f>IFERROR(VLOOKUP(D441,'بيان العملاء'!$B$7:$I$170,2,0),"")</f>
        <v/>
      </c>
      <c r="F441" s="16"/>
      <c r="G441" s="15"/>
      <c r="H441" s="14"/>
      <c r="I441" s="13"/>
    </row>
    <row r="442" spans="2:9" ht="18.75" thickBot="1" x14ac:dyDescent="0.25">
      <c r="B442" s="25" t="str">
        <f>IF(C442="","",COUNTIF($C$7:C442,C442))</f>
        <v/>
      </c>
      <c r="C442" s="25" t="str">
        <f>IF(AND('كشف حساب'!$F$5&amp;'كشف حساب'!$F$6="")*AND(D442='كشف حساب'!$B$5),1,IF(AND(F442&gt;='كشف حساب'!$F$5,'حركة العملاء'!F442&lt;='كشف حساب'!$F$6)*AND(D442='كشف حساب'!$B$5),1,""))</f>
        <v/>
      </c>
      <c r="D442" s="18"/>
      <c r="E442" s="17" t="str">
        <f>IFERROR(VLOOKUP(D442,'بيان العملاء'!$B$7:$I$170,2,0),"")</f>
        <v/>
      </c>
      <c r="F442" s="16"/>
      <c r="G442" s="15"/>
      <c r="H442" s="14"/>
      <c r="I442" s="13"/>
    </row>
    <row r="443" spans="2:9" ht="18.75" thickBot="1" x14ac:dyDescent="0.25">
      <c r="B443" s="25" t="str">
        <f>IF(C443="","",COUNTIF($C$7:C443,C443))</f>
        <v/>
      </c>
      <c r="C443" s="25" t="str">
        <f>IF(AND('كشف حساب'!$F$5&amp;'كشف حساب'!$F$6="")*AND(D443='كشف حساب'!$B$5),1,IF(AND(F443&gt;='كشف حساب'!$F$5,'حركة العملاء'!F443&lt;='كشف حساب'!$F$6)*AND(D443='كشف حساب'!$B$5),1,""))</f>
        <v/>
      </c>
      <c r="D443" s="18"/>
      <c r="E443" s="17" t="str">
        <f>IFERROR(VLOOKUP(D443,'بيان العملاء'!$B$7:$I$170,2,0),"")</f>
        <v/>
      </c>
      <c r="F443" s="16"/>
      <c r="G443" s="15"/>
      <c r="H443" s="14"/>
      <c r="I443" s="13"/>
    </row>
    <row r="444" spans="2:9" ht="18.75" thickBot="1" x14ac:dyDescent="0.25">
      <c r="B444" s="25" t="str">
        <f>IF(C444="","",COUNTIF($C$7:C444,C444))</f>
        <v/>
      </c>
      <c r="C444" s="25" t="str">
        <f>IF(AND('كشف حساب'!$F$5&amp;'كشف حساب'!$F$6="")*AND(D444='كشف حساب'!$B$5),1,IF(AND(F444&gt;='كشف حساب'!$F$5,'حركة العملاء'!F444&lt;='كشف حساب'!$F$6)*AND(D444='كشف حساب'!$B$5),1,""))</f>
        <v/>
      </c>
      <c r="D444" s="18"/>
      <c r="E444" s="17" t="str">
        <f>IFERROR(VLOOKUP(D444,'بيان العملاء'!$B$7:$I$170,2,0),"")</f>
        <v/>
      </c>
      <c r="F444" s="16"/>
      <c r="G444" s="15"/>
      <c r="H444" s="14"/>
      <c r="I444" s="13"/>
    </row>
    <row r="445" spans="2:9" ht="18.75" thickBot="1" x14ac:dyDescent="0.25">
      <c r="B445" s="25" t="str">
        <f>IF(C445="","",COUNTIF($C$7:C445,C445))</f>
        <v/>
      </c>
      <c r="C445" s="25" t="str">
        <f>IF(AND('كشف حساب'!$F$5&amp;'كشف حساب'!$F$6="")*AND(D445='كشف حساب'!$B$5),1,IF(AND(F445&gt;='كشف حساب'!$F$5,'حركة العملاء'!F445&lt;='كشف حساب'!$F$6)*AND(D445='كشف حساب'!$B$5),1,""))</f>
        <v/>
      </c>
      <c r="D445" s="18"/>
      <c r="E445" s="17" t="str">
        <f>IFERROR(VLOOKUP(D445,'بيان العملاء'!$B$7:$I$170,2,0),"")</f>
        <v/>
      </c>
      <c r="F445" s="16"/>
      <c r="G445" s="15"/>
      <c r="H445" s="14"/>
      <c r="I445" s="13"/>
    </row>
    <row r="446" spans="2:9" ht="18.75" thickBot="1" x14ac:dyDescent="0.25">
      <c r="B446" s="25" t="str">
        <f>IF(C446="","",COUNTIF($C$7:C446,C446))</f>
        <v/>
      </c>
      <c r="C446" s="25" t="str">
        <f>IF(AND('كشف حساب'!$F$5&amp;'كشف حساب'!$F$6="")*AND(D446='كشف حساب'!$B$5),1,IF(AND(F446&gt;='كشف حساب'!$F$5,'حركة العملاء'!F446&lt;='كشف حساب'!$F$6)*AND(D446='كشف حساب'!$B$5),1,""))</f>
        <v/>
      </c>
      <c r="D446" s="18"/>
      <c r="E446" s="17" t="str">
        <f>IFERROR(VLOOKUP(D446,'بيان العملاء'!$B$7:$I$170,2,0),"")</f>
        <v/>
      </c>
      <c r="F446" s="16"/>
      <c r="G446" s="15"/>
      <c r="H446" s="14"/>
      <c r="I446" s="13"/>
    </row>
    <row r="447" spans="2:9" ht="18.75" thickBot="1" x14ac:dyDescent="0.25">
      <c r="B447" s="25" t="str">
        <f>IF(C447="","",COUNTIF($C$7:C447,C447))</f>
        <v/>
      </c>
      <c r="C447" s="25" t="str">
        <f>IF(AND('كشف حساب'!$F$5&amp;'كشف حساب'!$F$6="")*AND(D447='كشف حساب'!$B$5),1,IF(AND(F447&gt;='كشف حساب'!$F$5,'حركة العملاء'!F447&lt;='كشف حساب'!$F$6)*AND(D447='كشف حساب'!$B$5),1,""))</f>
        <v/>
      </c>
      <c r="D447" s="18"/>
      <c r="E447" s="17" t="str">
        <f>IFERROR(VLOOKUP(D447,'بيان العملاء'!$B$7:$I$170,2,0),"")</f>
        <v/>
      </c>
      <c r="F447" s="16"/>
      <c r="G447" s="15"/>
      <c r="H447" s="14"/>
      <c r="I447" s="13"/>
    </row>
    <row r="448" spans="2:9" ht="18.75" thickBot="1" x14ac:dyDescent="0.25">
      <c r="B448" s="25" t="str">
        <f>IF(C448="","",COUNTIF($C$7:C448,C448))</f>
        <v/>
      </c>
      <c r="C448" s="25" t="str">
        <f>IF(AND('كشف حساب'!$F$5&amp;'كشف حساب'!$F$6="")*AND(D448='كشف حساب'!$B$5),1,IF(AND(F448&gt;='كشف حساب'!$F$5,'حركة العملاء'!F448&lt;='كشف حساب'!$F$6)*AND(D448='كشف حساب'!$B$5),1,""))</f>
        <v/>
      </c>
      <c r="D448" s="18"/>
      <c r="E448" s="17" t="str">
        <f>IFERROR(VLOOKUP(D448,'بيان العملاء'!$B$7:$I$170,2,0),"")</f>
        <v/>
      </c>
      <c r="F448" s="16"/>
      <c r="G448" s="15"/>
      <c r="H448" s="14"/>
      <c r="I448" s="13"/>
    </row>
    <row r="449" spans="2:9" ht="18.75" thickBot="1" x14ac:dyDescent="0.25">
      <c r="B449" s="25" t="str">
        <f>IF(C449="","",COUNTIF($C$7:C449,C449))</f>
        <v/>
      </c>
      <c r="C449" s="25" t="str">
        <f>IF(AND('كشف حساب'!$F$5&amp;'كشف حساب'!$F$6="")*AND(D449='كشف حساب'!$B$5),1,IF(AND(F449&gt;='كشف حساب'!$F$5,'حركة العملاء'!F449&lt;='كشف حساب'!$F$6)*AND(D449='كشف حساب'!$B$5),1,""))</f>
        <v/>
      </c>
      <c r="D449" s="18"/>
      <c r="E449" s="17" t="str">
        <f>IFERROR(VLOOKUP(D449,'بيان العملاء'!$B$7:$I$170,2,0),"")</f>
        <v/>
      </c>
      <c r="F449" s="16"/>
      <c r="G449" s="15"/>
      <c r="H449" s="14"/>
      <c r="I449" s="13"/>
    </row>
    <row r="450" spans="2:9" ht="18.75" thickBot="1" x14ac:dyDescent="0.25">
      <c r="B450" s="25" t="str">
        <f>IF(C450="","",COUNTIF($C$7:C450,C450))</f>
        <v/>
      </c>
      <c r="C450" s="25" t="str">
        <f>IF(AND('كشف حساب'!$F$5&amp;'كشف حساب'!$F$6="")*AND(D450='كشف حساب'!$B$5),1,IF(AND(F450&gt;='كشف حساب'!$F$5,'حركة العملاء'!F450&lt;='كشف حساب'!$F$6)*AND(D450='كشف حساب'!$B$5),1,""))</f>
        <v/>
      </c>
      <c r="D450" s="18"/>
      <c r="E450" s="17" t="str">
        <f>IFERROR(VLOOKUP(D450,'بيان العملاء'!$B$7:$I$170,2,0),"")</f>
        <v/>
      </c>
      <c r="F450" s="16"/>
      <c r="G450" s="15"/>
      <c r="H450" s="14"/>
      <c r="I450" s="13"/>
    </row>
    <row r="451" spans="2:9" ht="18.75" thickBot="1" x14ac:dyDescent="0.25">
      <c r="B451" s="25" t="str">
        <f>IF(C451="","",COUNTIF($C$7:C451,C451))</f>
        <v/>
      </c>
      <c r="C451" s="25" t="str">
        <f>IF(AND('كشف حساب'!$F$5&amp;'كشف حساب'!$F$6="")*AND(D451='كشف حساب'!$B$5),1,IF(AND(F451&gt;='كشف حساب'!$F$5,'حركة العملاء'!F451&lt;='كشف حساب'!$F$6)*AND(D451='كشف حساب'!$B$5),1,""))</f>
        <v/>
      </c>
      <c r="D451" s="18"/>
      <c r="E451" s="17" t="str">
        <f>IFERROR(VLOOKUP(D451,'بيان العملاء'!$B$7:$I$170,2,0),"")</f>
        <v/>
      </c>
      <c r="F451" s="16"/>
      <c r="G451" s="15"/>
      <c r="H451" s="14"/>
      <c r="I451" s="13"/>
    </row>
    <row r="452" spans="2:9" ht="18.75" thickBot="1" x14ac:dyDescent="0.25">
      <c r="B452" s="25" t="str">
        <f>IF(C452="","",COUNTIF($C$7:C452,C452))</f>
        <v/>
      </c>
      <c r="C452" s="25" t="str">
        <f>IF(AND('كشف حساب'!$F$5&amp;'كشف حساب'!$F$6="")*AND(D452='كشف حساب'!$B$5),1,IF(AND(F452&gt;='كشف حساب'!$F$5,'حركة العملاء'!F452&lt;='كشف حساب'!$F$6)*AND(D452='كشف حساب'!$B$5),1,""))</f>
        <v/>
      </c>
      <c r="D452" s="18"/>
      <c r="E452" s="17" t="str">
        <f>IFERROR(VLOOKUP(D452,'بيان العملاء'!$B$7:$I$170,2,0),"")</f>
        <v/>
      </c>
      <c r="F452" s="16"/>
      <c r="G452" s="15"/>
      <c r="H452" s="14"/>
      <c r="I452" s="13"/>
    </row>
    <row r="453" spans="2:9" ht="18.75" thickBot="1" x14ac:dyDescent="0.25">
      <c r="B453" s="25" t="str">
        <f>IF(C453="","",COUNTIF($C$7:C453,C453))</f>
        <v/>
      </c>
      <c r="C453" s="25" t="str">
        <f>IF(AND('كشف حساب'!$F$5&amp;'كشف حساب'!$F$6="")*AND(D453='كشف حساب'!$B$5),1,IF(AND(F453&gt;='كشف حساب'!$F$5,'حركة العملاء'!F453&lt;='كشف حساب'!$F$6)*AND(D453='كشف حساب'!$B$5),1,""))</f>
        <v/>
      </c>
      <c r="D453" s="18"/>
      <c r="E453" s="17" t="str">
        <f>IFERROR(VLOOKUP(D453,'بيان العملاء'!$B$7:$I$170,2,0),"")</f>
        <v/>
      </c>
      <c r="F453" s="16"/>
      <c r="G453" s="15"/>
      <c r="H453" s="14"/>
      <c r="I453" s="13"/>
    </row>
    <row r="454" spans="2:9" ht="18.75" thickBot="1" x14ac:dyDescent="0.25">
      <c r="B454" s="25" t="str">
        <f>IF(C454="","",COUNTIF($C$7:C454,C454))</f>
        <v/>
      </c>
      <c r="C454" s="25" t="str">
        <f>IF(AND('كشف حساب'!$F$5&amp;'كشف حساب'!$F$6="")*AND(D454='كشف حساب'!$B$5),1,IF(AND(F454&gt;='كشف حساب'!$F$5,'حركة العملاء'!F454&lt;='كشف حساب'!$F$6)*AND(D454='كشف حساب'!$B$5),1,""))</f>
        <v/>
      </c>
      <c r="D454" s="18"/>
      <c r="E454" s="17" t="str">
        <f>IFERROR(VLOOKUP(D454,'بيان العملاء'!$B$7:$I$170,2,0),"")</f>
        <v/>
      </c>
      <c r="F454" s="16"/>
      <c r="G454" s="15"/>
      <c r="H454" s="14"/>
      <c r="I454" s="13"/>
    </row>
    <row r="455" spans="2:9" ht="18.75" thickBot="1" x14ac:dyDescent="0.25">
      <c r="B455" s="25" t="str">
        <f>IF(C455="","",COUNTIF($C$7:C455,C455))</f>
        <v/>
      </c>
      <c r="C455" s="25" t="str">
        <f>IF(AND('كشف حساب'!$F$5&amp;'كشف حساب'!$F$6="")*AND(D455='كشف حساب'!$B$5),1,IF(AND(F455&gt;='كشف حساب'!$F$5,'حركة العملاء'!F455&lt;='كشف حساب'!$F$6)*AND(D455='كشف حساب'!$B$5),1,""))</f>
        <v/>
      </c>
      <c r="D455" s="18"/>
      <c r="E455" s="17" t="str">
        <f>IFERROR(VLOOKUP(D455,'بيان العملاء'!$B$7:$I$170,2,0),"")</f>
        <v/>
      </c>
      <c r="F455" s="16"/>
      <c r="G455" s="15"/>
      <c r="H455" s="14"/>
      <c r="I455" s="13"/>
    </row>
    <row r="456" spans="2:9" ht="18.75" thickBot="1" x14ac:dyDescent="0.25">
      <c r="B456" s="25" t="str">
        <f>IF(C456="","",COUNTIF($C$7:C456,C456))</f>
        <v/>
      </c>
      <c r="C456" s="25" t="str">
        <f>IF(AND('كشف حساب'!$F$5&amp;'كشف حساب'!$F$6="")*AND(D456='كشف حساب'!$B$5),1,IF(AND(F456&gt;='كشف حساب'!$F$5,'حركة العملاء'!F456&lt;='كشف حساب'!$F$6)*AND(D456='كشف حساب'!$B$5),1,""))</f>
        <v/>
      </c>
      <c r="D456" s="18"/>
      <c r="E456" s="17" t="str">
        <f>IFERROR(VLOOKUP(D456,'بيان العملاء'!$B$7:$I$170,2,0),"")</f>
        <v/>
      </c>
      <c r="F456" s="16"/>
      <c r="G456" s="15"/>
      <c r="H456" s="14"/>
      <c r="I456" s="13"/>
    </row>
    <row r="457" spans="2:9" ht="18.75" thickBot="1" x14ac:dyDescent="0.25">
      <c r="B457" s="25" t="str">
        <f>IF(C457="","",COUNTIF($C$7:C457,C457))</f>
        <v/>
      </c>
      <c r="C457" s="25" t="str">
        <f>IF(AND('كشف حساب'!$F$5&amp;'كشف حساب'!$F$6="")*AND(D457='كشف حساب'!$B$5),1,IF(AND(F457&gt;='كشف حساب'!$F$5,'حركة العملاء'!F457&lt;='كشف حساب'!$F$6)*AND(D457='كشف حساب'!$B$5),1,""))</f>
        <v/>
      </c>
      <c r="D457" s="18"/>
      <c r="E457" s="17" t="str">
        <f>IFERROR(VLOOKUP(D457,'بيان العملاء'!$B$7:$I$170,2,0),"")</f>
        <v/>
      </c>
      <c r="F457" s="16"/>
      <c r="G457" s="15"/>
      <c r="H457" s="14"/>
      <c r="I457" s="13"/>
    </row>
    <row r="458" spans="2:9" ht="18.75" thickBot="1" x14ac:dyDescent="0.25">
      <c r="B458" s="25" t="str">
        <f>IF(C458="","",COUNTIF($C$7:C458,C458))</f>
        <v/>
      </c>
      <c r="C458" s="25" t="str">
        <f>IF(AND('كشف حساب'!$F$5&amp;'كشف حساب'!$F$6="")*AND(D458='كشف حساب'!$B$5),1,IF(AND(F458&gt;='كشف حساب'!$F$5,'حركة العملاء'!F458&lt;='كشف حساب'!$F$6)*AND(D458='كشف حساب'!$B$5),1,""))</f>
        <v/>
      </c>
      <c r="D458" s="18"/>
      <c r="E458" s="17" t="str">
        <f>IFERROR(VLOOKUP(D458,'بيان العملاء'!$B$7:$I$170,2,0),"")</f>
        <v/>
      </c>
      <c r="F458" s="16"/>
      <c r="G458" s="15"/>
      <c r="H458" s="14"/>
      <c r="I458" s="13"/>
    </row>
    <row r="459" spans="2:9" ht="18.75" thickBot="1" x14ac:dyDescent="0.25">
      <c r="B459" s="25" t="str">
        <f>IF(C459="","",COUNTIF($C$7:C459,C459))</f>
        <v/>
      </c>
      <c r="C459" s="25" t="str">
        <f>IF(AND('كشف حساب'!$F$5&amp;'كشف حساب'!$F$6="")*AND(D459='كشف حساب'!$B$5),1,IF(AND(F459&gt;='كشف حساب'!$F$5,'حركة العملاء'!F459&lt;='كشف حساب'!$F$6)*AND(D459='كشف حساب'!$B$5),1,""))</f>
        <v/>
      </c>
      <c r="D459" s="18"/>
      <c r="E459" s="17" t="str">
        <f>IFERROR(VLOOKUP(D459,'بيان العملاء'!$B$7:$I$170,2,0),"")</f>
        <v/>
      </c>
      <c r="F459" s="16"/>
      <c r="G459" s="15"/>
      <c r="H459" s="14"/>
      <c r="I459" s="13"/>
    </row>
    <row r="460" spans="2:9" ht="18.75" thickBot="1" x14ac:dyDescent="0.25">
      <c r="B460" s="25" t="str">
        <f>IF(C460="","",COUNTIF($C$7:C460,C460))</f>
        <v/>
      </c>
      <c r="C460" s="25" t="str">
        <f>IF(AND('كشف حساب'!$F$5&amp;'كشف حساب'!$F$6="")*AND(D460='كشف حساب'!$B$5),1,IF(AND(F460&gt;='كشف حساب'!$F$5,'حركة العملاء'!F460&lt;='كشف حساب'!$F$6)*AND(D460='كشف حساب'!$B$5),1,""))</f>
        <v/>
      </c>
      <c r="D460" s="18"/>
      <c r="E460" s="17" t="str">
        <f>IFERROR(VLOOKUP(D460,'بيان العملاء'!$B$7:$I$170,2,0),"")</f>
        <v/>
      </c>
      <c r="F460" s="16"/>
      <c r="G460" s="15"/>
      <c r="H460" s="14"/>
      <c r="I460" s="13"/>
    </row>
    <row r="461" spans="2:9" ht="18.75" thickBot="1" x14ac:dyDescent="0.25">
      <c r="B461" s="25" t="str">
        <f>IF(C461="","",COUNTIF($C$7:C461,C461))</f>
        <v/>
      </c>
      <c r="C461" s="25" t="str">
        <f>IF(AND('كشف حساب'!$F$5&amp;'كشف حساب'!$F$6="")*AND(D461='كشف حساب'!$B$5),1,IF(AND(F461&gt;='كشف حساب'!$F$5,'حركة العملاء'!F461&lt;='كشف حساب'!$F$6)*AND(D461='كشف حساب'!$B$5),1,""))</f>
        <v/>
      </c>
      <c r="D461" s="18"/>
      <c r="E461" s="17" t="str">
        <f>IFERROR(VLOOKUP(D461,'بيان العملاء'!$B$7:$I$170,2,0),"")</f>
        <v/>
      </c>
      <c r="F461" s="16"/>
      <c r="G461" s="15"/>
      <c r="H461" s="14"/>
      <c r="I461" s="13"/>
    </row>
    <row r="462" spans="2:9" ht="18.75" thickBot="1" x14ac:dyDescent="0.25">
      <c r="B462" s="25" t="str">
        <f>IF(C462="","",COUNTIF($C$7:C462,C462))</f>
        <v/>
      </c>
      <c r="C462" s="25" t="str">
        <f>IF(AND('كشف حساب'!$F$5&amp;'كشف حساب'!$F$6="")*AND(D462='كشف حساب'!$B$5),1,IF(AND(F462&gt;='كشف حساب'!$F$5,'حركة العملاء'!F462&lt;='كشف حساب'!$F$6)*AND(D462='كشف حساب'!$B$5),1,""))</f>
        <v/>
      </c>
      <c r="D462" s="18"/>
      <c r="E462" s="17" t="str">
        <f>IFERROR(VLOOKUP(D462,'بيان العملاء'!$B$7:$I$170,2,0),"")</f>
        <v/>
      </c>
      <c r="F462" s="16"/>
      <c r="G462" s="15"/>
      <c r="H462" s="14"/>
      <c r="I462" s="13"/>
    </row>
    <row r="463" spans="2:9" ht="18.75" thickBot="1" x14ac:dyDescent="0.25">
      <c r="B463" s="25" t="str">
        <f>IF(C463="","",COUNTIF($C$7:C463,C463))</f>
        <v/>
      </c>
      <c r="C463" s="25" t="str">
        <f>IF(AND('كشف حساب'!$F$5&amp;'كشف حساب'!$F$6="")*AND(D463='كشف حساب'!$B$5),1,IF(AND(F463&gt;='كشف حساب'!$F$5,'حركة العملاء'!F463&lt;='كشف حساب'!$F$6)*AND(D463='كشف حساب'!$B$5),1,""))</f>
        <v/>
      </c>
      <c r="D463" s="18"/>
      <c r="E463" s="17" t="str">
        <f>IFERROR(VLOOKUP(D463,'بيان العملاء'!$B$7:$I$170,2,0),"")</f>
        <v/>
      </c>
      <c r="F463" s="16"/>
      <c r="G463" s="15"/>
      <c r="H463" s="14"/>
      <c r="I463" s="13"/>
    </row>
    <row r="464" spans="2:9" ht="18.75" thickBot="1" x14ac:dyDescent="0.25">
      <c r="B464" s="25" t="str">
        <f>IF(C464="","",COUNTIF($C$7:C464,C464))</f>
        <v/>
      </c>
      <c r="C464" s="25" t="str">
        <f>IF(AND('كشف حساب'!$F$5&amp;'كشف حساب'!$F$6="")*AND(D464='كشف حساب'!$B$5),1,IF(AND(F464&gt;='كشف حساب'!$F$5,'حركة العملاء'!F464&lt;='كشف حساب'!$F$6)*AND(D464='كشف حساب'!$B$5),1,""))</f>
        <v/>
      </c>
      <c r="D464" s="18"/>
      <c r="E464" s="17" t="str">
        <f>IFERROR(VLOOKUP(D464,'بيان العملاء'!$B$7:$I$170,2,0),"")</f>
        <v/>
      </c>
      <c r="F464" s="16"/>
      <c r="G464" s="15"/>
      <c r="H464" s="14"/>
      <c r="I464" s="13"/>
    </row>
    <row r="465" spans="2:9" ht="18.75" thickBot="1" x14ac:dyDescent="0.25">
      <c r="B465" s="25" t="str">
        <f>IF(C465="","",COUNTIF($C$7:C465,C465))</f>
        <v/>
      </c>
      <c r="C465" s="25" t="str">
        <f>IF(AND('كشف حساب'!$F$5&amp;'كشف حساب'!$F$6="")*AND(D465='كشف حساب'!$B$5),1,IF(AND(F465&gt;='كشف حساب'!$F$5,'حركة العملاء'!F465&lt;='كشف حساب'!$F$6)*AND(D465='كشف حساب'!$B$5),1,""))</f>
        <v/>
      </c>
      <c r="D465" s="18"/>
      <c r="E465" s="17" t="str">
        <f>IFERROR(VLOOKUP(D465,'بيان العملاء'!$B$7:$I$170,2,0),"")</f>
        <v/>
      </c>
      <c r="F465" s="16"/>
      <c r="G465" s="15"/>
      <c r="H465" s="14"/>
      <c r="I465" s="13"/>
    </row>
    <row r="466" spans="2:9" ht="18.75" thickBot="1" x14ac:dyDescent="0.25">
      <c r="B466" s="25" t="str">
        <f>IF(C466="","",COUNTIF($C$7:C466,C466))</f>
        <v/>
      </c>
      <c r="C466" s="25" t="str">
        <f>IF(AND('كشف حساب'!$F$5&amp;'كشف حساب'!$F$6="")*AND(D466='كشف حساب'!$B$5),1,IF(AND(F466&gt;='كشف حساب'!$F$5,'حركة العملاء'!F466&lt;='كشف حساب'!$F$6)*AND(D466='كشف حساب'!$B$5),1,""))</f>
        <v/>
      </c>
      <c r="D466" s="18"/>
      <c r="E466" s="17" t="str">
        <f>IFERROR(VLOOKUP(D466,'بيان العملاء'!$B$7:$I$170,2,0),"")</f>
        <v/>
      </c>
      <c r="F466" s="16"/>
      <c r="G466" s="15"/>
      <c r="H466" s="14"/>
      <c r="I466" s="13"/>
    </row>
    <row r="467" spans="2:9" ht="18.75" thickBot="1" x14ac:dyDescent="0.25">
      <c r="B467" s="25" t="str">
        <f>IF(C467="","",COUNTIF($C$7:C467,C467))</f>
        <v/>
      </c>
      <c r="C467" s="25" t="str">
        <f>IF(AND('كشف حساب'!$F$5&amp;'كشف حساب'!$F$6="")*AND(D467='كشف حساب'!$B$5),1,IF(AND(F467&gt;='كشف حساب'!$F$5,'حركة العملاء'!F467&lt;='كشف حساب'!$F$6)*AND(D467='كشف حساب'!$B$5),1,""))</f>
        <v/>
      </c>
      <c r="D467" s="18"/>
      <c r="E467" s="17" t="str">
        <f>IFERROR(VLOOKUP(D467,'بيان العملاء'!$B$7:$I$170,2,0),"")</f>
        <v/>
      </c>
      <c r="F467" s="16"/>
      <c r="G467" s="15"/>
      <c r="H467" s="14"/>
      <c r="I467" s="13"/>
    </row>
    <row r="468" spans="2:9" ht="18.75" thickBot="1" x14ac:dyDescent="0.25">
      <c r="B468" s="25" t="str">
        <f>IF(C468="","",COUNTIF($C$7:C468,C468))</f>
        <v/>
      </c>
      <c r="C468" s="25" t="str">
        <f>IF(AND('كشف حساب'!$F$5&amp;'كشف حساب'!$F$6="")*AND(D468='كشف حساب'!$B$5),1,IF(AND(F468&gt;='كشف حساب'!$F$5,'حركة العملاء'!F468&lt;='كشف حساب'!$F$6)*AND(D468='كشف حساب'!$B$5),1,""))</f>
        <v/>
      </c>
      <c r="D468" s="18"/>
      <c r="E468" s="17" t="str">
        <f>IFERROR(VLOOKUP(D468,'بيان العملاء'!$B$7:$I$170,2,0),"")</f>
        <v/>
      </c>
      <c r="F468" s="16"/>
      <c r="G468" s="15"/>
      <c r="H468" s="14"/>
      <c r="I468" s="13"/>
    </row>
    <row r="469" spans="2:9" ht="18.75" thickBot="1" x14ac:dyDescent="0.25">
      <c r="B469" s="25" t="str">
        <f>IF(C469="","",COUNTIF($C$7:C469,C469))</f>
        <v/>
      </c>
      <c r="C469" s="25" t="str">
        <f>IF(AND('كشف حساب'!$F$5&amp;'كشف حساب'!$F$6="")*AND(D469='كشف حساب'!$B$5),1,IF(AND(F469&gt;='كشف حساب'!$F$5,'حركة العملاء'!F469&lt;='كشف حساب'!$F$6)*AND(D469='كشف حساب'!$B$5),1,""))</f>
        <v/>
      </c>
      <c r="D469" s="18"/>
      <c r="E469" s="17" t="str">
        <f>IFERROR(VLOOKUP(D469,'بيان العملاء'!$B$7:$I$170,2,0),"")</f>
        <v/>
      </c>
      <c r="F469" s="16"/>
      <c r="G469" s="15"/>
      <c r="H469" s="14"/>
      <c r="I469" s="13"/>
    </row>
    <row r="470" spans="2:9" ht="18.75" thickBot="1" x14ac:dyDescent="0.25">
      <c r="B470" s="25" t="str">
        <f>IF(C470="","",COUNTIF($C$7:C470,C470))</f>
        <v/>
      </c>
      <c r="C470" s="25" t="str">
        <f>IF(AND('كشف حساب'!$F$5&amp;'كشف حساب'!$F$6="")*AND(D470='كشف حساب'!$B$5),1,IF(AND(F470&gt;='كشف حساب'!$F$5,'حركة العملاء'!F470&lt;='كشف حساب'!$F$6)*AND(D470='كشف حساب'!$B$5),1,""))</f>
        <v/>
      </c>
      <c r="D470" s="18"/>
      <c r="E470" s="17" t="str">
        <f>IFERROR(VLOOKUP(D470,'بيان العملاء'!$B$7:$I$170,2,0),"")</f>
        <v/>
      </c>
      <c r="F470" s="16"/>
      <c r="G470" s="15"/>
      <c r="H470" s="14"/>
      <c r="I470" s="13"/>
    </row>
    <row r="471" spans="2:9" ht="18.75" thickBot="1" x14ac:dyDescent="0.25">
      <c r="B471" s="25" t="str">
        <f>IF(C471="","",COUNTIF($C$7:C471,C471))</f>
        <v/>
      </c>
      <c r="C471" s="25" t="str">
        <f>IF(AND('كشف حساب'!$F$5&amp;'كشف حساب'!$F$6="")*AND(D471='كشف حساب'!$B$5),1,IF(AND(F471&gt;='كشف حساب'!$F$5,'حركة العملاء'!F471&lt;='كشف حساب'!$F$6)*AND(D471='كشف حساب'!$B$5),1,""))</f>
        <v/>
      </c>
      <c r="D471" s="18"/>
      <c r="E471" s="17" t="str">
        <f>IFERROR(VLOOKUP(D471,'بيان العملاء'!$B$7:$I$170,2,0),"")</f>
        <v/>
      </c>
      <c r="F471" s="16"/>
      <c r="G471" s="15"/>
      <c r="H471" s="14"/>
      <c r="I471" s="13"/>
    </row>
    <row r="472" spans="2:9" ht="18.75" thickBot="1" x14ac:dyDescent="0.25">
      <c r="B472" s="25" t="str">
        <f>IF(C472="","",COUNTIF($C$7:C472,C472))</f>
        <v/>
      </c>
      <c r="C472" s="25" t="str">
        <f>IF(AND('كشف حساب'!$F$5&amp;'كشف حساب'!$F$6="")*AND(D472='كشف حساب'!$B$5),1,IF(AND(F472&gt;='كشف حساب'!$F$5,'حركة العملاء'!F472&lt;='كشف حساب'!$F$6)*AND(D472='كشف حساب'!$B$5),1,""))</f>
        <v/>
      </c>
      <c r="D472" s="18"/>
      <c r="E472" s="17" t="str">
        <f>IFERROR(VLOOKUP(D472,'بيان العملاء'!$B$7:$I$170,2,0),"")</f>
        <v/>
      </c>
      <c r="F472" s="16"/>
      <c r="G472" s="15"/>
      <c r="H472" s="14"/>
      <c r="I472" s="13"/>
    </row>
    <row r="473" spans="2:9" ht="18.75" thickBot="1" x14ac:dyDescent="0.25">
      <c r="B473" s="25" t="str">
        <f>IF(C473="","",COUNTIF($C$7:C473,C473))</f>
        <v/>
      </c>
      <c r="C473" s="25" t="str">
        <f>IF(AND('كشف حساب'!$F$5&amp;'كشف حساب'!$F$6="")*AND(D473='كشف حساب'!$B$5),1,IF(AND(F473&gt;='كشف حساب'!$F$5,'حركة العملاء'!F473&lt;='كشف حساب'!$F$6)*AND(D473='كشف حساب'!$B$5),1,""))</f>
        <v/>
      </c>
      <c r="D473" s="18"/>
      <c r="E473" s="17" t="str">
        <f>IFERROR(VLOOKUP(D473,'بيان العملاء'!$B$7:$I$170,2,0),"")</f>
        <v/>
      </c>
      <c r="F473" s="16"/>
      <c r="G473" s="15"/>
      <c r="H473" s="14"/>
      <c r="I473" s="13"/>
    </row>
    <row r="474" spans="2:9" ht="18.75" thickBot="1" x14ac:dyDescent="0.25">
      <c r="B474" s="25" t="str">
        <f>IF(C474="","",COUNTIF($C$7:C474,C474))</f>
        <v/>
      </c>
      <c r="C474" s="25" t="str">
        <f>IF(AND('كشف حساب'!$F$5&amp;'كشف حساب'!$F$6="")*AND(D474='كشف حساب'!$B$5),1,IF(AND(F474&gt;='كشف حساب'!$F$5,'حركة العملاء'!F474&lt;='كشف حساب'!$F$6)*AND(D474='كشف حساب'!$B$5),1,""))</f>
        <v/>
      </c>
      <c r="D474" s="18"/>
      <c r="E474" s="17" t="str">
        <f>IFERROR(VLOOKUP(D474,'بيان العملاء'!$B$7:$I$170,2,0),"")</f>
        <v/>
      </c>
      <c r="F474" s="16"/>
      <c r="G474" s="15"/>
      <c r="H474" s="14"/>
      <c r="I474" s="13"/>
    </row>
    <row r="475" spans="2:9" ht="18.75" thickBot="1" x14ac:dyDescent="0.25">
      <c r="B475" s="25" t="str">
        <f>IF(C475="","",COUNTIF($C$7:C475,C475))</f>
        <v/>
      </c>
      <c r="C475" s="25" t="str">
        <f>IF(AND('كشف حساب'!$F$5&amp;'كشف حساب'!$F$6="")*AND(D475='كشف حساب'!$B$5),1,IF(AND(F475&gt;='كشف حساب'!$F$5,'حركة العملاء'!F475&lt;='كشف حساب'!$F$6)*AND(D475='كشف حساب'!$B$5),1,""))</f>
        <v/>
      </c>
      <c r="D475" s="18"/>
      <c r="E475" s="17" t="str">
        <f>IFERROR(VLOOKUP(D475,'بيان العملاء'!$B$7:$I$170,2,0),"")</f>
        <v/>
      </c>
      <c r="F475" s="16"/>
      <c r="G475" s="15"/>
      <c r="H475" s="14"/>
      <c r="I475" s="13"/>
    </row>
    <row r="476" spans="2:9" ht="18.75" thickBot="1" x14ac:dyDescent="0.25">
      <c r="B476" s="25" t="str">
        <f>IF(C476="","",COUNTIF($C$7:C476,C476))</f>
        <v/>
      </c>
      <c r="C476" s="25" t="str">
        <f>IF(AND('كشف حساب'!$F$5&amp;'كشف حساب'!$F$6="")*AND(D476='كشف حساب'!$B$5),1,IF(AND(F476&gt;='كشف حساب'!$F$5,'حركة العملاء'!F476&lt;='كشف حساب'!$F$6)*AND(D476='كشف حساب'!$B$5),1,""))</f>
        <v/>
      </c>
      <c r="D476" s="18"/>
      <c r="E476" s="17" t="str">
        <f>IFERROR(VLOOKUP(D476,'بيان العملاء'!$B$7:$I$170,2,0),"")</f>
        <v/>
      </c>
      <c r="F476" s="16"/>
      <c r="G476" s="15"/>
      <c r="H476" s="14"/>
      <c r="I476" s="13"/>
    </row>
    <row r="477" spans="2:9" ht="18.75" thickBot="1" x14ac:dyDescent="0.25">
      <c r="B477" s="25" t="str">
        <f>IF(C477="","",COUNTIF($C$7:C477,C477))</f>
        <v/>
      </c>
      <c r="C477" s="25" t="str">
        <f>IF(AND('كشف حساب'!$F$5&amp;'كشف حساب'!$F$6="")*AND(D477='كشف حساب'!$B$5),1,IF(AND(F477&gt;='كشف حساب'!$F$5,'حركة العملاء'!F477&lt;='كشف حساب'!$F$6)*AND(D477='كشف حساب'!$B$5),1,""))</f>
        <v/>
      </c>
      <c r="D477" s="18"/>
      <c r="E477" s="17" t="str">
        <f>IFERROR(VLOOKUP(D477,'بيان العملاء'!$B$7:$I$170,2,0),"")</f>
        <v/>
      </c>
      <c r="F477" s="16"/>
      <c r="G477" s="15"/>
      <c r="H477" s="14"/>
      <c r="I477" s="13"/>
    </row>
    <row r="478" spans="2:9" ht="18.75" thickBot="1" x14ac:dyDescent="0.25">
      <c r="B478" s="25" t="str">
        <f>IF(C478="","",COUNTIF($C$7:C478,C478))</f>
        <v/>
      </c>
      <c r="C478" s="25" t="str">
        <f>IF(AND('كشف حساب'!$F$5&amp;'كشف حساب'!$F$6="")*AND(D478='كشف حساب'!$B$5),1,IF(AND(F478&gt;='كشف حساب'!$F$5,'حركة العملاء'!F478&lt;='كشف حساب'!$F$6)*AND(D478='كشف حساب'!$B$5),1,""))</f>
        <v/>
      </c>
      <c r="D478" s="18"/>
      <c r="E478" s="17" t="str">
        <f>IFERROR(VLOOKUP(D478,'بيان العملاء'!$B$7:$I$170,2,0),"")</f>
        <v/>
      </c>
      <c r="F478" s="16"/>
      <c r="G478" s="15"/>
      <c r="H478" s="14"/>
      <c r="I478" s="13"/>
    </row>
    <row r="479" spans="2:9" ht="18.75" thickBot="1" x14ac:dyDescent="0.25">
      <c r="B479" s="25" t="str">
        <f>IF(C479="","",COUNTIF($C$7:C479,C479))</f>
        <v/>
      </c>
      <c r="C479" s="25" t="str">
        <f>IF(AND('كشف حساب'!$F$5&amp;'كشف حساب'!$F$6="")*AND(D479='كشف حساب'!$B$5),1,IF(AND(F479&gt;='كشف حساب'!$F$5,'حركة العملاء'!F479&lt;='كشف حساب'!$F$6)*AND(D479='كشف حساب'!$B$5),1,""))</f>
        <v/>
      </c>
      <c r="D479" s="18"/>
      <c r="E479" s="17" t="str">
        <f>IFERROR(VLOOKUP(D479,'بيان العملاء'!$B$7:$I$170,2,0),"")</f>
        <v/>
      </c>
      <c r="F479" s="16"/>
      <c r="G479" s="15"/>
      <c r="H479" s="14"/>
      <c r="I479" s="13"/>
    </row>
    <row r="480" spans="2:9" ht="18.75" thickBot="1" x14ac:dyDescent="0.25">
      <c r="B480" s="25" t="str">
        <f>IF(C480="","",COUNTIF($C$7:C480,C480))</f>
        <v/>
      </c>
      <c r="C480" s="25" t="str">
        <f>IF(AND('كشف حساب'!$F$5&amp;'كشف حساب'!$F$6="")*AND(D480='كشف حساب'!$B$5),1,IF(AND(F480&gt;='كشف حساب'!$F$5,'حركة العملاء'!F480&lt;='كشف حساب'!$F$6)*AND(D480='كشف حساب'!$B$5),1,""))</f>
        <v/>
      </c>
      <c r="D480" s="18"/>
      <c r="E480" s="17" t="str">
        <f>IFERROR(VLOOKUP(D480,'بيان العملاء'!$B$7:$I$170,2,0),"")</f>
        <v/>
      </c>
      <c r="F480" s="16"/>
      <c r="G480" s="15"/>
      <c r="H480" s="14"/>
      <c r="I480" s="13"/>
    </row>
    <row r="481" spans="2:9" ht="18.75" thickBot="1" x14ac:dyDescent="0.25">
      <c r="B481" s="25" t="str">
        <f>IF(C481="","",COUNTIF($C$7:C481,C481))</f>
        <v/>
      </c>
      <c r="C481" s="25" t="str">
        <f>IF(AND('كشف حساب'!$F$5&amp;'كشف حساب'!$F$6="")*AND(D481='كشف حساب'!$B$5),1,IF(AND(F481&gt;='كشف حساب'!$F$5,'حركة العملاء'!F481&lt;='كشف حساب'!$F$6)*AND(D481='كشف حساب'!$B$5),1,""))</f>
        <v/>
      </c>
      <c r="D481" s="18"/>
      <c r="E481" s="17" t="str">
        <f>IFERROR(VLOOKUP(D481,'بيان العملاء'!$B$7:$I$170,2,0),"")</f>
        <v/>
      </c>
      <c r="F481" s="16"/>
      <c r="G481" s="15"/>
      <c r="H481" s="14"/>
      <c r="I481" s="13"/>
    </row>
    <row r="482" spans="2:9" ht="18.75" thickBot="1" x14ac:dyDescent="0.25">
      <c r="B482" s="25" t="str">
        <f>IF(C482="","",COUNTIF($C$7:C482,C482))</f>
        <v/>
      </c>
      <c r="C482" s="25" t="str">
        <f>IF(AND('كشف حساب'!$F$5&amp;'كشف حساب'!$F$6="")*AND(D482='كشف حساب'!$B$5),1,IF(AND(F482&gt;='كشف حساب'!$F$5,'حركة العملاء'!F482&lt;='كشف حساب'!$F$6)*AND(D482='كشف حساب'!$B$5),1,""))</f>
        <v/>
      </c>
      <c r="D482" s="18"/>
      <c r="E482" s="17" t="str">
        <f>IFERROR(VLOOKUP(D482,'بيان العملاء'!$B$7:$I$170,2,0),"")</f>
        <v/>
      </c>
      <c r="F482" s="16"/>
      <c r="G482" s="15"/>
      <c r="H482" s="14"/>
      <c r="I482" s="13"/>
    </row>
    <row r="483" spans="2:9" ht="18.75" thickBot="1" x14ac:dyDescent="0.25">
      <c r="B483" s="25" t="str">
        <f>IF(C483="","",COUNTIF($C$7:C483,C483))</f>
        <v/>
      </c>
      <c r="C483" s="25" t="str">
        <f>IF(AND('كشف حساب'!$F$5&amp;'كشف حساب'!$F$6="")*AND(D483='كشف حساب'!$B$5),1,IF(AND(F483&gt;='كشف حساب'!$F$5,'حركة العملاء'!F483&lt;='كشف حساب'!$F$6)*AND(D483='كشف حساب'!$B$5),1,""))</f>
        <v/>
      </c>
      <c r="D483" s="18"/>
      <c r="E483" s="17" t="str">
        <f>IFERROR(VLOOKUP(D483,'بيان العملاء'!$B$7:$I$170,2,0),"")</f>
        <v/>
      </c>
      <c r="F483" s="16"/>
      <c r="G483" s="15"/>
      <c r="H483" s="14"/>
      <c r="I483" s="13"/>
    </row>
    <row r="484" spans="2:9" ht="18.75" thickBot="1" x14ac:dyDescent="0.25">
      <c r="B484" s="25" t="str">
        <f>IF(C484="","",COUNTIF($C$7:C484,C484))</f>
        <v/>
      </c>
      <c r="C484" s="25" t="str">
        <f>IF(AND('كشف حساب'!$F$5&amp;'كشف حساب'!$F$6="")*AND(D484='كشف حساب'!$B$5),1,IF(AND(F484&gt;='كشف حساب'!$F$5,'حركة العملاء'!F484&lt;='كشف حساب'!$F$6)*AND(D484='كشف حساب'!$B$5),1,""))</f>
        <v/>
      </c>
      <c r="D484" s="18"/>
      <c r="E484" s="17" t="str">
        <f>IFERROR(VLOOKUP(D484,'بيان العملاء'!$B$7:$I$170,2,0),"")</f>
        <v/>
      </c>
      <c r="F484" s="16"/>
      <c r="G484" s="15"/>
      <c r="H484" s="14"/>
      <c r="I484" s="13"/>
    </row>
    <row r="485" spans="2:9" ht="18.75" thickBot="1" x14ac:dyDescent="0.25">
      <c r="B485" s="25" t="str">
        <f>IF(C485="","",COUNTIF($C$7:C485,C485))</f>
        <v/>
      </c>
      <c r="C485" s="25" t="str">
        <f>IF(AND('كشف حساب'!$F$5&amp;'كشف حساب'!$F$6="")*AND(D485='كشف حساب'!$B$5),1,IF(AND(F485&gt;='كشف حساب'!$F$5,'حركة العملاء'!F485&lt;='كشف حساب'!$F$6)*AND(D485='كشف حساب'!$B$5),1,""))</f>
        <v/>
      </c>
      <c r="D485" s="18"/>
      <c r="E485" s="17" t="str">
        <f>IFERROR(VLOOKUP(D485,'بيان العملاء'!$B$7:$I$170,2,0),"")</f>
        <v/>
      </c>
      <c r="F485" s="16"/>
      <c r="G485" s="15"/>
      <c r="H485" s="14"/>
      <c r="I485" s="13"/>
    </row>
    <row r="486" spans="2:9" ht="18.75" thickBot="1" x14ac:dyDescent="0.25">
      <c r="B486" s="25" t="str">
        <f>IF(C486="","",COUNTIF($C$7:C486,C486))</f>
        <v/>
      </c>
      <c r="C486" s="25" t="str">
        <f>IF(AND('كشف حساب'!$F$5&amp;'كشف حساب'!$F$6="")*AND(D486='كشف حساب'!$B$5),1,IF(AND(F486&gt;='كشف حساب'!$F$5,'حركة العملاء'!F486&lt;='كشف حساب'!$F$6)*AND(D486='كشف حساب'!$B$5),1,""))</f>
        <v/>
      </c>
      <c r="D486" s="18"/>
      <c r="E486" s="17" t="str">
        <f>IFERROR(VLOOKUP(D486,'بيان العملاء'!$B$7:$I$170,2,0),"")</f>
        <v/>
      </c>
      <c r="F486" s="16"/>
      <c r="G486" s="15"/>
      <c r="H486" s="14"/>
      <c r="I486" s="13"/>
    </row>
    <row r="487" spans="2:9" ht="18.75" thickBot="1" x14ac:dyDescent="0.25">
      <c r="B487" s="25" t="str">
        <f>IF(C487="","",COUNTIF($C$7:C487,C487))</f>
        <v/>
      </c>
      <c r="C487" s="25" t="str">
        <f>IF(AND('كشف حساب'!$F$5&amp;'كشف حساب'!$F$6="")*AND(D487='كشف حساب'!$B$5),1,IF(AND(F487&gt;='كشف حساب'!$F$5,'حركة العملاء'!F487&lt;='كشف حساب'!$F$6)*AND(D487='كشف حساب'!$B$5),1,""))</f>
        <v/>
      </c>
      <c r="D487" s="18"/>
      <c r="E487" s="17" t="str">
        <f>IFERROR(VLOOKUP(D487,'بيان العملاء'!$B$7:$I$170,2,0),"")</f>
        <v/>
      </c>
      <c r="F487" s="16"/>
      <c r="G487" s="15"/>
      <c r="H487" s="14"/>
      <c r="I487" s="13"/>
    </row>
    <row r="488" spans="2:9" ht="18.75" thickBot="1" x14ac:dyDescent="0.25">
      <c r="B488" s="25" t="str">
        <f>IF(C488="","",COUNTIF($C$7:C488,C488))</f>
        <v/>
      </c>
      <c r="C488" s="25" t="str">
        <f>IF(AND('كشف حساب'!$F$5&amp;'كشف حساب'!$F$6="")*AND(D488='كشف حساب'!$B$5),1,IF(AND(F488&gt;='كشف حساب'!$F$5,'حركة العملاء'!F488&lt;='كشف حساب'!$F$6)*AND(D488='كشف حساب'!$B$5),1,""))</f>
        <v/>
      </c>
      <c r="D488" s="18"/>
      <c r="E488" s="17" t="str">
        <f>IFERROR(VLOOKUP(D488,'بيان العملاء'!$B$7:$I$170,2,0),"")</f>
        <v/>
      </c>
      <c r="F488" s="16"/>
      <c r="G488" s="15"/>
      <c r="H488" s="14"/>
      <c r="I488" s="13"/>
    </row>
    <row r="489" spans="2:9" ht="18.75" thickBot="1" x14ac:dyDescent="0.25">
      <c r="B489" s="25" t="str">
        <f>IF(C489="","",COUNTIF($C$7:C489,C489))</f>
        <v/>
      </c>
      <c r="C489" s="25" t="str">
        <f>IF(AND('كشف حساب'!$F$5&amp;'كشف حساب'!$F$6="")*AND(D489='كشف حساب'!$B$5),1,IF(AND(F489&gt;='كشف حساب'!$F$5,'حركة العملاء'!F489&lt;='كشف حساب'!$F$6)*AND(D489='كشف حساب'!$B$5),1,""))</f>
        <v/>
      </c>
      <c r="D489" s="18"/>
      <c r="E489" s="17" t="str">
        <f>IFERROR(VLOOKUP(D489,'بيان العملاء'!$B$7:$I$170,2,0),"")</f>
        <v/>
      </c>
      <c r="F489" s="16"/>
      <c r="G489" s="15"/>
      <c r="H489" s="14"/>
      <c r="I489" s="13"/>
    </row>
    <row r="490" spans="2:9" ht="18.75" thickBot="1" x14ac:dyDescent="0.25">
      <c r="B490" s="25" t="str">
        <f>IF(C490="","",COUNTIF($C$7:C490,C490))</f>
        <v/>
      </c>
      <c r="C490" s="25" t="str">
        <f>IF(AND('كشف حساب'!$F$5&amp;'كشف حساب'!$F$6="")*AND(D490='كشف حساب'!$B$5),1,IF(AND(F490&gt;='كشف حساب'!$F$5,'حركة العملاء'!F490&lt;='كشف حساب'!$F$6)*AND(D490='كشف حساب'!$B$5),1,""))</f>
        <v/>
      </c>
      <c r="D490" s="18"/>
      <c r="E490" s="17" t="str">
        <f>IFERROR(VLOOKUP(D490,'بيان العملاء'!$B$7:$I$170,2,0),"")</f>
        <v/>
      </c>
      <c r="F490" s="16"/>
      <c r="G490" s="15"/>
      <c r="H490" s="14"/>
      <c r="I490" s="13"/>
    </row>
    <row r="491" spans="2:9" ht="18.75" thickBot="1" x14ac:dyDescent="0.25">
      <c r="B491" s="25" t="str">
        <f>IF(C491="","",COUNTIF($C$7:C491,C491))</f>
        <v/>
      </c>
      <c r="C491" s="25" t="str">
        <f>IF(AND('كشف حساب'!$F$5&amp;'كشف حساب'!$F$6="")*AND(D491='كشف حساب'!$B$5),1,IF(AND(F491&gt;='كشف حساب'!$F$5,'حركة العملاء'!F491&lt;='كشف حساب'!$F$6)*AND(D491='كشف حساب'!$B$5),1,""))</f>
        <v/>
      </c>
      <c r="D491" s="18"/>
      <c r="E491" s="17" t="str">
        <f>IFERROR(VLOOKUP(D491,'بيان العملاء'!$B$7:$I$170,2,0),"")</f>
        <v/>
      </c>
      <c r="F491" s="16"/>
      <c r="G491" s="15"/>
      <c r="H491" s="14"/>
      <c r="I491" s="13"/>
    </row>
    <row r="492" spans="2:9" ht="18.75" thickBot="1" x14ac:dyDescent="0.25">
      <c r="B492" s="25" t="str">
        <f>IF(C492="","",COUNTIF($C$7:C492,C492))</f>
        <v/>
      </c>
      <c r="C492" s="25" t="str">
        <f>IF(AND('كشف حساب'!$F$5&amp;'كشف حساب'!$F$6="")*AND(D492='كشف حساب'!$B$5),1,IF(AND(F492&gt;='كشف حساب'!$F$5,'حركة العملاء'!F492&lt;='كشف حساب'!$F$6)*AND(D492='كشف حساب'!$B$5),1,""))</f>
        <v/>
      </c>
      <c r="D492" s="18"/>
      <c r="E492" s="17" t="str">
        <f>IFERROR(VLOOKUP(D492,'بيان العملاء'!$B$7:$I$170,2,0),"")</f>
        <v/>
      </c>
      <c r="F492" s="16"/>
      <c r="G492" s="15"/>
      <c r="H492" s="14"/>
      <c r="I492" s="13"/>
    </row>
    <row r="493" spans="2:9" ht="18.75" thickBot="1" x14ac:dyDescent="0.25">
      <c r="B493" s="25" t="str">
        <f>IF(C493="","",COUNTIF($C$7:C493,C493))</f>
        <v/>
      </c>
      <c r="C493" s="25" t="str">
        <f>IF(AND('كشف حساب'!$F$5&amp;'كشف حساب'!$F$6="")*AND(D493='كشف حساب'!$B$5),1,IF(AND(F493&gt;='كشف حساب'!$F$5,'حركة العملاء'!F493&lt;='كشف حساب'!$F$6)*AND(D493='كشف حساب'!$B$5),1,""))</f>
        <v/>
      </c>
      <c r="D493" s="18"/>
      <c r="E493" s="17" t="str">
        <f>IFERROR(VLOOKUP(D493,'بيان العملاء'!$B$7:$I$170,2,0),"")</f>
        <v/>
      </c>
      <c r="F493" s="16"/>
      <c r="G493" s="15"/>
      <c r="H493" s="14"/>
      <c r="I493" s="13"/>
    </row>
    <row r="494" spans="2:9" ht="18.75" thickBot="1" x14ac:dyDescent="0.25">
      <c r="B494" s="25" t="str">
        <f>IF(C494="","",COUNTIF($C$7:C494,C494))</f>
        <v/>
      </c>
      <c r="C494" s="25" t="str">
        <f>IF(AND('كشف حساب'!$F$5&amp;'كشف حساب'!$F$6="")*AND(D494='كشف حساب'!$B$5),1,IF(AND(F494&gt;='كشف حساب'!$F$5,'حركة العملاء'!F494&lt;='كشف حساب'!$F$6)*AND(D494='كشف حساب'!$B$5),1,""))</f>
        <v/>
      </c>
      <c r="D494" s="18"/>
      <c r="E494" s="17" t="str">
        <f>IFERROR(VLOOKUP(D494,'بيان العملاء'!$B$7:$I$170,2,0),"")</f>
        <v/>
      </c>
      <c r="F494" s="16"/>
      <c r="G494" s="15"/>
      <c r="H494" s="14"/>
      <c r="I494" s="13"/>
    </row>
    <row r="495" spans="2:9" ht="18.75" thickBot="1" x14ac:dyDescent="0.25">
      <c r="B495" s="25" t="str">
        <f>IF(C495="","",COUNTIF($C$7:C495,C495))</f>
        <v/>
      </c>
      <c r="C495" s="25" t="str">
        <f>IF(AND('كشف حساب'!$F$5&amp;'كشف حساب'!$F$6="")*AND(D495='كشف حساب'!$B$5),1,IF(AND(F495&gt;='كشف حساب'!$F$5,'حركة العملاء'!F495&lt;='كشف حساب'!$F$6)*AND(D495='كشف حساب'!$B$5),1,""))</f>
        <v/>
      </c>
      <c r="D495" s="18"/>
      <c r="E495" s="17" t="str">
        <f>IFERROR(VLOOKUP(D495,'بيان العملاء'!$B$7:$I$170,2,0),"")</f>
        <v/>
      </c>
      <c r="F495" s="16"/>
      <c r="G495" s="15"/>
      <c r="H495" s="14"/>
      <c r="I495" s="13"/>
    </row>
    <row r="496" spans="2:9" ht="18.75" thickBot="1" x14ac:dyDescent="0.25">
      <c r="B496" s="25" t="str">
        <f>IF(C496="","",COUNTIF($C$7:C496,C496))</f>
        <v/>
      </c>
      <c r="C496" s="25" t="str">
        <f>IF(AND('كشف حساب'!$F$5&amp;'كشف حساب'!$F$6="")*AND(D496='كشف حساب'!$B$5),1,IF(AND(F496&gt;='كشف حساب'!$F$5,'حركة العملاء'!F496&lt;='كشف حساب'!$F$6)*AND(D496='كشف حساب'!$B$5),1,""))</f>
        <v/>
      </c>
      <c r="D496" s="18"/>
      <c r="E496" s="17" t="str">
        <f>IFERROR(VLOOKUP(D496,'بيان العملاء'!$B$7:$I$170,2,0),"")</f>
        <v/>
      </c>
      <c r="F496" s="16"/>
      <c r="G496" s="15"/>
      <c r="H496" s="14"/>
      <c r="I496" s="13"/>
    </row>
    <row r="497" spans="2:9" ht="18.75" thickBot="1" x14ac:dyDescent="0.25">
      <c r="B497" s="25" t="str">
        <f>IF(C497="","",COUNTIF($C$7:C497,C497))</f>
        <v/>
      </c>
      <c r="C497" s="25" t="str">
        <f>IF(AND('كشف حساب'!$F$5&amp;'كشف حساب'!$F$6="")*AND(D497='كشف حساب'!$B$5),1,IF(AND(F497&gt;='كشف حساب'!$F$5,'حركة العملاء'!F497&lt;='كشف حساب'!$F$6)*AND(D497='كشف حساب'!$B$5),1,""))</f>
        <v/>
      </c>
      <c r="D497" s="18"/>
      <c r="E497" s="17" t="str">
        <f>IFERROR(VLOOKUP(D497,'بيان العملاء'!$B$7:$I$170,2,0),"")</f>
        <v/>
      </c>
      <c r="F497" s="16"/>
      <c r="G497" s="15"/>
      <c r="H497" s="14"/>
      <c r="I497" s="13"/>
    </row>
    <row r="498" spans="2:9" ht="18.75" thickBot="1" x14ac:dyDescent="0.25">
      <c r="B498" s="25" t="str">
        <f>IF(C498="","",COUNTIF($C$7:C498,C498))</f>
        <v/>
      </c>
      <c r="C498" s="25" t="str">
        <f>IF(AND('كشف حساب'!$F$5&amp;'كشف حساب'!$F$6="")*AND(D498='كشف حساب'!$B$5),1,IF(AND(F498&gt;='كشف حساب'!$F$5,'حركة العملاء'!F498&lt;='كشف حساب'!$F$6)*AND(D498='كشف حساب'!$B$5),1,""))</f>
        <v/>
      </c>
      <c r="D498" s="18"/>
      <c r="E498" s="17" t="str">
        <f>IFERROR(VLOOKUP(D498,'بيان العملاء'!$B$7:$I$170,2,0),"")</f>
        <v/>
      </c>
      <c r="F498" s="16"/>
      <c r="G498" s="15"/>
      <c r="H498" s="14"/>
      <c r="I498" s="13"/>
    </row>
    <row r="499" spans="2:9" ht="18.75" thickBot="1" x14ac:dyDescent="0.25">
      <c r="B499" s="25" t="str">
        <f>IF(C499="","",COUNTIF($C$7:C499,C499))</f>
        <v/>
      </c>
      <c r="C499" s="25" t="str">
        <f>IF(AND('كشف حساب'!$F$5&amp;'كشف حساب'!$F$6="")*AND(D499='كشف حساب'!$B$5),1,IF(AND(F499&gt;='كشف حساب'!$F$5,'حركة العملاء'!F499&lt;='كشف حساب'!$F$6)*AND(D499='كشف حساب'!$B$5),1,""))</f>
        <v/>
      </c>
      <c r="D499" s="18"/>
      <c r="E499" s="17" t="str">
        <f>IFERROR(VLOOKUP(D499,'بيان العملاء'!$B$7:$I$170,2,0),"")</f>
        <v/>
      </c>
      <c r="F499" s="16"/>
      <c r="G499" s="15"/>
      <c r="H499" s="14"/>
      <c r="I499" s="13"/>
    </row>
    <row r="500" spans="2:9" ht="18.75" thickBot="1" x14ac:dyDescent="0.25">
      <c r="B500" s="25" t="str">
        <f>IF(C500="","",COUNTIF($C$7:C500,C500))</f>
        <v/>
      </c>
      <c r="C500" s="25" t="str">
        <f>IF(AND('كشف حساب'!$F$5&amp;'كشف حساب'!$F$6="")*AND(D500='كشف حساب'!$B$5),1,IF(AND(F500&gt;='كشف حساب'!$F$5,'حركة العملاء'!F500&lt;='كشف حساب'!$F$6)*AND(D500='كشف حساب'!$B$5),1,""))</f>
        <v/>
      </c>
      <c r="D500" s="18"/>
      <c r="E500" s="17" t="str">
        <f>IFERROR(VLOOKUP(D500,'بيان العملاء'!$B$7:$I$170,2,0),"")</f>
        <v/>
      </c>
      <c r="F500" s="16"/>
      <c r="G500" s="15"/>
      <c r="H500" s="14"/>
      <c r="I500" s="13"/>
    </row>
    <row r="501" spans="2:9" ht="18.75" thickBot="1" x14ac:dyDescent="0.25">
      <c r="B501" s="25" t="str">
        <f>IF(C501="","",COUNTIF($C$7:C501,C501))</f>
        <v/>
      </c>
      <c r="C501" s="25" t="str">
        <f>IF(AND('كشف حساب'!$F$5&amp;'كشف حساب'!$F$6="")*AND(D501='كشف حساب'!$B$5),1,IF(AND(F501&gt;='كشف حساب'!$F$5,'حركة العملاء'!F501&lt;='كشف حساب'!$F$6)*AND(D501='كشف حساب'!$B$5),1,""))</f>
        <v/>
      </c>
      <c r="D501" s="18"/>
      <c r="E501" s="17" t="str">
        <f>IFERROR(VLOOKUP(D501,'بيان العملاء'!$B$7:$I$170,2,0),"")</f>
        <v/>
      </c>
      <c r="F501" s="16"/>
      <c r="G501" s="15"/>
      <c r="H501" s="14"/>
      <c r="I501" s="13"/>
    </row>
    <row r="502" spans="2:9" ht="18.75" thickBot="1" x14ac:dyDescent="0.25">
      <c r="B502" s="25" t="str">
        <f>IF(C502="","",COUNTIF($C$7:C502,C502))</f>
        <v/>
      </c>
      <c r="C502" s="25" t="str">
        <f>IF(AND('كشف حساب'!$F$5&amp;'كشف حساب'!$F$6="")*AND(D502='كشف حساب'!$B$5),1,IF(AND(F502&gt;='كشف حساب'!$F$5,'حركة العملاء'!F502&lt;='كشف حساب'!$F$6)*AND(D502='كشف حساب'!$B$5),1,""))</f>
        <v/>
      </c>
      <c r="D502" s="18"/>
      <c r="E502" s="17" t="str">
        <f>IFERROR(VLOOKUP(D502,'بيان العملاء'!$B$7:$I$170,2,0),"")</f>
        <v/>
      </c>
      <c r="F502" s="16"/>
      <c r="G502" s="15"/>
      <c r="H502" s="14"/>
      <c r="I502" s="13"/>
    </row>
    <row r="503" spans="2:9" ht="18.75" thickBot="1" x14ac:dyDescent="0.25">
      <c r="B503" s="25" t="str">
        <f>IF(C503="","",COUNTIF($C$7:C503,C503))</f>
        <v/>
      </c>
      <c r="C503" s="25" t="str">
        <f>IF(AND('كشف حساب'!$F$5&amp;'كشف حساب'!$F$6="")*AND(D503='كشف حساب'!$B$5),1,IF(AND(F503&gt;='كشف حساب'!$F$5,'حركة العملاء'!F503&lt;='كشف حساب'!$F$6)*AND(D503='كشف حساب'!$B$5),1,""))</f>
        <v/>
      </c>
      <c r="D503" s="18"/>
      <c r="E503" s="17" t="str">
        <f>IFERROR(VLOOKUP(D503,'بيان العملاء'!$B$7:$I$170,2,0),"")</f>
        <v/>
      </c>
      <c r="F503" s="16"/>
      <c r="G503" s="15"/>
      <c r="H503" s="14"/>
      <c r="I503" s="13"/>
    </row>
    <row r="504" spans="2:9" ht="18.75" thickBot="1" x14ac:dyDescent="0.25">
      <c r="B504" s="25" t="str">
        <f>IF(C504="","",COUNTIF($C$7:C504,C504))</f>
        <v/>
      </c>
      <c r="C504" s="25" t="str">
        <f>IF(AND('كشف حساب'!$F$5&amp;'كشف حساب'!$F$6="")*AND(D504='كشف حساب'!$B$5),1,IF(AND(F504&gt;='كشف حساب'!$F$5,'حركة العملاء'!F504&lt;='كشف حساب'!$F$6)*AND(D504='كشف حساب'!$B$5),1,""))</f>
        <v/>
      </c>
      <c r="D504" s="18"/>
      <c r="E504" s="17" t="str">
        <f>IFERROR(VLOOKUP(D504,'بيان العملاء'!$B$7:$I$170,2,0),"")</f>
        <v/>
      </c>
      <c r="F504" s="16"/>
      <c r="G504" s="15"/>
      <c r="H504" s="14"/>
      <c r="I504" s="13"/>
    </row>
    <row r="505" spans="2:9" ht="18.75" thickBot="1" x14ac:dyDescent="0.25">
      <c r="B505" s="25" t="str">
        <f>IF(C505="","",COUNTIF($C$7:C505,C505))</f>
        <v/>
      </c>
      <c r="C505" s="25" t="str">
        <f>IF(AND('كشف حساب'!$F$5&amp;'كشف حساب'!$F$6="")*AND(D505='كشف حساب'!$B$5),1,IF(AND(F505&gt;='كشف حساب'!$F$5,'حركة العملاء'!F505&lt;='كشف حساب'!$F$6)*AND(D505='كشف حساب'!$B$5),1,""))</f>
        <v/>
      </c>
      <c r="D505" s="18"/>
      <c r="E505" s="17" t="str">
        <f>IFERROR(VLOOKUP(D505,'بيان العملاء'!$B$7:$I$170,2,0),"")</f>
        <v/>
      </c>
      <c r="F505" s="16"/>
      <c r="G505" s="15"/>
      <c r="H505" s="14"/>
      <c r="I505" s="13"/>
    </row>
    <row r="506" spans="2:9" ht="18.75" thickBot="1" x14ac:dyDescent="0.25">
      <c r="B506" s="25" t="str">
        <f>IF(C506="","",COUNTIF($C$7:C506,C506))</f>
        <v/>
      </c>
      <c r="C506" s="25" t="str">
        <f>IF(AND('كشف حساب'!$F$5&amp;'كشف حساب'!$F$6="")*AND(D506='كشف حساب'!$B$5),1,IF(AND(F506&gt;='كشف حساب'!$F$5,'حركة العملاء'!F506&lt;='كشف حساب'!$F$6)*AND(D506='كشف حساب'!$B$5),1,""))</f>
        <v/>
      </c>
      <c r="D506" s="18"/>
      <c r="E506" s="17" t="str">
        <f>IFERROR(VLOOKUP(D506,'بيان العملاء'!$B$7:$I$170,2,0),"")</f>
        <v/>
      </c>
      <c r="F506" s="16"/>
      <c r="G506" s="15"/>
      <c r="H506" s="14"/>
      <c r="I506" s="13"/>
    </row>
    <row r="507" spans="2:9" ht="18.75" thickBot="1" x14ac:dyDescent="0.25">
      <c r="B507" s="25" t="str">
        <f>IF(C507="","",COUNTIF($C$7:C507,C507))</f>
        <v/>
      </c>
      <c r="C507" s="25" t="str">
        <f>IF(AND('كشف حساب'!$F$5&amp;'كشف حساب'!$F$6="")*AND(D507='كشف حساب'!$B$5),1,IF(AND(F507&gt;='كشف حساب'!$F$5,'حركة العملاء'!F507&lt;='كشف حساب'!$F$6)*AND(D507='كشف حساب'!$B$5),1,""))</f>
        <v/>
      </c>
      <c r="D507" s="18"/>
      <c r="E507" s="17" t="str">
        <f>IFERROR(VLOOKUP(D507,'بيان العملاء'!$B$7:$I$170,2,0),"")</f>
        <v/>
      </c>
      <c r="F507" s="16"/>
      <c r="G507" s="15"/>
      <c r="H507" s="14"/>
      <c r="I507" s="13"/>
    </row>
    <row r="508" spans="2:9" ht="18.75" thickBot="1" x14ac:dyDescent="0.25">
      <c r="B508" s="25" t="str">
        <f>IF(C508="","",COUNTIF($C$7:C508,C508))</f>
        <v/>
      </c>
      <c r="C508" s="25" t="str">
        <f>IF(AND('كشف حساب'!$F$5&amp;'كشف حساب'!$F$6="")*AND(D508='كشف حساب'!$B$5),1,IF(AND(F508&gt;='كشف حساب'!$F$5,'حركة العملاء'!F508&lt;='كشف حساب'!$F$6)*AND(D508='كشف حساب'!$B$5),1,""))</f>
        <v/>
      </c>
      <c r="D508" s="18"/>
      <c r="E508" s="17" t="str">
        <f>IFERROR(VLOOKUP(D508,'بيان العملاء'!$B$7:$I$170,2,0),"")</f>
        <v/>
      </c>
      <c r="F508" s="16"/>
      <c r="G508" s="15"/>
      <c r="H508" s="14"/>
      <c r="I508" s="13"/>
    </row>
    <row r="509" spans="2:9" ht="18.75" thickBot="1" x14ac:dyDescent="0.25">
      <c r="B509" s="25" t="str">
        <f>IF(C509="","",COUNTIF($C$7:C509,C509))</f>
        <v/>
      </c>
      <c r="C509" s="25" t="str">
        <f>IF(AND('كشف حساب'!$F$5&amp;'كشف حساب'!$F$6="")*AND(D509='كشف حساب'!$B$5),1,IF(AND(F509&gt;='كشف حساب'!$F$5,'حركة العملاء'!F509&lt;='كشف حساب'!$F$6)*AND(D509='كشف حساب'!$B$5),1,""))</f>
        <v/>
      </c>
      <c r="D509" s="18"/>
      <c r="E509" s="17" t="str">
        <f>IFERROR(VLOOKUP(D509,'بيان العملاء'!$B$7:$I$170,2,0),"")</f>
        <v/>
      </c>
      <c r="F509" s="16"/>
      <c r="G509" s="15"/>
      <c r="H509" s="14"/>
      <c r="I509" s="13"/>
    </row>
    <row r="510" spans="2:9" ht="18.75" thickBot="1" x14ac:dyDescent="0.25">
      <c r="B510" s="25" t="str">
        <f>IF(C510="","",COUNTIF($C$7:C510,C510))</f>
        <v/>
      </c>
      <c r="C510" s="25" t="str">
        <f>IF(AND('كشف حساب'!$F$5&amp;'كشف حساب'!$F$6="")*AND(D510='كشف حساب'!$B$5),1,IF(AND(F510&gt;='كشف حساب'!$F$5,'حركة العملاء'!F510&lt;='كشف حساب'!$F$6)*AND(D510='كشف حساب'!$B$5),1,""))</f>
        <v/>
      </c>
      <c r="D510" s="18"/>
      <c r="E510" s="17" t="str">
        <f>IFERROR(VLOOKUP(D510,'بيان العملاء'!$B$7:$I$170,2,0),"")</f>
        <v/>
      </c>
      <c r="F510" s="16"/>
      <c r="G510" s="15"/>
      <c r="H510" s="14"/>
      <c r="I510" s="13"/>
    </row>
    <row r="511" spans="2:9" ht="18.75" thickBot="1" x14ac:dyDescent="0.25">
      <c r="B511" s="25" t="str">
        <f>IF(C511="","",COUNTIF($C$7:C511,C511))</f>
        <v/>
      </c>
      <c r="C511" s="25" t="str">
        <f>IF(AND('كشف حساب'!$F$5&amp;'كشف حساب'!$F$6="")*AND(D511='كشف حساب'!$B$5),1,IF(AND(F511&gt;='كشف حساب'!$F$5,'حركة العملاء'!F511&lt;='كشف حساب'!$F$6)*AND(D511='كشف حساب'!$B$5),1,""))</f>
        <v/>
      </c>
      <c r="D511" s="18"/>
      <c r="E511" s="17" t="str">
        <f>IFERROR(VLOOKUP(D511,'بيان العملاء'!$B$7:$I$170,2,0),"")</f>
        <v/>
      </c>
      <c r="F511" s="16"/>
      <c r="G511" s="15"/>
      <c r="H511" s="14"/>
      <c r="I511" s="13"/>
    </row>
    <row r="512" spans="2:9" ht="18.75" thickBot="1" x14ac:dyDescent="0.25">
      <c r="B512" s="25" t="str">
        <f>IF(C512="","",COUNTIF($C$7:C512,C512))</f>
        <v/>
      </c>
      <c r="C512" s="25" t="str">
        <f>IF(AND('كشف حساب'!$F$5&amp;'كشف حساب'!$F$6="")*AND(D512='كشف حساب'!$B$5),1,IF(AND(F512&gt;='كشف حساب'!$F$5,'حركة العملاء'!F512&lt;='كشف حساب'!$F$6)*AND(D512='كشف حساب'!$B$5),1,""))</f>
        <v/>
      </c>
      <c r="D512" s="18"/>
      <c r="E512" s="17" t="str">
        <f>IFERROR(VLOOKUP(D512,'بيان العملاء'!$B$7:$I$170,2,0),"")</f>
        <v/>
      </c>
      <c r="F512" s="16"/>
      <c r="G512" s="15"/>
      <c r="H512" s="14"/>
      <c r="I512" s="13"/>
    </row>
    <row r="513" spans="2:9" ht="18.75" thickBot="1" x14ac:dyDescent="0.25">
      <c r="B513" s="25" t="str">
        <f>IF(C513="","",COUNTIF($C$7:C513,C513))</f>
        <v/>
      </c>
      <c r="C513" s="25" t="str">
        <f>IF(AND('كشف حساب'!$F$5&amp;'كشف حساب'!$F$6="")*AND(D513='كشف حساب'!$B$5),1,IF(AND(F513&gt;='كشف حساب'!$F$5,'حركة العملاء'!F513&lt;='كشف حساب'!$F$6)*AND(D513='كشف حساب'!$B$5),1,""))</f>
        <v/>
      </c>
      <c r="D513" s="18"/>
      <c r="E513" s="17" t="str">
        <f>IFERROR(VLOOKUP(D513,'بيان العملاء'!$B$7:$I$170,2,0),"")</f>
        <v/>
      </c>
      <c r="F513" s="16"/>
      <c r="G513" s="15"/>
      <c r="H513" s="14"/>
      <c r="I513" s="13"/>
    </row>
    <row r="514" spans="2:9" ht="18.75" thickBot="1" x14ac:dyDescent="0.25">
      <c r="B514" s="25" t="str">
        <f>IF(C514="","",COUNTIF($C$7:C514,C514))</f>
        <v/>
      </c>
      <c r="C514" s="25" t="str">
        <f>IF(AND('كشف حساب'!$F$5&amp;'كشف حساب'!$F$6="")*AND(D514='كشف حساب'!$B$5),1,IF(AND(F514&gt;='كشف حساب'!$F$5,'حركة العملاء'!F514&lt;='كشف حساب'!$F$6)*AND(D514='كشف حساب'!$B$5),1,""))</f>
        <v/>
      </c>
      <c r="D514" s="18"/>
      <c r="E514" s="17" t="str">
        <f>IFERROR(VLOOKUP(D514,'بيان العملاء'!$B$7:$I$170,2,0),"")</f>
        <v/>
      </c>
      <c r="F514" s="16"/>
      <c r="G514" s="15"/>
      <c r="H514" s="14"/>
      <c r="I514" s="13"/>
    </row>
    <row r="515" spans="2:9" ht="18.75" thickBot="1" x14ac:dyDescent="0.25">
      <c r="B515" s="25" t="str">
        <f>IF(C515="","",COUNTIF($C$7:C515,C515))</f>
        <v/>
      </c>
      <c r="C515" s="25" t="str">
        <f>IF(AND('كشف حساب'!$F$5&amp;'كشف حساب'!$F$6="")*AND(D515='كشف حساب'!$B$5),1,IF(AND(F515&gt;='كشف حساب'!$F$5,'حركة العملاء'!F515&lt;='كشف حساب'!$F$6)*AND(D515='كشف حساب'!$B$5),1,""))</f>
        <v/>
      </c>
      <c r="D515" s="18"/>
      <c r="E515" s="17" t="str">
        <f>IFERROR(VLOOKUP(D515,'بيان العملاء'!$B$7:$I$170,2,0),"")</f>
        <v/>
      </c>
      <c r="F515" s="16"/>
      <c r="G515" s="15"/>
      <c r="H515" s="14"/>
      <c r="I515" s="13"/>
    </row>
    <row r="516" spans="2:9" ht="18.75" thickBot="1" x14ac:dyDescent="0.25">
      <c r="B516" s="25" t="str">
        <f>IF(C516="","",COUNTIF($C$7:C516,C516))</f>
        <v/>
      </c>
      <c r="C516" s="25" t="str">
        <f>IF(AND('كشف حساب'!$F$5&amp;'كشف حساب'!$F$6="")*AND(D516='كشف حساب'!$B$5),1,IF(AND(F516&gt;='كشف حساب'!$F$5,'حركة العملاء'!F516&lt;='كشف حساب'!$F$6)*AND(D516='كشف حساب'!$B$5),1,""))</f>
        <v/>
      </c>
      <c r="D516" s="18"/>
      <c r="E516" s="17" t="str">
        <f>IFERROR(VLOOKUP(D516,'بيان العملاء'!$B$7:$I$170,2,0),"")</f>
        <v/>
      </c>
      <c r="F516" s="16"/>
      <c r="G516" s="15"/>
      <c r="H516" s="14"/>
      <c r="I516" s="13"/>
    </row>
    <row r="517" spans="2:9" ht="18.75" thickBot="1" x14ac:dyDescent="0.25">
      <c r="B517" s="25" t="str">
        <f>IF(C517="","",COUNTIF($C$7:C517,C517))</f>
        <v/>
      </c>
      <c r="C517" s="25" t="str">
        <f>IF(AND('كشف حساب'!$F$5&amp;'كشف حساب'!$F$6="")*AND(D517='كشف حساب'!$B$5),1,IF(AND(F517&gt;='كشف حساب'!$F$5,'حركة العملاء'!F517&lt;='كشف حساب'!$F$6)*AND(D517='كشف حساب'!$B$5),1,""))</f>
        <v/>
      </c>
      <c r="D517" s="18"/>
      <c r="E517" s="17" t="str">
        <f>IFERROR(VLOOKUP(D517,'بيان العملاء'!$B$7:$I$170,2,0),"")</f>
        <v/>
      </c>
      <c r="F517" s="16"/>
      <c r="G517" s="15"/>
      <c r="H517" s="14"/>
      <c r="I517" s="13"/>
    </row>
    <row r="518" spans="2:9" ht="18.75" thickBot="1" x14ac:dyDescent="0.25">
      <c r="B518" s="25" t="str">
        <f>IF(C518="","",COUNTIF($C$7:C518,C518))</f>
        <v/>
      </c>
      <c r="C518" s="25" t="str">
        <f>IF(AND('كشف حساب'!$F$5&amp;'كشف حساب'!$F$6="")*AND(D518='كشف حساب'!$B$5),1,IF(AND(F518&gt;='كشف حساب'!$F$5,'حركة العملاء'!F518&lt;='كشف حساب'!$F$6)*AND(D518='كشف حساب'!$B$5),1,""))</f>
        <v/>
      </c>
      <c r="D518" s="18"/>
      <c r="E518" s="17" t="str">
        <f>IFERROR(VLOOKUP(D518,'بيان العملاء'!$B$7:$I$170,2,0),"")</f>
        <v/>
      </c>
      <c r="F518" s="16"/>
      <c r="G518" s="15"/>
      <c r="H518" s="14"/>
      <c r="I518" s="13"/>
    </row>
    <row r="519" spans="2:9" ht="18.75" thickBot="1" x14ac:dyDescent="0.25">
      <c r="B519" s="25" t="str">
        <f>IF(C519="","",COUNTIF($C$7:C519,C519))</f>
        <v/>
      </c>
      <c r="C519" s="25" t="str">
        <f>IF(AND('كشف حساب'!$F$5&amp;'كشف حساب'!$F$6="")*AND(D519='كشف حساب'!$B$5),1,IF(AND(F519&gt;='كشف حساب'!$F$5,'حركة العملاء'!F519&lt;='كشف حساب'!$F$6)*AND(D519='كشف حساب'!$B$5),1,""))</f>
        <v/>
      </c>
      <c r="D519" s="18"/>
      <c r="E519" s="17" t="str">
        <f>IFERROR(VLOOKUP(D519,'بيان العملاء'!$B$7:$I$170,2,0),"")</f>
        <v/>
      </c>
      <c r="F519" s="16"/>
      <c r="G519" s="15"/>
      <c r="H519" s="14"/>
      <c r="I519" s="13"/>
    </row>
    <row r="520" spans="2:9" ht="18.75" thickBot="1" x14ac:dyDescent="0.25">
      <c r="B520" s="25" t="str">
        <f>IF(C520="","",COUNTIF($C$7:C520,C520))</f>
        <v/>
      </c>
      <c r="C520" s="25" t="str">
        <f>IF(AND('كشف حساب'!$F$5&amp;'كشف حساب'!$F$6="")*AND(D520='كشف حساب'!$B$5),1,IF(AND(F520&gt;='كشف حساب'!$F$5,'حركة العملاء'!F520&lt;='كشف حساب'!$F$6)*AND(D520='كشف حساب'!$B$5),1,""))</f>
        <v/>
      </c>
      <c r="D520" s="18"/>
      <c r="E520" s="17" t="str">
        <f>IFERROR(VLOOKUP(D520,'بيان العملاء'!$B$7:$I$170,2,0),"")</f>
        <v/>
      </c>
      <c r="F520" s="16"/>
      <c r="G520" s="15"/>
      <c r="H520" s="14"/>
      <c r="I520" s="13"/>
    </row>
    <row r="521" spans="2:9" ht="18.75" thickBot="1" x14ac:dyDescent="0.25">
      <c r="B521" s="25" t="str">
        <f>IF(C521="","",COUNTIF($C$7:C521,C521))</f>
        <v/>
      </c>
      <c r="C521" s="25" t="str">
        <f>IF(AND('كشف حساب'!$F$5&amp;'كشف حساب'!$F$6="")*AND(D521='كشف حساب'!$B$5),1,IF(AND(F521&gt;='كشف حساب'!$F$5,'حركة العملاء'!F521&lt;='كشف حساب'!$F$6)*AND(D521='كشف حساب'!$B$5),1,""))</f>
        <v/>
      </c>
      <c r="D521" s="18"/>
      <c r="E521" s="17" t="str">
        <f>IFERROR(VLOOKUP(D521,'بيان العملاء'!$B$7:$I$170,2,0),"")</f>
        <v/>
      </c>
      <c r="F521" s="16"/>
      <c r="G521" s="15"/>
      <c r="H521" s="14"/>
      <c r="I521" s="13"/>
    </row>
    <row r="522" spans="2:9" ht="18.75" thickBot="1" x14ac:dyDescent="0.25">
      <c r="B522" s="25" t="str">
        <f>IF(C522="","",COUNTIF($C$7:C522,C522))</f>
        <v/>
      </c>
      <c r="C522" s="25" t="str">
        <f>IF(AND('كشف حساب'!$F$5&amp;'كشف حساب'!$F$6="")*AND(D522='كشف حساب'!$B$5),1,IF(AND(F522&gt;='كشف حساب'!$F$5,'حركة العملاء'!F522&lt;='كشف حساب'!$F$6)*AND(D522='كشف حساب'!$B$5),1,""))</f>
        <v/>
      </c>
      <c r="D522" s="18"/>
      <c r="E522" s="17" t="str">
        <f>IFERROR(VLOOKUP(D522,'بيان العملاء'!$B$7:$I$170,2,0),"")</f>
        <v/>
      </c>
      <c r="F522" s="16"/>
      <c r="G522" s="15"/>
      <c r="H522" s="14"/>
      <c r="I522" s="13"/>
    </row>
    <row r="523" spans="2:9" ht="18.75" thickBot="1" x14ac:dyDescent="0.25">
      <c r="B523" s="25" t="str">
        <f>IF(C523="","",COUNTIF($C$7:C523,C523))</f>
        <v/>
      </c>
      <c r="C523" s="25" t="str">
        <f>IF(AND('كشف حساب'!$F$5&amp;'كشف حساب'!$F$6="")*AND(D523='كشف حساب'!$B$5),1,IF(AND(F523&gt;='كشف حساب'!$F$5,'حركة العملاء'!F523&lt;='كشف حساب'!$F$6)*AND(D523='كشف حساب'!$B$5),1,""))</f>
        <v/>
      </c>
      <c r="D523" s="18"/>
      <c r="E523" s="17" t="str">
        <f>IFERROR(VLOOKUP(D523,'بيان العملاء'!$B$7:$I$170,2,0),"")</f>
        <v/>
      </c>
      <c r="F523" s="16"/>
      <c r="G523" s="15"/>
      <c r="H523" s="14"/>
      <c r="I523" s="13"/>
    </row>
    <row r="524" spans="2:9" ht="18.75" thickBot="1" x14ac:dyDescent="0.25">
      <c r="B524" s="25" t="str">
        <f>IF(C524="","",COUNTIF($C$7:C524,C524))</f>
        <v/>
      </c>
      <c r="C524" s="25" t="str">
        <f>IF(AND('كشف حساب'!$F$5&amp;'كشف حساب'!$F$6="")*AND(D524='كشف حساب'!$B$5),1,IF(AND(F524&gt;='كشف حساب'!$F$5,'حركة العملاء'!F524&lt;='كشف حساب'!$F$6)*AND(D524='كشف حساب'!$B$5),1,""))</f>
        <v/>
      </c>
      <c r="D524" s="18"/>
      <c r="E524" s="17" t="str">
        <f>IFERROR(VLOOKUP(D524,'بيان العملاء'!$B$7:$I$170,2,0),"")</f>
        <v/>
      </c>
      <c r="F524" s="16"/>
      <c r="G524" s="15"/>
      <c r="H524" s="14"/>
      <c r="I524" s="13"/>
    </row>
    <row r="525" spans="2:9" ht="18.75" thickBot="1" x14ac:dyDescent="0.25">
      <c r="B525" s="25" t="str">
        <f>IF(C525="","",COUNTIF($C$7:C525,C525))</f>
        <v/>
      </c>
      <c r="C525" s="25" t="str">
        <f>IF(AND('كشف حساب'!$F$5&amp;'كشف حساب'!$F$6="")*AND(D525='كشف حساب'!$B$5),1,IF(AND(F525&gt;='كشف حساب'!$F$5,'حركة العملاء'!F525&lt;='كشف حساب'!$F$6)*AND(D525='كشف حساب'!$B$5),1,""))</f>
        <v/>
      </c>
      <c r="D525" s="18"/>
      <c r="E525" s="17" t="str">
        <f>IFERROR(VLOOKUP(D525,'بيان العملاء'!$B$7:$I$170,2,0),"")</f>
        <v/>
      </c>
      <c r="F525" s="16"/>
      <c r="G525" s="15"/>
      <c r="H525" s="14"/>
      <c r="I525" s="13"/>
    </row>
    <row r="526" spans="2:9" ht="18.75" thickBot="1" x14ac:dyDescent="0.25">
      <c r="B526" s="25" t="str">
        <f>IF(C526="","",COUNTIF($C$7:C526,C526))</f>
        <v/>
      </c>
      <c r="C526" s="25" t="str">
        <f>IF(AND('كشف حساب'!$F$5&amp;'كشف حساب'!$F$6="")*AND(D526='كشف حساب'!$B$5),1,IF(AND(F526&gt;='كشف حساب'!$F$5,'حركة العملاء'!F526&lt;='كشف حساب'!$F$6)*AND(D526='كشف حساب'!$B$5),1,""))</f>
        <v/>
      </c>
      <c r="D526" s="18"/>
      <c r="E526" s="17" t="str">
        <f>IFERROR(VLOOKUP(D526,'بيان العملاء'!$B$7:$I$170,2,0),"")</f>
        <v/>
      </c>
      <c r="F526" s="16"/>
      <c r="G526" s="15"/>
      <c r="H526" s="14"/>
      <c r="I526" s="13"/>
    </row>
    <row r="527" spans="2:9" ht="18.75" thickBot="1" x14ac:dyDescent="0.25">
      <c r="B527" s="25" t="str">
        <f>IF(C527="","",COUNTIF($C$7:C527,C527))</f>
        <v/>
      </c>
      <c r="C527" s="25" t="str">
        <f>IF(AND('كشف حساب'!$F$5&amp;'كشف حساب'!$F$6="")*AND(D527='كشف حساب'!$B$5),1,IF(AND(F527&gt;='كشف حساب'!$F$5,'حركة العملاء'!F527&lt;='كشف حساب'!$F$6)*AND(D527='كشف حساب'!$B$5),1,""))</f>
        <v/>
      </c>
      <c r="D527" s="18"/>
      <c r="E527" s="17" t="str">
        <f>IFERROR(VLOOKUP(D527,'بيان العملاء'!$B$7:$I$170,2,0),"")</f>
        <v/>
      </c>
      <c r="F527" s="16"/>
      <c r="G527" s="15"/>
      <c r="H527" s="14"/>
      <c r="I527" s="13"/>
    </row>
    <row r="528" spans="2:9" ht="18.75" thickBot="1" x14ac:dyDescent="0.25">
      <c r="B528" s="25" t="str">
        <f>IF(C528="","",COUNTIF($C$7:C528,C528))</f>
        <v/>
      </c>
      <c r="C528" s="25" t="str">
        <f>IF(AND('كشف حساب'!$F$5&amp;'كشف حساب'!$F$6="")*AND(D528='كشف حساب'!$B$5),1,IF(AND(F528&gt;='كشف حساب'!$F$5,'حركة العملاء'!F528&lt;='كشف حساب'!$F$6)*AND(D528='كشف حساب'!$B$5),1,""))</f>
        <v/>
      </c>
      <c r="D528" s="18"/>
      <c r="E528" s="17" t="str">
        <f>IFERROR(VLOOKUP(D528,'بيان العملاء'!$B$7:$I$170,2,0),"")</f>
        <v/>
      </c>
      <c r="F528" s="16"/>
      <c r="G528" s="15"/>
      <c r="H528" s="14"/>
      <c r="I528" s="13"/>
    </row>
    <row r="529" spans="2:9" ht="18.75" thickBot="1" x14ac:dyDescent="0.25">
      <c r="B529" s="25" t="str">
        <f>IF(C529="","",COUNTIF($C$7:C529,C529))</f>
        <v/>
      </c>
      <c r="C529" s="25" t="str">
        <f>IF(AND('كشف حساب'!$F$5&amp;'كشف حساب'!$F$6="")*AND(D529='كشف حساب'!$B$5),1,IF(AND(F529&gt;='كشف حساب'!$F$5,'حركة العملاء'!F529&lt;='كشف حساب'!$F$6)*AND(D529='كشف حساب'!$B$5),1,""))</f>
        <v/>
      </c>
      <c r="D529" s="18"/>
      <c r="E529" s="17" t="str">
        <f>IFERROR(VLOOKUP(D529,'بيان العملاء'!$B$7:$I$170,2,0),"")</f>
        <v/>
      </c>
      <c r="F529" s="16"/>
      <c r="G529" s="15"/>
      <c r="H529" s="14"/>
      <c r="I529" s="13"/>
    </row>
    <row r="530" spans="2:9" ht="18.75" thickBot="1" x14ac:dyDescent="0.25">
      <c r="B530" s="25" t="str">
        <f>IF(C530="","",COUNTIF($C$7:C530,C530))</f>
        <v/>
      </c>
      <c r="C530" s="25" t="str">
        <f>IF(AND('كشف حساب'!$F$5&amp;'كشف حساب'!$F$6="")*AND(D530='كشف حساب'!$B$5),1,IF(AND(F530&gt;='كشف حساب'!$F$5,'حركة العملاء'!F530&lt;='كشف حساب'!$F$6)*AND(D530='كشف حساب'!$B$5),1,""))</f>
        <v/>
      </c>
      <c r="D530" s="18"/>
      <c r="E530" s="17" t="str">
        <f>IFERROR(VLOOKUP(D530,'بيان العملاء'!$B$7:$I$170,2,0),"")</f>
        <v/>
      </c>
      <c r="F530" s="16"/>
      <c r="G530" s="15"/>
      <c r="H530" s="14"/>
      <c r="I530" s="13"/>
    </row>
    <row r="531" spans="2:9" ht="18.75" thickBot="1" x14ac:dyDescent="0.25">
      <c r="B531" s="25" t="str">
        <f>IF(C531="","",COUNTIF($C$7:C531,C531))</f>
        <v/>
      </c>
      <c r="C531" s="25" t="str">
        <f>IF(AND('كشف حساب'!$F$5&amp;'كشف حساب'!$F$6="")*AND(D531='كشف حساب'!$B$5),1,IF(AND(F531&gt;='كشف حساب'!$F$5,'حركة العملاء'!F531&lt;='كشف حساب'!$F$6)*AND(D531='كشف حساب'!$B$5),1,""))</f>
        <v/>
      </c>
      <c r="D531" s="18"/>
      <c r="E531" s="17" t="str">
        <f>IFERROR(VLOOKUP(D531,'بيان العملاء'!$B$7:$I$170,2,0),"")</f>
        <v/>
      </c>
      <c r="F531" s="16"/>
      <c r="G531" s="15"/>
      <c r="H531" s="14"/>
      <c r="I531" s="13"/>
    </row>
    <row r="532" spans="2:9" ht="18.75" thickBot="1" x14ac:dyDescent="0.25">
      <c r="B532" s="25" t="str">
        <f>IF(C532="","",COUNTIF($C$7:C532,C532))</f>
        <v/>
      </c>
      <c r="C532" s="25" t="str">
        <f>IF(AND('كشف حساب'!$F$5&amp;'كشف حساب'!$F$6="")*AND(D532='كشف حساب'!$B$5),1,IF(AND(F532&gt;='كشف حساب'!$F$5,'حركة العملاء'!F532&lt;='كشف حساب'!$F$6)*AND(D532='كشف حساب'!$B$5),1,""))</f>
        <v/>
      </c>
      <c r="D532" s="18"/>
      <c r="E532" s="17" t="str">
        <f>IFERROR(VLOOKUP(D532,'بيان العملاء'!$B$7:$I$170,2,0),"")</f>
        <v/>
      </c>
      <c r="F532" s="16"/>
      <c r="G532" s="15"/>
      <c r="H532" s="14"/>
      <c r="I532" s="13"/>
    </row>
    <row r="533" spans="2:9" ht="18.75" thickBot="1" x14ac:dyDescent="0.25">
      <c r="B533" s="25" t="str">
        <f>IF(C533="","",COUNTIF($C$7:C533,C533))</f>
        <v/>
      </c>
      <c r="C533" s="25" t="str">
        <f>IF(AND('كشف حساب'!$F$5&amp;'كشف حساب'!$F$6="")*AND(D533='كشف حساب'!$B$5),1,IF(AND(F533&gt;='كشف حساب'!$F$5,'حركة العملاء'!F533&lt;='كشف حساب'!$F$6)*AND(D533='كشف حساب'!$B$5),1,""))</f>
        <v/>
      </c>
      <c r="D533" s="18"/>
      <c r="E533" s="17" t="str">
        <f>IFERROR(VLOOKUP(D533,'بيان العملاء'!$B$7:$I$170,2,0),"")</f>
        <v/>
      </c>
      <c r="F533" s="16"/>
      <c r="G533" s="15"/>
      <c r="H533" s="14"/>
      <c r="I533" s="13"/>
    </row>
    <row r="534" spans="2:9" ht="18.75" thickBot="1" x14ac:dyDescent="0.25">
      <c r="B534" s="25" t="str">
        <f>IF(C534="","",COUNTIF($C$7:C534,C534))</f>
        <v/>
      </c>
      <c r="C534" s="25" t="str">
        <f>IF(AND('كشف حساب'!$F$5&amp;'كشف حساب'!$F$6="")*AND(D534='كشف حساب'!$B$5),1,IF(AND(F534&gt;='كشف حساب'!$F$5,'حركة العملاء'!F534&lt;='كشف حساب'!$F$6)*AND(D534='كشف حساب'!$B$5),1,""))</f>
        <v/>
      </c>
      <c r="D534" s="18"/>
      <c r="E534" s="17" t="str">
        <f>IFERROR(VLOOKUP(D534,'بيان العملاء'!$B$7:$I$170,2,0),"")</f>
        <v/>
      </c>
      <c r="F534" s="16"/>
      <c r="G534" s="15"/>
      <c r="H534" s="14"/>
      <c r="I534" s="13"/>
    </row>
    <row r="535" spans="2:9" ht="18.75" thickBot="1" x14ac:dyDescent="0.25">
      <c r="B535" s="25" t="str">
        <f>IF(C535="","",COUNTIF($C$7:C535,C535))</f>
        <v/>
      </c>
      <c r="C535" s="25" t="str">
        <f>IF(AND('كشف حساب'!$F$5&amp;'كشف حساب'!$F$6="")*AND(D535='كشف حساب'!$B$5),1,IF(AND(F535&gt;='كشف حساب'!$F$5,'حركة العملاء'!F535&lt;='كشف حساب'!$F$6)*AND(D535='كشف حساب'!$B$5),1,""))</f>
        <v/>
      </c>
      <c r="D535" s="18"/>
      <c r="E535" s="17" t="str">
        <f>IFERROR(VLOOKUP(D535,'بيان العملاء'!$B$7:$I$170,2,0),"")</f>
        <v/>
      </c>
      <c r="F535" s="16"/>
      <c r="G535" s="15"/>
      <c r="H535" s="14"/>
      <c r="I535" s="13"/>
    </row>
    <row r="536" spans="2:9" ht="18.75" thickBot="1" x14ac:dyDescent="0.25">
      <c r="B536" s="25" t="str">
        <f>IF(C536="","",COUNTIF($C$7:C536,C536))</f>
        <v/>
      </c>
      <c r="C536" s="25" t="str">
        <f>IF(AND('كشف حساب'!$F$5&amp;'كشف حساب'!$F$6="")*AND(D536='كشف حساب'!$B$5),1,IF(AND(F536&gt;='كشف حساب'!$F$5,'حركة العملاء'!F536&lt;='كشف حساب'!$F$6)*AND(D536='كشف حساب'!$B$5),1,""))</f>
        <v/>
      </c>
      <c r="D536" s="18"/>
      <c r="E536" s="17" t="str">
        <f>IFERROR(VLOOKUP(D536,'بيان العملاء'!$B$7:$I$170,2,0),"")</f>
        <v/>
      </c>
      <c r="F536" s="16"/>
      <c r="G536" s="15"/>
      <c r="H536" s="14"/>
      <c r="I536" s="13"/>
    </row>
    <row r="537" spans="2:9" ht="18.75" thickBot="1" x14ac:dyDescent="0.25">
      <c r="B537" s="25" t="str">
        <f>IF(C537="","",COUNTIF($C$7:C537,C537))</f>
        <v/>
      </c>
      <c r="C537" s="25" t="str">
        <f>IF(AND('كشف حساب'!$F$5&amp;'كشف حساب'!$F$6="")*AND(D537='كشف حساب'!$B$5),1,IF(AND(F537&gt;='كشف حساب'!$F$5,'حركة العملاء'!F537&lt;='كشف حساب'!$F$6)*AND(D537='كشف حساب'!$B$5),1,""))</f>
        <v/>
      </c>
      <c r="D537" s="18"/>
      <c r="E537" s="17" t="str">
        <f>IFERROR(VLOOKUP(D537,'بيان العملاء'!$B$7:$I$170,2,0),"")</f>
        <v/>
      </c>
      <c r="F537" s="16"/>
      <c r="G537" s="15"/>
      <c r="H537" s="14"/>
      <c r="I537" s="13"/>
    </row>
    <row r="538" spans="2:9" ht="18.75" thickBot="1" x14ac:dyDescent="0.25">
      <c r="B538" s="25" t="str">
        <f>IF(C538="","",COUNTIF($C$7:C538,C538))</f>
        <v/>
      </c>
      <c r="C538" s="25" t="str">
        <f>IF(AND('كشف حساب'!$F$5&amp;'كشف حساب'!$F$6="")*AND(D538='كشف حساب'!$B$5),1,IF(AND(F538&gt;='كشف حساب'!$F$5,'حركة العملاء'!F538&lt;='كشف حساب'!$F$6)*AND(D538='كشف حساب'!$B$5),1,""))</f>
        <v/>
      </c>
      <c r="D538" s="18"/>
      <c r="E538" s="17" t="str">
        <f>IFERROR(VLOOKUP(D538,'بيان العملاء'!$B$7:$I$170,2,0),"")</f>
        <v/>
      </c>
      <c r="F538" s="16"/>
      <c r="G538" s="15"/>
      <c r="H538" s="14"/>
      <c r="I538" s="13"/>
    </row>
    <row r="539" spans="2:9" ht="18.75" thickBot="1" x14ac:dyDescent="0.25">
      <c r="B539" s="25" t="str">
        <f>IF(C539="","",COUNTIF($C$7:C539,C539))</f>
        <v/>
      </c>
      <c r="C539" s="25" t="str">
        <f>IF(AND('كشف حساب'!$F$5&amp;'كشف حساب'!$F$6="")*AND(D539='كشف حساب'!$B$5),1,IF(AND(F539&gt;='كشف حساب'!$F$5,'حركة العملاء'!F539&lt;='كشف حساب'!$F$6)*AND(D539='كشف حساب'!$B$5),1,""))</f>
        <v/>
      </c>
      <c r="D539" s="18"/>
      <c r="E539" s="17" t="str">
        <f>IFERROR(VLOOKUP(D539,'بيان العملاء'!$B$7:$I$170,2,0),"")</f>
        <v/>
      </c>
      <c r="F539" s="16"/>
      <c r="G539" s="15"/>
      <c r="H539" s="14"/>
      <c r="I539" s="13"/>
    </row>
    <row r="540" spans="2:9" ht="18.75" thickBot="1" x14ac:dyDescent="0.25">
      <c r="B540" s="25" t="str">
        <f>IF(C540="","",COUNTIF($C$7:C540,C540))</f>
        <v/>
      </c>
      <c r="C540" s="25" t="str">
        <f>IF(AND('كشف حساب'!$F$5&amp;'كشف حساب'!$F$6="")*AND(D540='كشف حساب'!$B$5),1,IF(AND(F540&gt;='كشف حساب'!$F$5,'حركة العملاء'!F540&lt;='كشف حساب'!$F$6)*AND(D540='كشف حساب'!$B$5),1,""))</f>
        <v/>
      </c>
      <c r="D540" s="18"/>
      <c r="E540" s="17" t="str">
        <f>IFERROR(VLOOKUP(D540,'بيان العملاء'!$B$7:$I$170,2,0),"")</f>
        <v/>
      </c>
      <c r="F540" s="16"/>
      <c r="G540" s="15"/>
      <c r="H540" s="14"/>
      <c r="I540" s="13"/>
    </row>
    <row r="541" spans="2:9" ht="18.75" thickBot="1" x14ac:dyDescent="0.25">
      <c r="B541" s="25" t="str">
        <f>IF(C541="","",COUNTIF($C$7:C541,C541))</f>
        <v/>
      </c>
      <c r="C541" s="25" t="str">
        <f>IF(AND('كشف حساب'!$F$5&amp;'كشف حساب'!$F$6="")*AND(D541='كشف حساب'!$B$5),1,IF(AND(F541&gt;='كشف حساب'!$F$5,'حركة العملاء'!F541&lt;='كشف حساب'!$F$6)*AND(D541='كشف حساب'!$B$5),1,""))</f>
        <v/>
      </c>
      <c r="D541" s="18"/>
      <c r="E541" s="17" t="str">
        <f>IFERROR(VLOOKUP(D541,'بيان العملاء'!$B$7:$I$170,2,0),"")</f>
        <v/>
      </c>
      <c r="F541" s="16"/>
      <c r="G541" s="15"/>
      <c r="H541" s="14"/>
      <c r="I541" s="13"/>
    </row>
    <row r="542" spans="2:9" ht="18.75" thickBot="1" x14ac:dyDescent="0.25">
      <c r="B542" s="25" t="str">
        <f>IF(C542="","",COUNTIF($C$7:C542,C542))</f>
        <v/>
      </c>
      <c r="C542" s="25" t="str">
        <f>IF(AND('كشف حساب'!$F$5&amp;'كشف حساب'!$F$6="")*AND(D542='كشف حساب'!$B$5),1,IF(AND(F542&gt;='كشف حساب'!$F$5,'حركة العملاء'!F542&lt;='كشف حساب'!$F$6)*AND(D542='كشف حساب'!$B$5),1,""))</f>
        <v/>
      </c>
      <c r="D542" s="18"/>
      <c r="E542" s="17" t="str">
        <f>IFERROR(VLOOKUP(D542,'بيان العملاء'!$B$7:$I$170,2,0),"")</f>
        <v/>
      </c>
      <c r="F542" s="16"/>
      <c r="G542" s="15"/>
      <c r="H542" s="14"/>
      <c r="I542" s="13"/>
    </row>
    <row r="543" spans="2:9" ht="18.75" thickBot="1" x14ac:dyDescent="0.25">
      <c r="B543" s="25" t="str">
        <f>IF(C543="","",COUNTIF($C$7:C543,C543))</f>
        <v/>
      </c>
      <c r="C543" s="25" t="str">
        <f>IF(AND('كشف حساب'!$F$5&amp;'كشف حساب'!$F$6="")*AND(D543='كشف حساب'!$B$5),1,IF(AND(F543&gt;='كشف حساب'!$F$5,'حركة العملاء'!F543&lt;='كشف حساب'!$F$6)*AND(D543='كشف حساب'!$B$5),1,""))</f>
        <v/>
      </c>
      <c r="D543" s="18"/>
      <c r="E543" s="17" t="str">
        <f>IFERROR(VLOOKUP(D543,'بيان العملاء'!$B$7:$I$170,2,0),"")</f>
        <v/>
      </c>
      <c r="F543" s="16"/>
      <c r="G543" s="15"/>
      <c r="H543" s="14"/>
      <c r="I543" s="13"/>
    </row>
    <row r="544" spans="2:9" ht="18.75" thickBot="1" x14ac:dyDescent="0.25">
      <c r="B544" s="25" t="str">
        <f>IF(C544="","",COUNTIF($C$7:C544,C544))</f>
        <v/>
      </c>
      <c r="C544" s="25" t="str">
        <f>IF(AND('كشف حساب'!$F$5&amp;'كشف حساب'!$F$6="")*AND(D544='كشف حساب'!$B$5),1,IF(AND(F544&gt;='كشف حساب'!$F$5,'حركة العملاء'!F544&lt;='كشف حساب'!$F$6)*AND(D544='كشف حساب'!$B$5),1,""))</f>
        <v/>
      </c>
      <c r="D544" s="18"/>
      <c r="E544" s="17" t="str">
        <f>IFERROR(VLOOKUP(D544,'بيان العملاء'!$B$7:$I$170,2,0),"")</f>
        <v/>
      </c>
      <c r="F544" s="16"/>
      <c r="G544" s="15"/>
      <c r="H544" s="14"/>
      <c r="I544" s="13"/>
    </row>
    <row r="545" spans="2:9" ht="18.75" thickBot="1" x14ac:dyDescent="0.25">
      <c r="B545" s="25" t="str">
        <f>IF(C545="","",COUNTIF($C$7:C545,C545))</f>
        <v/>
      </c>
      <c r="C545" s="25" t="str">
        <f>IF(AND('كشف حساب'!$F$5&amp;'كشف حساب'!$F$6="")*AND(D545='كشف حساب'!$B$5),1,IF(AND(F545&gt;='كشف حساب'!$F$5,'حركة العملاء'!F545&lt;='كشف حساب'!$F$6)*AND(D545='كشف حساب'!$B$5),1,""))</f>
        <v/>
      </c>
      <c r="D545" s="18"/>
      <c r="E545" s="17" t="str">
        <f>IFERROR(VLOOKUP(D545,'بيان العملاء'!$B$7:$I$170,2,0),"")</f>
        <v/>
      </c>
      <c r="F545" s="16"/>
      <c r="G545" s="15"/>
      <c r="H545" s="14"/>
      <c r="I545" s="13"/>
    </row>
    <row r="546" spans="2:9" ht="18.75" thickBot="1" x14ac:dyDescent="0.25">
      <c r="B546" s="25" t="str">
        <f>IF(C546="","",COUNTIF($C$7:C546,C546))</f>
        <v/>
      </c>
      <c r="C546" s="25" t="str">
        <f>IF(AND('كشف حساب'!$F$5&amp;'كشف حساب'!$F$6="")*AND(D546='كشف حساب'!$B$5),1,IF(AND(F546&gt;='كشف حساب'!$F$5,'حركة العملاء'!F546&lt;='كشف حساب'!$F$6)*AND(D546='كشف حساب'!$B$5),1,""))</f>
        <v/>
      </c>
      <c r="D546" s="18"/>
      <c r="E546" s="17" t="str">
        <f>IFERROR(VLOOKUP(D546,'بيان العملاء'!$B$7:$I$170,2,0),"")</f>
        <v/>
      </c>
      <c r="F546" s="16"/>
      <c r="G546" s="15"/>
      <c r="H546" s="14"/>
      <c r="I546" s="13"/>
    </row>
    <row r="547" spans="2:9" ht="18.75" thickBot="1" x14ac:dyDescent="0.25">
      <c r="B547" s="25" t="str">
        <f>IF(C547="","",COUNTIF($C$7:C547,C547))</f>
        <v/>
      </c>
      <c r="C547" s="25" t="str">
        <f>IF(AND('كشف حساب'!$F$5&amp;'كشف حساب'!$F$6="")*AND(D547='كشف حساب'!$B$5),1,IF(AND(F547&gt;='كشف حساب'!$F$5,'حركة العملاء'!F547&lt;='كشف حساب'!$F$6)*AND(D547='كشف حساب'!$B$5),1,""))</f>
        <v/>
      </c>
      <c r="D547" s="18"/>
      <c r="E547" s="17" t="str">
        <f>IFERROR(VLOOKUP(D547,'بيان العملاء'!$B$7:$I$170,2,0),"")</f>
        <v/>
      </c>
      <c r="F547" s="16"/>
      <c r="G547" s="15"/>
      <c r="H547" s="14"/>
      <c r="I547" s="13"/>
    </row>
    <row r="548" spans="2:9" ht="18.75" thickBot="1" x14ac:dyDescent="0.25">
      <c r="B548" s="25" t="str">
        <f>IF(C548="","",COUNTIF($C$7:C548,C548))</f>
        <v/>
      </c>
      <c r="C548" s="25" t="str">
        <f>IF(AND('كشف حساب'!$F$5&amp;'كشف حساب'!$F$6="")*AND(D548='كشف حساب'!$B$5),1,IF(AND(F548&gt;='كشف حساب'!$F$5,'حركة العملاء'!F548&lt;='كشف حساب'!$F$6)*AND(D548='كشف حساب'!$B$5),1,""))</f>
        <v/>
      </c>
      <c r="D548" s="18"/>
      <c r="E548" s="17" t="str">
        <f>IFERROR(VLOOKUP(D548,'بيان العملاء'!$B$7:$I$170,2,0),"")</f>
        <v/>
      </c>
      <c r="F548" s="16"/>
      <c r="G548" s="15"/>
      <c r="H548" s="14"/>
      <c r="I548" s="13"/>
    </row>
    <row r="549" spans="2:9" ht="18.75" thickBot="1" x14ac:dyDescent="0.25">
      <c r="B549" s="25" t="str">
        <f>IF(C549="","",COUNTIF($C$7:C549,C549))</f>
        <v/>
      </c>
      <c r="C549" s="25" t="str">
        <f>IF(AND('كشف حساب'!$F$5&amp;'كشف حساب'!$F$6="")*AND(D549='كشف حساب'!$B$5),1,IF(AND(F549&gt;='كشف حساب'!$F$5,'حركة العملاء'!F549&lt;='كشف حساب'!$F$6)*AND(D549='كشف حساب'!$B$5),1,""))</f>
        <v/>
      </c>
      <c r="D549" s="18"/>
      <c r="E549" s="17" t="str">
        <f>IFERROR(VLOOKUP(D549,'بيان العملاء'!$B$7:$I$170,2,0),"")</f>
        <v/>
      </c>
      <c r="F549" s="16"/>
      <c r="G549" s="15"/>
      <c r="H549" s="14"/>
      <c r="I549" s="13"/>
    </row>
    <row r="550" spans="2:9" ht="18.75" thickBot="1" x14ac:dyDescent="0.25">
      <c r="B550" s="25" t="str">
        <f>IF(C550="","",COUNTIF($C$7:C550,C550))</f>
        <v/>
      </c>
      <c r="C550" s="25" t="str">
        <f>IF(AND('كشف حساب'!$F$5&amp;'كشف حساب'!$F$6="")*AND(D550='كشف حساب'!$B$5),1,IF(AND(F550&gt;='كشف حساب'!$F$5,'حركة العملاء'!F550&lt;='كشف حساب'!$F$6)*AND(D550='كشف حساب'!$B$5),1,""))</f>
        <v/>
      </c>
      <c r="D550" s="18"/>
      <c r="E550" s="17" t="str">
        <f>IFERROR(VLOOKUP(D550,'بيان العملاء'!$B$7:$I$170,2,0),"")</f>
        <v/>
      </c>
      <c r="F550" s="16"/>
      <c r="G550" s="15"/>
      <c r="H550" s="14"/>
      <c r="I550" s="13"/>
    </row>
    <row r="551" spans="2:9" ht="18.75" thickBot="1" x14ac:dyDescent="0.25">
      <c r="B551" s="25" t="str">
        <f>IF(C551="","",COUNTIF($C$7:C551,C551))</f>
        <v/>
      </c>
      <c r="C551" s="25" t="str">
        <f>IF(AND('كشف حساب'!$F$5&amp;'كشف حساب'!$F$6="")*AND(D551='كشف حساب'!$B$5),1,IF(AND(F551&gt;='كشف حساب'!$F$5,'حركة العملاء'!F551&lt;='كشف حساب'!$F$6)*AND(D551='كشف حساب'!$B$5),1,""))</f>
        <v/>
      </c>
      <c r="D551" s="18"/>
      <c r="E551" s="17" t="str">
        <f>IFERROR(VLOOKUP(D551,'بيان العملاء'!$B$7:$I$170,2,0),"")</f>
        <v/>
      </c>
      <c r="F551" s="16"/>
      <c r="G551" s="15"/>
      <c r="H551" s="14"/>
      <c r="I551" s="13"/>
    </row>
    <row r="552" spans="2:9" ht="18.75" thickBot="1" x14ac:dyDescent="0.25">
      <c r="B552" s="25" t="str">
        <f>IF(C552="","",COUNTIF($C$7:C552,C552))</f>
        <v/>
      </c>
      <c r="C552" s="25" t="str">
        <f>IF(AND('كشف حساب'!$F$5&amp;'كشف حساب'!$F$6="")*AND(D552='كشف حساب'!$B$5),1,IF(AND(F552&gt;='كشف حساب'!$F$5,'حركة العملاء'!F552&lt;='كشف حساب'!$F$6)*AND(D552='كشف حساب'!$B$5),1,""))</f>
        <v/>
      </c>
      <c r="D552" s="18"/>
      <c r="E552" s="17" t="str">
        <f>IFERROR(VLOOKUP(D552,'بيان العملاء'!$B$7:$I$170,2,0),"")</f>
        <v/>
      </c>
      <c r="F552" s="16"/>
      <c r="G552" s="15"/>
      <c r="H552" s="14"/>
      <c r="I552" s="13"/>
    </row>
    <row r="553" spans="2:9" ht="18.75" thickBot="1" x14ac:dyDescent="0.25">
      <c r="B553" s="25" t="str">
        <f>IF(C553="","",COUNTIF($C$7:C553,C553))</f>
        <v/>
      </c>
      <c r="C553" s="25" t="str">
        <f>IF(AND('كشف حساب'!$F$5&amp;'كشف حساب'!$F$6="")*AND(D553='كشف حساب'!$B$5),1,IF(AND(F553&gt;='كشف حساب'!$F$5,'حركة العملاء'!F553&lt;='كشف حساب'!$F$6)*AND(D553='كشف حساب'!$B$5),1,""))</f>
        <v/>
      </c>
      <c r="D553" s="18"/>
      <c r="E553" s="17" t="str">
        <f>IFERROR(VLOOKUP(D553,'بيان العملاء'!$B$7:$I$170,2,0),"")</f>
        <v/>
      </c>
      <c r="F553" s="16"/>
      <c r="G553" s="15"/>
      <c r="H553" s="14"/>
      <c r="I553" s="13"/>
    </row>
    <row r="554" spans="2:9" ht="18.75" thickBot="1" x14ac:dyDescent="0.25">
      <c r="B554" s="25" t="str">
        <f>IF(C554="","",COUNTIF($C$7:C554,C554))</f>
        <v/>
      </c>
      <c r="C554" s="25" t="str">
        <f>IF(AND('كشف حساب'!$F$5&amp;'كشف حساب'!$F$6="")*AND(D554='كشف حساب'!$B$5),1,IF(AND(F554&gt;='كشف حساب'!$F$5,'حركة العملاء'!F554&lt;='كشف حساب'!$F$6)*AND(D554='كشف حساب'!$B$5),1,""))</f>
        <v/>
      </c>
      <c r="D554" s="18"/>
      <c r="E554" s="17" t="str">
        <f>IFERROR(VLOOKUP(D554,'بيان العملاء'!$B$7:$I$170,2,0),"")</f>
        <v/>
      </c>
      <c r="F554" s="16"/>
      <c r="G554" s="15"/>
      <c r="H554" s="14"/>
      <c r="I554" s="13"/>
    </row>
    <row r="555" spans="2:9" ht="18.75" thickBot="1" x14ac:dyDescent="0.25">
      <c r="B555" s="25" t="str">
        <f>IF(C555="","",COUNTIF($C$7:C555,C555))</f>
        <v/>
      </c>
      <c r="C555" s="25" t="str">
        <f>IF(AND('كشف حساب'!$F$5&amp;'كشف حساب'!$F$6="")*AND(D555='كشف حساب'!$B$5),1,IF(AND(F555&gt;='كشف حساب'!$F$5,'حركة العملاء'!F555&lt;='كشف حساب'!$F$6)*AND(D555='كشف حساب'!$B$5),1,""))</f>
        <v/>
      </c>
      <c r="D555" s="18"/>
      <c r="E555" s="17" t="str">
        <f>IFERROR(VLOOKUP(D555,'بيان العملاء'!$B$7:$I$170,2,0),"")</f>
        <v/>
      </c>
      <c r="F555" s="16"/>
      <c r="G555" s="15"/>
      <c r="H555" s="14"/>
      <c r="I555" s="13"/>
    </row>
    <row r="556" spans="2:9" ht="18.75" thickBot="1" x14ac:dyDescent="0.25">
      <c r="B556" s="25" t="str">
        <f>IF(C556="","",COUNTIF($C$7:C556,C556))</f>
        <v/>
      </c>
      <c r="C556" s="25" t="str">
        <f>IF(AND('كشف حساب'!$F$5&amp;'كشف حساب'!$F$6="")*AND(D556='كشف حساب'!$B$5),1,IF(AND(F556&gt;='كشف حساب'!$F$5,'حركة العملاء'!F556&lt;='كشف حساب'!$F$6)*AND(D556='كشف حساب'!$B$5),1,""))</f>
        <v/>
      </c>
      <c r="D556" s="18"/>
      <c r="E556" s="17" t="str">
        <f>IFERROR(VLOOKUP(D556,'بيان العملاء'!$B$7:$I$170,2,0),"")</f>
        <v/>
      </c>
      <c r="F556" s="16"/>
      <c r="G556" s="15"/>
      <c r="H556" s="14"/>
      <c r="I556" s="13"/>
    </row>
    <row r="557" spans="2:9" ht="18.75" thickBot="1" x14ac:dyDescent="0.25">
      <c r="B557" s="25" t="str">
        <f>IF(C557="","",COUNTIF($C$7:C557,C557))</f>
        <v/>
      </c>
      <c r="C557" s="25" t="str">
        <f>IF(AND('كشف حساب'!$F$5&amp;'كشف حساب'!$F$6="")*AND(D557='كشف حساب'!$B$5),1,IF(AND(F557&gt;='كشف حساب'!$F$5,'حركة العملاء'!F557&lt;='كشف حساب'!$F$6)*AND(D557='كشف حساب'!$B$5),1,""))</f>
        <v/>
      </c>
      <c r="D557" s="18"/>
      <c r="E557" s="17" t="str">
        <f>IFERROR(VLOOKUP(D557,'بيان العملاء'!$B$7:$I$170,2,0),"")</f>
        <v/>
      </c>
      <c r="F557" s="16"/>
      <c r="G557" s="15"/>
      <c r="H557" s="14"/>
      <c r="I557" s="13"/>
    </row>
    <row r="558" spans="2:9" ht="18.75" thickBot="1" x14ac:dyDescent="0.25">
      <c r="B558" s="25" t="str">
        <f>IF(C558="","",COUNTIF($C$7:C558,C558))</f>
        <v/>
      </c>
      <c r="C558" s="25" t="str">
        <f>IF(AND('كشف حساب'!$F$5&amp;'كشف حساب'!$F$6="")*AND(D558='كشف حساب'!$B$5),1,IF(AND(F558&gt;='كشف حساب'!$F$5,'حركة العملاء'!F558&lt;='كشف حساب'!$F$6)*AND(D558='كشف حساب'!$B$5),1,""))</f>
        <v/>
      </c>
      <c r="D558" s="18"/>
      <c r="E558" s="17" t="str">
        <f>IFERROR(VLOOKUP(D558,'بيان العملاء'!$B$7:$I$170,2,0),"")</f>
        <v/>
      </c>
      <c r="F558" s="16"/>
      <c r="G558" s="15"/>
      <c r="H558" s="14"/>
      <c r="I558" s="13"/>
    </row>
    <row r="559" spans="2:9" ht="18.75" thickBot="1" x14ac:dyDescent="0.25">
      <c r="B559" s="25" t="str">
        <f>IF(C559="","",COUNTIF($C$7:C559,C559))</f>
        <v/>
      </c>
      <c r="C559" s="25" t="str">
        <f>IF(AND('كشف حساب'!$F$5&amp;'كشف حساب'!$F$6="")*AND(D559='كشف حساب'!$B$5),1,IF(AND(F559&gt;='كشف حساب'!$F$5,'حركة العملاء'!F559&lt;='كشف حساب'!$F$6)*AND(D559='كشف حساب'!$B$5),1,""))</f>
        <v/>
      </c>
      <c r="D559" s="18"/>
      <c r="E559" s="17" t="str">
        <f>IFERROR(VLOOKUP(D559,'بيان العملاء'!$B$7:$I$170,2,0),"")</f>
        <v/>
      </c>
      <c r="F559" s="16"/>
      <c r="G559" s="15"/>
      <c r="H559" s="14"/>
      <c r="I559" s="13"/>
    </row>
    <row r="560" spans="2:9" ht="18.75" thickBot="1" x14ac:dyDescent="0.25">
      <c r="B560" s="25" t="str">
        <f>IF(C560="","",COUNTIF($C$7:C560,C560))</f>
        <v/>
      </c>
      <c r="C560" s="25" t="str">
        <f>IF(AND('كشف حساب'!$F$5&amp;'كشف حساب'!$F$6="")*AND(D560='كشف حساب'!$B$5),1,IF(AND(F560&gt;='كشف حساب'!$F$5,'حركة العملاء'!F560&lt;='كشف حساب'!$F$6)*AND(D560='كشف حساب'!$B$5),1,""))</f>
        <v/>
      </c>
      <c r="D560" s="18"/>
      <c r="E560" s="17" t="str">
        <f>IFERROR(VLOOKUP(D560,'بيان العملاء'!$B$7:$I$170,2,0),"")</f>
        <v/>
      </c>
      <c r="F560" s="16"/>
      <c r="G560" s="15"/>
      <c r="H560" s="14"/>
      <c r="I560" s="13"/>
    </row>
    <row r="561" spans="2:9" ht="18.75" thickBot="1" x14ac:dyDescent="0.25">
      <c r="B561" s="25" t="str">
        <f>IF(C561="","",COUNTIF($C$7:C561,C561))</f>
        <v/>
      </c>
      <c r="C561" s="25" t="str">
        <f>IF(AND('كشف حساب'!$F$5&amp;'كشف حساب'!$F$6="")*AND(D561='كشف حساب'!$B$5),1,IF(AND(F561&gt;='كشف حساب'!$F$5,'حركة العملاء'!F561&lt;='كشف حساب'!$F$6)*AND(D561='كشف حساب'!$B$5),1,""))</f>
        <v/>
      </c>
      <c r="D561" s="18"/>
      <c r="E561" s="17" t="str">
        <f>IFERROR(VLOOKUP(D561,'بيان العملاء'!$B$7:$I$170,2,0),"")</f>
        <v/>
      </c>
      <c r="F561" s="16"/>
      <c r="G561" s="15"/>
      <c r="H561" s="14"/>
      <c r="I561" s="13"/>
    </row>
    <row r="562" spans="2:9" ht="18.75" thickBot="1" x14ac:dyDescent="0.25">
      <c r="B562" s="25" t="str">
        <f>IF(C562="","",COUNTIF($C$7:C562,C562))</f>
        <v/>
      </c>
      <c r="C562" s="25" t="str">
        <f>IF(AND('كشف حساب'!$F$5&amp;'كشف حساب'!$F$6="")*AND(D562='كشف حساب'!$B$5),1,IF(AND(F562&gt;='كشف حساب'!$F$5,'حركة العملاء'!F562&lt;='كشف حساب'!$F$6)*AND(D562='كشف حساب'!$B$5),1,""))</f>
        <v/>
      </c>
      <c r="D562" s="18"/>
      <c r="E562" s="17" t="str">
        <f>IFERROR(VLOOKUP(D562,'بيان العملاء'!$B$7:$I$170,2,0),"")</f>
        <v/>
      </c>
      <c r="F562" s="16"/>
      <c r="G562" s="15"/>
      <c r="H562" s="14"/>
      <c r="I562" s="13"/>
    </row>
    <row r="563" spans="2:9" ht="18.75" thickBot="1" x14ac:dyDescent="0.25">
      <c r="B563" s="25" t="str">
        <f>IF(C563="","",COUNTIF($C$7:C563,C563))</f>
        <v/>
      </c>
      <c r="C563" s="25" t="str">
        <f>IF(AND('كشف حساب'!$F$5&amp;'كشف حساب'!$F$6="")*AND(D563='كشف حساب'!$B$5),1,IF(AND(F563&gt;='كشف حساب'!$F$5,'حركة العملاء'!F563&lt;='كشف حساب'!$F$6)*AND(D563='كشف حساب'!$B$5),1,""))</f>
        <v/>
      </c>
      <c r="D563" s="18"/>
      <c r="E563" s="17" t="str">
        <f>IFERROR(VLOOKUP(D563,'بيان العملاء'!$B$7:$I$170,2,0),"")</f>
        <v/>
      </c>
      <c r="F563" s="16"/>
      <c r="G563" s="15"/>
      <c r="H563" s="14"/>
      <c r="I563" s="13"/>
    </row>
    <row r="564" spans="2:9" ht="18.75" thickBot="1" x14ac:dyDescent="0.25">
      <c r="B564" s="25" t="str">
        <f>IF(C564="","",COUNTIF($C$7:C564,C564))</f>
        <v/>
      </c>
      <c r="C564" s="25" t="str">
        <f>IF(AND('كشف حساب'!$F$5&amp;'كشف حساب'!$F$6="")*AND(D564='كشف حساب'!$B$5),1,IF(AND(F564&gt;='كشف حساب'!$F$5,'حركة العملاء'!F564&lt;='كشف حساب'!$F$6)*AND(D564='كشف حساب'!$B$5),1,""))</f>
        <v/>
      </c>
      <c r="D564" s="18"/>
      <c r="E564" s="17" t="str">
        <f>IFERROR(VLOOKUP(D564,'بيان العملاء'!$B$7:$I$170,2,0),"")</f>
        <v/>
      </c>
      <c r="F564" s="16"/>
      <c r="G564" s="15"/>
      <c r="H564" s="14"/>
      <c r="I564" s="13"/>
    </row>
    <row r="565" spans="2:9" ht="18.75" thickBot="1" x14ac:dyDescent="0.25">
      <c r="B565" s="25" t="str">
        <f>IF(C565="","",COUNTIF($C$7:C565,C565))</f>
        <v/>
      </c>
      <c r="C565" s="25" t="str">
        <f>IF(AND('كشف حساب'!$F$5&amp;'كشف حساب'!$F$6="")*AND(D565='كشف حساب'!$B$5),1,IF(AND(F565&gt;='كشف حساب'!$F$5,'حركة العملاء'!F565&lt;='كشف حساب'!$F$6)*AND(D565='كشف حساب'!$B$5),1,""))</f>
        <v/>
      </c>
      <c r="D565" s="18"/>
      <c r="E565" s="17" t="str">
        <f>IFERROR(VLOOKUP(D565,'بيان العملاء'!$B$7:$I$170,2,0),"")</f>
        <v/>
      </c>
      <c r="F565" s="16"/>
      <c r="G565" s="15"/>
      <c r="H565" s="14"/>
      <c r="I565" s="13"/>
    </row>
    <row r="566" spans="2:9" ht="18.75" thickBot="1" x14ac:dyDescent="0.25">
      <c r="B566" s="25" t="str">
        <f>IF(C566="","",COUNTIF($C$7:C566,C566))</f>
        <v/>
      </c>
      <c r="C566" s="25" t="str">
        <f>IF(AND('كشف حساب'!$F$5&amp;'كشف حساب'!$F$6="")*AND(D566='كشف حساب'!$B$5),1,IF(AND(F566&gt;='كشف حساب'!$F$5,'حركة العملاء'!F566&lt;='كشف حساب'!$F$6)*AND(D566='كشف حساب'!$B$5),1,""))</f>
        <v/>
      </c>
      <c r="D566" s="18"/>
      <c r="E566" s="17" t="str">
        <f>IFERROR(VLOOKUP(D566,'بيان العملاء'!$B$7:$I$170,2,0),"")</f>
        <v/>
      </c>
      <c r="F566" s="16"/>
      <c r="G566" s="15"/>
      <c r="H566" s="14"/>
      <c r="I566" s="13"/>
    </row>
    <row r="567" spans="2:9" ht="18.75" thickBot="1" x14ac:dyDescent="0.25">
      <c r="B567" s="25" t="str">
        <f>IF(C567="","",COUNTIF($C$7:C567,C567))</f>
        <v/>
      </c>
      <c r="C567" s="25" t="str">
        <f>IF(AND('كشف حساب'!$F$5&amp;'كشف حساب'!$F$6="")*AND(D567='كشف حساب'!$B$5),1,IF(AND(F567&gt;='كشف حساب'!$F$5,'حركة العملاء'!F567&lt;='كشف حساب'!$F$6)*AND(D567='كشف حساب'!$B$5),1,""))</f>
        <v/>
      </c>
      <c r="D567" s="18"/>
      <c r="E567" s="17" t="str">
        <f>IFERROR(VLOOKUP(D567,'بيان العملاء'!$B$7:$I$170,2,0),"")</f>
        <v/>
      </c>
      <c r="F567" s="16"/>
      <c r="G567" s="15"/>
      <c r="H567" s="14"/>
      <c r="I567" s="13"/>
    </row>
    <row r="568" spans="2:9" ht="18.75" thickBot="1" x14ac:dyDescent="0.25">
      <c r="B568" s="25" t="str">
        <f>IF(C568="","",COUNTIF($C$7:C568,C568))</f>
        <v/>
      </c>
      <c r="C568" s="25" t="str">
        <f>IF(AND('كشف حساب'!$F$5&amp;'كشف حساب'!$F$6="")*AND(D568='كشف حساب'!$B$5),1,IF(AND(F568&gt;='كشف حساب'!$F$5,'حركة العملاء'!F568&lt;='كشف حساب'!$F$6)*AND(D568='كشف حساب'!$B$5),1,""))</f>
        <v/>
      </c>
      <c r="D568" s="18"/>
      <c r="E568" s="17" t="str">
        <f>IFERROR(VLOOKUP(D568,'بيان العملاء'!$B$7:$I$170,2,0),"")</f>
        <v/>
      </c>
      <c r="F568" s="16"/>
      <c r="G568" s="15"/>
      <c r="H568" s="14"/>
      <c r="I568" s="13"/>
    </row>
    <row r="569" spans="2:9" ht="18.75" thickBot="1" x14ac:dyDescent="0.25">
      <c r="B569" s="25" t="str">
        <f>IF(C569="","",COUNTIF($C$7:C569,C569))</f>
        <v/>
      </c>
      <c r="C569" s="25" t="str">
        <f>IF(AND('كشف حساب'!$F$5&amp;'كشف حساب'!$F$6="")*AND(D569='كشف حساب'!$B$5),1,IF(AND(F569&gt;='كشف حساب'!$F$5,'حركة العملاء'!F569&lt;='كشف حساب'!$F$6)*AND(D569='كشف حساب'!$B$5),1,""))</f>
        <v/>
      </c>
      <c r="D569" s="18"/>
      <c r="E569" s="17" t="str">
        <f>IFERROR(VLOOKUP(D569,'بيان العملاء'!$B$7:$I$170,2,0),"")</f>
        <v/>
      </c>
      <c r="F569" s="16"/>
      <c r="G569" s="15"/>
      <c r="H569" s="14"/>
      <c r="I569" s="13"/>
    </row>
    <row r="570" spans="2:9" ht="18.75" thickBot="1" x14ac:dyDescent="0.25">
      <c r="B570" s="25" t="str">
        <f>IF(C570="","",COUNTIF($C$7:C570,C570))</f>
        <v/>
      </c>
      <c r="C570" s="25" t="str">
        <f>IF(AND('كشف حساب'!$F$5&amp;'كشف حساب'!$F$6="")*AND(D570='كشف حساب'!$B$5),1,IF(AND(F570&gt;='كشف حساب'!$F$5,'حركة العملاء'!F570&lt;='كشف حساب'!$F$6)*AND(D570='كشف حساب'!$B$5),1,""))</f>
        <v/>
      </c>
      <c r="D570" s="18"/>
      <c r="E570" s="17" t="str">
        <f>IFERROR(VLOOKUP(D570,'بيان العملاء'!$B$7:$I$170,2,0),"")</f>
        <v/>
      </c>
      <c r="F570" s="16"/>
      <c r="G570" s="15"/>
      <c r="H570" s="14"/>
      <c r="I570" s="13"/>
    </row>
    <row r="571" spans="2:9" ht="18.75" thickBot="1" x14ac:dyDescent="0.25">
      <c r="B571" s="25" t="str">
        <f>IF(C571="","",COUNTIF($C$7:C571,C571))</f>
        <v/>
      </c>
      <c r="C571" s="25" t="str">
        <f>IF(AND('كشف حساب'!$F$5&amp;'كشف حساب'!$F$6="")*AND(D571='كشف حساب'!$B$5),1,IF(AND(F571&gt;='كشف حساب'!$F$5,'حركة العملاء'!F571&lt;='كشف حساب'!$F$6)*AND(D571='كشف حساب'!$B$5),1,""))</f>
        <v/>
      </c>
      <c r="D571" s="18"/>
      <c r="E571" s="17" t="str">
        <f>IFERROR(VLOOKUP(D571,'بيان العملاء'!$B$7:$I$170,2,0),"")</f>
        <v/>
      </c>
      <c r="F571" s="16"/>
      <c r="G571" s="15"/>
      <c r="H571" s="14"/>
      <c r="I571" s="13"/>
    </row>
    <row r="572" spans="2:9" ht="18.75" thickBot="1" x14ac:dyDescent="0.25">
      <c r="B572" s="25" t="str">
        <f>IF(C572="","",COUNTIF($C$7:C572,C572))</f>
        <v/>
      </c>
      <c r="C572" s="25" t="str">
        <f>IF(AND('كشف حساب'!$F$5&amp;'كشف حساب'!$F$6="")*AND(D572='كشف حساب'!$B$5),1,IF(AND(F572&gt;='كشف حساب'!$F$5,'حركة العملاء'!F572&lt;='كشف حساب'!$F$6)*AND(D572='كشف حساب'!$B$5),1,""))</f>
        <v/>
      </c>
      <c r="D572" s="18"/>
      <c r="E572" s="17" t="str">
        <f>IFERROR(VLOOKUP(D572,'بيان العملاء'!$B$7:$I$170,2,0),"")</f>
        <v/>
      </c>
      <c r="F572" s="16"/>
      <c r="G572" s="15"/>
      <c r="H572" s="14"/>
      <c r="I572" s="13"/>
    </row>
    <row r="573" spans="2:9" ht="18.75" thickBot="1" x14ac:dyDescent="0.25">
      <c r="B573" s="25" t="str">
        <f>IF(C573="","",COUNTIF($C$7:C573,C573))</f>
        <v/>
      </c>
      <c r="C573" s="25" t="str">
        <f>IF(AND('كشف حساب'!$F$5&amp;'كشف حساب'!$F$6="")*AND(D573='كشف حساب'!$B$5),1,IF(AND(F573&gt;='كشف حساب'!$F$5,'حركة العملاء'!F573&lt;='كشف حساب'!$F$6)*AND(D573='كشف حساب'!$B$5),1,""))</f>
        <v/>
      </c>
      <c r="D573" s="18"/>
      <c r="E573" s="17" t="str">
        <f>IFERROR(VLOOKUP(D573,'بيان العملاء'!$B$7:$I$170,2,0),"")</f>
        <v/>
      </c>
      <c r="F573" s="16"/>
      <c r="G573" s="15"/>
      <c r="H573" s="14"/>
      <c r="I573" s="13"/>
    </row>
    <row r="574" spans="2:9" ht="18.75" thickBot="1" x14ac:dyDescent="0.25">
      <c r="B574" s="25" t="str">
        <f>IF(C574="","",COUNTIF($C$7:C574,C574))</f>
        <v/>
      </c>
      <c r="C574" s="25" t="str">
        <f>IF(AND('كشف حساب'!$F$5&amp;'كشف حساب'!$F$6="")*AND(D574='كشف حساب'!$B$5),1,IF(AND(F574&gt;='كشف حساب'!$F$5,'حركة العملاء'!F574&lt;='كشف حساب'!$F$6)*AND(D574='كشف حساب'!$B$5),1,""))</f>
        <v/>
      </c>
      <c r="D574" s="18"/>
      <c r="E574" s="17" t="str">
        <f>IFERROR(VLOOKUP(D574,'بيان العملاء'!$B$7:$I$170,2,0),"")</f>
        <v/>
      </c>
      <c r="F574" s="16"/>
      <c r="G574" s="15"/>
      <c r="H574" s="14"/>
      <c r="I574" s="13"/>
    </row>
    <row r="575" spans="2:9" ht="18.75" thickBot="1" x14ac:dyDescent="0.25">
      <c r="B575" s="25" t="str">
        <f>IF(C575="","",COUNTIF($C$7:C575,C575))</f>
        <v/>
      </c>
      <c r="C575" s="25" t="str">
        <f>IF(AND('كشف حساب'!$F$5&amp;'كشف حساب'!$F$6="")*AND(D575='كشف حساب'!$B$5),1,IF(AND(F575&gt;='كشف حساب'!$F$5,'حركة العملاء'!F575&lt;='كشف حساب'!$F$6)*AND(D575='كشف حساب'!$B$5),1,""))</f>
        <v/>
      </c>
      <c r="D575" s="18"/>
      <c r="E575" s="17" t="str">
        <f>IFERROR(VLOOKUP(D575,'بيان العملاء'!$B$7:$I$170,2,0),"")</f>
        <v/>
      </c>
      <c r="F575" s="16"/>
      <c r="G575" s="15"/>
      <c r="H575" s="14"/>
      <c r="I575" s="13"/>
    </row>
    <row r="576" spans="2:9" ht="18.75" thickBot="1" x14ac:dyDescent="0.25">
      <c r="B576" s="25" t="str">
        <f>IF(C576="","",COUNTIF($C$7:C576,C576))</f>
        <v/>
      </c>
      <c r="C576" s="25" t="str">
        <f>IF(AND('كشف حساب'!$F$5&amp;'كشف حساب'!$F$6="")*AND(D576='كشف حساب'!$B$5),1,IF(AND(F576&gt;='كشف حساب'!$F$5,'حركة العملاء'!F576&lt;='كشف حساب'!$F$6)*AND(D576='كشف حساب'!$B$5),1,""))</f>
        <v/>
      </c>
      <c r="D576" s="18"/>
      <c r="E576" s="17" t="str">
        <f>IFERROR(VLOOKUP(D576,'بيان العملاء'!$B$7:$I$170,2,0),"")</f>
        <v/>
      </c>
      <c r="F576" s="16"/>
      <c r="G576" s="15"/>
      <c r="H576" s="14"/>
      <c r="I576" s="13"/>
    </row>
    <row r="577" spans="2:9" ht="18.75" thickBot="1" x14ac:dyDescent="0.25">
      <c r="B577" s="25" t="str">
        <f>IF(C577="","",COUNTIF($C$7:C577,C577))</f>
        <v/>
      </c>
      <c r="C577" s="25" t="str">
        <f>IF(AND('كشف حساب'!$F$5&amp;'كشف حساب'!$F$6="")*AND(D577='كشف حساب'!$B$5),1,IF(AND(F577&gt;='كشف حساب'!$F$5,'حركة العملاء'!F577&lt;='كشف حساب'!$F$6)*AND(D577='كشف حساب'!$B$5),1,""))</f>
        <v/>
      </c>
      <c r="D577" s="18"/>
      <c r="E577" s="17" t="str">
        <f>IFERROR(VLOOKUP(D577,'بيان العملاء'!$B$7:$I$170,2,0),"")</f>
        <v/>
      </c>
      <c r="F577" s="16"/>
      <c r="G577" s="15"/>
      <c r="H577" s="14"/>
      <c r="I577" s="13"/>
    </row>
    <row r="578" spans="2:9" ht="18.75" thickBot="1" x14ac:dyDescent="0.25">
      <c r="B578" s="25" t="str">
        <f>IF(C578="","",COUNTIF($C$7:C578,C578))</f>
        <v/>
      </c>
      <c r="C578" s="25" t="str">
        <f>IF(AND('كشف حساب'!$F$5&amp;'كشف حساب'!$F$6="")*AND(D578='كشف حساب'!$B$5),1,IF(AND(F578&gt;='كشف حساب'!$F$5,'حركة العملاء'!F578&lt;='كشف حساب'!$F$6)*AND(D578='كشف حساب'!$B$5),1,""))</f>
        <v/>
      </c>
      <c r="D578" s="18"/>
      <c r="E578" s="17" t="str">
        <f>IFERROR(VLOOKUP(D578,'بيان العملاء'!$B$7:$I$170,2,0),"")</f>
        <v/>
      </c>
      <c r="F578" s="16"/>
      <c r="G578" s="15"/>
      <c r="H578" s="14"/>
      <c r="I578" s="13"/>
    </row>
    <row r="579" spans="2:9" ht="18.75" thickBot="1" x14ac:dyDescent="0.25">
      <c r="B579" s="25" t="str">
        <f>IF(C579="","",COUNTIF($C$7:C579,C579))</f>
        <v/>
      </c>
      <c r="C579" s="25" t="str">
        <f>IF(AND('كشف حساب'!$F$5&amp;'كشف حساب'!$F$6="")*AND(D579='كشف حساب'!$B$5),1,IF(AND(F579&gt;='كشف حساب'!$F$5,'حركة العملاء'!F579&lt;='كشف حساب'!$F$6)*AND(D579='كشف حساب'!$B$5),1,""))</f>
        <v/>
      </c>
      <c r="D579" s="18"/>
      <c r="E579" s="17" t="str">
        <f>IFERROR(VLOOKUP(D579,'بيان العملاء'!$B$7:$I$170,2,0),"")</f>
        <v/>
      </c>
      <c r="F579" s="16"/>
      <c r="G579" s="15"/>
      <c r="H579" s="14"/>
      <c r="I579" s="13"/>
    </row>
    <row r="580" spans="2:9" ht="18.75" thickBot="1" x14ac:dyDescent="0.25">
      <c r="B580" s="25" t="str">
        <f>IF(C580="","",COUNTIF($C$7:C580,C580))</f>
        <v/>
      </c>
      <c r="C580" s="25" t="str">
        <f>IF(AND('كشف حساب'!$F$5&amp;'كشف حساب'!$F$6="")*AND(D580='كشف حساب'!$B$5),1,IF(AND(F580&gt;='كشف حساب'!$F$5,'حركة العملاء'!F580&lt;='كشف حساب'!$F$6)*AND(D580='كشف حساب'!$B$5),1,""))</f>
        <v/>
      </c>
      <c r="D580" s="18"/>
      <c r="E580" s="17" t="str">
        <f>IFERROR(VLOOKUP(D580,'بيان العملاء'!$B$7:$I$170,2,0),"")</f>
        <v/>
      </c>
      <c r="F580" s="16"/>
      <c r="G580" s="15"/>
      <c r="H580" s="14"/>
      <c r="I580" s="13"/>
    </row>
    <row r="581" spans="2:9" ht="18.75" thickBot="1" x14ac:dyDescent="0.25">
      <c r="B581" s="25" t="str">
        <f>IF(C581="","",COUNTIF($C$7:C581,C581))</f>
        <v/>
      </c>
      <c r="C581" s="25" t="str">
        <f>IF(AND('كشف حساب'!$F$5&amp;'كشف حساب'!$F$6="")*AND(D581='كشف حساب'!$B$5),1,IF(AND(F581&gt;='كشف حساب'!$F$5,'حركة العملاء'!F581&lt;='كشف حساب'!$F$6)*AND(D581='كشف حساب'!$B$5),1,""))</f>
        <v/>
      </c>
      <c r="D581" s="18"/>
      <c r="E581" s="17" t="str">
        <f>IFERROR(VLOOKUP(D581,'بيان العملاء'!$B$7:$I$170,2,0),"")</f>
        <v/>
      </c>
      <c r="F581" s="16"/>
      <c r="G581" s="15"/>
      <c r="H581" s="14"/>
      <c r="I581" s="13"/>
    </row>
    <row r="582" spans="2:9" ht="18.75" thickBot="1" x14ac:dyDescent="0.25">
      <c r="B582" s="25" t="str">
        <f>IF(C582="","",COUNTIF($C$7:C582,C582))</f>
        <v/>
      </c>
      <c r="C582" s="25" t="str">
        <f>IF(AND('كشف حساب'!$F$5&amp;'كشف حساب'!$F$6="")*AND(D582='كشف حساب'!$B$5),1,IF(AND(F582&gt;='كشف حساب'!$F$5,'حركة العملاء'!F582&lt;='كشف حساب'!$F$6)*AND(D582='كشف حساب'!$B$5),1,""))</f>
        <v/>
      </c>
      <c r="D582" s="18"/>
      <c r="E582" s="17" t="str">
        <f>IFERROR(VLOOKUP(D582,'بيان العملاء'!$B$7:$I$170,2,0),"")</f>
        <v/>
      </c>
      <c r="F582" s="16"/>
      <c r="G582" s="15"/>
      <c r="H582" s="14"/>
      <c r="I582" s="13"/>
    </row>
    <row r="583" spans="2:9" ht="18.75" thickBot="1" x14ac:dyDescent="0.25">
      <c r="B583" s="25" t="str">
        <f>IF(C583="","",COUNTIF($C$7:C583,C583))</f>
        <v/>
      </c>
      <c r="C583" s="25" t="str">
        <f>IF(AND('كشف حساب'!$F$5&amp;'كشف حساب'!$F$6="")*AND(D583='كشف حساب'!$B$5),1,IF(AND(F583&gt;='كشف حساب'!$F$5,'حركة العملاء'!F583&lt;='كشف حساب'!$F$6)*AND(D583='كشف حساب'!$B$5),1,""))</f>
        <v/>
      </c>
      <c r="D583" s="18"/>
      <c r="E583" s="17" t="str">
        <f>IFERROR(VLOOKUP(D583,'بيان العملاء'!$B$7:$I$170,2,0),"")</f>
        <v/>
      </c>
      <c r="F583" s="16"/>
      <c r="G583" s="15"/>
      <c r="H583" s="14"/>
      <c r="I583" s="13"/>
    </row>
    <row r="584" spans="2:9" ht="18.75" thickBot="1" x14ac:dyDescent="0.25">
      <c r="B584" s="25" t="str">
        <f>IF(C584="","",COUNTIF($C$7:C584,C584))</f>
        <v/>
      </c>
      <c r="C584" s="25" t="str">
        <f>IF(AND('كشف حساب'!$F$5&amp;'كشف حساب'!$F$6="")*AND(D584='كشف حساب'!$B$5),1,IF(AND(F584&gt;='كشف حساب'!$F$5,'حركة العملاء'!F584&lt;='كشف حساب'!$F$6)*AND(D584='كشف حساب'!$B$5),1,""))</f>
        <v/>
      </c>
      <c r="D584" s="18"/>
      <c r="E584" s="17" t="str">
        <f>IFERROR(VLOOKUP(D584,'بيان العملاء'!$B$7:$I$170,2,0),"")</f>
        <v/>
      </c>
      <c r="F584" s="16"/>
      <c r="G584" s="15"/>
      <c r="H584" s="14"/>
      <c r="I584" s="13"/>
    </row>
    <row r="585" spans="2:9" ht="18.75" thickBot="1" x14ac:dyDescent="0.25">
      <c r="B585" s="25" t="str">
        <f>IF(C585="","",COUNTIF($C$7:C585,C585))</f>
        <v/>
      </c>
      <c r="C585" s="25" t="str">
        <f>IF(AND('كشف حساب'!$F$5&amp;'كشف حساب'!$F$6="")*AND(D585='كشف حساب'!$B$5),1,IF(AND(F585&gt;='كشف حساب'!$F$5,'حركة العملاء'!F585&lt;='كشف حساب'!$F$6)*AND(D585='كشف حساب'!$B$5),1,""))</f>
        <v/>
      </c>
      <c r="D585" s="18"/>
      <c r="E585" s="17" t="str">
        <f>IFERROR(VLOOKUP(D585,'بيان العملاء'!$B$7:$I$170,2,0),"")</f>
        <v/>
      </c>
      <c r="F585" s="16"/>
      <c r="G585" s="15"/>
      <c r="H585" s="14"/>
      <c r="I585" s="13"/>
    </row>
    <row r="586" spans="2:9" ht="18.75" thickBot="1" x14ac:dyDescent="0.25">
      <c r="B586" s="25" t="str">
        <f>IF(C586="","",COUNTIF($C$7:C586,C586))</f>
        <v/>
      </c>
      <c r="C586" s="25" t="str">
        <f>IF(AND('كشف حساب'!$F$5&amp;'كشف حساب'!$F$6="")*AND(D586='كشف حساب'!$B$5),1,IF(AND(F586&gt;='كشف حساب'!$F$5,'حركة العملاء'!F586&lt;='كشف حساب'!$F$6)*AND(D586='كشف حساب'!$B$5),1,""))</f>
        <v/>
      </c>
      <c r="D586" s="18"/>
      <c r="E586" s="17" t="str">
        <f>IFERROR(VLOOKUP(D586,'بيان العملاء'!$B$7:$I$170,2,0),"")</f>
        <v/>
      </c>
      <c r="F586" s="16"/>
      <c r="G586" s="15"/>
      <c r="H586" s="14"/>
      <c r="I586" s="13"/>
    </row>
    <row r="587" spans="2:9" ht="18.75" thickBot="1" x14ac:dyDescent="0.25">
      <c r="B587" s="25" t="str">
        <f>IF(C587="","",COUNTIF($C$7:C587,C587))</f>
        <v/>
      </c>
      <c r="C587" s="25" t="str">
        <f>IF(AND('كشف حساب'!$F$5&amp;'كشف حساب'!$F$6="")*AND(D587='كشف حساب'!$B$5),1,IF(AND(F587&gt;='كشف حساب'!$F$5,'حركة العملاء'!F587&lt;='كشف حساب'!$F$6)*AND(D587='كشف حساب'!$B$5),1,""))</f>
        <v/>
      </c>
      <c r="D587" s="18"/>
      <c r="E587" s="17" t="str">
        <f>IFERROR(VLOOKUP(D587,'بيان العملاء'!$B$7:$I$170,2,0),"")</f>
        <v/>
      </c>
      <c r="F587" s="16"/>
      <c r="G587" s="15"/>
      <c r="H587" s="14"/>
      <c r="I587" s="13"/>
    </row>
    <row r="588" spans="2:9" ht="18.75" thickBot="1" x14ac:dyDescent="0.25">
      <c r="B588" s="25" t="str">
        <f>IF(C588="","",COUNTIF($C$7:C588,C588))</f>
        <v/>
      </c>
      <c r="C588" s="25" t="str">
        <f>IF(AND('كشف حساب'!$F$5&amp;'كشف حساب'!$F$6="")*AND(D588='كشف حساب'!$B$5),1,IF(AND(F588&gt;='كشف حساب'!$F$5,'حركة العملاء'!F588&lt;='كشف حساب'!$F$6)*AND(D588='كشف حساب'!$B$5),1,""))</f>
        <v/>
      </c>
      <c r="D588" s="18"/>
      <c r="E588" s="17" t="str">
        <f>IFERROR(VLOOKUP(D588,'بيان العملاء'!$B$7:$I$170,2,0),"")</f>
        <v/>
      </c>
      <c r="F588" s="16"/>
      <c r="G588" s="15"/>
      <c r="H588" s="14"/>
      <c r="I588" s="13"/>
    </row>
    <row r="589" spans="2:9" ht="18.75" thickBot="1" x14ac:dyDescent="0.25">
      <c r="B589" s="25" t="str">
        <f>IF(C589="","",COUNTIF($C$7:C589,C589))</f>
        <v/>
      </c>
      <c r="C589" s="25" t="str">
        <f>IF(AND('كشف حساب'!$F$5&amp;'كشف حساب'!$F$6="")*AND(D589='كشف حساب'!$B$5),1,IF(AND(F589&gt;='كشف حساب'!$F$5,'حركة العملاء'!F589&lt;='كشف حساب'!$F$6)*AND(D589='كشف حساب'!$B$5),1,""))</f>
        <v/>
      </c>
      <c r="D589" s="18"/>
      <c r="E589" s="17" t="str">
        <f>IFERROR(VLOOKUP(D589,'بيان العملاء'!$B$7:$I$170,2,0),"")</f>
        <v/>
      </c>
      <c r="F589" s="16"/>
      <c r="G589" s="15"/>
      <c r="H589" s="14"/>
      <c r="I589" s="13"/>
    </row>
    <row r="590" spans="2:9" ht="18.75" thickBot="1" x14ac:dyDescent="0.25">
      <c r="B590" s="25" t="str">
        <f>IF(C590="","",COUNTIF($C$7:C590,C590))</f>
        <v/>
      </c>
      <c r="C590" s="25" t="str">
        <f>IF(AND('كشف حساب'!$F$5&amp;'كشف حساب'!$F$6="")*AND(D590='كشف حساب'!$B$5),1,IF(AND(F590&gt;='كشف حساب'!$F$5,'حركة العملاء'!F590&lt;='كشف حساب'!$F$6)*AND(D590='كشف حساب'!$B$5),1,""))</f>
        <v/>
      </c>
      <c r="D590" s="18"/>
      <c r="E590" s="17" t="str">
        <f>IFERROR(VLOOKUP(D590,'بيان العملاء'!$B$7:$I$170,2,0),"")</f>
        <v/>
      </c>
      <c r="F590" s="16"/>
      <c r="G590" s="15"/>
      <c r="H590" s="14"/>
      <c r="I590" s="13"/>
    </row>
    <row r="591" spans="2:9" ht="18.75" thickBot="1" x14ac:dyDescent="0.25">
      <c r="B591" s="25" t="str">
        <f>IF(C591="","",COUNTIF($C$7:C591,C591))</f>
        <v/>
      </c>
      <c r="C591" s="25" t="str">
        <f>IF(AND('كشف حساب'!$F$5&amp;'كشف حساب'!$F$6="")*AND(D591='كشف حساب'!$B$5),1,IF(AND(F591&gt;='كشف حساب'!$F$5,'حركة العملاء'!F591&lt;='كشف حساب'!$F$6)*AND(D591='كشف حساب'!$B$5),1,""))</f>
        <v/>
      </c>
      <c r="D591" s="18"/>
      <c r="E591" s="17" t="str">
        <f>IFERROR(VLOOKUP(D591,'بيان العملاء'!$B$7:$I$170,2,0),"")</f>
        <v/>
      </c>
      <c r="F591" s="16"/>
      <c r="G591" s="15"/>
      <c r="H591" s="14"/>
      <c r="I591" s="13"/>
    </row>
    <row r="592" spans="2:9" ht="18.75" thickBot="1" x14ac:dyDescent="0.25">
      <c r="B592" s="25" t="str">
        <f>IF(C592="","",COUNTIF($C$7:C592,C592))</f>
        <v/>
      </c>
      <c r="C592" s="25" t="str">
        <f>IF(AND('كشف حساب'!$F$5&amp;'كشف حساب'!$F$6="")*AND(D592='كشف حساب'!$B$5),1,IF(AND(F592&gt;='كشف حساب'!$F$5,'حركة العملاء'!F592&lt;='كشف حساب'!$F$6)*AND(D592='كشف حساب'!$B$5),1,""))</f>
        <v/>
      </c>
      <c r="D592" s="18"/>
      <c r="E592" s="17" t="str">
        <f>IFERROR(VLOOKUP(D592,'بيان العملاء'!$B$7:$I$170,2,0),"")</f>
        <v/>
      </c>
      <c r="F592" s="16"/>
      <c r="G592" s="15"/>
      <c r="H592" s="14"/>
      <c r="I592" s="13"/>
    </row>
    <row r="593" spans="2:9" ht="18.75" thickBot="1" x14ac:dyDescent="0.25">
      <c r="B593" s="25" t="str">
        <f>IF(C593="","",COUNTIF($C$7:C593,C593))</f>
        <v/>
      </c>
      <c r="C593" s="25" t="str">
        <f>IF(AND('كشف حساب'!$F$5&amp;'كشف حساب'!$F$6="")*AND(D593='كشف حساب'!$B$5),1,IF(AND(F593&gt;='كشف حساب'!$F$5,'حركة العملاء'!F593&lt;='كشف حساب'!$F$6)*AND(D593='كشف حساب'!$B$5),1,""))</f>
        <v/>
      </c>
      <c r="D593" s="18"/>
      <c r="E593" s="17" t="str">
        <f>IFERROR(VLOOKUP(D593,'بيان العملاء'!$B$7:$I$170,2,0),"")</f>
        <v/>
      </c>
      <c r="F593" s="16"/>
      <c r="G593" s="15"/>
      <c r="H593" s="14"/>
      <c r="I593" s="13"/>
    </row>
    <row r="594" spans="2:9" ht="18.75" thickBot="1" x14ac:dyDescent="0.25">
      <c r="B594" s="25" t="str">
        <f>IF(C594="","",COUNTIF($C$7:C594,C594))</f>
        <v/>
      </c>
      <c r="C594" s="25" t="str">
        <f>IF(AND('كشف حساب'!$F$5&amp;'كشف حساب'!$F$6="")*AND(D594='كشف حساب'!$B$5),1,IF(AND(F594&gt;='كشف حساب'!$F$5,'حركة العملاء'!F594&lt;='كشف حساب'!$F$6)*AND(D594='كشف حساب'!$B$5),1,""))</f>
        <v/>
      </c>
      <c r="D594" s="18"/>
      <c r="E594" s="17" t="str">
        <f>IFERROR(VLOOKUP(D594,'بيان العملاء'!$B$7:$I$170,2,0),"")</f>
        <v/>
      </c>
      <c r="F594" s="16"/>
      <c r="G594" s="15"/>
      <c r="H594" s="14"/>
      <c r="I594" s="13"/>
    </row>
    <row r="595" spans="2:9" ht="18.75" thickBot="1" x14ac:dyDescent="0.25">
      <c r="B595" s="25" t="str">
        <f>IF(C595="","",COUNTIF($C$7:C595,C595))</f>
        <v/>
      </c>
      <c r="C595" s="25" t="str">
        <f>IF(AND('كشف حساب'!$F$5&amp;'كشف حساب'!$F$6="")*AND(D595='كشف حساب'!$B$5),1,IF(AND(F595&gt;='كشف حساب'!$F$5,'حركة العملاء'!F595&lt;='كشف حساب'!$F$6)*AND(D595='كشف حساب'!$B$5),1,""))</f>
        <v/>
      </c>
      <c r="D595" s="18"/>
      <c r="E595" s="17" t="str">
        <f>IFERROR(VLOOKUP(D595,'بيان العملاء'!$B$7:$I$170,2,0),"")</f>
        <v/>
      </c>
      <c r="F595" s="16"/>
      <c r="G595" s="15"/>
      <c r="H595" s="14"/>
      <c r="I595" s="13"/>
    </row>
    <row r="596" spans="2:9" ht="18.75" thickBot="1" x14ac:dyDescent="0.25">
      <c r="B596" s="25" t="str">
        <f>IF(C596="","",COUNTIF($C$7:C596,C596))</f>
        <v/>
      </c>
      <c r="C596" s="25" t="str">
        <f>IF(AND('كشف حساب'!$F$5&amp;'كشف حساب'!$F$6="")*AND(D596='كشف حساب'!$B$5),1,IF(AND(F596&gt;='كشف حساب'!$F$5,'حركة العملاء'!F596&lt;='كشف حساب'!$F$6)*AND(D596='كشف حساب'!$B$5),1,""))</f>
        <v/>
      </c>
      <c r="D596" s="18"/>
      <c r="E596" s="17" t="str">
        <f>IFERROR(VLOOKUP(D596,'بيان العملاء'!$B$7:$I$170,2,0),"")</f>
        <v/>
      </c>
      <c r="F596" s="16"/>
      <c r="G596" s="15"/>
      <c r="H596" s="14"/>
      <c r="I596" s="13"/>
    </row>
    <row r="597" spans="2:9" ht="18.75" thickBot="1" x14ac:dyDescent="0.25">
      <c r="B597" s="25" t="str">
        <f>IF(C597="","",COUNTIF($C$7:C597,C597))</f>
        <v/>
      </c>
      <c r="C597" s="25" t="str">
        <f>IF(AND('كشف حساب'!$F$5&amp;'كشف حساب'!$F$6="")*AND(D597='كشف حساب'!$B$5),1,IF(AND(F597&gt;='كشف حساب'!$F$5,'حركة العملاء'!F597&lt;='كشف حساب'!$F$6)*AND(D597='كشف حساب'!$B$5),1,""))</f>
        <v/>
      </c>
      <c r="D597" s="18"/>
      <c r="E597" s="17" t="str">
        <f>IFERROR(VLOOKUP(D597,'بيان العملاء'!$B$7:$I$170,2,0),"")</f>
        <v/>
      </c>
      <c r="F597" s="16"/>
      <c r="G597" s="15"/>
      <c r="H597" s="14"/>
      <c r="I597" s="13"/>
    </row>
    <row r="598" spans="2:9" ht="18.75" thickBot="1" x14ac:dyDescent="0.25">
      <c r="B598" s="25" t="str">
        <f>IF(C598="","",COUNTIF($C$7:C598,C598))</f>
        <v/>
      </c>
      <c r="C598" s="25" t="str">
        <f>IF(AND('كشف حساب'!$F$5&amp;'كشف حساب'!$F$6="")*AND(D598='كشف حساب'!$B$5),1,IF(AND(F598&gt;='كشف حساب'!$F$5,'حركة العملاء'!F598&lt;='كشف حساب'!$F$6)*AND(D598='كشف حساب'!$B$5),1,""))</f>
        <v/>
      </c>
      <c r="D598" s="18"/>
      <c r="E598" s="17" t="str">
        <f>IFERROR(VLOOKUP(D598,'بيان العملاء'!$B$7:$I$170,2,0),"")</f>
        <v/>
      </c>
      <c r="F598" s="16"/>
      <c r="G598" s="15"/>
      <c r="H598" s="14"/>
      <c r="I598" s="13"/>
    </row>
    <row r="599" spans="2:9" ht="18.75" thickBot="1" x14ac:dyDescent="0.25">
      <c r="B599" s="25" t="str">
        <f>IF(C599="","",COUNTIF($C$7:C599,C599))</f>
        <v/>
      </c>
      <c r="C599" s="25" t="str">
        <f>IF(AND('كشف حساب'!$F$5&amp;'كشف حساب'!$F$6="")*AND(D599='كشف حساب'!$B$5),1,IF(AND(F599&gt;='كشف حساب'!$F$5,'حركة العملاء'!F599&lt;='كشف حساب'!$F$6)*AND(D599='كشف حساب'!$B$5),1,""))</f>
        <v/>
      </c>
      <c r="D599" s="18"/>
      <c r="E599" s="17" t="str">
        <f>IFERROR(VLOOKUP(D599,'بيان العملاء'!$B$7:$I$170,2,0),"")</f>
        <v/>
      </c>
      <c r="F599" s="16"/>
      <c r="G599" s="15"/>
      <c r="H599" s="14"/>
      <c r="I599" s="13"/>
    </row>
    <row r="600" spans="2:9" ht="18.75" thickBot="1" x14ac:dyDescent="0.25">
      <c r="B600" s="25" t="str">
        <f>IF(C600="","",COUNTIF($C$7:C600,C600))</f>
        <v/>
      </c>
      <c r="C600" s="25" t="str">
        <f>IF(AND('كشف حساب'!$F$5&amp;'كشف حساب'!$F$6="")*AND(D600='كشف حساب'!$B$5),1,IF(AND(F600&gt;='كشف حساب'!$F$5,'حركة العملاء'!F600&lt;='كشف حساب'!$F$6)*AND(D600='كشف حساب'!$B$5),1,""))</f>
        <v/>
      </c>
      <c r="D600" s="18"/>
      <c r="E600" s="17" t="str">
        <f>IFERROR(VLOOKUP(D600,'بيان العملاء'!$B$7:$I$170,2,0),"")</f>
        <v/>
      </c>
      <c r="F600" s="16"/>
      <c r="G600" s="15"/>
      <c r="H600" s="14"/>
      <c r="I600" s="13"/>
    </row>
    <row r="601" spans="2:9" ht="18.75" thickBot="1" x14ac:dyDescent="0.25">
      <c r="B601" s="25" t="str">
        <f>IF(C601="","",COUNTIF($C$7:C601,C601))</f>
        <v/>
      </c>
      <c r="C601" s="25" t="str">
        <f>IF(AND('كشف حساب'!$F$5&amp;'كشف حساب'!$F$6="")*AND(D601='كشف حساب'!$B$5),1,IF(AND(F601&gt;='كشف حساب'!$F$5,'حركة العملاء'!F601&lt;='كشف حساب'!$F$6)*AND(D601='كشف حساب'!$B$5),1,""))</f>
        <v/>
      </c>
      <c r="D601" s="18"/>
      <c r="E601" s="17" t="str">
        <f>IFERROR(VLOOKUP(D601,'بيان العملاء'!$B$7:$I$170,2,0),"")</f>
        <v/>
      </c>
      <c r="F601" s="16"/>
      <c r="G601" s="15"/>
      <c r="H601" s="14"/>
      <c r="I601" s="13"/>
    </row>
    <row r="602" spans="2:9" ht="18.75" thickBot="1" x14ac:dyDescent="0.25">
      <c r="B602" s="25" t="str">
        <f>IF(C602="","",COUNTIF($C$7:C602,C602))</f>
        <v/>
      </c>
      <c r="C602" s="25" t="str">
        <f>IF(AND('كشف حساب'!$F$5&amp;'كشف حساب'!$F$6="")*AND(D602='كشف حساب'!$B$5),1,IF(AND(F602&gt;='كشف حساب'!$F$5,'حركة العملاء'!F602&lt;='كشف حساب'!$F$6)*AND(D602='كشف حساب'!$B$5),1,""))</f>
        <v/>
      </c>
      <c r="D602" s="18"/>
      <c r="E602" s="17" t="str">
        <f>IFERROR(VLOOKUP(D602,'بيان العملاء'!$B$7:$I$170,2,0),"")</f>
        <v/>
      </c>
      <c r="F602" s="16"/>
      <c r="G602" s="15"/>
      <c r="H602" s="14"/>
      <c r="I602" s="13"/>
    </row>
    <row r="603" spans="2:9" ht="18.75" thickBot="1" x14ac:dyDescent="0.25">
      <c r="B603" s="25" t="str">
        <f>IF(C603="","",COUNTIF($C$7:C603,C603))</f>
        <v/>
      </c>
      <c r="C603" s="25" t="str">
        <f>IF(AND('كشف حساب'!$F$5&amp;'كشف حساب'!$F$6="")*AND(D603='كشف حساب'!$B$5),1,IF(AND(F603&gt;='كشف حساب'!$F$5,'حركة العملاء'!F603&lt;='كشف حساب'!$F$6)*AND(D603='كشف حساب'!$B$5),1,""))</f>
        <v/>
      </c>
      <c r="D603" s="18"/>
      <c r="E603" s="17" t="str">
        <f>IFERROR(VLOOKUP(D603,'بيان العملاء'!$B$7:$I$170,2,0),"")</f>
        <v/>
      </c>
      <c r="F603" s="16"/>
      <c r="G603" s="15"/>
      <c r="H603" s="14"/>
      <c r="I603" s="13"/>
    </row>
    <row r="604" spans="2:9" ht="18.75" thickBot="1" x14ac:dyDescent="0.25">
      <c r="B604" s="25" t="str">
        <f>IF(C604="","",COUNTIF($C$7:C604,C604))</f>
        <v/>
      </c>
      <c r="C604" s="25" t="str">
        <f>IF(AND('كشف حساب'!$F$5&amp;'كشف حساب'!$F$6="")*AND(D604='كشف حساب'!$B$5),1,IF(AND(F604&gt;='كشف حساب'!$F$5,'حركة العملاء'!F604&lt;='كشف حساب'!$F$6)*AND(D604='كشف حساب'!$B$5),1,""))</f>
        <v/>
      </c>
      <c r="D604" s="18"/>
      <c r="E604" s="17" t="str">
        <f>IFERROR(VLOOKUP(D604,'بيان العملاء'!$B$7:$I$170,2,0),"")</f>
        <v/>
      </c>
      <c r="F604" s="16"/>
      <c r="G604" s="15"/>
      <c r="H604" s="14"/>
      <c r="I604" s="13"/>
    </row>
    <row r="605" spans="2:9" ht="18.75" thickBot="1" x14ac:dyDescent="0.25">
      <c r="B605" s="25" t="str">
        <f>IF(C605="","",COUNTIF($C$7:C605,C605))</f>
        <v/>
      </c>
      <c r="C605" s="25" t="str">
        <f>IF(AND('كشف حساب'!$F$5&amp;'كشف حساب'!$F$6="")*AND(D605='كشف حساب'!$B$5),1,IF(AND(F605&gt;='كشف حساب'!$F$5,'حركة العملاء'!F605&lt;='كشف حساب'!$F$6)*AND(D605='كشف حساب'!$B$5),1,""))</f>
        <v/>
      </c>
      <c r="D605" s="18"/>
      <c r="E605" s="17" t="str">
        <f>IFERROR(VLOOKUP(D605,'بيان العملاء'!$B$7:$I$170,2,0),"")</f>
        <v/>
      </c>
      <c r="F605" s="16"/>
      <c r="G605" s="15"/>
      <c r="H605" s="14"/>
      <c r="I605" s="13"/>
    </row>
    <row r="606" spans="2:9" ht="18.75" thickBot="1" x14ac:dyDescent="0.25">
      <c r="B606" s="25" t="str">
        <f>IF(C606="","",COUNTIF($C$7:C606,C606))</f>
        <v/>
      </c>
      <c r="C606" s="25" t="str">
        <f>IF(AND('كشف حساب'!$F$5&amp;'كشف حساب'!$F$6="")*AND(D606='كشف حساب'!$B$5),1,IF(AND(F606&gt;='كشف حساب'!$F$5,'حركة العملاء'!F606&lt;='كشف حساب'!$F$6)*AND(D606='كشف حساب'!$B$5),1,""))</f>
        <v/>
      </c>
      <c r="D606" s="18"/>
      <c r="E606" s="17" t="str">
        <f>IFERROR(VLOOKUP(D606,'بيان العملاء'!$B$7:$I$170,2,0),"")</f>
        <v/>
      </c>
      <c r="F606" s="16"/>
      <c r="G606" s="15"/>
      <c r="H606" s="14"/>
      <c r="I606" s="13"/>
    </row>
    <row r="607" spans="2:9" ht="18.75" thickBot="1" x14ac:dyDescent="0.25">
      <c r="B607" s="25" t="str">
        <f>IF(C607="","",COUNTIF($C$7:C607,C607))</f>
        <v/>
      </c>
      <c r="C607" s="25" t="str">
        <f>IF(AND('كشف حساب'!$F$5&amp;'كشف حساب'!$F$6="")*AND(D607='كشف حساب'!$B$5),1,IF(AND(F607&gt;='كشف حساب'!$F$5,'حركة العملاء'!F607&lt;='كشف حساب'!$F$6)*AND(D607='كشف حساب'!$B$5),1,""))</f>
        <v/>
      </c>
      <c r="D607" s="18"/>
      <c r="E607" s="17" t="str">
        <f>IFERROR(VLOOKUP(D607,'بيان العملاء'!$B$7:$I$170,2,0),"")</f>
        <v/>
      </c>
      <c r="F607" s="16"/>
      <c r="G607" s="15"/>
      <c r="H607" s="14"/>
      <c r="I607" s="13"/>
    </row>
    <row r="608" spans="2:9" ht="18.75" thickBot="1" x14ac:dyDescent="0.25">
      <c r="B608" s="25" t="str">
        <f>IF(C608="","",COUNTIF($C$7:C608,C608))</f>
        <v/>
      </c>
      <c r="C608" s="25" t="str">
        <f>IF(AND('كشف حساب'!$F$5&amp;'كشف حساب'!$F$6="")*AND(D608='كشف حساب'!$B$5),1,IF(AND(F608&gt;='كشف حساب'!$F$5,'حركة العملاء'!F608&lt;='كشف حساب'!$F$6)*AND(D608='كشف حساب'!$B$5),1,""))</f>
        <v/>
      </c>
      <c r="D608" s="18"/>
      <c r="E608" s="17" t="str">
        <f>IFERROR(VLOOKUP(D608,'بيان العملاء'!$B$7:$I$170,2,0),"")</f>
        <v/>
      </c>
      <c r="F608" s="16"/>
      <c r="G608" s="15"/>
      <c r="H608" s="14"/>
      <c r="I608" s="13"/>
    </row>
    <row r="609" spans="2:9" ht="18.75" thickBot="1" x14ac:dyDescent="0.25">
      <c r="B609" s="25" t="str">
        <f>IF(C609="","",COUNTIF($C$7:C609,C609))</f>
        <v/>
      </c>
      <c r="C609" s="25" t="str">
        <f>IF(AND('كشف حساب'!$F$5&amp;'كشف حساب'!$F$6="")*AND(D609='كشف حساب'!$B$5),1,IF(AND(F609&gt;='كشف حساب'!$F$5,'حركة العملاء'!F609&lt;='كشف حساب'!$F$6)*AND(D609='كشف حساب'!$B$5),1,""))</f>
        <v/>
      </c>
      <c r="D609" s="18"/>
      <c r="E609" s="17" t="str">
        <f>IFERROR(VLOOKUP(D609,'بيان العملاء'!$B$7:$I$170,2,0),"")</f>
        <v/>
      </c>
      <c r="F609" s="16"/>
      <c r="G609" s="15"/>
      <c r="H609" s="14"/>
      <c r="I609" s="13"/>
    </row>
    <row r="610" spans="2:9" ht="18.75" thickBot="1" x14ac:dyDescent="0.25">
      <c r="B610" s="25" t="str">
        <f>IF(C610="","",COUNTIF($C$7:C610,C610))</f>
        <v/>
      </c>
      <c r="C610" s="25" t="str">
        <f>IF(AND('كشف حساب'!$F$5&amp;'كشف حساب'!$F$6="")*AND(D610='كشف حساب'!$B$5),1,IF(AND(F610&gt;='كشف حساب'!$F$5,'حركة العملاء'!F610&lt;='كشف حساب'!$F$6)*AND(D610='كشف حساب'!$B$5),1,""))</f>
        <v/>
      </c>
      <c r="D610" s="18"/>
      <c r="E610" s="17" t="str">
        <f>IFERROR(VLOOKUP(D610,'بيان العملاء'!$B$7:$I$170,2,0),"")</f>
        <v/>
      </c>
      <c r="F610" s="16"/>
      <c r="G610" s="15"/>
      <c r="H610" s="14"/>
      <c r="I610" s="13"/>
    </row>
    <row r="611" spans="2:9" ht="18.75" thickBot="1" x14ac:dyDescent="0.25">
      <c r="B611" s="25" t="str">
        <f>IF(C611="","",COUNTIF($C$7:C611,C611))</f>
        <v/>
      </c>
      <c r="C611" s="25" t="str">
        <f>IF(AND('كشف حساب'!$F$5&amp;'كشف حساب'!$F$6="")*AND(D611='كشف حساب'!$B$5),1,IF(AND(F611&gt;='كشف حساب'!$F$5,'حركة العملاء'!F611&lt;='كشف حساب'!$F$6)*AND(D611='كشف حساب'!$B$5),1,""))</f>
        <v/>
      </c>
      <c r="D611" s="18"/>
      <c r="E611" s="17" t="str">
        <f>IFERROR(VLOOKUP(D611,'بيان العملاء'!$B$7:$I$170,2,0),"")</f>
        <v/>
      </c>
      <c r="F611" s="16"/>
      <c r="G611" s="15"/>
      <c r="H611" s="14"/>
      <c r="I611" s="13"/>
    </row>
    <row r="612" spans="2:9" ht="18.75" thickBot="1" x14ac:dyDescent="0.25">
      <c r="B612" s="25" t="str">
        <f>IF(C612="","",COUNTIF($C$7:C612,C612))</f>
        <v/>
      </c>
      <c r="C612" s="25" t="str">
        <f>IF(AND('كشف حساب'!$F$5&amp;'كشف حساب'!$F$6="")*AND(D612='كشف حساب'!$B$5),1,IF(AND(F612&gt;='كشف حساب'!$F$5,'حركة العملاء'!F612&lt;='كشف حساب'!$F$6)*AND(D612='كشف حساب'!$B$5),1,""))</f>
        <v/>
      </c>
      <c r="D612" s="18"/>
      <c r="E612" s="17" t="str">
        <f>IFERROR(VLOOKUP(D612,'بيان العملاء'!$B$7:$I$170,2,0),"")</f>
        <v/>
      </c>
      <c r="F612" s="16"/>
      <c r="G612" s="15"/>
      <c r="H612" s="14"/>
      <c r="I612" s="13"/>
    </row>
    <row r="613" spans="2:9" ht="18.75" thickBot="1" x14ac:dyDescent="0.25">
      <c r="B613" s="25" t="str">
        <f>IF(C613="","",COUNTIF($C$7:C613,C613))</f>
        <v/>
      </c>
      <c r="C613" s="25" t="str">
        <f>IF(AND('كشف حساب'!$F$5&amp;'كشف حساب'!$F$6="")*AND(D613='كشف حساب'!$B$5),1,IF(AND(F613&gt;='كشف حساب'!$F$5,'حركة العملاء'!F613&lt;='كشف حساب'!$F$6)*AND(D613='كشف حساب'!$B$5),1,""))</f>
        <v/>
      </c>
      <c r="D613" s="18"/>
      <c r="E613" s="17" t="str">
        <f>IFERROR(VLOOKUP(D613,'بيان العملاء'!$B$7:$I$170,2,0),"")</f>
        <v/>
      </c>
      <c r="F613" s="16"/>
      <c r="G613" s="15"/>
      <c r="H613" s="14"/>
      <c r="I613" s="13"/>
    </row>
    <row r="614" spans="2:9" ht="18.75" thickBot="1" x14ac:dyDescent="0.25">
      <c r="B614" s="25" t="str">
        <f>IF(C614="","",COUNTIF($C$7:C614,C614))</f>
        <v/>
      </c>
      <c r="C614" s="25" t="str">
        <f>IF(AND('كشف حساب'!$F$5&amp;'كشف حساب'!$F$6="")*AND(D614='كشف حساب'!$B$5),1,IF(AND(F614&gt;='كشف حساب'!$F$5,'حركة العملاء'!F614&lt;='كشف حساب'!$F$6)*AND(D614='كشف حساب'!$B$5),1,""))</f>
        <v/>
      </c>
      <c r="D614" s="18"/>
      <c r="E614" s="17" t="str">
        <f>IFERROR(VLOOKUP(D614,'بيان العملاء'!$B$7:$I$170,2,0),"")</f>
        <v/>
      </c>
      <c r="F614" s="16"/>
      <c r="G614" s="15"/>
      <c r="H614" s="14"/>
      <c r="I614" s="13"/>
    </row>
    <row r="615" spans="2:9" ht="18.75" thickBot="1" x14ac:dyDescent="0.25">
      <c r="B615" s="25" t="str">
        <f>IF(C615="","",COUNTIF($C$7:C615,C615))</f>
        <v/>
      </c>
      <c r="C615" s="25" t="str">
        <f>IF(AND('كشف حساب'!$F$5&amp;'كشف حساب'!$F$6="")*AND(D615='كشف حساب'!$B$5),1,IF(AND(F615&gt;='كشف حساب'!$F$5,'حركة العملاء'!F615&lt;='كشف حساب'!$F$6)*AND(D615='كشف حساب'!$B$5),1,""))</f>
        <v/>
      </c>
      <c r="D615" s="18"/>
      <c r="E615" s="17" t="str">
        <f>IFERROR(VLOOKUP(D615,'بيان العملاء'!$B$7:$I$170,2,0),"")</f>
        <v/>
      </c>
      <c r="F615" s="16"/>
      <c r="G615" s="15"/>
      <c r="H615" s="14"/>
      <c r="I615" s="13"/>
    </row>
    <row r="616" spans="2:9" ht="18.75" thickBot="1" x14ac:dyDescent="0.25">
      <c r="B616" s="25" t="str">
        <f>IF(C616="","",COUNTIF($C$7:C616,C616))</f>
        <v/>
      </c>
      <c r="C616" s="25" t="str">
        <f>IF(AND('كشف حساب'!$F$5&amp;'كشف حساب'!$F$6="")*AND(D616='كشف حساب'!$B$5),1,IF(AND(F616&gt;='كشف حساب'!$F$5,'حركة العملاء'!F616&lt;='كشف حساب'!$F$6)*AND(D616='كشف حساب'!$B$5),1,""))</f>
        <v/>
      </c>
      <c r="D616" s="18"/>
      <c r="E616" s="17" t="str">
        <f>IFERROR(VLOOKUP(D616,'بيان العملاء'!$B$7:$I$170,2,0),"")</f>
        <v/>
      </c>
      <c r="F616" s="16"/>
      <c r="G616" s="15"/>
      <c r="H616" s="14"/>
      <c r="I616" s="13"/>
    </row>
    <row r="617" spans="2:9" ht="18.75" thickBot="1" x14ac:dyDescent="0.25">
      <c r="B617" s="25" t="str">
        <f>IF(C617="","",COUNTIF($C$7:C617,C617))</f>
        <v/>
      </c>
      <c r="C617" s="25" t="str">
        <f>IF(AND('كشف حساب'!$F$5&amp;'كشف حساب'!$F$6="")*AND(D617='كشف حساب'!$B$5),1,IF(AND(F617&gt;='كشف حساب'!$F$5,'حركة العملاء'!F617&lt;='كشف حساب'!$F$6)*AND(D617='كشف حساب'!$B$5),1,""))</f>
        <v/>
      </c>
      <c r="D617" s="18"/>
      <c r="E617" s="17" t="str">
        <f>IFERROR(VLOOKUP(D617,'بيان العملاء'!$B$7:$I$170,2,0),"")</f>
        <v/>
      </c>
      <c r="F617" s="16"/>
      <c r="G617" s="15"/>
      <c r="H617" s="14"/>
      <c r="I617" s="13"/>
    </row>
    <row r="618" spans="2:9" ht="18.75" thickBot="1" x14ac:dyDescent="0.25">
      <c r="B618" s="25" t="str">
        <f>IF(C618="","",COUNTIF($C$7:C618,C618))</f>
        <v/>
      </c>
      <c r="C618" s="25" t="str">
        <f>IF(AND('كشف حساب'!$F$5&amp;'كشف حساب'!$F$6="")*AND(D618='كشف حساب'!$B$5),1,IF(AND(F618&gt;='كشف حساب'!$F$5,'حركة العملاء'!F618&lt;='كشف حساب'!$F$6)*AND(D618='كشف حساب'!$B$5),1,""))</f>
        <v/>
      </c>
      <c r="D618" s="18"/>
      <c r="E618" s="17" t="str">
        <f>IFERROR(VLOOKUP(D618,'بيان العملاء'!$B$7:$I$170,2,0),"")</f>
        <v/>
      </c>
      <c r="F618" s="16"/>
      <c r="G618" s="15"/>
      <c r="H618" s="14"/>
      <c r="I618" s="13"/>
    </row>
    <row r="619" spans="2:9" ht="18.75" thickBot="1" x14ac:dyDescent="0.25">
      <c r="B619" s="25" t="str">
        <f>IF(C619="","",COUNTIF($C$7:C619,C619))</f>
        <v/>
      </c>
      <c r="C619" s="25" t="str">
        <f>IF(AND('كشف حساب'!$F$5&amp;'كشف حساب'!$F$6="")*AND(D619='كشف حساب'!$B$5),1,IF(AND(F619&gt;='كشف حساب'!$F$5,'حركة العملاء'!F619&lt;='كشف حساب'!$F$6)*AND(D619='كشف حساب'!$B$5),1,""))</f>
        <v/>
      </c>
      <c r="D619" s="18"/>
      <c r="E619" s="17" t="str">
        <f>IFERROR(VLOOKUP(D619,'بيان العملاء'!$B$7:$I$170,2,0),"")</f>
        <v/>
      </c>
      <c r="F619" s="16"/>
      <c r="G619" s="15"/>
      <c r="H619" s="14"/>
      <c r="I619" s="13"/>
    </row>
    <row r="620" spans="2:9" ht="18.75" thickBot="1" x14ac:dyDescent="0.25">
      <c r="B620" s="25" t="str">
        <f>IF(C620="","",COUNTIF($C$7:C620,C620))</f>
        <v/>
      </c>
      <c r="C620" s="25" t="str">
        <f>IF(AND('كشف حساب'!$F$5&amp;'كشف حساب'!$F$6="")*AND(D620='كشف حساب'!$B$5),1,IF(AND(F620&gt;='كشف حساب'!$F$5,'حركة العملاء'!F620&lt;='كشف حساب'!$F$6)*AND(D620='كشف حساب'!$B$5),1,""))</f>
        <v/>
      </c>
      <c r="D620" s="18"/>
      <c r="E620" s="17" t="str">
        <f>IFERROR(VLOOKUP(D620,'بيان العملاء'!$B$7:$I$170,2,0),"")</f>
        <v/>
      </c>
      <c r="F620" s="16"/>
      <c r="G620" s="15"/>
      <c r="H620" s="14"/>
      <c r="I620" s="13"/>
    </row>
    <row r="621" spans="2:9" ht="18.75" thickBot="1" x14ac:dyDescent="0.25">
      <c r="B621" s="25" t="str">
        <f>IF(C621="","",COUNTIF($C$7:C621,C621))</f>
        <v/>
      </c>
      <c r="C621" s="25" t="str">
        <f>IF(AND('كشف حساب'!$F$5&amp;'كشف حساب'!$F$6="")*AND(D621='كشف حساب'!$B$5),1,IF(AND(F621&gt;='كشف حساب'!$F$5,'حركة العملاء'!F621&lt;='كشف حساب'!$F$6)*AND(D621='كشف حساب'!$B$5),1,""))</f>
        <v/>
      </c>
      <c r="D621" s="18"/>
      <c r="E621" s="17" t="str">
        <f>IFERROR(VLOOKUP(D621,'بيان العملاء'!$B$7:$I$170,2,0),"")</f>
        <v/>
      </c>
      <c r="F621" s="16"/>
      <c r="G621" s="15"/>
      <c r="H621" s="14"/>
      <c r="I621" s="13"/>
    </row>
    <row r="622" spans="2:9" ht="18.75" thickBot="1" x14ac:dyDescent="0.25">
      <c r="B622" s="25" t="str">
        <f>IF(C622="","",COUNTIF($C$7:C622,C622))</f>
        <v/>
      </c>
      <c r="C622" s="25" t="str">
        <f>IF(AND('كشف حساب'!$F$5&amp;'كشف حساب'!$F$6="")*AND(D622='كشف حساب'!$B$5),1,IF(AND(F622&gt;='كشف حساب'!$F$5,'حركة العملاء'!F622&lt;='كشف حساب'!$F$6)*AND(D622='كشف حساب'!$B$5),1,""))</f>
        <v/>
      </c>
      <c r="D622" s="18"/>
      <c r="E622" s="17" t="str">
        <f>IFERROR(VLOOKUP(D622,'بيان العملاء'!$B$7:$I$170,2,0),"")</f>
        <v/>
      </c>
      <c r="F622" s="16"/>
      <c r="G622" s="15"/>
      <c r="H622" s="14"/>
      <c r="I622" s="13"/>
    </row>
    <row r="623" spans="2:9" ht="18.75" thickBot="1" x14ac:dyDescent="0.25">
      <c r="B623" s="25" t="str">
        <f>IF(C623="","",COUNTIF($C$7:C623,C623))</f>
        <v/>
      </c>
      <c r="C623" s="25" t="str">
        <f>IF(AND('كشف حساب'!$F$5&amp;'كشف حساب'!$F$6="")*AND(D623='كشف حساب'!$B$5),1,IF(AND(F623&gt;='كشف حساب'!$F$5,'حركة العملاء'!F623&lt;='كشف حساب'!$F$6)*AND(D623='كشف حساب'!$B$5),1,""))</f>
        <v/>
      </c>
      <c r="D623" s="18"/>
      <c r="E623" s="17" t="str">
        <f>IFERROR(VLOOKUP(D623,'بيان العملاء'!$B$7:$I$170,2,0),"")</f>
        <v/>
      </c>
      <c r="F623" s="16"/>
      <c r="G623" s="15"/>
      <c r="H623" s="14"/>
      <c r="I623" s="13"/>
    </row>
    <row r="624" spans="2:9" ht="18.75" thickBot="1" x14ac:dyDescent="0.25">
      <c r="B624" s="25" t="str">
        <f>IF(C624="","",COUNTIF($C$7:C624,C624))</f>
        <v/>
      </c>
      <c r="C624" s="25" t="str">
        <f>IF(AND('كشف حساب'!$F$5&amp;'كشف حساب'!$F$6="")*AND(D624='كشف حساب'!$B$5),1,IF(AND(F624&gt;='كشف حساب'!$F$5,'حركة العملاء'!F624&lt;='كشف حساب'!$F$6)*AND(D624='كشف حساب'!$B$5),1,""))</f>
        <v/>
      </c>
      <c r="D624" s="18"/>
      <c r="E624" s="17" t="str">
        <f>IFERROR(VLOOKUP(D624,'بيان العملاء'!$B$7:$I$170,2,0),"")</f>
        <v/>
      </c>
      <c r="F624" s="16"/>
      <c r="G624" s="15"/>
      <c r="H624" s="14"/>
      <c r="I624" s="13"/>
    </row>
    <row r="625" spans="2:9" ht="18.75" thickBot="1" x14ac:dyDescent="0.25">
      <c r="B625" s="25" t="str">
        <f>IF(C625="","",COUNTIF($C$7:C625,C625))</f>
        <v/>
      </c>
      <c r="C625" s="25" t="str">
        <f>IF(AND('كشف حساب'!$F$5&amp;'كشف حساب'!$F$6="")*AND(D625='كشف حساب'!$B$5),1,IF(AND(F625&gt;='كشف حساب'!$F$5,'حركة العملاء'!F625&lt;='كشف حساب'!$F$6)*AND(D625='كشف حساب'!$B$5),1,""))</f>
        <v/>
      </c>
      <c r="D625" s="18"/>
      <c r="E625" s="17" t="str">
        <f>IFERROR(VLOOKUP(D625,'بيان العملاء'!$B$7:$I$170,2,0),"")</f>
        <v/>
      </c>
      <c r="F625" s="16"/>
      <c r="G625" s="15"/>
      <c r="H625" s="14"/>
      <c r="I625" s="13"/>
    </row>
    <row r="626" spans="2:9" ht="18.75" thickBot="1" x14ac:dyDescent="0.25">
      <c r="B626" s="25" t="str">
        <f>IF(C626="","",COUNTIF($C$7:C626,C626))</f>
        <v/>
      </c>
      <c r="C626" s="25" t="str">
        <f>IF(AND('كشف حساب'!$F$5&amp;'كشف حساب'!$F$6="")*AND(D626='كشف حساب'!$B$5),1,IF(AND(F626&gt;='كشف حساب'!$F$5,'حركة العملاء'!F626&lt;='كشف حساب'!$F$6)*AND(D626='كشف حساب'!$B$5),1,""))</f>
        <v/>
      </c>
      <c r="D626" s="18"/>
      <c r="E626" s="17" t="str">
        <f>IFERROR(VLOOKUP(D626,'بيان العملاء'!$B$7:$I$170,2,0),"")</f>
        <v/>
      </c>
      <c r="F626" s="16"/>
      <c r="G626" s="15"/>
      <c r="H626" s="14"/>
      <c r="I626" s="13"/>
    </row>
    <row r="627" spans="2:9" ht="18.75" thickBot="1" x14ac:dyDescent="0.25">
      <c r="B627" s="25" t="str">
        <f>IF(C627="","",COUNTIF($C$7:C627,C627))</f>
        <v/>
      </c>
      <c r="C627" s="25" t="str">
        <f>IF(AND('كشف حساب'!$F$5&amp;'كشف حساب'!$F$6="")*AND(D627='كشف حساب'!$B$5),1,IF(AND(F627&gt;='كشف حساب'!$F$5,'حركة العملاء'!F627&lt;='كشف حساب'!$F$6)*AND(D627='كشف حساب'!$B$5),1,""))</f>
        <v/>
      </c>
      <c r="D627" s="18"/>
      <c r="E627" s="17" t="str">
        <f>IFERROR(VLOOKUP(D627,'بيان العملاء'!$B$7:$I$170,2,0),"")</f>
        <v/>
      </c>
      <c r="F627" s="16"/>
      <c r="G627" s="15"/>
      <c r="H627" s="14"/>
      <c r="I627" s="13"/>
    </row>
    <row r="628" spans="2:9" ht="18.75" thickBot="1" x14ac:dyDescent="0.25">
      <c r="B628" s="25" t="str">
        <f>IF(C628="","",COUNTIF($C$7:C628,C628))</f>
        <v/>
      </c>
      <c r="C628" s="25" t="str">
        <f>IF(AND('كشف حساب'!$F$5&amp;'كشف حساب'!$F$6="")*AND(D628='كشف حساب'!$B$5),1,IF(AND(F628&gt;='كشف حساب'!$F$5,'حركة العملاء'!F628&lt;='كشف حساب'!$F$6)*AND(D628='كشف حساب'!$B$5),1,""))</f>
        <v/>
      </c>
      <c r="D628" s="18"/>
      <c r="E628" s="17" t="str">
        <f>IFERROR(VLOOKUP(D628,'بيان العملاء'!$B$7:$I$170,2,0),"")</f>
        <v/>
      </c>
      <c r="F628" s="16"/>
      <c r="G628" s="15"/>
      <c r="H628" s="14"/>
      <c r="I628" s="13"/>
    </row>
    <row r="629" spans="2:9" ht="18.75" thickBot="1" x14ac:dyDescent="0.25">
      <c r="B629" s="25" t="str">
        <f>IF(C629="","",COUNTIF($C$7:C629,C629))</f>
        <v/>
      </c>
      <c r="C629" s="25" t="str">
        <f>IF(AND('كشف حساب'!$F$5&amp;'كشف حساب'!$F$6="")*AND(D629='كشف حساب'!$B$5),1,IF(AND(F629&gt;='كشف حساب'!$F$5,'حركة العملاء'!F629&lt;='كشف حساب'!$F$6)*AND(D629='كشف حساب'!$B$5),1,""))</f>
        <v/>
      </c>
      <c r="D629" s="18"/>
      <c r="E629" s="17" t="str">
        <f>IFERROR(VLOOKUP(D629,'بيان العملاء'!$B$7:$I$170,2,0),"")</f>
        <v/>
      </c>
      <c r="F629" s="16"/>
      <c r="G629" s="15"/>
      <c r="H629" s="14"/>
      <c r="I629" s="13"/>
    </row>
    <row r="630" spans="2:9" ht="18.75" thickBot="1" x14ac:dyDescent="0.25">
      <c r="B630" s="25" t="str">
        <f>IF(C630="","",COUNTIF($C$7:C630,C630))</f>
        <v/>
      </c>
      <c r="C630" s="25" t="str">
        <f>IF(AND('كشف حساب'!$F$5&amp;'كشف حساب'!$F$6="")*AND(D630='كشف حساب'!$B$5),1,IF(AND(F630&gt;='كشف حساب'!$F$5,'حركة العملاء'!F630&lt;='كشف حساب'!$F$6)*AND(D630='كشف حساب'!$B$5),1,""))</f>
        <v/>
      </c>
      <c r="D630" s="18"/>
      <c r="E630" s="17" t="str">
        <f>IFERROR(VLOOKUP(D630,'بيان العملاء'!$B$7:$I$170,2,0),"")</f>
        <v/>
      </c>
      <c r="F630" s="16"/>
      <c r="G630" s="15"/>
      <c r="H630" s="14"/>
      <c r="I630" s="13"/>
    </row>
    <row r="631" spans="2:9" ht="18.75" thickBot="1" x14ac:dyDescent="0.25">
      <c r="B631" s="25" t="str">
        <f>IF(C631="","",COUNTIF($C$7:C631,C631))</f>
        <v/>
      </c>
      <c r="C631" s="25" t="str">
        <f>IF(AND('كشف حساب'!$F$5&amp;'كشف حساب'!$F$6="")*AND(D631='كشف حساب'!$B$5),1,IF(AND(F631&gt;='كشف حساب'!$F$5,'حركة العملاء'!F631&lt;='كشف حساب'!$F$6)*AND(D631='كشف حساب'!$B$5),1,""))</f>
        <v/>
      </c>
      <c r="D631" s="18"/>
      <c r="E631" s="17" t="str">
        <f>IFERROR(VLOOKUP(D631,'بيان العملاء'!$B$7:$I$170,2,0),"")</f>
        <v/>
      </c>
      <c r="F631" s="16"/>
      <c r="G631" s="15"/>
      <c r="H631" s="14"/>
      <c r="I631" s="13"/>
    </row>
    <row r="632" spans="2:9" ht="18.75" thickBot="1" x14ac:dyDescent="0.25">
      <c r="B632" s="25" t="str">
        <f>IF(C632="","",COUNTIF($C$7:C632,C632))</f>
        <v/>
      </c>
      <c r="C632" s="25" t="str">
        <f>IF(AND('كشف حساب'!$F$5&amp;'كشف حساب'!$F$6="")*AND(D632='كشف حساب'!$B$5),1,IF(AND(F632&gt;='كشف حساب'!$F$5,'حركة العملاء'!F632&lt;='كشف حساب'!$F$6)*AND(D632='كشف حساب'!$B$5),1,""))</f>
        <v/>
      </c>
      <c r="D632" s="18"/>
      <c r="E632" s="17" t="str">
        <f>IFERROR(VLOOKUP(D632,'بيان العملاء'!$B$7:$I$170,2,0),"")</f>
        <v/>
      </c>
      <c r="F632" s="16"/>
      <c r="G632" s="15"/>
      <c r="H632" s="14"/>
      <c r="I632" s="13"/>
    </row>
    <row r="633" spans="2:9" ht="18.75" thickBot="1" x14ac:dyDescent="0.25">
      <c r="B633" s="25" t="str">
        <f>IF(C633="","",COUNTIF($C$7:C633,C633))</f>
        <v/>
      </c>
      <c r="C633" s="25" t="str">
        <f>IF(AND('كشف حساب'!$F$5&amp;'كشف حساب'!$F$6="")*AND(D633='كشف حساب'!$B$5),1,IF(AND(F633&gt;='كشف حساب'!$F$5,'حركة العملاء'!F633&lt;='كشف حساب'!$F$6)*AND(D633='كشف حساب'!$B$5),1,""))</f>
        <v/>
      </c>
      <c r="D633" s="18"/>
      <c r="E633" s="17" t="str">
        <f>IFERROR(VLOOKUP(D633,'بيان العملاء'!$B$7:$I$170,2,0),"")</f>
        <v/>
      </c>
      <c r="F633" s="16"/>
      <c r="G633" s="15"/>
      <c r="H633" s="14"/>
      <c r="I633" s="13"/>
    </row>
    <row r="634" spans="2:9" ht="18.75" thickBot="1" x14ac:dyDescent="0.25">
      <c r="B634" s="25" t="str">
        <f>IF(C634="","",COUNTIF($C$7:C634,C634))</f>
        <v/>
      </c>
      <c r="C634" s="25" t="str">
        <f>IF(AND('كشف حساب'!$F$5&amp;'كشف حساب'!$F$6="")*AND(D634='كشف حساب'!$B$5),1,IF(AND(F634&gt;='كشف حساب'!$F$5,'حركة العملاء'!F634&lt;='كشف حساب'!$F$6)*AND(D634='كشف حساب'!$B$5),1,""))</f>
        <v/>
      </c>
      <c r="D634" s="18"/>
      <c r="E634" s="17" t="str">
        <f>IFERROR(VLOOKUP(D634,'بيان العملاء'!$B$7:$I$170,2,0),"")</f>
        <v/>
      </c>
      <c r="F634" s="16"/>
      <c r="G634" s="15"/>
      <c r="H634" s="14"/>
      <c r="I634" s="13"/>
    </row>
    <row r="635" spans="2:9" ht="18.75" thickBot="1" x14ac:dyDescent="0.25">
      <c r="B635" s="25" t="str">
        <f>IF(C635="","",COUNTIF($C$7:C635,C635))</f>
        <v/>
      </c>
      <c r="C635" s="25" t="str">
        <f>IF(AND('كشف حساب'!$F$5&amp;'كشف حساب'!$F$6="")*AND(D635='كشف حساب'!$B$5),1,IF(AND(F635&gt;='كشف حساب'!$F$5,'حركة العملاء'!F635&lt;='كشف حساب'!$F$6)*AND(D635='كشف حساب'!$B$5),1,""))</f>
        <v/>
      </c>
      <c r="D635" s="18"/>
      <c r="E635" s="17" t="str">
        <f>IFERROR(VLOOKUP(D635,'بيان العملاء'!$B$7:$I$170,2,0),"")</f>
        <v/>
      </c>
      <c r="F635" s="16"/>
      <c r="G635" s="15"/>
      <c r="H635" s="14"/>
      <c r="I635" s="13"/>
    </row>
    <row r="636" spans="2:9" ht="18.75" thickBot="1" x14ac:dyDescent="0.25">
      <c r="B636" s="25" t="str">
        <f>IF(C636="","",COUNTIF($C$7:C636,C636))</f>
        <v/>
      </c>
      <c r="C636" s="25" t="str">
        <f>IF(AND('كشف حساب'!$F$5&amp;'كشف حساب'!$F$6="")*AND(D636='كشف حساب'!$B$5),1,IF(AND(F636&gt;='كشف حساب'!$F$5,'حركة العملاء'!F636&lt;='كشف حساب'!$F$6)*AND(D636='كشف حساب'!$B$5),1,""))</f>
        <v/>
      </c>
      <c r="D636" s="18"/>
      <c r="E636" s="17" t="str">
        <f>IFERROR(VLOOKUP(D636,'بيان العملاء'!$B$7:$I$170,2,0),"")</f>
        <v/>
      </c>
      <c r="F636" s="16"/>
      <c r="G636" s="15"/>
      <c r="H636" s="14"/>
      <c r="I636" s="13"/>
    </row>
    <row r="637" spans="2:9" ht="18.75" thickBot="1" x14ac:dyDescent="0.25">
      <c r="B637" s="25" t="str">
        <f>IF(C637="","",COUNTIF($C$7:C637,C637))</f>
        <v/>
      </c>
      <c r="C637" s="25" t="str">
        <f>IF(AND('كشف حساب'!$F$5&amp;'كشف حساب'!$F$6="")*AND(D637='كشف حساب'!$B$5),1,IF(AND(F637&gt;='كشف حساب'!$F$5,'حركة العملاء'!F637&lt;='كشف حساب'!$F$6)*AND(D637='كشف حساب'!$B$5),1,""))</f>
        <v/>
      </c>
      <c r="D637" s="18"/>
      <c r="E637" s="17" t="str">
        <f>IFERROR(VLOOKUP(D637,'بيان العملاء'!$B$7:$I$170,2,0),"")</f>
        <v/>
      </c>
      <c r="F637" s="16"/>
      <c r="G637" s="15"/>
      <c r="H637" s="14"/>
      <c r="I637" s="13"/>
    </row>
    <row r="638" spans="2:9" ht="18.75" thickBot="1" x14ac:dyDescent="0.25">
      <c r="B638" s="25" t="str">
        <f>IF(C638="","",COUNTIF($C$7:C638,C638))</f>
        <v/>
      </c>
      <c r="C638" s="25" t="str">
        <f>IF(AND('كشف حساب'!$F$5&amp;'كشف حساب'!$F$6="")*AND(D638='كشف حساب'!$B$5),1,IF(AND(F638&gt;='كشف حساب'!$F$5,'حركة العملاء'!F638&lt;='كشف حساب'!$F$6)*AND(D638='كشف حساب'!$B$5),1,""))</f>
        <v/>
      </c>
      <c r="D638" s="18"/>
      <c r="E638" s="17" t="str">
        <f>IFERROR(VLOOKUP(D638,'بيان العملاء'!$B$7:$I$170,2,0),"")</f>
        <v/>
      </c>
      <c r="F638" s="16"/>
      <c r="G638" s="15"/>
      <c r="H638" s="14"/>
      <c r="I638" s="13"/>
    </row>
    <row r="639" spans="2:9" ht="18.75" thickBot="1" x14ac:dyDescent="0.25">
      <c r="B639" s="25" t="str">
        <f>IF(C639="","",COUNTIF($C$7:C639,C639))</f>
        <v/>
      </c>
      <c r="C639" s="25" t="str">
        <f>IF(AND('كشف حساب'!$F$5&amp;'كشف حساب'!$F$6="")*AND(D639='كشف حساب'!$B$5),1,IF(AND(F639&gt;='كشف حساب'!$F$5,'حركة العملاء'!F639&lt;='كشف حساب'!$F$6)*AND(D639='كشف حساب'!$B$5),1,""))</f>
        <v/>
      </c>
      <c r="D639" s="18"/>
      <c r="E639" s="17" t="str">
        <f>IFERROR(VLOOKUP(D639,'بيان العملاء'!$B$7:$I$170,2,0),"")</f>
        <v/>
      </c>
      <c r="F639" s="16"/>
      <c r="G639" s="15"/>
      <c r="H639" s="14"/>
      <c r="I639" s="13"/>
    </row>
    <row r="640" spans="2:9" ht="18.75" thickBot="1" x14ac:dyDescent="0.25">
      <c r="B640" s="25" t="str">
        <f>IF(C640="","",COUNTIF($C$7:C640,C640))</f>
        <v/>
      </c>
      <c r="C640" s="25" t="str">
        <f>IF(AND('كشف حساب'!$F$5&amp;'كشف حساب'!$F$6="")*AND(D640='كشف حساب'!$B$5),1,IF(AND(F640&gt;='كشف حساب'!$F$5,'حركة العملاء'!F640&lt;='كشف حساب'!$F$6)*AND(D640='كشف حساب'!$B$5),1,""))</f>
        <v/>
      </c>
      <c r="D640" s="18"/>
      <c r="E640" s="17" t="str">
        <f>IFERROR(VLOOKUP(D640,'بيان العملاء'!$B$7:$I$170,2,0),"")</f>
        <v/>
      </c>
      <c r="F640" s="16"/>
      <c r="G640" s="15"/>
      <c r="H640" s="14"/>
      <c r="I640" s="13"/>
    </row>
    <row r="641" spans="2:9" ht="18.75" thickBot="1" x14ac:dyDescent="0.25">
      <c r="B641" s="25" t="str">
        <f>IF(C641="","",COUNTIF($C$7:C641,C641))</f>
        <v/>
      </c>
      <c r="C641" s="25" t="str">
        <f>IF(AND('كشف حساب'!$F$5&amp;'كشف حساب'!$F$6="")*AND(D641='كشف حساب'!$B$5),1,IF(AND(F641&gt;='كشف حساب'!$F$5,'حركة العملاء'!F641&lt;='كشف حساب'!$F$6)*AND(D641='كشف حساب'!$B$5),1,""))</f>
        <v/>
      </c>
      <c r="D641" s="18"/>
      <c r="E641" s="17" t="str">
        <f>IFERROR(VLOOKUP(D641,'بيان العملاء'!$B$7:$I$170,2,0),"")</f>
        <v/>
      </c>
      <c r="F641" s="16"/>
      <c r="G641" s="15"/>
      <c r="H641" s="14"/>
      <c r="I641" s="13"/>
    </row>
    <row r="642" spans="2:9" ht="18.75" thickBot="1" x14ac:dyDescent="0.25">
      <c r="B642" s="25" t="str">
        <f>IF(C642="","",COUNTIF($C$7:C642,C642))</f>
        <v/>
      </c>
      <c r="C642" s="25" t="str">
        <f>IF(AND('كشف حساب'!$F$5&amp;'كشف حساب'!$F$6="")*AND(D642='كشف حساب'!$B$5),1,IF(AND(F642&gt;='كشف حساب'!$F$5,'حركة العملاء'!F642&lt;='كشف حساب'!$F$6)*AND(D642='كشف حساب'!$B$5),1,""))</f>
        <v/>
      </c>
      <c r="D642" s="18"/>
      <c r="E642" s="17" t="str">
        <f>IFERROR(VLOOKUP(D642,'بيان العملاء'!$B$7:$I$170,2,0),"")</f>
        <v/>
      </c>
      <c r="F642" s="16"/>
      <c r="G642" s="15"/>
      <c r="H642" s="14"/>
      <c r="I642" s="13"/>
    </row>
    <row r="643" spans="2:9" ht="18.75" thickBot="1" x14ac:dyDescent="0.25">
      <c r="B643" s="25" t="str">
        <f>IF(C643="","",COUNTIF($C$7:C643,C643))</f>
        <v/>
      </c>
      <c r="C643" s="25" t="str">
        <f>IF(AND('كشف حساب'!$F$5&amp;'كشف حساب'!$F$6="")*AND(D643='كشف حساب'!$B$5),1,IF(AND(F643&gt;='كشف حساب'!$F$5,'حركة العملاء'!F643&lt;='كشف حساب'!$F$6)*AND(D643='كشف حساب'!$B$5),1,""))</f>
        <v/>
      </c>
      <c r="D643" s="18"/>
      <c r="E643" s="17" t="str">
        <f>IFERROR(VLOOKUP(D643,'بيان العملاء'!$B$7:$I$170,2,0),"")</f>
        <v/>
      </c>
      <c r="F643" s="16"/>
      <c r="G643" s="15"/>
      <c r="H643" s="14"/>
      <c r="I643" s="13"/>
    </row>
    <row r="644" spans="2:9" ht="18.75" thickBot="1" x14ac:dyDescent="0.25">
      <c r="B644" s="25" t="str">
        <f>IF(C644="","",COUNTIF($C$7:C644,C644))</f>
        <v/>
      </c>
      <c r="C644" s="25" t="str">
        <f>IF(AND('كشف حساب'!$F$5&amp;'كشف حساب'!$F$6="")*AND(D644='كشف حساب'!$B$5),1,IF(AND(F644&gt;='كشف حساب'!$F$5,'حركة العملاء'!F644&lt;='كشف حساب'!$F$6)*AND(D644='كشف حساب'!$B$5),1,""))</f>
        <v/>
      </c>
      <c r="D644" s="18"/>
      <c r="E644" s="17" t="str">
        <f>IFERROR(VLOOKUP(D644,'بيان العملاء'!$B$7:$I$170,2,0),"")</f>
        <v/>
      </c>
      <c r="F644" s="16"/>
      <c r="G644" s="15"/>
      <c r="H644" s="14"/>
      <c r="I644" s="13"/>
    </row>
    <row r="645" spans="2:9" ht="18.75" thickBot="1" x14ac:dyDescent="0.25">
      <c r="B645" s="25" t="str">
        <f>IF(C645="","",COUNTIF($C$7:C645,C645))</f>
        <v/>
      </c>
      <c r="C645" s="25" t="str">
        <f>IF(AND('كشف حساب'!$F$5&amp;'كشف حساب'!$F$6="")*AND(D645='كشف حساب'!$B$5),1,IF(AND(F645&gt;='كشف حساب'!$F$5,'حركة العملاء'!F645&lt;='كشف حساب'!$F$6)*AND(D645='كشف حساب'!$B$5),1,""))</f>
        <v/>
      </c>
      <c r="D645" s="18"/>
      <c r="E645" s="17" t="str">
        <f>IFERROR(VLOOKUP(D645,'بيان العملاء'!$B$7:$I$170,2,0),"")</f>
        <v/>
      </c>
      <c r="F645" s="16"/>
      <c r="G645" s="15"/>
      <c r="H645" s="14"/>
      <c r="I645" s="13"/>
    </row>
    <row r="646" spans="2:9" ht="18.75" thickBot="1" x14ac:dyDescent="0.25">
      <c r="B646" s="25" t="str">
        <f>IF(C646="","",COUNTIF($C$7:C646,C646))</f>
        <v/>
      </c>
      <c r="C646" s="25" t="str">
        <f>IF(AND('كشف حساب'!$F$5&amp;'كشف حساب'!$F$6="")*AND(D646='كشف حساب'!$B$5),1,IF(AND(F646&gt;='كشف حساب'!$F$5,'حركة العملاء'!F646&lt;='كشف حساب'!$F$6)*AND(D646='كشف حساب'!$B$5),1,""))</f>
        <v/>
      </c>
      <c r="D646" s="18"/>
      <c r="E646" s="17" t="str">
        <f>IFERROR(VLOOKUP(D646,'بيان العملاء'!$B$7:$I$170,2,0),"")</f>
        <v/>
      </c>
      <c r="F646" s="16"/>
      <c r="G646" s="15"/>
      <c r="H646" s="14"/>
      <c r="I646" s="13"/>
    </row>
    <row r="647" spans="2:9" ht="18.75" thickBot="1" x14ac:dyDescent="0.25">
      <c r="B647" s="25" t="str">
        <f>IF(C647="","",COUNTIF($C$7:C647,C647))</f>
        <v/>
      </c>
      <c r="C647" s="25" t="str">
        <f>IF(AND('كشف حساب'!$F$5&amp;'كشف حساب'!$F$6="")*AND(D647='كشف حساب'!$B$5),1,IF(AND(F647&gt;='كشف حساب'!$F$5,'حركة العملاء'!F647&lt;='كشف حساب'!$F$6)*AND(D647='كشف حساب'!$B$5),1,""))</f>
        <v/>
      </c>
      <c r="D647" s="18"/>
      <c r="E647" s="17" t="str">
        <f>IFERROR(VLOOKUP(D647,'بيان العملاء'!$B$7:$I$170,2,0),"")</f>
        <v/>
      </c>
      <c r="F647" s="16"/>
      <c r="G647" s="15"/>
      <c r="H647" s="14"/>
      <c r="I647" s="13"/>
    </row>
    <row r="648" spans="2:9" ht="18.75" thickBot="1" x14ac:dyDescent="0.25">
      <c r="B648" s="25" t="str">
        <f>IF(C648="","",COUNTIF($C$7:C648,C648))</f>
        <v/>
      </c>
      <c r="C648" s="25" t="str">
        <f>IF(AND('كشف حساب'!$F$5&amp;'كشف حساب'!$F$6="")*AND(D648='كشف حساب'!$B$5),1,IF(AND(F648&gt;='كشف حساب'!$F$5,'حركة العملاء'!F648&lt;='كشف حساب'!$F$6)*AND(D648='كشف حساب'!$B$5),1,""))</f>
        <v/>
      </c>
      <c r="D648" s="18"/>
      <c r="E648" s="17" t="str">
        <f>IFERROR(VLOOKUP(D648,'بيان العملاء'!$B$7:$I$170,2,0),"")</f>
        <v/>
      </c>
      <c r="F648" s="16"/>
      <c r="G648" s="15"/>
      <c r="H648" s="14"/>
      <c r="I648" s="13"/>
    </row>
    <row r="649" spans="2:9" ht="18.75" thickBot="1" x14ac:dyDescent="0.25">
      <c r="B649" s="25" t="str">
        <f>IF(C649="","",COUNTIF($C$7:C649,C649))</f>
        <v/>
      </c>
      <c r="C649" s="25" t="str">
        <f>IF(AND('كشف حساب'!$F$5&amp;'كشف حساب'!$F$6="")*AND(D649='كشف حساب'!$B$5),1,IF(AND(F649&gt;='كشف حساب'!$F$5,'حركة العملاء'!F649&lt;='كشف حساب'!$F$6)*AND(D649='كشف حساب'!$B$5),1,""))</f>
        <v/>
      </c>
      <c r="D649" s="18"/>
      <c r="E649" s="17" t="str">
        <f>IFERROR(VLOOKUP(D649,'بيان العملاء'!$B$7:$I$170,2,0),"")</f>
        <v/>
      </c>
      <c r="F649" s="16"/>
      <c r="G649" s="15"/>
      <c r="H649" s="14"/>
      <c r="I649" s="13"/>
    </row>
    <row r="650" spans="2:9" ht="18.75" thickBot="1" x14ac:dyDescent="0.25">
      <c r="B650" s="25" t="str">
        <f>IF(C650="","",COUNTIF($C$7:C650,C650))</f>
        <v/>
      </c>
      <c r="C650" s="25" t="str">
        <f>IF(AND('كشف حساب'!$F$5&amp;'كشف حساب'!$F$6="")*AND(D650='كشف حساب'!$B$5),1,IF(AND(F650&gt;='كشف حساب'!$F$5,'حركة العملاء'!F650&lt;='كشف حساب'!$F$6)*AND(D650='كشف حساب'!$B$5),1,""))</f>
        <v/>
      </c>
      <c r="D650" s="18"/>
      <c r="E650" s="17" t="str">
        <f>IFERROR(VLOOKUP(D650,'بيان العملاء'!$B$7:$I$170,2,0),"")</f>
        <v/>
      </c>
      <c r="F650" s="16"/>
      <c r="G650" s="15"/>
      <c r="H650" s="14"/>
      <c r="I650" s="13"/>
    </row>
    <row r="651" spans="2:9" ht="18.75" thickBot="1" x14ac:dyDescent="0.25">
      <c r="B651" s="25" t="str">
        <f>IF(C651="","",COUNTIF($C$7:C651,C651))</f>
        <v/>
      </c>
      <c r="C651" s="25" t="str">
        <f>IF(AND('كشف حساب'!$F$5&amp;'كشف حساب'!$F$6="")*AND(D651='كشف حساب'!$B$5),1,IF(AND(F651&gt;='كشف حساب'!$F$5,'حركة العملاء'!F651&lt;='كشف حساب'!$F$6)*AND(D651='كشف حساب'!$B$5),1,""))</f>
        <v/>
      </c>
      <c r="D651" s="18"/>
      <c r="E651" s="17" t="str">
        <f>IFERROR(VLOOKUP(D651,'بيان العملاء'!$B$7:$I$170,2,0),"")</f>
        <v/>
      </c>
      <c r="F651" s="16"/>
      <c r="G651" s="15"/>
      <c r="H651" s="14"/>
      <c r="I651" s="13"/>
    </row>
    <row r="652" spans="2:9" ht="18.75" thickBot="1" x14ac:dyDescent="0.25">
      <c r="B652" s="25" t="str">
        <f>IF(C652="","",COUNTIF($C$7:C652,C652))</f>
        <v/>
      </c>
      <c r="C652" s="25" t="str">
        <f>IF(AND('كشف حساب'!$F$5&amp;'كشف حساب'!$F$6="")*AND(D652='كشف حساب'!$B$5),1,IF(AND(F652&gt;='كشف حساب'!$F$5,'حركة العملاء'!F652&lt;='كشف حساب'!$F$6)*AND(D652='كشف حساب'!$B$5),1,""))</f>
        <v/>
      </c>
      <c r="D652" s="18"/>
      <c r="E652" s="17" t="str">
        <f>IFERROR(VLOOKUP(D652,'بيان العملاء'!$B$7:$I$170,2,0),"")</f>
        <v/>
      </c>
      <c r="F652" s="16"/>
      <c r="G652" s="15"/>
      <c r="H652" s="14"/>
      <c r="I652" s="13"/>
    </row>
    <row r="653" spans="2:9" ht="18.75" thickBot="1" x14ac:dyDescent="0.25">
      <c r="B653" s="25" t="str">
        <f>IF(C653="","",COUNTIF($C$7:C653,C653))</f>
        <v/>
      </c>
      <c r="C653" s="25" t="str">
        <f>IF(AND('كشف حساب'!$F$5&amp;'كشف حساب'!$F$6="")*AND(D653='كشف حساب'!$B$5),1,IF(AND(F653&gt;='كشف حساب'!$F$5,'حركة العملاء'!F653&lt;='كشف حساب'!$F$6)*AND(D653='كشف حساب'!$B$5),1,""))</f>
        <v/>
      </c>
      <c r="D653" s="18"/>
      <c r="E653" s="17" t="str">
        <f>IFERROR(VLOOKUP(D653,'بيان العملاء'!$B$7:$I$170,2,0),"")</f>
        <v/>
      </c>
      <c r="F653" s="16"/>
      <c r="G653" s="15"/>
      <c r="H653" s="14"/>
      <c r="I653" s="13"/>
    </row>
    <row r="654" spans="2:9" ht="18.75" thickBot="1" x14ac:dyDescent="0.25">
      <c r="B654" s="25" t="str">
        <f>IF(C654="","",COUNTIF($C$7:C654,C654))</f>
        <v/>
      </c>
      <c r="C654" s="25" t="str">
        <f>IF(AND('كشف حساب'!$F$5&amp;'كشف حساب'!$F$6="")*AND(D654='كشف حساب'!$B$5),1,IF(AND(F654&gt;='كشف حساب'!$F$5,'حركة العملاء'!F654&lt;='كشف حساب'!$F$6)*AND(D654='كشف حساب'!$B$5),1,""))</f>
        <v/>
      </c>
      <c r="D654" s="18"/>
      <c r="E654" s="17" t="str">
        <f>IFERROR(VLOOKUP(D654,'بيان العملاء'!$B$7:$I$170,2,0),"")</f>
        <v/>
      </c>
      <c r="F654" s="16"/>
      <c r="G654" s="15"/>
      <c r="H654" s="14"/>
      <c r="I654" s="13"/>
    </row>
    <row r="655" spans="2:9" ht="18.75" thickBot="1" x14ac:dyDescent="0.25">
      <c r="B655" s="25" t="str">
        <f>IF(C655="","",COUNTIF($C$7:C655,C655))</f>
        <v/>
      </c>
      <c r="C655" s="25" t="str">
        <f>IF(AND('كشف حساب'!$F$5&amp;'كشف حساب'!$F$6="")*AND(D655='كشف حساب'!$B$5),1,IF(AND(F655&gt;='كشف حساب'!$F$5,'حركة العملاء'!F655&lt;='كشف حساب'!$F$6)*AND(D655='كشف حساب'!$B$5),1,""))</f>
        <v/>
      </c>
      <c r="D655" s="18"/>
      <c r="E655" s="17" t="str">
        <f>IFERROR(VLOOKUP(D655,'بيان العملاء'!$B$7:$I$170,2,0),"")</f>
        <v/>
      </c>
      <c r="F655" s="16"/>
      <c r="G655" s="15"/>
      <c r="H655" s="14"/>
      <c r="I655" s="13"/>
    </row>
    <row r="656" spans="2:9" ht="18.75" thickBot="1" x14ac:dyDescent="0.25">
      <c r="B656" s="25" t="str">
        <f>IF(C656="","",COUNTIF($C$7:C656,C656))</f>
        <v/>
      </c>
      <c r="C656" s="25" t="str">
        <f>IF(AND('كشف حساب'!$F$5&amp;'كشف حساب'!$F$6="")*AND(D656='كشف حساب'!$B$5),1,IF(AND(F656&gt;='كشف حساب'!$F$5,'حركة العملاء'!F656&lt;='كشف حساب'!$F$6)*AND(D656='كشف حساب'!$B$5),1,""))</f>
        <v/>
      </c>
      <c r="D656" s="18"/>
      <c r="E656" s="17" t="str">
        <f>IFERROR(VLOOKUP(D656,'بيان العملاء'!$B$7:$I$170,2,0),"")</f>
        <v/>
      </c>
      <c r="F656" s="16"/>
      <c r="G656" s="15"/>
      <c r="H656" s="14"/>
      <c r="I656" s="13"/>
    </row>
    <row r="657" spans="2:9" ht="18.75" thickBot="1" x14ac:dyDescent="0.25">
      <c r="B657" s="25" t="str">
        <f>IF(C657="","",COUNTIF($C$7:C657,C657))</f>
        <v/>
      </c>
      <c r="C657" s="25" t="str">
        <f>IF(AND('كشف حساب'!$F$5&amp;'كشف حساب'!$F$6="")*AND(D657='كشف حساب'!$B$5),1,IF(AND(F657&gt;='كشف حساب'!$F$5,'حركة العملاء'!F657&lt;='كشف حساب'!$F$6)*AND(D657='كشف حساب'!$B$5),1,""))</f>
        <v/>
      </c>
      <c r="D657" s="18"/>
      <c r="E657" s="17" t="str">
        <f>IFERROR(VLOOKUP(D657,'بيان العملاء'!$B$7:$I$170,2,0),"")</f>
        <v/>
      </c>
      <c r="F657" s="16"/>
      <c r="G657" s="15"/>
      <c r="H657" s="14"/>
      <c r="I657" s="13"/>
    </row>
    <row r="658" spans="2:9" ht="18.75" thickBot="1" x14ac:dyDescent="0.25">
      <c r="B658" s="25" t="str">
        <f>IF(C658="","",COUNTIF($C$7:C658,C658))</f>
        <v/>
      </c>
      <c r="C658" s="25" t="str">
        <f>IF(AND('كشف حساب'!$F$5&amp;'كشف حساب'!$F$6="")*AND(D658='كشف حساب'!$B$5),1,IF(AND(F658&gt;='كشف حساب'!$F$5,'حركة العملاء'!F658&lt;='كشف حساب'!$F$6)*AND(D658='كشف حساب'!$B$5),1,""))</f>
        <v/>
      </c>
      <c r="D658" s="18"/>
      <c r="E658" s="17" t="str">
        <f>IFERROR(VLOOKUP(D658,'بيان العملاء'!$B$7:$I$170,2,0),"")</f>
        <v/>
      </c>
      <c r="F658" s="16"/>
      <c r="G658" s="15"/>
      <c r="H658" s="14"/>
      <c r="I658" s="13"/>
    </row>
    <row r="659" spans="2:9" ht="18.75" thickBot="1" x14ac:dyDescent="0.25">
      <c r="B659" s="25" t="str">
        <f>IF(C659="","",COUNTIF($C$7:C659,C659))</f>
        <v/>
      </c>
      <c r="C659" s="25" t="str">
        <f>IF(AND('كشف حساب'!$F$5&amp;'كشف حساب'!$F$6="")*AND(D659='كشف حساب'!$B$5),1,IF(AND(F659&gt;='كشف حساب'!$F$5,'حركة العملاء'!F659&lt;='كشف حساب'!$F$6)*AND(D659='كشف حساب'!$B$5),1,""))</f>
        <v/>
      </c>
      <c r="D659" s="18"/>
      <c r="E659" s="17" t="str">
        <f>IFERROR(VLOOKUP(D659,'بيان العملاء'!$B$7:$I$170,2,0),"")</f>
        <v/>
      </c>
      <c r="F659" s="16"/>
      <c r="G659" s="15"/>
      <c r="H659" s="14"/>
      <c r="I659" s="13"/>
    </row>
    <row r="660" spans="2:9" ht="18.75" thickBot="1" x14ac:dyDescent="0.25">
      <c r="B660" s="25" t="str">
        <f>IF(C660="","",COUNTIF($C$7:C660,C660))</f>
        <v/>
      </c>
      <c r="C660" s="25" t="str">
        <f>IF(AND('كشف حساب'!$F$5&amp;'كشف حساب'!$F$6="")*AND(D660='كشف حساب'!$B$5),1,IF(AND(F660&gt;='كشف حساب'!$F$5,'حركة العملاء'!F660&lt;='كشف حساب'!$F$6)*AND(D660='كشف حساب'!$B$5),1,""))</f>
        <v/>
      </c>
      <c r="D660" s="18"/>
      <c r="E660" s="17" t="str">
        <f>IFERROR(VLOOKUP(D660,'بيان العملاء'!$B$7:$I$170,2,0),"")</f>
        <v/>
      </c>
      <c r="F660" s="16"/>
      <c r="G660" s="15"/>
      <c r="H660" s="14"/>
      <c r="I660" s="13"/>
    </row>
    <row r="661" spans="2:9" ht="18.75" thickBot="1" x14ac:dyDescent="0.25">
      <c r="B661" s="25" t="str">
        <f>IF(C661="","",COUNTIF($C$7:C661,C661))</f>
        <v/>
      </c>
      <c r="C661" s="25" t="str">
        <f>IF(AND('كشف حساب'!$F$5&amp;'كشف حساب'!$F$6="")*AND(D661='كشف حساب'!$B$5),1,IF(AND(F661&gt;='كشف حساب'!$F$5,'حركة العملاء'!F661&lt;='كشف حساب'!$F$6)*AND(D661='كشف حساب'!$B$5),1,""))</f>
        <v/>
      </c>
      <c r="D661" s="18"/>
      <c r="E661" s="17" t="str">
        <f>IFERROR(VLOOKUP(D661,'بيان العملاء'!$B$7:$I$170,2,0),"")</f>
        <v/>
      </c>
      <c r="F661" s="16"/>
      <c r="G661" s="15"/>
      <c r="H661" s="14"/>
      <c r="I661" s="13"/>
    </row>
    <row r="662" spans="2:9" ht="18.75" thickBot="1" x14ac:dyDescent="0.25">
      <c r="B662" s="25" t="str">
        <f>IF(C662="","",COUNTIF($C$7:C662,C662))</f>
        <v/>
      </c>
      <c r="C662" s="25" t="str">
        <f>IF(AND('كشف حساب'!$F$5&amp;'كشف حساب'!$F$6="")*AND(D662='كشف حساب'!$B$5),1,IF(AND(F662&gt;='كشف حساب'!$F$5,'حركة العملاء'!F662&lt;='كشف حساب'!$F$6)*AND(D662='كشف حساب'!$B$5),1,""))</f>
        <v/>
      </c>
      <c r="D662" s="18"/>
      <c r="E662" s="17" t="str">
        <f>IFERROR(VLOOKUP(D662,'بيان العملاء'!$B$7:$I$170,2,0),"")</f>
        <v/>
      </c>
      <c r="F662" s="16"/>
      <c r="G662" s="15"/>
      <c r="H662" s="14"/>
      <c r="I662" s="13"/>
    </row>
    <row r="663" spans="2:9" ht="18.75" thickBot="1" x14ac:dyDescent="0.25">
      <c r="B663" s="25" t="str">
        <f>IF(C663="","",COUNTIF($C$7:C663,C663))</f>
        <v/>
      </c>
      <c r="C663" s="25" t="str">
        <f>IF(AND('كشف حساب'!$F$5&amp;'كشف حساب'!$F$6="")*AND(D663='كشف حساب'!$B$5),1,IF(AND(F663&gt;='كشف حساب'!$F$5,'حركة العملاء'!F663&lt;='كشف حساب'!$F$6)*AND(D663='كشف حساب'!$B$5),1,""))</f>
        <v/>
      </c>
      <c r="D663" s="18"/>
      <c r="E663" s="17" t="str">
        <f>IFERROR(VLOOKUP(D663,'بيان العملاء'!$B$7:$I$170,2,0),"")</f>
        <v/>
      </c>
      <c r="F663" s="16"/>
      <c r="G663" s="15"/>
      <c r="H663" s="14"/>
      <c r="I663" s="13"/>
    </row>
    <row r="664" spans="2:9" ht="18.75" thickBot="1" x14ac:dyDescent="0.25">
      <c r="B664" s="25" t="str">
        <f>IF(C664="","",COUNTIF($C$7:C664,C664))</f>
        <v/>
      </c>
      <c r="C664" s="25" t="str">
        <f>IF(AND('كشف حساب'!$F$5&amp;'كشف حساب'!$F$6="")*AND(D664='كشف حساب'!$B$5),1,IF(AND(F664&gt;='كشف حساب'!$F$5,'حركة العملاء'!F664&lt;='كشف حساب'!$F$6)*AND(D664='كشف حساب'!$B$5),1,""))</f>
        <v/>
      </c>
      <c r="D664" s="18"/>
      <c r="E664" s="17" t="str">
        <f>IFERROR(VLOOKUP(D664,'بيان العملاء'!$B$7:$I$170,2,0),"")</f>
        <v/>
      </c>
      <c r="F664" s="16"/>
      <c r="G664" s="15"/>
      <c r="H664" s="14"/>
      <c r="I664" s="13"/>
    </row>
    <row r="665" spans="2:9" ht="18.75" thickBot="1" x14ac:dyDescent="0.25">
      <c r="B665" s="25" t="str">
        <f>IF(C665="","",COUNTIF($C$7:C665,C665))</f>
        <v/>
      </c>
      <c r="C665" s="25" t="str">
        <f>IF(AND('كشف حساب'!$F$5&amp;'كشف حساب'!$F$6="")*AND(D665='كشف حساب'!$B$5),1,IF(AND(F665&gt;='كشف حساب'!$F$5,'حركة العملاء'!F665&lt;='كشف حساب'!$F$6)*AND(D665='كشف حساب'!$B$5),1,""))</f>
        <v/>
      </c>
      <c r="D665" s="18"/>
      <c r="E665" s="17" t="str">
        <f>IFERROR(VLOOKUP(D665,'بيان العملاء'!$B$7:$I$170,2,0),"")</f>
        <v/>
      </c>
      <c r="F665" s="16"/>
      <c r="G665" s="15"/>
      <c r="H665" s="14"/>
      <c r="I665" s="13"/>
    </row>
    <row r="666" spans="2:9" ht="18.75" thickBot="1" x14ac:dyDescent="0.25">
      <c r="B666" s="25" t="str">
        <f>IF(C666="","",COUNTIF($C$7:C666,C666))</f>
        <v/>
      </c>
      <c r="C666" s="25" t="str">
        <f>IF(AND('كشف حساب'!$F$5&amp;'كشف حساب'!$F$6="")*AND(D666='كشف حساب'!$B$5),1,IF(AND(F666&gt;='كشف حساب'!$F$5,'حركة العملاء'!F666&lt;='كشف حساب'!$F$6)*AND(D666='كشف حساب'!$B$5),1,""))</f>
        <v/>
      </c>
      <c r="D666" s="18"/>
      <c r="E666" s="17" t="str">
        <f>IFERROR(VLOOKUP(D666,'بيان العملاء'!$B$7:$I$170,2,0),"")</f>
        <v/>
      </c>
      <c r="F666" s="16"/>
      <c r="G666" s="15"/>
      <c r="H666" s="14"/>
      <c r="I666" s="13"/>
    </row>
    <row r="667" spans="2:9" ht="18.75" thickBot="1" x14ac:dyDescent="0.25">
      <c r="B667" s="25" t="str">
        <f>IF(C667="","",COUNTIF($C$7:C667,C667))</f>
        <v/>
      </c>
      <c r="C667" s="25" t="str">
        <f>IF(AND('كشف حساب'!$F$5&amp;'كشف حساب'!$F$6="")*AND(D667='كشف حساب'!$B$5),1,IF(AND(F667&gt;='كشف حساب'!$F$5,'حركة العملاء'!F667&lt;='كشف حساب'!$F$6)*AND(D667='كشف حساب'!$B$5),1,""))</f>
        <v/>
      </c>
      <c r="D667" s="18"/>
      <c r="E667" s="17" t="str">
        <f>IFERROR(VLOOKUP(D667,'بيان العملاء'!$B$7:$I$170,2,0),"")</f>
        <v/>
      </c>
      <c r="F667" s="16"/>
      <c r="G667" s="15"/>
      <c r="H667" s="14"/>
      <c r="I667" s="13"/>
    </row>
    <row r="668" spans="2:9" ht="18.75" thickBot="1" x14ac:dyDescent="0.25">
      <c r="B668" s="25" t="str">
        <f>IF(C668="","",COUNTIF($C$7:C668,C668))</f>
        <v/>
      </c>
      <c r="C668" s="25" t="str">
        <f>IF(AND('كشف حساب'!$F$5&amp;'كشف حساب'!$F$6="")*AND(D668='كشف حساب'!$B$5),1,IF(AND(F668&gt;='كشف حساب'!$F$5,'حركة العملاء'!F668&lt;='كشف حساب'!$F$6)*AND(D668='كشف حساب'!$B$5),1,""))</f>
        <v/>
      </c>
      <c r="D668" s="18"/>
      <c r="E668" s="17" t="str">
        <f>IFERROR(VLOOKUP(D668,'بيان العملاء'!$B$7:$I$170,2,0),"")</f>
        <v/>
      </c>
      <c r="F668" s="16"/>
      <c r="G668" s="15"/>
      <c r="H668" s="14"/>
      <c r="I668" s="13"/>
    </row>
    <row r="669" spans="2:9" ht="18.75" thickBot="1" x14ac:dyDescent="0.25">
      <c r="B669" s="25" t="str">
        <f>IF(C669="","",COUNTIF($C$7:C669,C669))</f>
        <v/>
      </c>
      <c r="C669" s="25" t="str">
        <f>IF(AND('كشف حساب'!$F$5&amp;'كشف حساب'!$F$6="")*AND(D669='كشف حساب'!$B$5),1,IF(AND(F669&gt;='كشف حساب'!$F$5,'حركة العملاء'!F669&lt;='كشف حساب'!$F$6)*AND(D669='كشف حساب'!$B$5),1,""))</f>
        <v/>
      </c>
      <c r="D669" s="18"/>
      <c r="E669" s="17" t="str">
        <f>IFERROR(VLOOKUP(D669,'بيان العملاء'!$B$7:$I$170,2,0),"")</f>
        <v/>
      </c>
      <c r="F669" s="16"/>
      <c r="G669" s="15"/>
      <c r="H669" s="14"/>
      <c r="I669" s="13"/>
    </row>
    <row r="670" spans="2:9" ht="18.75" thickBot="1" x14ac:dyDescent="0.25">
      <c r="B670" s="25" t="str">
        <f>IF(C670="","",COUNTIF($C$7:C670,C670))</f>
        <v/>
      </c>
      <c r="C670" s="25" t="str">
        <f>IF(AND('كشف حساب'!$F$5&amp;'كشف حساب'!$F$6="")*AND(D670='كشف حساب'!$B$5),1,IF(AND(F670&gt;='كشف حساب'!$F$5,'حركة العملاء'!F670&lt;='كشف حساب'!$F$6)*AND(D670='كشف حساب'!$B$5),1,""))</f>
        <v/>
      </c>
      <c r="D670" s="18"/>
      <c r="E670" s="17" t="str">
        <f>IFERROR(VLOOKUP(D670,'بيان العملاء'!$B$7:$I$170,2,0),"")</f>
        <v/>
      </c>
      <c r="F670" s="16"/>
      <c r="G670" s="15"/>
      <c r="H670" s="14"/>
      <c r="I670" s="13"/>
    </row>
    <row r="671" spans="2:9" ht="18.75" thickBot="1" x14ac:dyDescent="0.25">
      <c r="B671" s="25" t="str">
        <f>IF(C671="","",COUNTIF($C$7:C671,C671))</f>
        <v/>
      </c>
      <c r="C671" s="25" t="str">
        <f>IF(AND('كشف حساب'!$F$5&amp;'كشف حساب'!$F$6="")*AND(D671='كشف حساب'!$B$5),1,IF(AND(F671&gt;='كشف حساب'!$F$5,'حركة العملاء'!F671&lt;='كشف حساب'!$F$6)*AND(D671='كشف حساب'!$B$5),1,""))</f>
        <v/>
      </c>
      <c r="D671" s="18"/>
      <c r="E671" s="17" t="str">
        <f>IFERROR(VLOOKUP(D671,'بيان العملاء'!$B$7:$I$170,2,0),"")</f>
        <v/>
      </c>
      <c r="F671" s="16"/>
      <c r="G671" s="15"/>
      <c r="H671" s="14"/>
      <c r="I671" s="13"/>
    </row>
    <row r="672" spans="2:9" ht="18.75" thickBot="1" x14ac:dyDescent="0.25">
      <c r="B672" s="25" t="str">
        <f>IF(C672="","",COUNTIF($C$7:C672,C672))</f>
        <v/>
      </c>
      <c r="C672" s="25" t="str">
        <f>IF(AND('كشف حساب'!$F$5&amp;'كشف حساب'!$F$6="")*AND(D672='كشف حساب'!$B$5),1,IF(AND(F672&gt;='كشف حساب'!$F$5,'حركة العملاء'!F672&lt;='كشف حساب'!$F$6)*AND(D672='كشف حساب'!$B$5),1,""))</f>
        <v/>
      </c>
      <c r="D672" s="18"/>
      <c r="E672" s="17" t="str">
        <f>IFERROR(VLOOKUP(D672,'بيان العملاء'!$B$7:$I$170,2,0),"")</f>
        <v/>
      </c>
      <c r="F672" s="16"/>
      <c r="G672" s="15"/>
      <c r="H672" s="14"/>
      <c r="I672" s="13"/>
    </row>
    <row r="673" spans="2:9" ht="18.75" thickBot="1" x14ac:dyDescent="0.25">
      <c r="B673" s="25" t="str">
        <f>IF(C673="","",COUNTIF($C$7:C673,C673))</f>
        <v/>
      </c>
      <c r="C673" s="25" t="str">
        <f>IF(AND('كشف حساب'!$F$5&amp;'كشف حساب'!$F$6="")*AND(D673='كشف حساب'!$B$5),1,IF(AND(F673&gt;='كشف حساب'!$F$5,'حركة العملاء'!F673&lt;='كشف حساب'!$F$6)*AND(D673='كشف حساب'!$B$5),1,""))</f>
        <v/>
      </c>
      <c r="D673" s="18"/>
      <c r="E673" s="17" t="str">
        <f>IFERROR(VLOOKUP(D673,'بيان العملاء'!$B$7:$I$170,2,0),"")</f>
        <v/>
      </c>
      <c r="F673" s="16"/>
      <c r="G673" s="15"/>
      <c r="H673" s="14"/>
      <c r="I673" s="13"/>
    </row>
    <row r="674" spans="2:9" ht="18.75" thickBot="1" x14ac:dyDescent="0.25">
      <c r="B674" s="25" t="str">
        <f>IF(C674="","",COUNTIF($C$7:C674,C674))</f>
        <v/>
      </c>
      <c r="C674" s="25" t="str">
        <f>IF(AND('كشف حساب'!$F$5&amp;'كشف حساب'!$F$6="")*AND(D674='كشف حساب'!$B$5),1,IF(AND(F674&gt;='كشف حساب'!$F$5,'حركة العملاء'!F674&lt;='كشف حساب'!$F$6)*AND(D674='كشف حساب'!$B$5),1,""))</f>
        <v/>
      </c>
      <c r="D674" s="18"/>
      <c r="E674" s="17" t="str">
        <f>IFERROR(VLOOKUP(D674,'بيان العملاء'!$B$7:$I$170,2,0),"")</f>
        <v/>
      </c>
      <c r="F674" s="16"/>
      <c r="G674" s="15"/>
      <c r="H674" s="14"/>
      <c r="I674" s="13"/>
    </row>
    <row r="675" spans="2:9" ht="18.75" thickBot="1" x14ac:dyDescent="0.25">
      <c r="B675" s="25" t="str">
        <f>IF(C675="","",COUNTIF($C$7:C675,C675))</f>
        <v/>
      </c>
      <c r="C675" s="25" t="str">
        <f>IF(AND('كشف حساب'!$F$5&amp;'كشف حساب'!$F$6="")*AND(D675='كشف حساب'!$B$5),1,IF(AND(F675&gt;='كشف حساب'!$F$5,'حركة العملاء'!F675&lt;='كشف حساب'!$F$6)*AND(D675='كشف حساب'!$B$5),1,""))</f>
        <v/>
      </c>
      <c r="D675" s="18"/>
      <c r="E675" s="17" t="str">
        <f>IFERROR(VLOOKUP(D675,'بيان العملاء'!$B$7:$I$170,2,0),"")</f>
        <v/>
      </c>
      <c r="F675" s="16"/>
      <c r="G675" s="15"/>
      <c r="H675" s="14"/>
      <c r="I675" s="13"/>
    </row>
    <row r="676" spans="2:9" ht="18.75" thickBot="1" x14ac:dyDescent="0.25">
      <c r="B676" s="25" t="str">
        <f>IF(C676="","",COUNTIF($C$7:C676,C676))</f>
        <v/>
      </c>
      <c r="C676" s="25" t="str">
        <f>IF(AND('كشف حساب'!$F$5&amp;'كشف حساب'!$F$6="")*AND(D676='كشف حساب'!$B$5),1,IF(AND(F676&gt;='كشف حساب'!$F$5,'حركة العملاء'!F676&lt;='كشف حساب'!$F$6)*AND(D676='كشف حساب'!$B$5),1,""))</f>
        <v/>
      </c>
      <c r="D676" s="18"/>
      <c r="E676" s="17" t="str">
        <f>IFERROR(VLOOKUP(D676,'بيان العملاء'!$B$7:$I$170,2,0),"")</f>
        <v/>
      </c>
      <c r="F676" s="16"/>
      <c r="G676" s="15"/>
      <c r="H676" s="14"/>
      <c r="I676" s="13"/>
    </row>
    <row r="677" spans="2:9" ht="18.75" thickBot="1" x14ac:dyDescent="0.25">
      <c r="B677" s="25" t="str">
        <f>IF(C677="","",COUNTIF($C$7:C677,C677))</f>
        <v/>
      </c>
      <c r="C677" s="25" t="str">
        <f>IF(AND('كشف حساب'!$F$5&amp;'كشف حساب'!$F$6="")*AND(D677='كشف حساب'!$B$5),1,IF(AND(F677&gt;='كشف حساب'!$F$5,'حركة العملاء'!F677&lt;='كشف حساب'!$F$6)*AND(D677='كشف حساب'!$B$5),1,""))</f>
        <v/>
      </c>
      <c r="D677" s="18"/>
      <c r="E677" s="17" t="str">
        <f>IFERROR(VLOOKUP(D677,'بيان العملاء'!$B$7:$I$170,2,0),"")</f>
        <v/>
      </c>
      <c r="F677" s="16"/>
      <c r="G677" s="15"/>
      <c r="H677" s="14"/>
      <c r="I677" s="13"/>
    </row>
    <row r="678" spans="2:9" ht="18.75" thickBot="1" x14ac:dyDescent="0.25">
      <c r="B678" s="25" t="str">
        <f>IF(C678="","",COUNTIF($C$7:C678,C678))</f>
        <v/>
      </c>
      <c r="C678" s="25" t="str">
        <f>IF(AND('كشف حساب'!$F$5&amp;'كشف حساب'!$F$6="")*AND(D678='كشف حساب'!$B$5),1,IF(AND(F678&gt;='كشف حساب'!$F$5,'حركة العملاء'!F678&lt;='كشف حساب'!$F$6)*AND(D678='كشف حساب'!$B$5),1,""))</f>
        <v/>
      </c>
      <c r="D678" s="18"/>
      <c r="E678" s="17" t="str">
        <f>IFERROR(VLOOKUP(D678,'بيان العملاء'!$B$7:$I$170,2,0),"")</f>
        <v/>
      </c>
      <c r="F678" s="16"/>
      <c r="G678" s="15"/>
      <c r="H678" s="14"/>
      <c r="I678" s="13"/>
    </row>
    <row r="679" spans="2:9" ht="18.75" thickBot="1" x14ac:dyDescent="0.25">
      <c r="B679" s="25" t="str">
        <f>IF(C679="","",COUNTIF($C$7:C679,C679))</f>
        <v/>
      </c>
      <c r="C679" s="25" t="str">
        <f>IF(AND('كشف حساب'!$F$5&amp;'كشف حساب'!$F$6="")*AND(D679='كشف حساب'!$B$5),1,IF(AND(F679&gt;='كشف حساب'!$F$5,'حركة العملاء'!F679&lt;='كشف حساب'!$F$6)*AND(D679='كشف حساب'!$B$5),1,""))</f>
        <v/>
      </c>
      <c r="D679" s="18"/>
      <c r="E679" s="17" t="str">
        <f>IFERROR(VLOOKUP(D679,'بيان العملاء'!$B$7:$I$170,2,0),"")</f>
        <v/>
      </c>
      <c r="F679" s="16"/>
      <c r="G679" s="15"/>
      <c r="H679" s="14"/>
      <c r="I679" s="13"/>
    </row>
    <row r="680" spans="2:9" ht="18.75" thickBot="1" x14ac:dyDescent="0.25">
      <c r="B680" s="25" t="str">
        <f>IF(C680="","",COUNTIF($C$7:C680,C680))</f>
        <v/>
      </c>
      <c r="C680" s="25" t="str">
        <f>IF(AND('كشف حساب'!$F$5&amp;'كشف حساب'!$F$6="")*AND(D680='كشف حساب'!$B$5),1,IF(AND(F680&gt;='كشف حساب'!$F$5,'حركة العملاء'!F680&lt;='كشف حساب'!$F$6)*AND(D680='كشف حساب'!$B$5),1,""))</f>
        <v/>
      </c>
      <c r="D680" s="18"/>
      <c r="E680" s="17" t="str">
        <f>IFERROR(VLOOKUP(D680,'بيان العملاء'!$B$7:$I$170,2,0),"")</f>
        <v/>
      </c>
      <c r="F680" s="16"/>
      <c r="G680" s="15"/>
      <c r="H680" s="14"/>
      <c r="I680" s="13"/>
    </row>
    <row r="681" spans="2:9" ht="18.75" thickBot="1" x14ac:dyDescent="0.25">
      <c r="B681" s="25" t="str">
        <f>IF(C681="","",COUNTIF($C$7:C681,C681))</f>
        <v/>
      </c>
      <c r="C681" s="25" t="str">
        <f>IF(AND('كشف حساب'!$F$5&amp;'كشف حساب'!$F$6="")*AND(D681='كشف حساب'!$B$5),1,IF(AND(F681&gt;='كشف حساب'!$F$5,'حركة العملاء'!F681&lt;='كشف حساب'!$F$6)*AND(D681='كشف حساب'!$B$5),1,""))</f>
        <v/>
      </c>
      <c r="D681" s="18"/>
      <c r="E681" s="17" t="str">
        <f>IFERROR(VLOOKUP(D681,'بيان العملاء'!$B$7:$I$170,2,0),"")</f>
        <v/>
      </c>
      <c r="F681" s="16"/>
      <c r="G681" s="15"/>
      <c r="H681" s="14"/>
      <c r="I681" s="13"/>
    </row>
    <row r="682" spans="2:9" ht="18.75" thickBot="1" x14ac:dyDescent="0.25">
      <c r="B682" s="25" t="str">
        <f>IF(C682="","",COUNTIF($C$7:C682,C682))</f>
        <v/>
      </c>
      <c r="C682" s="25" t="str">
        <f>IF(AND('كشف حساب'!$F$5&amp;'كشف حساب'!$F$6="")*AND(D682='كشف حساب'!$B$5),1,IF(AND(F682&gt;='كشف حساب'!$F$5,'حركة العملاء'!F682&lt;='كشف حساب'!$F$6)*AND(D682='كشف حساب'!$B$5),1,""))</f>
        <v/>
      </c>
      <c r="D682" s="18"/>
      <c r="E682" s="17" t="str">
        <f>IFERROR(VLOOKUP(D682,'بيان العملاء'!$B$7:$I$170,2,0),"")</f>
        <v/>
      </c>
      <c r="F682" s="16"/>
      <c r="G682" s="15"/>
      <c r="H682" s="14"/>
      <c r="I682" s="13"/>
    </row>
    <row r="683" spans="2:9" ht="18.75" thickBot="1" x14ac:dyDescent="0.25">
      <c r="B683" s="25" t="str">
        <f>IF(C683="","",COUNTIF($C$7:C683,C683))</f>
        <v/>
      </c>
      <c r="C683" s="25" t="str">
        <f>IF(AND('كشف حساب'!$F$5&amp;'كشف حساب'!$F$6="")*AND(D683='كشف حساب'!$B$5),1,IF(AND(F683&gt;='كشف حساب'!$F$5,'حركة العملاء'!F683&lt;='كشف حساب'!$F$6)*AND(D683='كشف حساب'!$B$5),1,""))</f>
        <v/>
      </c>
      <c r="D683" s="18"/>
      <c r="E683" s="17" t="str">
        <f>IFERROR(VLOOKUP(D683,'بيان العملاء'!$B$7:$I$170,2,0),"")</f>
        <v/>
      </c>
      <c r="F683" s="16"/>
      <c r="G683" s="15"/>
      <c r="H683" s="14"/>
      <c r="I683" s="13"/>
    </row>
    <row r="684" spans="2:9" ht="18.75" thickBot="1" x14ac:dyDescent="0.25">
      <c r="B684" s="25" t="str">
        <f>IF(C684="","",COUNTIF($C$7:C684,C684))</f>
        <v/>
      </c>
      <c r="C684" s="25" t="str">
        <f>IF(AND('كشف حساب'!$F$5&amp;'كشف حساب'!$F$6="")*AND(D684='كشف حساب'!$B$5),1,IF(AND(F684&gt;='كشف حساب'!$F$5,'حركة العملاء'!F684&lt;='كشف حساب'!$F$6)*AND(D684='كشف حساب'!$B$5),1,""))</f>
        <v/>
      </c>
      <c r="D684" s="18"/>
      <c r="E684" s="17" t="str">
        <f>IFERROR(VLOOKUP(D684,'بيان العملاء'!$B$7:$I$170,2,0),"")</f>
        <v/>
      </c>
      <c r="F684" s="16"/>
      <c r="G684" s="15"/>
      <c r="H684" s="14"/>
      <c r="I684" s="13"/>
    </row>
    <row r="685" spans="2:9" ht="18.75" thickBot="1" x14ac:dyDescent="0.25">
      <c r="B685" s="25" t="str">
        <f>IF(C685="","",COUNTIF($C$7:C685,C685))</f>
        <v/>
      </c>
      <c r="C685" s="25" t="str">
        <f>IF(AND('كشف حساب'!$F$5&amp;'كشف حساب'!$F$6="")*AND(D685='كشف حساب'!$B$5),1,IF(AND(F685&gt;='كشف حساب'!$F$5,'حركة العملاء'!F685&lt;='كشف حساب'!$F$6)*AND(D685='كشف حساب'!$B$5),1,""))</f>
        <v/>
      </c>
      <c r="D685" s="18"/>
      <c r="E685" s="17" t="str">
        <f>IFERROR(VLOOKUP(D685,'بيان العملاء'!$B$7:$I$170,2,0),"")</f>
        <v/>
      </c>
      <c r="F685" s="16"/>
      <c r="G685" s="15"/>
      <c r="H685" s="14"/>
      <c r="I685" s="13"/>
    </row>
    <row r="686" spans="2:9" ht="18.75" thickBot="1" x14ac:dyDescent="0.25">
      <c r="B686" s="25" t="str">
        <f>IF(C686="","",COUNTIF($C$7:C686,C686))</f>
        <v/>
      </c>
      <c r="C686" s="25" t="str">
        <f>IF(AND('كشف حساب'!$F$5&amp;'كشف حساب'!$F$6="")*AND(D686='كشف حساب'!$B$5),1,IF(AND(F686&gt;='كشف حساب'!$F$5,'حركة العملاء'!F686&lt;='كشف حساب'!$F$6)*AND(D686='كشف حساب'!$B$5),1,""))</f>
        <v/>
      </c>
      <c r="D686" s="18"/>
      <c r="E686" s="17" t="str">
        <f>IFERROR(VLOOKUP(D686,'بيان العملاء'!$B$7:$I$170,2,0),"")</f>
        <v/>
      </c>
      <c r="F686" s="16"/>
      <c r="G686" s="15"/>
      <c r="H686" s="14"/>
      <c r="I686" s="13"/>
    </row>
    <row r="687" spans="2:9" ht="18.75" thickBot="1" x14ac:dyDescent="0.25">
      <c r="B687" s="25" t="str">
        <f>IF(C687="","",COUNTIF($C$7:C687,C687))</f>
        <v/>
      </c>
      <c r="C687" s="25" t="str">
        <f>IF(AND('كشف حساب'!$F$5&amp;'كشف حساب'!$F$6="")*AND(D687='كشف حساب'!$B$5),1,IF(AND(F687&gt;='كشف حساب'!$F$5,'حركة العملاء'!F687&lt;='كشف حساب'!$F$6)*AND(D687='كشف حساب'!$B$5),1,""))</f>
        <v/>
      </c>
      <c r="D687" s="18"/>
      <c r="E687" s="17" t="str">
        <f>IFERROR(VLOOKUP(D687,'بيان العملاء'!$B$7:$I$170,2,0),"")</f>
        <v/>
      </c>
      <c r="F687" s="16"/>
      <c r="G687" s="15"/>
      <c r="H687" s="14"/>
      <c r="I687" s="13"/>
    </row>
    <row r="688" spans="2:9" ht="18.75" thickBot="1" x14ac:dyDescent="0.25">
      <c r="B688" s="25" t="str">
        <f>IF(C688="","",COUNTIF($C$7:C688,C688))</f>
        <v/>
      </c>
      <c r="C688" s="25" t="str">
        <f>IF(AND('كشف حساب'!$F$5&amp;'كشف حساب'!$F$6="")*AND(D688='كشف حساب'!$B$5),1,IF(AND(F688&gt;='كشف حساب'!$F$5,'حركة العملاء'!F688&lt;='كشف حساب'!$F$6)*AND(D688='كشف حساب'!$B$5),1,""))</f>
        <v/>
      </c>
      <c r="D688" s="18"/>
      <c r="E688" s="17" t="str">
        <f>IFERROR(VLOOKUP(D688,'بيان العملاء'!$B$7:$I$170,2,0),"")</f>
        <v/>
      </c>
      <c r="F688" s="16"/>
      <c r="G688" s="15"/>
      <c r="H688" s="14"/>
      <c r="I688" s="13"/>
    </row>
    <row r="689" spans="2:9" ht="18.75" thickBot="1" x14ac:dyDescent="0.25">
      <c r="B689" s="25" t="str">
        <f>IF(C689="","",COUNTIF($C$7:C689,C689))</f>
        <v/>
      </c>
      <c r="C689" s="25" t="str">
        <f>IF(AND('كشف حساب'!$F$5&amp;'كشف حساب'!$F$6="")*AND(D689='كشف حساب'!$B$5),1,IF(AND(F689&gt;='كشف حساب'!$F$5,'حركة العملاء'!F689&lt;='كشف حساب'!$F$6)*AND(D689='كشف حساب'!$B$5),1,""))</f>
        <v/>
      </c>
      <c r="D689" s="18"/>
      <c r="E689" s="17" t="str">
        <f>IFERROR(VLOOKUP(D689,'بيان العملاء'!$B$7:$I$170,2,0),"")</f>
        <v/>
      </c>
      <c r="F689" s="16"/>
      <c r="G689" s="15"/>
      <c r="H689" s="14"/>
      <c r="I689" s="13"/>
    </row>
    <row r="690" spans="2:9" ht="18.75" thickBot="1" x14ac:dyDescent="0.25">
      <c r="B690" s="25" t="str">
        <f>IF(C690="","",COUNTIF($C$7:C690,C690))</f>
        <v/>
      </c>
      <c r="C690" s="25" t="str">
        <f>IF(AND('كشف حساب'!$F$5&amp;'كشف حساب'!$F$6="")*AND(D690='كشف حساب'!$B$5),1,IF(AND(F690&gt;='كشف حساب'!$F$5,'حركة العملاء'!F690&lt;='كشف حساب'!$F$6)*AND(D690='كشف حساب'!$B$5),1,""))</f>
        <v/>
      </c>
      <c r="D690" s="18"/>
      <c r="E690" s="17" t="str">
        <f>IFERROR(VLOOKUP(D690,'بيان العملاء'!$B$7:$I$170,2,0),"")</f>
        <v/>
      </c>
      <c r="F690" s="16"/>
      <c r="G690" s="15"/>
      <c r="H690" s="14"/>
      <c r="I690" s="13"/>
    </row>
    <row r="691" spans="2:9" ht="18.75" thickBot="1" x14ac:dyDescent="0.25">
      <c r="B691" s="25" t="str">
        <f>IF(C691="","",COUNTIF($C$7:C691,C691))</f>
        <v/>
      </c>
      <c r="C691" s="25" t="str">
        <f>IF(AND('كشف حساب'!$F$5&amp;'كشف حساب'!$F$6="")*AND(D691='كشف حساب'!$B$5),1,IF(AND(F691&gt;='كشف حساب'!$F$5,'حركة العملاء'!F691&lt;='كشف حساب'!$F$6)*AND(D691='كشف حساب'!$B$5),1,""))</f>
        <v/>
      </c>
      <c r="D691" s="18"/>
      <c r="E691" s="17" t="str">
        <f>IFERROR(VLOOKUP(D691,'بيان العملاء'!$B$7:$I$170,2,0),"")</f>
        <v/>
      </c>
      <c r="F691" s="16"/>
      <c r="G691" s="15"/>
      <c r="H691" s="14"/>
      <c r="I691" s="13"/>
    </row>
    <row r="692" spans="2:9" ht="18.75" thickBot="1" x14ac:dyDescent="0.25">
      <c r="B692" s="25" t="str">
        <f>IF(C692="","",COUNTIF($C$7:C692,C692))</f>
        <v/>
      </c>
      <c r="C692" s="25" t="str">
        <f>IF(AND('كشف حساب'!$F$5&amp;'كشف حساب'!$F$6="")*AND(D692='كشف حساب'!$B$5),1,IF(AND(F692&gt;='كشف حساب'!$F$5,'حركة العملاء'!F692&lt;='كشف حساب'!$F$6)*AND(D692='كشف حساب'!$B$5),1,""))</f>
        <v/>
      </c>
      <c r="D692" s="18"/>
      <c r="E692" s="17" t="str">
        <f>IFERROR(VLOOKUP(D692,'بيان العملاء'!$B$7:$I$170,2,0),"")</f>
        <v/>
      </c>
      <c r="F692" s="16"/>
      <c r="G692" s="15"/>
      <c r="H692" s="14"/>
      <c r="I692" s="13"/>
    </row>
    <row r="693" spans="2:9" ht="18.75" thickBot="1" x14ac:dyDescent="0.25">
      <c r="B693" s="25" t="str">
        <f>IF(C693="","",COUNTIF($C$7:C693,C693))</f>
        <v/>
      </c>
      <c r="C693" s="25" t="str">
        <f>IF(AND('كشف حساب'!$F$5&amp;'كشف حساب'!$F$6="")*AND(D693='كشف حساب'!$B$5),1,IF(AND(F693&gt;='كشف حساب'!$F$5,'حركة العملاء'!F693&lt;='كشف حساب'!$F$6)*AND(D693='كشف حساب'!$B$5),1,""))</f>
        <v/>
      </c>
      <c r="D693" s="18"/>
      <c r="E693" s="17" t="str">
        <f>IFERROR(VLOOKUP(D693,'بيان العملاء'!$B$7:$I$170,2,0),"")</f>
        <v/>
      </c>
      <c r="F693" s="16"/>
      <c r="G693" s="15"/>
      <c r="H693" s="14"/>
      <c r="I693" s="13"/>
    </row>
    <row r="694" spans="2:9" ht="18.75" thickBot="1" x14ac:dyDescent="0.25">
      <c r="B694" s="25" t="str">
        <f>IF(C694="","",COUNTIF($C$7:C694,C694))</f>
        <v/>
      </c>
      <c r="C694" s="25" t="str">
        <f>IF(AND('كشف حساب'!$F$5&amp;'كشف حساب'!$F$6="")*AND(D694='كشف حساب'!$B$5),1,IF(AND(F694&gt;='كشف حساب'!$F$5,'حركة العملاء'!F694&lt;='كشف حساب'!$F$6)*AND(D694='كشف حساب'!$B$5),1,""))</f>
        <v/>
      </c>
      <c r="D694" s="18"/>
      <c r="E694" s="17" t="str">
        <f>IFERROR(VLOOKUP(D694,'بيان العملاء'!$B$7:$I$170,2,0),"")</f>
        <v/>
      </c>
      <c r="F694" s="16"/>
      <c r="G694" s="15"/>
      <c r="H694" s="14"/>
      <c r="I694" s="13"/>
    </row>
    <row r="695" spans="2:9" ht="18.75" thickBot="1" x14ac:dyDescent="0.25">
      <c r="B695" s="25" t="str">
        <f>IF(C695="","",COUNTIF($C$7:C695,C695))</f>
        <v/>
      </c>
      <c r="C695" s="25" t="str">
        <f>IF(AND('كشف حساب'!$F$5&amp;'كشف حساب'!$F$6="")*AND(D695='كشف حساب'!$B$5),1,IF(AND(F695&gt;='كشف حساب'!$F$5,'حركة العملاء'!F695&lt;='كشف حساب'!$F$6)*AND(D695='كشف حساب'!$B$5),1,""))</f>
        <v/>
      </c>
      <c r="D695" s="18"/>
      <c r="E695" s="17" t="str">
        <f>IFERROR(VLOOKUP(D695,'بيان العملاء'!$B$7:$I$170,2,0),"")</f>
        <v/>
      </c>
      <c r="F695" s="16"/>
      <c r="G695" s="15"/>
      <c r="H695" s="14"/>
      <c r="I695" s="13"/>
    </row>
    <row r="696" spans="2:9" ht="18.75" thickBot="1" x14ac:dyDescent="0.25">
      <c r="B696" s="25" t="str">
        <f>IF(C696="","",COUNTIF($C$7:C696,C696))</f>
        <v/>
      </c>
      <c r="C696" s="25" t="str">
        <f>IF(AND('كشف حساب'!$F$5&amp;'كشف حساب'!$F$6="")*AND(D696='كشف حساب'!$B$5),1,IF(AND(F696&gt;='كشف حساب'!$F$5,'حركة العملاء'!F696&lt;='كشف حساب'!$F$6)*AND(D696='كشف حساب'!$B$5),1,""))</f>
        <v/>
      </c>
      <c r="D696" s="18"/>
      <c r="E696" s="17" t="str">
        <f>IFERROR(VLOOKUP(D696,'بيان العملاء'!$B$7:$I$170,2,0),"")</f>
        <v/>
      </c>
      <c r="F696" s="16"/>
      <c r="G696" s="15"/>
      <c r="H696" s="14"/>
      <c r="I696" s="13"/>
    </row>
    <row r="697" spans="2:9" ht="18.75" thickBot="1" x14ac:dyDescent="0.25">
      <c r="B697" s="25" t="str">
        <f>IF(C697="","",COUNTIF($C$7:C697,C697))</f>
        <v/>
      </c>
      <c r="C697" s="25" t="str">
        <f>IF(AND('كشف حساب'!$F$5&amp;'كشف حساب'!$F$6="")*AND(D697='كشف حساب'!$B$5),1,IF(AND(F697&gt;='كشف حساب'!$F$5,'حركة العملاء'!F697&lt;='كشف حساب'!$F$6)*AND(D697='كشف حساب'!$B$5),1,""))</f>
        <v/>
      </c>
      <c r="D697" s="18"/>
      <c r="E697" s="17" t="str">
        <f>IFERROR(VLOOKUP(D697,'بيان العملاء'!$B$7:$I$170,2,0),"")</f>
        <v/>
      </c>
      <c r="F697" s="16"/>
      <c r="G697" s="15"/>
      <c r="H697" s="14"/>
      <c r="I697" s="13"/>
    </row>
    <row r="698" spans="2:9" ht="18.75" thickBot="1" x14ac:dyDescent="0.25">
      <c r="B698" s="25" t="str">
        <f>IF(C698="","",COUNTIF($C$7:C698,C698))</f>
        <v/>
      </c>
      <c r="C698" s="25" t="str">
        <f>IF(AND('كشف حساب'!$F$5&amp;'كشف حساب'!$F$6="")*AND(D698='كشف حساب'!$B$5),1,IF(AND(F698&gt;='كشف حساب'!$F$5,'حركة العملاء'!F698&lt;='كشف حساب'!$F$6)*AND(D698='كشف حساب'!$B$5),1,""))</f>
        <v/>
      </c>
      <c r="D698" s="18"/>
      <c r="E698" s="17" t="str">
        <f>IFERROR(VLOOKUP(D698,'بيان العملاء'!$B$7:$I$170,2,0),"")</f>
        <v/>
      </c>
      <c r="F698" s="16"/>
      <c r="G698" s="15"/>
      <c r="H698" s="14"/>
      <c r="I698" s="13"/>
    </row>
    <row r="699" spans="2:9" ht="18.75" thickBot="1" x14ac:dyDescent="0.25">
      <c r="B699" s="25" t="str">
        <f>IF(C699="","",COUNTIF($C$7:C699,C699))</f>
        <v/>
      </c>
      <c r="C699" s="25" t="str">
        <f>IF(AND('كشف حساب'!$F$5&amp;'كشف حساب'!$F$6="")*AND(D699='كشف حساب'!$B$5),1,IF(AND(F699&gt;='كشف حساب'!$F$5,'حركة العملاء'!F699&lt;='كشف حساب'!$F$6)*AND(D699='كشف حساب'!$B$5),1,""))</f>
        <v/>
      </c>
      <c r="D699" s="18"/>
      <c r="E699" s="17" t="str">
        <f>IFERROR(VLOOKUP(D699,'بيان العملاء'!$B$7:$I$170,2,0),"")</f>
        <v/>
      </c>
      <c r="F699" s="16"/>
      <c r="G699" s="15"/>
      <c r="H699" s="14"/>
      <c r="I699" s="13"/>
    </row>
    <row r="700" spans="2:9" ht="18.75" thickBot="1" x14ac:dyDescent="0.25">
      <c r="B700" s="25" t="str">
        <f>IF(C700="","",COUNTIF($C$7:C700,C700))</f>
        <v/>
      </c>
      <c r="C700" s="25" t="str">
        <f>IF(AND('كشف حساب'!$F$5&amp;'كشف حساب'!$F$6="")*AND(D700='كشف حساب'!$B$5),1,IF(AND(F700&gt;='كشف حساب'!$F$5,'حركة العملاء'!F700&lt;='كشف حساب'!$F$6)*AND(D700='كشف حساب'!$B$5),1,""))</f>
        <v/>
      </c>
      <c r="D700" s="18"/>
      <c r="E700" s="17" t="str">
        <f>IFERROR(VLOOKUP(D700,'بيان العملاء'!$B$7:$I$170,2,0),"")</f>
        <v/>
      </c>
      <c r="F700" s="16"/>
      <c r="G700" s="15"/>
      <c r="H700" s="14"/>
      <c r="I700" s="13"/>
    </row>
    <row r="701" spans="2:9" ht="18.75" thickBot="1" x14ac:dyDescent="0.25">
      <c r="B701" s="25" t="str">
        <f>IF(C701="","",COUNTIF($C$7:C701,C701))</f>
        <v/>
      </c>
      <c r="C701" s="25" t="str">
        <f>IF(AND('كشف حساب'!$F$5&amp;'كشف حساب'!$F$6="")*AND(D701='كشف حساب'!$B$5),1,IF(AND(F701&gt;='كشف حساب'!$F$5,'حركة العملاء'!F701&lt;='كشف حساب'!$F$6)*AND(D701='كشف حساب'!$B$5),1,""))</f>
        <v/>
      </c>
      <c r="D701" s="18"/>
      <c r="E701" s="17" t="str">
        <f>IFERROR(VLOOKUP(D701,'بيان العملاء'!$B$7:$I$170,2,0),"")</f>
        <v/>
      </c>
      <c r="F701" s="16"/>
      <c r="G701" s="15"/>
      <c r="H701" s="14"/>
      <c r="I701" s="13"/>
    </row>
    <row r="702" spans="2:9" ht="18.75" thickBot="1" x14ac:dyDescent="0.25">
      <c r="B702" s="25" t="str">
        <f>IF(C702="","",COUNTIF($C$7:C702,C702))</f>
        <v/>
      </c>
      <c r="C702" s="25" t="str">
        <f>IF(AND('كشف حساب'!$F$5&amp;'كشف حساب'!$F$6="")*AND(D702='كشف حساب'!$B$5),1,IF(AND(F702&gt;='كشف حساب'!$F$5,'حركة العملاء'!F702&lt;='كشف حساب'!$F$6)*AND(D702='كشف حساب'!$B$5),1,""))</f>
        <v/>
      </c>
      <c r="D702" s="18"/>
      <c r="E702" s="17" t="str">
        <f>IFERROR(VLOOKUP(D702,'بيان العملاء'!$B$7:$I$170,2,0),"")</f>
        <v/>
      </c>
      <c r="F702" s="16"/>
      <c r="G702" s="15"/>
      <c r="H702" s="14"/>
      <c r="I702" s="13"/>
    </row>
    <row r="703" spans="2:9" ht="18.75" thickBot="1" x14ac:dyDescent="0.25">
      <c r="B703" s="25" t="str">
        <f>IF(C703="","",COUNTIF($C$7:C703,C703))</f>
        <v/>
      </c>
      <c r="C703" s="25" t="str">
        <f>IF(AND('كشف حساب'!$F$5&amp;'كشف حساب'!$F$6="")*AND(D703='كشف حساب'!$B$5),1,IF(AND(F703&gt;='كشف حساب'!$F$5,'حركة العملاء'!F703&lt;='كشف حساب'!$F$6)*AND(D703='كشف حساب'!$B$5),1,""))</f>
        <v/>
      </c>
      <c r="D703" s="18"/>
      <c r="E703" s="17" t="str">
        <f>IFERROR(VLOOKUP(D703,'بيان العملاء'!$B$7:$I$170,2,0),"")</f>
        <v/>
      </c>
      <c r="F703" s="16"/>
      <c r="G703" s="15"/>
      <c r="H703" s="14"/>
      <c r="I703" s="13"/>
    </row>
    <row r="704" spans="2:9" ht="18.75" thickBot="1" x14ac:dyDescent="0.25">
      <c r="B704" s="25" t="str">
        <f>IF(C704="","",COUNTIF($C$7:C704,C704))</f>
        <v/>
      </c>
      <c r="C704" s="25" t="str">
        <f>IF(AND('كشف حساب'!$F$5&amp;'كشف حساب'!$F$6="")*AND(D704='كشف حساب'!$B$5),1,IF(AND(F704&gt;='كشف حساب'!$F$5,'حركة العملاء'!F704&lt;='كشف حساب'!$F$6)*AND(D704='كشف حساب'!$B$5),1,""))</f>
        <v/>
      </c>
      <c r="D704" s="18"/>
      <c r="E704" s="17" t="str">
        <f>IFERROR(VLOOKUP(D704,'بيان العملاء'!$B$7:$I$170,2,0),"")</f>
        <v/>
      </c>
      <c r="F704" s="16"/>
      <c r="G704" s="15"/>
      <c r="H704" s="14"/>
      <c r="I704" s="13"/>
    </row>
    <row r="705" spans="2:9" ht="18.75" thickBot="1" x14ac:dyDescent="0.25">
      <c r="B705" s="25" t="str">
        <f>IF(C705="","",COUNTIF($C$7:C705,C705))</f>
        <v/>
      </c>
      <c r="C705" s="25" t="str">
        <f>IF(AND('كشف حساب'!$F$5&amp;'كشف حساب'!$F$6="")*AND(D705='كشف حساب'!$B$5),1,IF(AND(F705&gt;='كشف حساب'!$F$5,'حركة العملاء'!F705&lt;='كشف حساب'!$F$6)*AND(D705='كشف حساب'!$B$5),1,""))</f>
        <v/>
      </c>
      <c r="D705" s="18"/>
      <c r="E705" s="17" t="str">
        <f>IFERROR(VLOOKUP(D705,'بيان العملاء'!$B$7:$I$170,2,0),"")</f>
        <v/>
      </c>
      <c r="F705" s="16"/>
      <c r="G705" s="15"/>
      <c r="H705" s="14"/>
      <c r="I705" s="13"/>
    </row>
    <row r="706" spans="2:9" ht="18.75" thickBot="1" x14ac:dyDescent="0.25">
      <c r="B706" s="25" t="str">
        <f>IF(C706="","",COUNTIF($C$7:C706,C706))</f>
        <v/>
      </c>
      <c r="C706" s="25" t="str">
        <f>IF(AND('كشف حساب'!$F$5&amp;'كشف حساب'!$F$6="")*AND(D706='كشف حساب'!$B$5),1,IF(AND(F706&gt;='كشف حساب'!$F$5,'حركة العملاء'!F706&lt;='كشف حساب'!$F$6)*AND(D706='كشف حساب'!$B$5),1,""))</f>
        <v/>
      </c>
      <c r="D706" s="18"/>
      <c r="E706" s="17" t="str">
        <f>IFERROR(VLOOKUP(D706,'بيان العملاء'!$B$7:$I$170,2,0),"")</f>
        <v/>
      </c>
      <c r="F706" s="16"/>
      <c r="G706" s="15"/>
      <c r="H706" s="14"/>
      <c r="I706" s="13"/>
    </row>
    <row r="707" spans="2:9" ht="18.75" thickBot="1" x14ac:dyDescent="0.25">
      <c r="B707" s="25" t="str">
        <f>IF(C707="","",COUNTIF($C$7:C707,C707))</f>
        <v/>
      </c>
      <c r="C707" s="25" t="str">
        <f>IF(AND('كشف حساب'!$F$5&amp;'كشف حساب'!$F$6="")*AND(D707='كشف حساب'!$B$5),1,IF(AND(F707&gt;='كشف حساب'!$F$5,'حركة العملاء'!F707&lt;='كشف حساب'!$F$6)*AND(D707='كشف حساب'!$B$5),1,""))</f>
        <v/>
      </c>
      <c r="D707" s="18"/>
      <c r="E707" s="17" t="str">
        <f>IFERROR(VLOOKUP(D707,'بيان العملاء'!$B$7:$I$170,2,0),"")</f>
        <v/>
      </c>
      <c r="F707" s="16"/>
      <c r="G707" s="15"/>
      <c r="H707" s="14"/>
      <c r="I707" s="13"/>
    </row>
    <row r="708" spans="2:9" ht="18.75" thickBot="1" x14ac:dyDescent="0.25">
      <c r="B708" s="25" t="str">
        <f>IF(C708="","",COUNTIF($C$7:C708,C708))</f>
        <v/>
      </c>
      <c r="C708" s="25" t="str">
        <f>IF(AND('كشف حساب'!$F$5&amp;'كشف حساب'!$F$6="")*AND(D708='كشف حساب'!$B$5),1,IF(AND(F708&gt;='كشف حساب'!$F$5,'حركة العملاء'!F708&lt;='كشف حساب'!$F$6)*AND(D708='كشف حساب'!$B$5),1,""))</f>
        <v/>
      </c>
      <c r="D708" s="18"/>
      <c r="E708" s="17" t="str">
        <f>IFERROR(VLOOKUP(D708,'بيان العملاء'!$B$7:$I$170,2,0),"")</f>
        <v/>
      </c>
      <c r="F708" s="16"/>
      <c r="G708" s="15"/>
      <c r="H708" s="14"/>
      <c r="I708" s="13"/>
    </row>
    <row r="709" spans="2:9" ht="18.75" thickBot="1" x14ac:dyDescent="0.25">
      <c r="B709" s="25" t="str">
        <f>IF(C709="","",COUNTIF($C$7:C709,C709))</f>
        <v/>
      </c>
      <c r="C709" s="25" t="str">
        <f>IF(AND('كشف حساب'!$F$5&amp;'كشف حساب'!$F$6="")*AND(D709='كشف حساب'!$B$5),1,IF(AND(F709&gt;='كشف حساب'!$F$5,'حركة العملاء'!F709&lt;='كشف حساب'!$F$6)*AND(D709='كشف حساب'!$B$5),1,""))</f>
        <v/>
      </c>
      <c r="D709" s="18"/>
      <c r="E709" s="17" t="str">
        <f>IFERROR(VLOOKUP(D709,'بيان العملاء'!$B$7:$I$170,2,0),"")</f>
        <v/>
      </c>
      <c r="F709" s="16"/>
      <c r="G709" s="15"/>
      <c r="H709" s="14"/>
      <c r="I709" s="13"/>
    </row>
    <row r="710" spans="2:9" ht="18.75" thickBot="1" x14ac:dyDescent="0.25">
      <c r="B710" s="25" t="str">
        <f>IF(C710="","",COUNTIF($C$7:C710,C710))</f>
        <v/>
      </c>
      <c r="C710" s="25" t="str">
        <f>IF(AND('كشف حساب'!$F$5&amp;'كشف حساب'!$F$6="")*AND(D710='كشف حساب'!$B$5),1,IF(AND(F710&gt;='كشف حساب'!$F$5,'حركة العملاء'!F710&lt;='كشف حساب'!$F$6)*AND(D710='كشف حساب'!$B$5),1,""))</f>
        <v/>
      </c>
      <c r="D710" s="18"/>
      <c r="E710" s="17" t="str">
        <f>IFERROR(VLOOKUP(D710,'بيان العملاء'!$B$7:$I$170,2,0),"")</f>
        <v/>
      </c>
      <c r="F710" s="16"/>
      <c r="G710" s="15"/>
      <c r="H710" s="14"/>
      <c r="I710" s="13"/>
    </row>
    <row r="711" spans="2:9" ht="18.75" thickBot="1" x14ac:dyDescent="0.25">
      <c r="B711" s="25" t="str">
        <f>IF(C711="","",COUNTIF($C$7:C711,C711))</f>
        <v/>
      </c>
      <c r="C711" s="25" t="str">
        <f>IF(AND('كشف حساب'!$F$5&amp;'كشف حساب'!$F$6="")*AND(D711='كشف حساب'!$B$5),1,IF(AND(F711&gt;='كشف حساب'!$F$5,'حركة العملاء'!F711&lt;='كشف حساب'!$F$6)*AND(D711='كشف حساب'!$B$5),1,""))</f>
        <v/>
      </c>
      <c r="D711" s="18"/>
      <c r="E711" s="17" t="str">
        <f>IFERROR(VLOOKUP(D711,'بيان العملاء'!$B$7:$I$170,2,0),"")</f>
        <v/>
      </c>
      <c r="F711" s="16"/>
      <c r="G711" s="15"/>
      <c r="H711" s="14"/>
      <c r="I711" s="13"/>
    </row>
    <row r="712" spans="2:9" ht="18.75" thickBot="1" x14ac:dyDescent="0.25">
      <c r="B712" s="25" t="str">
        <f>IF(C712="","",COUNTIF($C$7:C712,C712))</f>
        <v/>
      </c>
      <c r="C712" s="25" t="str">
        <f>IF(AND('كشف حساب'!$F$5&amp;'كشف حساب'!$F$6="")*AND(D712='كشف حساب'!$B$5),1,IF(AND(F712&gt;='كشف حساب'!$F$5,'حركة العملاء'!F712&lt;='كشف حساب'!$F$6)*AND(D712='كشف حساب'!$B$5),1,""))</f>
        <v/>
      </c>
      <c r="D712" s="18"/>
      <c r="E712" s="17" t="str">
        <f>IFERROR(VLOOKUP(D712,'بيان العملاء'!$B$7:$I$170,2,0),"")</f>
        <v/>
      </c>
      <c r="F712" s="16"/>
      <c r="G712" s="15"/>
      <c r="H712" s="14"/>
      <c r="I712" s="13"/>
    </row>
    <row r="713" spans="2:9" ht="18.75" thickBot="1" x14ac:dyDescent="0.25">
      <c r="B713" s="25" t="str">
        <f>IF(C713="","",COUNTIF($C$7:C713,C713))</f>
        <v/>
      </c>
      <c r="C713" s="25" t="str">
        <f>IF(AND('كشف حساب'!$F$5&amp;'كشف حساب'!$F$6="")*AND(D713='كشف حساب'!$B$5),1,IF(AND(F713&gt;='كشف حساب'!$F$5,'حركة العملاء'!F713&lt;='كشف حساب'!$F$6)*AND(D713='كشف حساب'!$B$5),1,""))</f>
        <v/>
      </c>
      <c r="D713" s="18"/>
      <c r="E713" s="17" t="str">
        <f>IFERROR(VLOOKUP(D713,'بيان العملاء'!$B$7:$I$170,2,0),"")</f>
        <v/>
      </c>
      <c r="F713" s="16"/>
      <c r="G713" s="15"/>
      <c r="H713" s="14"/>
      <c r="I713" s="13"/>
    </row>
    <row r="714" spans="2:9" ht="18.75" thickBot="1" x14ac:dyDescent="0.25">
      <c r="B714" s="25" t="str">
        <f>IF(C714="","",COUNTIF($C$7:C714,C714))</f>
        <v/>
      </c>
      <c r="C714" s="25" t="str">
        <f>IF(AND('كشف حساب'!$F$5&amp;'كشف حساب'!$F$6="")*AND(D714='كشف حساب'!$B$5),1,IF(AND(F714&gt;='كشف حساب'!$F$5,'حركة العملاء'!F714&lt;='كشف حساب'!$F$6)*AND(D714='كشف حساب'!$B$5),1,""))</f>
        <v/>
      </c>
      <c r="D714" s="18"/>
      <c r="E714" s="17" t="str">
        <f>IFERROR(VLOOKUP(D714,'بيان العملاء'!$B$7:$I$170,2,0),"")</f>
        <v/>
      </c>
      <c r="F714" s="16"/>
      <c r="G714" s="15"/>
      <c r="H714" s="14"/>
      <c r="I714" s="13"/>
    </row>
    <row r="715" spans="2:9" ht="18.75" thickBot="1" x14ac:dyDescent="0.25">
      <c r="B715" s="25" t="str">
        <f>IF(C715="","",COUNTIF($C$7:C715,C715))</f>
        <v/>
      </c>
      <c r="C715" s="25" t="str">
        <f>IF(AND('كشف حساب'!$F$5&amp;'كشف حساب'!$F$6="")*AND(D715='كشف حساب'!$B$5),1,IF(AND(F715&gt;='كشف حساب'!$F$5,'حركة العملاء'!F715&lt;='كشف حساب'!$F$6)*AND(D715='كشف حساب'!$B$5),1,""))</f>
        <v/>
      </c>
      <c r="D715" s="18"/>
      <c r="E715" s="17" t="str">
        <f>IFERROR(VLOOKUP(D715,'بيان العملاء'!$B$7:$I$170,2,0),"")</f>
        <v/>
      </c>
      <c r="F715" s="16"/>
      <c r="G715" s="15"/>
      <c r="H715" s="14"/>
      <c r="I715" s="13"/>
    </row>
    <row r="716" spans="2:9" ht="18.75" thickBot="1" x14ac:dyDescent="0.25">
      <c r="B716" s="25" t="str">
        <f>IF(C716="","",COUNTIF($C$7:C716,C716))</f>
        <v/>
      </c>
      <c r="C716" s="25" t="str">
        <f>IF(AND('كشف حساب'!$F$5&amp;'كشف حساب'!$F$6="")*AND(D716='كشف حساب'!$B$5),1,IF(AND(F716&gt;='كشف حساب'!$F$5,'حركة العملاء'!F716&lt;='كشف حساب'!$F$6)*AND(D716='كشف حساب'!$B$5),1,""))</f>
        <v/>
      </c>
      <c r="D716" s="18"/>
      <c r="E716" s="17" t="str">
        <f>IFERROR(VLOOKUP(D716,'بيان العملاء'!$B$7:$I$170,2,0),"")</f>
        <v/>
      </c>
      <c r="F716" s="16"/>
      <c r="G716" s="15"/>
      <c r="H716" s="14"/>
      <c r="I716" s="13"/>
    </row>
    <row r="717" spans="2:9" ht="18.75" thickBot="1" x14ac:dyDescent="0.25">
      <c r="B717" s="25" t="str">
        <f>IF(C717="","",COUNTIF($C$7:C717,C717))</f>
        <v/>
      </c>
      <c r="C717" s="25" t="str">
        <f>IF(AND('كشف حساب'!$F$5&amp;'كشف حساب'!$F$6="")*AND(D717='كشف حساب'!$B$5),1,IF(AND(F717&gt;='كشف حساب'!$F$5,'حركة العملاء'!F717&lt;='كشف حساب'!$F$6)*AND(D717='كشف حساب'!$B$5),1,""))</f>
        <v/>
      </c>
      <c r="D717" s="18"/>
      <c r="E717" s="17" t="str">
        <f>IFERROR(VLOOKUP(D717,'بيان العملاء'!$B$7:$I$170,2,0),"")</f>
        <v/>
      </c>
      <c r="F717" s="16"/>
      <c r="G717" s="15"/>
      <c r="H717" s="14"/>
      <c r="I717" s="13"/>
    </row>
    <row r="718" spans="2:9" ht="18.75" thickBot="1" x14ac:dyDescent="0.25">
      <c r="B718" s="25" t="str">
        <f>IF(C718="","",COUNTIF($C$7:C718,C718))</f>
        <v/>
      </c>
      <c r="C718" s="25" t="str">
        <f>IF(AND('كشف حساب'!$F$5&amp;'كشف حساب'!$F$6="")*AND(D718='كشف حساب'!$B$5),1,IF(AND(F718&gt;='كشف حساب'!$F$5,'حركة العملاء'!F718&lt;='كشف حساب'!$F$6)*AND(D718='كشف حساب'!$B$5),1,""))</f>
        <v/>
      </c>
      <c r="D718" s="18"/>
      <c r="E718" s="17" t="str">
        <f>IFERROR(VLOOKUP(D718,'بيان العملاء'!$B$7:$I$170,2,0),"")</f>
        <v/>
      </c>
      <c r="F718" s="16"/>
      <c r="G718" s="15"/>
      <c r="H718" s="14"/>
      <c r="I718" s="13"/>
    </row>
    <row r="719" spans="2:9" ht="18.75" thickBot="1" x14ac:dyDescent="0.25">
      <c r="B719" s="25" t="str">
        <f>IF(C719="","",COUNTIF($C$7:C719,C719))</f>
        <v/>
      </c>
      <c r="C719" s="25" t="str">
        <f>IF(AND('كشف حساب'!$F$5&amp;'كشف حساب'!$F$6="")*AND(D719='كشف حساب'!$B$5),1,IF(AND(F719&gt;='كشف حساب'!$F$5,'حركة العملاء'!F719&lt;='كشف حساب'!$F$6)*AND(D719='كشف حساب'!$B$5),1,""))</f>
        <v/>
      </c>
      <c r="D719" s="18"/>
      <c r="E719" s="17" t="str">
        <f>IFERROR(VLOOKUP(D719,'بيان العملاء'!$B$7:$I$170,2,0),"")</f>
        <v/>
      </c>
      <c r="F719" s="16"/>
      <c r="G719" s="15"/>
      <c r="H719" s="14"/>
      <c r="I719" s="13"/>
    </row>
    <row r="720" spans="2:9" ht="18.75" thickBot="1" x14ac:dyDescent="0.25">
      <c r="B720" s="25" t="str">
        <f>IF(C720="","",COUNTIF($C$7:C720,C720))</f>
        <v/>
      </c>
      <c r="C720" s="25" t="str">
        <f>IF(AND('كشف حساب'!$F$5&amp;'كشف حساب'!$F$6="")*AND(D720='كشف حساب'!$B$5),1,IF(AND(F720&gt;='كشف حساب'!$F$5,'حركة العملاء'!F720&lt;='كشف حساب'!$F$6)*AND(D720='كشف حساب'!$B$5),1,""))</f>
        <v/>
      </c>
      <c r="D720" s="18"/>
      <c r="E720" s="17" t="str">
        <f>IFERROR(VLOOKUP(D720,'بيان العملاء'!$B$7:$I$170,2,0),"")</f>
        <v/>
      </c>
      <c r="F720" s="16"/>
      <c r="G720" s="15"/>
      <c r="H720" s="14"/>
      <c r="I720" s="13"/>
    </row>
    <row r="721" spans="2:9" ht="18.75" thickBot="1" x14ac:dyDescent="0.25">
      <c r="B721" s="25" t="str">
        <f>IF(C721="","",COUNTIF($C$7:C721,C721))</f>
        <v/>
      </c>
      <c r="C721" s="25" t="str">
        <f>IF(AND('كشف حساب'!$F$5&amp;'كشف حساب'!$F$6="")*AND(D721='كشف حساب'!$B$5),1,IF(AND(F721&gt;='كشف حساب'!$F$5,'حركة العملاء'!F721&lt;='كشف حساب'!$F$6)*AND(D721='كشف حساب'!$B$5),1,""))</f>
        <v/>
      </c>
      <c r="D721" s="18"/>
      <c r="E721" s="17" t="str">
        <f>IFERROR(VLOOKUP(D721,'بيان العملاء'!$B$7:$I$170,2,0),"")</f>
        <v/>
      </c>
      <c r="F721" s="16"/>
      <c r="G721" s="15"/>
      <c r="H721" s="14"/>
      <c r="I721" s="13"/>
    </row>
    <row r="722" spans="2:9" ht="18.75" thickBot="1" x14ac:dyDescent="0.25">
      <c r="B722" s="25" t="str">
        <f>IF(C722="","",COUNTIF($C$7:C722,C722))</f>
        <v/>
      </c>
      <c r="C722" s="25" t="str">
        <f>IF(AND('كشف حساب'!$F$5&amp;'كشف حساب'!$F$6="")*AND(D722='كشف حساب'!$B$5),1,IF(AND(F722&gt;='كشف حساب'!$F$5,'حركة العملاء'!F722&lt;='كشف حساب'!$F$6)*AND(D722='كشف حساب'!$B$5),1,""))</f>
        <v/>
      </c>
      <c r="D722" s="18"/>
      <c r="E722" s="17" t="str">
        <f>IFERROR(VLOOKUP(D722,'بيان العملاء'!$B$7:$I$170,2,0),"")</f>
        <v/>
      </c>
      <c r="F722" s="16"/>
      <c r="G722" s="15"/>
      <c r="H722" s="14"/>
      <c r="I722" s="13"/>
    </row>
    <row r="723" spans="2:9" ht="18.75" thickBot="1" x14ac:dyDescent="0.25">
      <c r="B723" s="25" t="str">
        <f>IF(C723="","",COUNTIF($C$7:C723,C723))</f>
        <v/>
      </c>
      <c r="C723" s="25" t="str">
        <f>IF(AND('كشف حساب'!$F$5&amp;'كشف حساب'!$F$6="")*AND(D723='كشف حساب'!$B$5),1,IF(AND(F723&gt;='كشف حساب'!$F$5,'حركة العملاء'!F723&lt;='كشف حساب'!$F$6)*AND(D723='كشف حساب'!$B$5),1,""))</f>
        <v/>
      </c>
      <c r="D723" s="18"/>
      <c r="E723" s="17" t="str">
        <f>IFERROR(VLOOKUP(D723,'بيان العملاء'!$B$7:$I$170,2,0),"")</f>
        <v/>
      </c>
      <c r="F723" s="16"/>
      <c r="G723" s="15"/>
      <c r="H723" s="14"/>
      <c r="I723" s="13"/>
    </row>
    <row r="724" spans="2:9" ht="18.75" thickBot="1" x14ac:dyDescent="0.25">
      <c r="B724" s="25" t="str">
        <f>IF(C724="","",COUNTIF($C$7:C724,C724))</f>
        <v/>
      </c>
      <c r="C724" s="25" t="str">
        <f>IF(AND('كشف حساب'!$F$5&amp;'كشف حساب'!$F$6="")*AND(D724='كشف حساب'!$B$5),1,IF(AND(F724&gt;='كشف حساب'!$F$5,'حركة العملاء'!F724&lt;='كشف حساب'!$F$6)*AND(D724='كشف حساب'!$B$5),1,""))</f>
        <v/>
      </c>
      <c r="D724" s="18"/>
      <c r="E724" s="17" t="str">
        <f>IFERROR(VLOOKUP(D724,'بيان العملاء'!$B$7:$I$170,2,0),"")</f>
        <v/>
      </c>
      <c r="F724" s="16"/>
      <c r="G724" s="15"/>
      <c r="H724" s="14"/>
      <c r="I724" s="13"/>
    </row>
    <row r="725" spans="2:9" ht="18.75" thickBot="1" x14ac:dyDescent="0.25">
      <c r="B725" s="25" t="str">
        <f>IF(C725="","",COUNTIF($C$7:C725,C725))</f>
        <v/>
      </c>
      <c r="C725" s="25" t="str">
        <f>IF(AND('كشف حساب'!$F$5&amp;'كشف حساب'!$F$6="")*AND(D725='كشف حساب'!$B$5),1,IF(AND(F725&gt;='كشف حساب'!$F$5,'حركة العملاء'!F725&lt;='كشف حساب'!$F$6)*AND(D725='كشف حساب'!$B$5),1,""))</f>
        <v/>
      </c>
      <c r="D725" s="18"/>
      <c r="E725" s="17" t="str">
        <f>IFERROR(VLOOKUP(D725,'بيان العملاء'!$B$7:$I$170,2,0),"")</f>
        <v/>
      </c>
      <c r="F725" s="16"/>
      <c r="G725" s="15"/>
      <c r="H725" s="14"/>
      <c r="I725" s="13"/>
    </row>
    <row r="726" spans="2:9" ht="18.75" thickBot="1" x14ac:dyDescent="0.25">
      <c r="B726" s="25" t="str">
        <f>IF(C726="","",COUNTIF($C$7:C726,C726))</f>
        <v/>
      </c>
      <c r="C726" s="25" t="str">
        <f>IF(AND('كشف حساب'!$F$5&amp;'كشف حساب'!$F$6="")*AND(D726='كشف حساب'!$B$5),1,IF(AND(F726&gt;='كشف حساب'!$F$5,'حركة العملاء'!F726&lt;='كشف حساب'!$F$6)*AND(D726='كشف حساب'!$B$5),1,""))</f>
        <v/>
      </c>
      <c r="D726" s="18"/>
      <c r="E726" s="17" t="str">
        <f>IFERROR(VLOOKUP(D726,'بيان العملاء'!$B$7:$I$170,2,0),"")</f>
        <v/>
      </c>
      <c r="F726" s="16"/>
      <c r="G726" s="15"/>
      <c r="H726" s="14"/>
      <c r="I726" s="13"/>
    </row>
    <row r="727" spans="2:9" ht="18.75" thickBot="1" x14ac:dyDescent="0.25">
      <c r="B727" s="25" t="str">
        <f>IF(C727="","",COUNTIF($C$7:C727,C727))</f>
        <v/>
      </c>
      <c r="C727" s="25" t="str">
        <f>IF(AND('كشف حساب'!$F$5&amp;'كشف حساب'!$F$6="")*AND(D727='كشف حساب'!$B$5),1,IF(AND(F727&gt;='كشف حساب'!$F$5,'حركة العملاء'!F727&lt;='كشف حساب'!$F$6)*AND(D727='كشف حساب'!$B$5),1,""))</f>
        <v/>
      </c>
      <c r="D727" s="18"/>
      <c r="E727" s="17" t="str">
        <f>IFERROR(VLOOKUP(D727,'بيان العملاء'!$B$7:$I$170,2,0),"")</f>
        <v/>
      </c>
      <c r="F727" s="16"/>
      <c r="G727" s="15"/>
      <c r="H727" s="14"/>
      <c r="I727" s="13"/>
    </row>
    <row r="728" spans="2:9" ht="18.75" thickBot="1" x14ac:dyDescent="0.25">
      <c r="B728" s="25" t="str">
        <f>IF(C728="","",COUNTIF($C$7:C728,C728))</f>
        <v/>
      </c>
      <c r="C728" s="25" t="str">
        <f>IF(AND('كشف حساب'!$F$5&amp;'كشف حساب'!$F$6="")*AND(D728='كشف حساب'!$B$5),1,IF(AND(F728&gt;='كشف حساب'!$F$5,'حركة العملاء'!F728&lt;='كشف حساب'!$F$6)*AND(D728='كشف حساب'!$B$5),1,""))</f>
        <v/>
      </c>
      <c r="D728" s="18"/>
      <c r="E728" s="17" t="str">
        <f>IFERROR(VLOOKUP(D728,'بيان العملاء'!$B$7:$I$170,2,0),"")</f>
        <v/>
      </c>
      <c r="F728" s="16"/>
      <c r="G728" s="15"/>
      <c r="H728" s="14"/>
      <c r="I728" s="13"/>
    </row>
    <row r="729" spans="2:9" ht="18.75" thickBot="1" x14ac:dyDescent="0.25">
      <c r="B729" s="25" t="str">
        <f>IF(C729="","",COUNTIF($C$7:C729,C729))</f>
        <v/>
      </c>
      <c r="C729" s="25" t="str">
        <f>IF(AND('كشف حساب'!$F$5&amp;'كشف حساب'!$F$6="")*AND(D729='كشف حساب'!$B$5),1,IF(AND(F729&gt;='كشف حساب'!$F$5,'حركة العملاء'!F729&lt;='كشف حساب'!$F$6)*AND(D729='كشف حساب'!$B$5),1,""))</f>
        <v/>
      </c>
      <c r="D729" s="18"/>
      <c r="E729" s="17" t="str">
        <f>IFERROR(VLOOKUP(D729,'بيان العملاء'!$B$7:$I$170,2,0),"")</f>
        <v/>
      </c>
      <c r="F729" s="16"/>
      <c r="G729" s="15"/>
      <c r="H729" s="14"/>
      <c r="I729" s="13"/>
    </row>
    <row r="730" spans="2:9" ht="18.75" thickBot="1" x14ac:dyDescent="0.25">
      <c r="B730" s="25" t="str">
        <f>IF(C730="","",COUNTIF($C$7:C730,C730))</f>
        <v/>
      </c>
      <c r="C730" s="25" t="str">
        <f>IF(AND('كشف حساب'!$F$5&amp;'كشف حساب'!$F$6="")*AND(D730='كشف حساب'!$B$5),1,IF(AND(F730&gt;='كشف حساب'!$F$5,'حركة العملاء'!F730&lt;='كشف حساب'!$F$6)*AND(D730='كشف حساب'!$B$5),1,""))</f>
        <v/>
      </c>
      <c r="D730" s="18"/>
      <c r="E730" s="17" t="str">
        <f>IFERROR(VLOOKUP(D730,'بيان العملاء'!$B$7:$I$170,2,0),"")</f>
        <v/>
      </c>
      <c r="F730" s="16"/>
      <c r="G730" s="15"/>
      <c r="H730" s="14"/>
      <c r="I730" s="13"/>
    </row>
    <row r="731" spans="2:9" ht="18.75" thickBot="1" x14ac:dyDescent="0.25">
      <c r="B731" s="25" t="str">
        <f>IF(C731="","",COUNTIF($C$7:C731,C731))</f>
        <v/>
      </c>
      <c r="C731" s="25" t="str">
        <f>IF(AND('كشف حساب'!$F$5&amp;'كشف حساب'!$F$6="")*AND(D731='كشف حساب'!$B$5),1,IF(AND(F731&gt;='كشف حساب'!$F$5,'حركة العملاء'!F731&lt;='كشف حساب'!$F$6)*AND(D731='كشف حساب'!$B$5),1,""))</f>
        <v/>
      </c>
      <c r="D731" s="18"/>
      <c r="E731" s="17" t="str">
        <f>IFERROR(VLOOKUP(D731,'بيان العملاء'!$B$7:$I$170,2,0),"")</f>
        <v/>
      </c>
      <c r="F731" s="16"/>
      <c r="G731" s="15"/>
      <c r="H731" s="14"/>
      <c r="I731" s="13"/>
    </row>
    <row r="732" spans="2:9" ht="18.75" thickBot="1" x14ac:dyDescent="0.25">
      <c r="B732" s="25" t="str">
        <f>IF(C732="","",COUNTIF($C$7:C732,C732))</f>
        <v/>
      </c>
      <c r="C732" s="25" t="str">
        <f>IF(AND('كشف حساب'!$F$5&amp;'كشف حساب'!$F$6="")*AND(D732='كشف حساب'!$B$5),1,IF(AND(F732&gt;='كشف حساب'!$F$5,'حركة العملاء'!F732&lt;='كشف حساب'!$F$6)*AND(D732='كشف حساب'!$B$5),1,""))</f>
        <v/>
      </c>
      <c r="D732" s="18"/>
      <c r="E732" s="17" t="str">
        <f>IFERROR(VLOOKUP(D732,'بيان العملاء'!$B$7:$I$170,2,0),"")</f>
        <v/>
      </c>
      <c r="F732" s="16"/>
      <c r="G732" s="15"/>
      <c r="H732" s="14"/>
      <c r="I732" s="13"/>
    </row>
    <row r="733" spans="2:9" ht="18.75" thickBot="1" x14ac:dyDescent="0.25">
      <c r="B733" s="25" t="str">
        <f>IF(C733="","",COUNTIF($C$7:C733,C733))</f>
        <v/>
      </c>
      <c r="C733" s="25" t="str">
        <f>IF(AND('كشف حساب'!$F$5&amp;'كشف حساب'!$F$6="")*AND(D733='كشف حساب'!$B$5),1,IF(AND(F733&gt;='كشف حساب'!$F$5,'حركة العملاء'!F733&lt;='كشف حساب'!$F$6)*AND(D733='كشف حساب'!$B$5),1,""))</f>
        <v/>
      </c>
      <c r="D733" s="18"/>
      <c r="E733" s="17" t="str">
        <f>IFERROR(VLOOKUP(D733,'بيان العملاء'!$B$7:$I$170,2,0),"")</f>
        <v/>
      </c>
      <c r="F733" s="16"/>
      <c r="G733" s="15"/>
      <c r="H733" s="14"/>
      <c r="I733" s="13"/>
    </row>
    <row r="734" spans="2:9" ht="18.75" thickBot="1" x14ac:dyDescent="0.25">
      <c r="B734" s="25" t="str">
        <f>IF(C734="","",COUNTIF($C$7:C734,C734))</f>
        <v/>
      </c>
      <c r="C734" s="25" t="str">
        <f>IF(AND('كشف حساب'!$F$5&amp;'كشف حساب'!$F$6="")*AND(D734='كشف حساب'!$B$5),1,IF(AND(F734&gt;='كشف حساب'!$F$5,'حركة العملاء'!F734&lt;='كشف حساب'!$F$6)*AND(D734='كشف حساب'!$B$5),1,""))</f>
        <v/>
      </c>
      <c r="D734" s="18"/>
      <c r="E734" s="17" t="str">
        <f>IFERROR(VLOOKUP(D734,'بيان العملاء'!$B$7:$I$170,2,0),"")</f>
        <v/>
      </c>
      <c r="F734" s="16"/>
      <c r="G734" s="15"/>
      <c r="H734" s="14"/>
      <c r="I734" s="13"/>
    </row>
    <row r="735" spans="2:9" ht="18.75" thickBot="1" x14ac:dyDescent="0.25">
      <c r="B735" s="25" t="str">
        <f>IF(C735="","",COUNTIF($C$7:C735,C735))</f>
        <v/>
      </c>
      <c r="C735" s="25" t="str">
        <f>IF(AND('كشف حساب'!$F$5&amp;'كشف حساب'!$F$6="")*AND(D735='كشف حساب'!$B$5),1,IF(AND(F735&gt;='كشف حساب'!$F$5,'حركة العملاء'!F735&lt;='كشف حساب'!$F$6)*AND(D735='كشف حساب'!$B$5),1,""))</f>
        <v/>
      </c>
      <c r="D735" s="18"/>
      <c r="E735" s="17" t="str">
        <f>IFERROR(VLOOKUP(D735,'بيان العملاء'!$B$7:$I$170,2,0),"")</f>
        <v/>
      </c>
      <c r="F735" s="16"/>
      <c r="G735" s="15"/>
      <c r="H735" s="14"/>
      <c r="I735" s="13"/>
    </row>
    <row r="736" spans="2:9" ht="18.75" thickBot="1" x14ac:dyDescent="0.25">
      <c r="B736" s="25" t="str">
        <f>IF(C736="","",COUNTIF($C$7:C736,C736))</f>
        <v/>
      </c>
      <c r="C736" s="25" t="str">
        <f>IF(AND('كشف حساب'!$F$5&amp;'كشف حساب'!$F$6="")*AND(D736='كشف حساب'!$B$5),1,IF(AND(F736&gt;='كشف حساب'!$F$5,'حركة العملاء'!F736&lt;='كشف حساب'!$F$6)*AND(D736='كشف حساب'!$B$5),1,""))</f>
        <v/>
      </c>
      <c r="D736" s="18"/>
      <c r="E736" s="17" t="str">
        <f>IFERROR(VLOOKUP(D736,'بيان العملاء'!$B$7:$I$170,2,0),"")</f>
        <v/>
      </c>
      <c r="F736" s="16"/>
      <c r="G736" s="15"/>
      <c r="H736" s="14"/>
      <c r="I736" s="13"/>
    </row>
    <row r="737" spans="2:9" ht="18.75" thickBot="1" x14ac:dyDescent="0.25">
      <c r="B737" s="25" t="str">
        <f>IF(C737="","",COUNTIF($C$7:C737,C737))</f>
        <v/>
      </c>
      <c r="C737" s="25" t="str">
        <f>IF(AND('كشف حساب'!$F$5&amp;'كشف حساب'!$F$6="")*AND(D737='كشف حساب'!$B$5),1,IF(AND(F737&gt;='كشف حساب'!$F$5,'حركة العملاء'!F737&lt;='كشف حساب'!$F$6)*AND(D737='كشف حساب'!$B$5),1,""))</f>
        <v/>
      </c>
      <c r="D737" s="18"/>
      <c r="E737" s="17" t="str">
        <f>IFERROR(VLOOKUP(D737,'بيان العملاء'!$B$7:$I$170,2,0),"")</f>
        <v/>
      </c>
      <c r="F737" s="16"/>
      <c r="G737" s="15"/>
      <c r="H737" s="14"/>
      <c r="I737" s="13"/>
    </row>
    <row r="738" spans="2:9" ht="18.75" thickBot="1" x14ac:dyDescent="0.25">
      <c r="B738" s="25" t="str">
        <f>IF(C738="","",COUNTIF($C$7:C738,C738))</f>
        <v/>
      </c>
      <c r="C738" s="25" t="str">
        <f>IF(AND('كشف حساب'!$F$5&amp;'كشف حساب'!$F$6="")*AND(D738='كشف حساب'!$B$5),1,IF(AND(F738&gt;='كشف حساب'!$F$5,'حركة العملاء'!F738&lt;='كشف حساب'!$F$6)*AND(D738='كشف حساب'!$B$5),1,""))</f>
        <v/>
      </c>
      <c r="D738" s="18"/>
      <c r="E738" s="17" t="str">
        <f>IFERROR(VLOOKUP(D738,'بيان العملاء'!$B$7:$I$170,2,0),"")</f>
        <v/>
      </c>
      <c r="F738" s="16"/>
      <c r="G738" s="15"/>
      <c r="H738" s="14"/>
      <c r="I738" s="13"/>
    </row>
    <row r="739" spans="2:9" ht="18.75" thickBot="1" x14ac:dyDescent="0.25">
      <c r="B739" s="25" t="str">
        <f>IF(C739="","",COUNTIF($C$7:C739,C739))</f>
        <v/>
      </c>
      <c r="C739" s="25" t="str">
        <f>IF(AND('كشف حساب'!$F$5&amp;'كشف حساب'!$F$6="")*AND(D739='كشف حساب'!$B$5),1,IF(AND(F739&gt;='كشف حساب'!$F$5,'حركة العملاء'!F739&lt;='كشف حساب'!$F$6)*AND(D739='كشف حساب'!$B$5),1,""))</f>
        <v/>
      </c>
      <c r="D739" s="18"/>
      <c r="E739" s="17" t="str">
        <f>IFERROR(VLOOKUP(D739,'بيان العملاء'!$B$7:$I$170,2,0),"")</f>
        <v/>
      </c>
      <c r="F739" s="16"/>
      <c r="G739" s="15"/>
      <c r="H739" s="14"/>
      <c r="I739" s="13"/>
    </row>
    <row r="740" spans="2:9" ht="18.75" thickBot="1" x14ac:dyDescent="0.25">
      <c r="B740" s="25" t="str">
        <f>IF(C740="","",COUNTIF($C$7:C740,C740))</f>
        <v/>
      </c>
      <c r="C740" s="25" t="str">
        <f>IF(AND('كشف حساب'!$F$5&amp;'كشف حساب'!$F$6="")*AND(D740='كشف حساب'!$B$5),1,IF(AND(F740&gt;='كشف حساب'!$F$5,'حركة العملاء'!F740&lt;='كشف حساب'!$F$6)*AND(D740='كشف حساب'!$B$5),1,""))</f>
        <v/>
      </c>
      <c r="D740" s="18"/>
      <c r="E740" s="17" t="str">
        <f>IFERROR(VLOOKUP(D740,'بيان العملاء'!$B$7:$I$170,2,0),"")</f>
        <v/>
      </c>
      <c r="F740" s="16"/>
      <c r="G740" s="15"/>
      <c r="H740" s="14"/>
      <c r="I740" s="13"/>
    </row>
    <row r="741" spans="2:9" ht="18.75" thickBot="1" x14ac:dyDescent="0.25">
      <c r="B741" s="25" t="str">
        <f>IF(C741="","",COUNTIF($C$7:C741,C741))</f>
        <v/>
      </c>
      <c r="C741" s="25" t="str">
        <f>IF(AND('كشف حساب'!$F$5&amp;'كشف حساب'!$F$6="")*AND(D741='كشف حساب'!$B$5),1,IF(AND(F741&gt;='كشف حساب'!$F$5,'حركة العملاء'!F741&lt;='كشف حساب'!$F$6)*AND(D741='كشف حساب'!$B$5),1,""))</f>
        <v/>
      </c>
      <c r="D741" s="18"/>
      <c r="E741" s="17" t="str">
        <f>IFERROR(VLOOKUP(D741,'بيان العملاء'!$B$7:$I$170,2,0),"")</f>
        <v/>
      </c>
      <c r="F741" s="16"/>
      <c r="G741" s="15"/>
      <c r="H741" s="14"/>
      <c r="I741" s="13"/>
    </row>
    <row r="742" spans="2:9" ht="18.75" thickBot="1" x14ac:dyDescent="0.25">
      <c r="B742" s="25" t="str">
        <f>IF(C742="","",COUNTIF($C$7:C742,C742))</f>
        <v/>
      </c>
      <c r="C742" s="25" t="str">
        <f>IF(AND('كشف حساب'!$F$5&amp;'كشف حساب'!$F$6="")*AND(D742='كشف حساب'!$B$5),1,IF(AND(F742&gt;='كشف حساب'!$F$5,'حركة العملاء'!F742&lt;='كشف حساب'!$F$6)*AND(D742='كشف حساب'!$B$5),1,""))</f>
        <v/>
      </c>
      <c r="D742" s="18"/>
      <c r="E742" s="17" t="str">
        <f>IFERROR(VLOOKUP(D742,'بيان العملاء'!$B$7:$I$170,2,0),"")</f>
        <v/>
      </c>
      <c r="F742" s="16"/>
      <c r="G742" s="15"/>
      <c r="H742" s="14"/>
      <c r="I742" s="13"/>
    </row>
    <row r="743" spans="2:9" ht="18.75" thickBot="1" x14ac:dyDescent="0.25">
      <c r="B743" s="25" t="str">
        <f>IF(C743="","",COUNTIF($C$7:C743,C743))</f>
        <v/>
      </c>
      <c r="C743" s="25" t="str">
        <f>IF(AND('كشف حساب'!$F$5&amp;'كشف حساب'!$F$6="")*AND(D743='كشف حساب'!$B$5),1,IF(AND(F743&gt;='كشف حساب'!$F$5,'حركة العملاء'!F743&lt;='كشف حساب'!$F$6)*AND(D743='كشف حساب'!$B$5),1,""))</f>
        <v/>
      </c>
      <c r="D743" s="18"/>
      <c r="E743" s="17" t="str">
        <f>IFERROR(VLOOKUP(D743,'بيان العملاء'!$B$7:$I$170,2,0),"")</f>
        <v/>
      </c>
      <c r="F743" s="16"/>
      <c r="G743" s="15"/>
      <c r="H743" s="14"/>
      <c r="I743" s="13"/>
    </row>
    <row r="744" spans="2:9" ht="18.75" thickBot="1" x14ac:dyDescent="0.25">
      <c r="B744" s="25" t="str">
        <f>IF(C744="","",COUNTIF($C$7:C744,C744))</f>
        <v/>
      </c>
      <c r="C744" s="25" t="str">
        <f>IF(AND('كشف حساب'!$F$5&amp;'كشف حساب'!$F$6="")*AND(D744='كشف حساب'!$B$5),1,IF(AND(F744&gt;='كشف حساب'!$F$5,'حركة العملاء'!F744&lt;='كشف حساب'!$F$6)*AND(D744='كشف حساب'!$B$5),1,""))</f>
        <v/>
      </c>
      <c r="D744" s="18"/>
      <c r="E744" s="17" t="str">
        <f>IFERROR(VLOOKUP(D744,'بيان العملاء'!$B$7:$I$170,2,0),"")</f>
        <v/>
      </c>
      <c r="F744" s="16"/>
      <c r="G744" s="15"/>
      <c r="H744" s="14"/>
      <c r="I744" s="13"/>
    </row>
    <row r="745" spans="2:9" ht="18.75" thickBot="1" x14ac:dyDescent="0.25">
      <c r="B745" s="25" t="str">
        <f>IF(C745="","",COUNTIF($C$7:C745,C745))</f>
        <v/>
      </c>
      <c r="C745" s="25" t="str">
        <f>IF(AND('كشف حساب'!$F$5&amp;'كشف حساب'!$F$6="")*AND(D745='كشف حساب'!$B$5),1,IF(AND(F745&gt;='كشف حساب'!$F$5,'حركة العملاء'!F745&lt;='كشف حساب'!$F$6)*AND(D745='كشف حساب'!$B$5),1,""))</f>
        <v/>
      </c>
      <c r="D745" s="18"/>
      <c r="E745" s="17" t="str">
        <f>IFERROR(VLOOKUP(D745,'بيان العملاء'!$B$7:$I$170,2,0),"")</f>
        <v/>
      </c>
      <c r="F745" s="16"/>
      <c r="G745" s="15"/>
      <c r="H745" s="14"/>
      <c r="I745" s="13"/>
    </row>
    <row r="746" spans="2:9" ht="18.75" thickBot="1" x14ac:dyDescent="0.25">
      <c r="B746" s="25" t="str">
        <f>IF(C746="","",COUNTIF($C$7:C746,C746))</f>
        <v/>
      </c>
      <c r="C746" s="25" t="str">
        <f>IF(AND('كشف حساب'!$F$5&amp;'كشف حساب'!$F$6="")*AND(D746='كشف حساب'!$B$5),1,IF(AND(F746&gt;='كشف حساب'!$F$5,'حركة العملاء'!F746&lt;='كشف حساب'!$F$6)*AND(D746='كشف حساب'!$B$5),1,""))</f>
        <v/>
      </c>
      <c r="D746" s="18"/>
      <c r="E746" s="17" t="str">
        <f>IFERROR(VLOOKUP(D746,'بيان العملاء'!$B$7:$I$170,2,0),"")</f>
        <v/>
      </c>
      <c r="F746" s="16"/>
      <c r="G746" s="15"/>
      <c r="H746" s="14"/>
      <c r="I746" s="13"/>
    </row>
    <row r="747" spans="2:9" ht="18.75" thickBot="1" x14ac:dyDescent="0.25">
      <c r="B747" s="25" t="str">
        <f>IF(C747="","",COUNTIF($C$7:C747,C747))</f>
        <v/>
      </c>
      <c r="C747" s="25" t="str">
        <f>IF(AND('كشف حساب'!$F$5&amp;'كشف حساب'!$F$6="")*AND(D747='كشف حساب'!$B$5),1,IF(AND(F747&gt;='كشف حساب'!$F$5,'حركة العملاء'!F747&lt;='كشف حساب'!$F$6)*AND(D747='كشف حساب'!$B$5),1,""))</f>
        <v/>
      </c>
      <c r="D747" s="18"/>
      <c r="E747" s="17" t="str">
        <f>IFERROR(VLOOKUP(D747,'بيان العملاء'!$B$7:$I$170,2,0),"")</f>
        <v/>
      </c>
      <c r="F747" s="16"/>
      <c r="G747" s="15"/>
      <c r="H747" s="14"/>
      <c r="I747" s="13"/>
    </row>
    <row r="748" spans="2:9" ht="18.75" thickBot="1" x14ac:dyDescent="0.25">
      <c r="B748" s="25" t="str">
        <f>IF(C748="","",COUNTIF($C$7:C748,C748))</f>
        <v/>
      </c>
      <c r="C748" s="25" t="str">
        <f>IF(AND('كشف حساب'!$F$5&amp;'كشف حساب'!$F$6="")*AND(D748='كشف حساب'!$B$5),1,IF(AND(F748&gt;='كشف حساب'!$F$5,'حركة العملاء'!F748&lt;='كشف حساب'!$F$6)*AND(D748='كشف حساب'!$B$5),1,""))</f>
        <v/>
      </c>
      <c r="D748" s="18"/>
      <c r="E748" s="17" t="str">
        <f>IFERROR(VLOOKUP(D748,'بيان العملاء'!$B$7:$I$170,2,0),"")</f>
        <v/>
      </c>
      <c r="F748" s="16"/>
      <c r="G748" s="15"/>
      <c r="H748" s="14"/>
      <c r="I748" s="13"/>
    </row>
    <row r="749" spans="2:9" ht="18.75" thickBot="1" x14ac:dyDescent="0.25">
      <c r="B749" s="25" t="str">
        <f>IF(C749="","",COUNTIF($C$7:C749,C749))</f>
        <v/>
      </c>
      <c r="C749" s="25" t="str">
        <f>IF(AND('كشف حساب'!$F$5&amp;'كشف حساب'!$F$6="")*AND(D749='كشف حساب'!$B$5),1,IF(AND(F749&gt;='كشف حساب'!$F$5,'حركة العملاء'!F749&lt;='كشف حساب'!$F$6)*AND(D749='كشف حساب'!$B$5),1,""))</f>
        <v/>
      </c>
      <c r="D749" s="18"/>
      <c r="E749" s="17" t="str">
        <f>IFERROR(VLOOKUP(D749,'بيان العملاء'!$B$7:$I$170,2,0),"")</f>
        <v/>
      </c>
      <c r="F749" s="16"/>
      <c r="G749" s="15"/>
      <c r="H749" s="14"/>
      <c r="I749" s="13"/>
    </row>
    <row r="750" spans="2:9" ht="18.75" thickBot="1" x14ac:dyDescent="0.25">
      <c r="B750" s="25" t="str">
        <f>IF(C750="","",COUNTIF($C$7:C750,C750))</f>
        <v/>
      </c>
      <c r="C750" s="25" t="str">
        <f>IF(AND('كشف حساب'!$F$5&amp;'كشف حساب'!$F$6="")*AND(D750='كشف حساب'!$B$5),1,IF(AND(F750&gt;='كشف حساب'!$F$5,'حركة العملاء'!F750&lt;='كشف حساب'!$F$6)*AND(D750='كشف حساب'!$B$5),1,""))</f>
        <v/>
      </c>
      <c r="D750" s="18"/>
      <c r="E750" s="17" t="str">
        <f>IFERROR(VLOOKUP(D750,'بيان العملاء'!$B$7:$I$170,2,0),"")</f>
        <v/>
      </c>
      <c r="F750" s="16"/>
      <c r="G750" s="15"/>
      <c r="H750" s="14"/>
      <c r="I750" s="13"/>
    </row>
    <row r="751" spans="2:9" ht="18.75" thickBot="1" x14ac:dyDescent="0.25">
      <c r="B751" s="25" t="str">
        <f>IF(C751="","",COUNTIF($C$7:C751,C751))</f>
        <v/>
      </c>
      <c r="C751" s="25" t="str">
        <f>IF(AND('كشف حساب'!$F$5&amp;'كشف حساب'!$F$6="")*AND(D751='كشف حساب'!$B$5),1,IF(AND(F751&gt;='كشف حساب'!$F$5,'حركة العملاء'!F751&lt;='كشف حساب'!$F$6)*AND(D751='كشف حساب'!$B$5),1,""))</f>
        <v/>
      </c>
      <c r="D751" s="18"/>
      <c r="E751" s="17" t="str">
        <f>IFERROR(VLOOKUP(D751,'بيان العملاء'!$B$7:$I$170,2,0),"")</f>
        <v/>
      </c>
      <c r="F751" s="16"/>
      <c r="G751" s="15"/>
      <c r="H751" s="14"/>
      <c r="I751" s="13"/>
    </row>
    <row r="752" spans="2:9" ht="18.75" thickBot="1" x14ac:dyDescent="0.25">
      <c r="B752" s="25" t="str">
        <f>IF(C752="","",COUNTIF($C$7:C752,C752))</f>
        <v/>
      </c>
      <c r="C752" s="25" t="str">
        <f>IF(AND('كشف حساب'!$F$5&amp;'كشف حساب'!$F$6="")*AND(D752='كشف حساب'!$B$5),1,IF(AND(F752&gt;='كشف حساب'!$F$5,'حركة العملاء'!F752&lt;='كشف حساب'!$F$6)*AND(D752='كشف حساب'!$B$5),1,""))</f>
        <v/>
      </c>
      <c r="D752" s="18"/>
      <c r="E752" s="17" t="str">
        <f>IFERROR(VLOOKUP(D752,'بيان العملاء'!$B$7:$I$170,2,0),"")</f>
        <v/>
      </c>
      <c r="F752" s="16"/>
      <c r="G752" s="15"/>
      <c r="H752" s="14"/>
      <c r="I752" s="13"/>
    </row>
    <row r="753" spans="2:9" ht="18.75" thickBot="1" x14ac:dyDescent="0.25">
      <c r="B753" s="25" t="str">
        <f>IF(C753="","",COUNTIF($C$7:C753,C753))</f>
        <v/>
      </c>
      <c r="C753" s="25" t="str">
        <f>IF(AND('كشف حساب'!$F$5&amp;'كشف حساب'!$F$6="")*AND(D753='كشف حساب'!$B$5),1,IF(AND(F753&gt;='كشف حساب'!$F$5,'حركة العملاء'!F753&lt;='كشف حساب'!$F$6)*AND(D753='كشف حساب'!$B$5),1,""))</f>
        <v/>
      </c>
      <c r="D753" s="18"/>
      <c r="E753" s="17" t="str">
        <f>IFERROR(VLOOKUP(D753,'بيان العملاء'!$B$7:$I$170,2,0),"")</f>
        <v/>
      </c>
      <c r="F753" s="16"/>
      <c r="G753" s="15"/>
      <c r="H753" s="14"/>
      <c r="I753" s="13"/>
    </row>
    <row r="754" spans="2:9" ht="18.75" thickBot="1" x14ac:dyDescent="0.25">
      <c r="B754" s="25" t="str">
        <f>IF(C754="","",COUNTIF($C$7:C754,C754))</f>
        <v/>
      </c>
      <c r="C754" s="25" t="str">
        <f>IF(AND('كشف حساب'!$F$5&amp;'كشف حساب'!$F$6="")*AND(D754='كشف حساب'!$B$5),1,IF(AND(F754&gt;='كشف حساب'!$F$5,'حركة العملاء'!F754&lt;='كشف حساب'!$F$6)*AND(D754='كشف حساب'!$B$5),1,""))</f>
        <v/>
      </c>
      <c r="D754" s="18"/>
      <c r="E754" s="17" t="str">
        <f>IFERROR(VLOOKUP(D754,'بيان العملاء'!$B$7:$I$170,2,0),"")</f>
        <v/>
      </c>
      <c r="F754" s="16"/>
      <c r="G754" s="15"/>
      <c r="H754" s="14"/>
      <c r="I754" s="13"/>
    </row>
    <row r="755" spans="2:9" ht="18.75" thickBot="1" x14ac:dyDescent="0.25">
      <c r="B755" s="25" t="str">
        <f>IF(C755="","",COUNTIF($C$7:C755,C755))</f>
        <v/>
      </c>
      <c r="C755" s="25" t="str">
        <f>IF(AND('كشف حساب'!$F$5&amp;'كشف حساب'!$F$6="")*AND(D755='كشف حساب'!$B$5),1,IF(AND(F755&gt;='كشف حساب'!$F$5,'حركة العملاء'!F755&lt;='كشف حساب'!$F$6)*AND(D755='كشف حساب'!$B$5),1,""))</f>
        <v/>
      </c>
      <c r="D755" s="18"/>
      <c r="E755" s="17" t="str">
        <f>IFERROR(VLOOKUP(D755,'بيان العملاء'!$B$7:$I$170,2,0),"")</f>
        <v/>
      </c>
      <c r="F755" s="16"/>
      <c r="G755" s="15"/>
      <c r="H755" s="14"/>
      <c r="I755" s="13"/>
    </row>
    <row r="756" spans="2:9" ht="18.75" thickBot="1" x14ac:dyDescent="0.25">
      <c r="B756" s="25" t="str">
        <f>IF(C756="","",COUNTIF($C$7:C756,C756))</f>
        <v/>
      </c>
      <c r="C756" s="25" t="str">
        <f>IF(AND('كشف حساب'!$F$5&amp;'كشف حساب'!$F$6="")*AND(D756='كشف حساب'!$B$5),1,IF(AND(F756&gt;='كشف حساب'!$F$5,'حركة العملاء'!F756&lt;='كشف حساب'!$F$6)*AND(D756='كشف حساب'!$B$5),1,""))</f>
        <v/>
      </c>
      <c r="D756" s="18"/>
      <c r="E756" s="17" t="str">
        <f>IFERROR(VLOOKUP(D756,'بيان العملاء'!$B$7:$I$170,2,0),"")</f>
        <v/>
      </c>
      <c r="F756" s="16"/>
      <c r="G756" s="15"/>
      <c r="H756" s="14"/>
      <c r="I756" s="13"/>
    </row>
    <row r="757" spans="2:9" ht="18.75" thickBot="1" x14ac:dyDescent="0.25">
      <c r="B757" s="25" t="str">
        <f>IF(C757="","",COUNTIF($C$7:C757,C757))</f>
        <v/>
      </c>
      <c r="C757" s="25" t="str">
        <f>IF(AND('كشف حساب'!$F$5&amp;'كشف حساب'!$F$6="")*AND(D757='كشف حساب'!$B$5),1,IF(AND(F757&gt;='كشف حساب'!$F$5,'حركة العملاء'!F757&lt;='كشف حساب'!$F$6)*AND(D757='كشف حساب'!$B$5),1,""))</f>
        <v/>
      </c>
      <c r="D757" s="18"/>
      <c r="E757" s="17" t="str">
        <f>IFERROR(VLOOKUP(D757,'بيان العملاء'!$B$7:$I$170,2,0),"")</f>
        <v/>
      </c>
      <c r="F757" s="16"/>
      <c r="G757" s="15"/>
      <c r="H757" s="14"/>
      <c r="I757" s="13"/>
    </row>
    <row r="758" spans="2:9" ht="18.75" thickBot="1" x14ac:dyDescent="0.25">
      <c r="B758" s="25" t="str">
        <f>IF(C758="","",COUNTIF($C$7:C758,C758))</f>
        <v/>
      </c>
      <c r="C758" s="25" t="str">
        <f>IF(AND('كشف حساب'!$F$5&amp;'كشف حساب'!$F$6="")*AND(D758='كشف حساب'!$B$5),1,IF(AND(F758&gt;='كشف حساب'!$F$5,'حركة العملاء'!F758&lt;='كشف حساب'!$F$6)*AND(D758='كشف حساب'!$B$5),1,""))</f>
        <v/>
      </c>
      <c r="D758" s="18"/>
      <c r="E758" s="17" t="str">
        <f>IFERROR(VLOOKUP(D758,'بيان العملاء'!$B$7:$I$170,2,0),"")</f>
        <v/>
      </c>
      <c r="F758" s="16"/>
      <c r="G758" s="15"/>
      <c r="H758" s="14"/>
      <c r="I758" s="13"/>
    </row>
    <row r="759" spans="2:9" ht="18.75" thickBot="1" x14ac:dyDescent="0.25">
      <c r="B759" s="25" t="str">
        <f>IF(C759="","",COUNTIF($C$7:C759,C759))</f>
        <v/>
      </c>
      <c r="C759" s="25" t="str">
        <f>IF(AND('كشف حساب'!$F$5&amp;'كشف حساب'!$F$6="")*AND(D759='كشف حساب'!$B$5),1,IF(AND(F759&gt;='كشف حساب'!$F$5,'حركة العملاء'!F759&lt;='كشف حساب'!$F$6)*AND(D759='كشف حساب'!$B$5),1,""))</f>
        <v/>
      </c>
      <c r="D759" s="18"/>
      <c r="E759" s="17" t="str">
        <f>IFERROR(VLOOKUP(D759,'بيان العملاء'!$B$7:$I$170,2,0),"")</f>
        <v/>
      </c>
      <c r="F759" s="16"/>
      <c r="G759" s="15"/>
      <c r="H759" s="14"/>
      <c r="I759" s="13"/>
    </row>
    <row r="760" spans="2:9" ht="18.75" thickBot="1" x14ac:dyDescent="0.25">
      <c r="B760" s="25" t="str">
        <f>IF(C760="","",COUNTIF($C$7:C760,C760))</f>
        <v/>
      </c>
      <c r="C760" s="25" t="str">
        <f>IF(AND('كشف حساب'!$F$5&amp;'كشف حساب'!$F$6="")*AND(D760='كشف حساب'!$B$5),1,IF(AND(F760&gt;='كشف حساب'!$F$5,'حركة العملاء'!F760&lt;='كشف حساب'!$F$6)*AND(D760='كشف حساب'!$B$5),1,""))</f>
        <v/>
      </c>
      <c r="D760" s="18"/>
      <c r="E760" s="17" t="str">
        <f>IFERROR(VLOOKUP(D760,'بيان العملاء'!$B$7:$I$170,2,0),"")</f>
        <v/>
      </c>
      <c r="F760" s="16"/>
      <c r="G760" s="15"/>
      <c r="H760" s="14"/>
      <c r="I760" s="13"/>
    </row>
    <row r="761" spans="2:9" ht="18.75" thickBot="1" x14ac:dyDescent="0.25">
      <c r="B761" s="25" t="str">
        <f>IF(C761="","",COUNTIF($C$7:C761,C761))</f>
        <v/>
      </c>
      <c r="C761" s="25" t="str">
        <f>IF(AND('كشف حساب'!$F$5&amp;'كشف حساب'!$F$6="")*AND(D761='كشف حساب'!$B$5),1,IF(AND(F761&gt;='كشف حساب'!$F$5,'حركة العملاء'!F761&lt;='كشف حساب'!$F$6)*AND(D761='كشف حساب'!$B$5),1,""))</f>
        <v/>
      </c>
      <c r="D761" s="18"/>
      <c r="E761" s="17" t="str">
        <f>IFERROR(VLOOKUP(D761,'بيان العملاء'!$B$7:$I$170,2,0),"")</f>
        <v/>
      </c>
      <c r="F761" s="16"/>
      <c r="G761" s="15"/>
      <c r="H761" s="14"/>
      <c r="I761" s="13"/>
    </row>
    <row r="762" spans="2:9" ht="18.75" thickBot="1" x14ac:dyDescent="0.25">
      <c r="B762" s="25" t="str">
        <f>IF(C762="","",COUNTIF($C$7:C762,C762))</f>
        <v/>
      </c>
      <c r="C762" s="25" t="str">
        <f>IF(AND('كشف حساب'!$F$5&amp;'كشف حساب'!$F$6="")*AND(D762='كشف حساب'!$B$5),1,IF(AND(F762&gt;='كشف حساب'!$F$5,'حركة العملاء'!F762&lt;='كشف حساب'!$F$6)*AND(D762='كشف حساب'!$B$5),1,""))</f>
        <v/>
      </c>
      <c r="D762" s="18"/>
      <c r="E762" s="17" t="str">
        <f>IFERROR(VLOOKUP(D762,'بيان العملاء'!$B$7:$I$170,2,0),"")</f>
        <v/>
      </c>
      <c r="F762" s="16"/>
      <c r="G762" s="15"/>
      <c r="H762" s="14"/>
      <c r="I762" s="13"/>
    </row>
    <row r="763" spans="2:9" ht="18.75" thickBot="1" x14ac:dyDescent="0.25">
      <c r="B763" s="25" t="str">
        <f>IF(C763="","",COUNTIF($C$7:C763,C763))</f>
        <v/>
      </c>
      <c r="C763" s="25" t="str">
        <f>IF(AND('كشف حساب'!$F$5&amp;'كشف حساب'!$F$6="")*AND(D763='كشف حساب'!$B$5),1,IF(AND(F763&gt;='كشف حساب'!$F$5,'حركة العملاء'!F763&lt;='كشف حساب'!$F$6)*AND(D763='كشف حساب'!$B$5),1,""))</f>
        <v/>
      </c>
      <c r="D763" s="18"/>
      <c r="E763" s="17" t="str">
        <f>IFERROR(VLOOKUP(D763,'بيان العملاء'!$B$7:$I$170,2,0),"")</f>
        <v/>
      </c>
      <c r="F763" s="16"/>
      <c r="G763" s="15"/>
      <c r="H763" s="14"/>
      <c r="I763" s="13"/>
    </row>
    <row r="764" spans="2:9" ht="18.75" thickBot="1" x14ac:dyDescent="0.25">
      <c r="B764" s="25" t="str">
        <f>IF(C764="","",COUNTIF($C$7:C764,C764))</f>
        <v/>
      </c>
      <c r="C764" s="25" t="str">
        <f>IF(AND('كشف حساب'!$F$5&amp;'كشف حساب'!$F$6="")*AND(D764='كشف حساب'!$B$5),1,IF(AND(F764&gt;='كشف حساب'!$F$5,'حركة العملاء'!F764&lt;='كشف حساب'!$F$6)*AND(D764='كشف حساب'!$B$5),1,""))</f>
        <v/>
      </c>
      <c r="D764" s="18"/>
      <c r="E764" s="17" t="str">
        <f>IFERROR(VLOOKUP(D764,'بيان العملاء'!$B$7:$I$170,2,0),"")</f>
        <v/>
      </c>
      <c r="F764" s="16"/>
      <c r="G764" s="15"/>
      <c r="H764" s="14"/>
      <c r="I764" s="13"/>
    </row>
    <row r="765" spans="2:9" ht="18.75" thickBot="1" x14ac:dyDescent="0.25">
      <c r="B765" s="25" t="str">
        <f>IF(C765="","",COUNTIF($C$7:C765,C765))</f>
        <v/>
      </c>
      <c r="C765" s="25" t="str">
        <f>IF(AND('كشف حساب'!$F$5&amp;'كشف حساب'!$F$6="")*AND(D765='كشف حساب'!$B$5),1,IF(AND(F765&gt;='كشف حساب'!$F$5,'حركة العملاء'!F765&lt;='كشف حساب'!$F$6)*AND(D765='كشف حساب'!$B$5),1,""))</f>
        <v/>
      </c>
      <c r="D765" s="18"/>
      <c r="E765" s="17" t="str">
        <f>IFERROR(VLOOKUP(D765,'بيان العملاء'!$B$7:$I$170,2,0),"")</f>
        <v/>
      </c>
      <c r="F765" s="16"/>
      <c r="G765" s="15"/>
      <c r="H765" s="14"/>
      <c r="I765" s="13"/>
    </row>
    <row r="766" spans="2:9" ht="18.75" thickBot="1" x14ac:dyDescent="0.25">
      <c r="B766" s="25" t="str">
        <f>IF(C766="","",COUNTIF($C$7:C766,C766))</f>
        <v/>
      </c>
      <c r="C766" s="25" t="str">
        <f>IF(AND('كشف حساب'!$F$5&amp;'كشف حساب'!$F$6="")*AND(D766='كشف حساب'!$B$5),1,IF(AND(F766&gt;='كشف حساب'!$F$5,'حركة العملاء'!F766&lt;='كشف حساب'!$F$6)*AND(D766='كشف حساب'!$B$5),1,""))</f>
        <v/>
      </c>
      <c r="D766" s="18"/>
      <c r="E766" s="17" t="str">
        <f>IFERROR(VLOOKUP(D766,'بيان العملاء'!$B$7:$I$170,2,0),"")</f>
        <v/>
      </c>
      <c r="F766" s="16"/>
      <c r="G766" s="15"/>
      <c r="H766" s="14"/>
      <c r="I766" s="13"/>
    </row>
    <row r="767" spans="2:9" ht="18.75" thickBot="1" x14ac:dyDescent="0.25">
      <c r="B767" s="25" t="str">
        <f>IF(C767="","",COUNTIF($C$7:C767,C767))</f>
        <v/>
      </c>
      <c r="C767" s="25" t="str">
        <f>IF(AND('كشف حساب'!$F$5&amp;'كشف حساب'!$F$6="")*AND(D767='كشف حساب'!$B$5),1,IF(AND(F767&gt;='كشف حساب'!$F$5,'حركة العملاء'!F767&lt;='كشف حساب'!$F$6)*AND(D767='كشف حساب'!$B$5),1,""))</f>
        <v/>
      </c>
      <c r="D767" s="18"/>
      <c r="E767" s="17" t="str">
        <f>IFERROR(VLOOKUP(D767,'بيان العملاء'!$B$7:$I$170,2,0),"")</f>
        <v/>
      </c>
      <c r="F767" s="16"/>
      <c r="G767" s="15"/>
      <c r="H767" s="14"/>
      <c r="I767" s="13"/>
    </row>
    <row r="768" spans="2:9" ht="18.75" thickBot="1" x14ac:dyDescent="0.25">
      <c r="B768" s="25" t="str">
        <f>IF(C768="","",COUNTIF($C$7:C768,C768))</f>
        <v/>
      </c>
      <c r="C768" s="25" t="str">
        <f>IF(AND('كشف حساب'!$F$5&amp;'كشف حساب'!$F$6="")*AND(D768='كشف حساب'!$B$5),1,IF(AND(F768&gt;='كشف حساب'!$F$5,'حركة العملاء'!F768&lt;='كشف حساب'!$F$6)*AND(D768='كشف حساب'!$B$5),1,""))</f>
        <v/>
      </c>
      <c r="D768" s="18"/>
      <c r="E768" s="17" t="str">
        <f>IFERROR(VLOOKUP(D768,'بيان العملاء'!$B$7:$I$170,2,0),"")</f>
        <v/>
      </c>
      <c r="F768" s="16"/>
      <c r="G768" s="15"/>
      <c r="H768" s="14"/>
      <c r="I768" s="13"/>
    </row>
    <row r="769" spans="2:9" ht="18.75" thickBot="1" x14ac:dyDescent="0.25">
      <c r="B769" s="25" t="str">
        <f>IF(C769="","",COUNTIF($C$7:C769,C769))</f>
        <v/>
      </c>
      <c r="C769" s="25" t="str">
        <f>IF(AND('كشف حساب'!$F$5&amp;'كشف حساب'!$F$6="")*AND(D769='كشف حساب'!$B$5),1,IF(AND(F769&gt;='كشف حساب'!$F$5,'حركة العملاء'!F769&lt;='كشف حساب'!$F$6)*AND(D769='كشف حساب'!$B$5),1,""))</f>
        <v/>
      </c>
      <c r="D769" s="18"/>
      <c r="E769" s="17" t="str">
        <f>IFERROR(VLOOKUP(D769,'بيان العملاء'!$B$7:$I$170,2,0),"")</f>
        <v/>
      </c>
      <c r="F769" s="16"/>
      <c r="G769" s="15"/>
      <c r="H769" s="14"/>
      <c r="I769" s="13"/>
    </row>
    <row r="770" spans="2:9" ht="18.75" thickBot="1" x14ac:dyDescent="0.25">
      <c r="B770" s="25" t="str">
        <f>IF(C770="","",COUNTIF($C$7:C770,C770))</f>
        <v/>
      </c>
      <c r="C770" s="25" t="str">
        <f>IF(AND('كشف حساب'!$F$5&amp;'كشف حساب'!$F$6="")*AND(D770='كشف حساب'!$B$5),1,IF(AND(F770&gt;='كشف حساب'!$F$5,'حركة العملاء'!F770&lt;='كشف حساب'!$F$6)*AND(D770='كشف حساب'!$B$5),1,""))</f>
        <v/>
      </c>
      <c r="D770" s="18"/>
      <c r="E770" s="17" t="str">
        <f>IFERROR(VLOOKUP(D770,'بيان العملاء'!$B$7:$I$170,2,0),"")</f>
        <v/>
      </c>
      <c r="F770" s="16"/>
      <c r="G770" s="15"/>
      <c r="H770" s="14"/>
      <c r="I770" s="13"/>
    </row>
    <row r="771" spans="2:9" ht="18.75" thickBot="1" x14ac:dyDescent="0.25">
      <c r="B771" s="25" t="str">
        <f>IF(C771="","",COUNTIF($C$7:C771,C771))</f>
        <v/>
      </c>
      <c r="C771" s="25" t="str">
        <f>IF(AND('كشف حساب'!$F$5&amp;'كشف حساب'!$F$6="")*AND(D771='كشف حساب'!$B$5),1,IF(AND(F771&gt;='كشف حساب'!$F$5,'حركة العملاء'!F771&lt;='كشف حساب'!$F$6)*AND(D771='كشف حساب'!$B$5),1,""))</f>
        <v/>
      </c>
      <c r="D771" s="18"/>
      <c r="E771" s="17" t="str">
        <f>IFERROR(VLOOKUP(D771,'بيان العملاء'!$B$7:$I$170,2,0),"")</f>
        <v/>
      </c>
      <c r="F771" s="16"/>
      <c r="G771" s="15"/>
      <c r="H771" s="14"/>
      <c r="I771" s="13"/>
    </row>
    <row r="772" spans="2:9" ht="18.75" thickBot="1" x14ac:dyDescent="0.25">
      <c r="B772" s="25" t="str">
        <f>IF(C772="","",COUNTIF($C$7:C772,C772))</f>
        <v/>
      </c>
      <c r="C772" s="25" t="str">
        <f>IF(AND('كشف حساب'!$F$5&amp;'كشف حساب'!$F$6="")*AND(D772='كشف حساب'!$B$5),1,IF(AND(F772&gt;='كشف حساب'!$F$5,'حركة العملاء'!F772&lt;='كشف حساب'!$F$6)*AND(D772='كشف حساب'!$B$5),1,""))</f>
        <v/>
      </c>
      <c r="D772" s="18"/>
      <c r="E772" s="17" t="str">
        <f>IFERROR(VLOOKUP(D772,'بيان العملاء'!$B$7:$I$170,2,0),"")</f>
        <v/>
      </c>
      <c r="F772" s="16"/>
      <c r="G772" s="15"/>
      <c r="H772" s="14"/>
      <c r="I772" s="13"/>
    </row>
    <row r="773" spans="2:9" ht="18.75" thickBot="1" x14ac:dyDescent="0.25">
      <c r="B773" s="25" t="str">
        <f>IF(C773="","",COUNTIF($C$7:C773,C773))</f>
        <v/>
      </c>
      <c r="C773" s="25" t="str">
        <f>IF(AND('كشف حساب'!$F$5&amp;'كشف حساب'!$F$6="")*AND(D773='كشف حساب'!$B$5),1,IF(AND(F773&gt;='كشف حساب'!$F$5,'حركة العملاء'!F773&lt;='كشف حساب'!$F$6)*AND(D773='كشف حساب'!$B$5),1,""))</f>
        <v/>
      </c>
      <c r="D773" s="18"/>
      <c r="E773" s="17" t="str">
        <f>IFERROR(VLOOKUP(D773,'بيان العملاء'!$B$7:$I$170,2,0),"")</f>
        <v/>
      </c>
      <c r="F773" s="16"/>
      <c r="G773" s="15"/>
      <c r="H773" s="14"/>
      <c r="I773" s="13"/>
    </row>
    <row r="774" spans="2:9" ht="18.75" thickBot="1" x14ac:dyDescent="0.25">
      <c r="B774" s="25" t="str">
        <f>IF(C774="","",COUNTIF($C$7:C774,C774))</f>
        <v/>
      </c>
      <c r="C774" s="25" t="str">
        <f>IF(AND('كشف حساب'!$F$5&amp;'كشف حساب'!$F$6="")*AND(D774='كشف حساب'!$B$5),1,IF(AND(F774&gt;='كشف حساب'!$F$5,'حركة العملاء'!F774&lt;='كشف حساب'!$F$6)*AND(D774='كشف حساب'!$B$5),1,""))</f>
        <v/>
      </c>
      <c r="D774" s="18"/>
      <c r="E774" s="17" t="str">
        <f>IFERROR(VLOOKUP(D774,'بيان العملاء'!$B$7:$I$170,2,0),"")</f>
        <v/>
      </c>
      <c r="F774" s="16"/>
      <c r="G774" s="15"/>
      <c r="H774" s="14"/>
      <c r="I774" s="13"/>
    </row>
    <row r="775" spans="2:9" ht="18.75" thickBot="1" x14ac:dyDescent="0.25">
      <c r="B775" s="25" t="str">
        <f>IF(C775="","",COUNTIF($C$7:C775,C775))</f>
        <v/>
      </c>
      <c r="C775" s="25" t="str">
        <f>IF(AND('كشف حساب'!$F$5&amp;'كشف حساب'!$F$6="")*AND(D775='كشف حساب'!$B$5),1,IF(AND(F775&gt;='كشف حساب'!$F$5,'حركة العملاء'!F775&lt;='كشف حساب'!$F$6)*AND(D775='كشف حساب'!$B$5),1,""))</f>
        <v/>
      </c>
      <c r="D775" s="18"/>
      <c r="E775" s="17" t="str">
        <f>IFERROR(VLOOKUP(D775,'بيان العملاء'!$B$7:$I$170,2,0),"")</f>
        <v/>
      </c>
      <c r="F775" s="16"/>
      <c r="G775" s="15"/>
      <c r="H775" s="14"/>
      <c r="I775" s="13"/>
    </row>
    <row r="776" spans="2:9" ht="18.75" thickBot="1" x14ac:dyDescent="0.25">
      <c r="B776" s="25" t="str">
        <f>IF(C776="","",COUNTIF($C$7:C776,C776))</f>
        <v/>
      </c>
      <c r="C776" s="25" t="str">
        <f>IF(AND('كشف حساب'!$F$5&amp;'كشف حساب'!$F$6="")*AND(D776='كشف حساب'!$B$5),1,IF(AND(F776&gt;='كشف حساب'!$F$5,'حركة العملاء'!F776&lt;='كشف حساب'!$F$6)*AND(D776='كشف حساب'!$B$5),1,""))</f>
        <v/>
      </c>
      <c r="D776" s="18"/>
      <c r="E776" s="17" t="str">
        <f>IFERROR(VLOOKUP(D776,'بيان العملاء'!$B$7:$I$170,2,0),"")</f>
        <v/>
      </c>
      <c r="F776" s="16"/>
      <c r="G776" s="15"/>
      <c r="H776" s="14"/>
      <c r="I776" s="13"/>
    </row>
    <row r="777" spans="2:9" ht="18.75" thickBot="1" x14ac:dyDescent="0.25">
      <c r="B777" s="25" t="str">
        <f>IF(C777="","",COUNTIF($C$7:C777,C777))</f>
        <v/>
      </c>
      <c r="C777" s="25" t="str">
        <f>IF(AND('كشف حساب'!$F$5&amp;'كشف حساب'!$F$6="")*AND(D777='كشف حساب'!$B$5),1,IF(AND(F777&gt;='كشف حساب'!$F$5,'حركة العملاء'!F777&lt;='كشف حساب'!$F$6)*AND(D777='كشف حساب'!$B$5),1,""))</f>
        <v/>
      </c>
      <c r="D777" s="18"/>
      <c r="E777" s="17" t="str">
        <f>IFERROR(VLOOKUP(D777,'بيان العملاء'!$B$7:$I$170,2,0),"")</f>
        <v/>
      </c>
      <c r="F777" s="16"/>
      <c r="G777" s="15"/>
      <c r="H777" s="14"/>
      <c r="I777" s="13"/>
    </row>
    <row r="778" spans="2:9" ht="18.75" thickBot="1" x14ac:dyDescent="0.25">
      <c r="B778" s="25" t="str">
        <f>IF(C778="","",COUNTIF($C$7:C778,C778))</f>
        <v/>
      </c>
      <c r="C778" s="25" t="str">
        <f>IF(AND('كشف حساب'!$F$5&amp;'كشف حساب'!$F$6="")*AND(D778='كشف حساب'!$B$5),1,IF(AND(F778&gt;='كشف حساب'!$F$5,'حركة العملاء'!F778&lt;='كشف حساب'!$F$6)*AND(D778='كشف حساب'!$B$5),1,""))</f>
        <v/>
      </c>
      <c r="D778" s="18"/>
      <c r="E778" s="17" t="str">
        <f>IFERROR(VLOOKUP(D778,'بيان العملاء'!$B$7:$I$170,2,0),"")</f>
        <v/>
      </c>
      <c r="F778" s="16"/>
      <c r="G778" s="15"/>
      <c r="H778" s="14"/>
      <c r="I778" s="13"/>
    </row>
    <row r="779" spans="2:9" ht="18.75" thickBot="1" x14ac:dyDescent="0.25">
      <c r="B779" s="25" t="str">
        <f>IF(C779="","",COUNTIF($C$7:C779,C779))</f>
        <v/>
      </c>
      <c r="C779" s="25" t="str">
        <f>IF(AND('كشف حساب'!$F$5&amp;'كشف حساب'!$F$6="")*AND(D779='كشف حساب'!$B$5),1,IF(AND(F779&gt;='كشف حساب'!$F$5,'حركة العملاء'!F779&lt;='كشف حساب'!$F$6)*AND(D779='كشف حساب'!$B$5),1,""))</f>
        <v/>
      </c>
      <c r="D779" s="18"/>
      <c r="E779" s="17" t="str">
        <f>IFERROR(VLOOKUP(D779,'بيان العملاء'!$B$7:$I$170,2,0),"")</f>
        <v/>
      </c>
      <c r="F779" s="16"/>
      <c r="G779" s="15"/>
      <c r="H779" s="14"/>
      <c r="I779" s="13"/>
    </row>
    <row r="780" spans="2:9" ht="18.75" thickBot="1" x14ac:dyDescent="0.25">
      <c r="B780" s="25" t="str">
        <f>IF(C780="","",COUNTIF($C$7:C780,C780))</f>
        <v/>
      </c>
      <c r="C780" s="25" t="str">
        <f>IF(AND('كشف حساب'!$F$5&amp;'كشف حساب'!$F$6="")*AND(D780='كشف حساب'!$B$5),1,IF(AND(F780&gt;='كشف حساب'!$F$5,'حركة العملاء'!F780&lt;='كشف حساب'!$F$6)*AND(D780='كشف حساب'!$B$5),1,""))</f>
        <v/>
      </c>
      <c r="D780" s="18"/>
      <c r="E780" s="17" t="str">
        <f>IFERROR(VLOOKUP(D780,'بيان العملاء'!$B$7:$I$170,2,0),"")</f>
        <v/>
      </c>
      <c r="F780" s="16"/>
      <c r="G780" s="15"/>
      <c r="H780" s="14"/>
      <c r="I780" s="13"/>
    </row>
    <row r="781" spans="2:9" ht="18.75" thickBot="1" x14ac:dyDescent="0.25">
      <c r="B781" s="25" t="str">
        <f>IF(C781="","",COUNTIF($C$7:C781,C781))</f>
        <v/>
      </c>
      <c r="C781" s="25" t="str">
        <f>IF(AND('كشف حساب'!$F$5&amp;'كشف حساب'!$F$6="")*AND(D781='كشف حساب'!$B$5),1,IF(AND(F781&gt;='كشف حساب'!$F$5,'حركة العملاء'!F781&lt;='كشف حساب'!$F$6)*AND(D781='كشف حساب'!$B$5),1,""))</f>
        <v/>
      </c>
      <c r="D781" s="18"/>
      <c r="E781" s="17" t="str">
        <f>IFERROR(VLOOKUP(D781,'بيان العملاء'!$B$7:$I$170,2,0),"")</f>
        <v/>
      </c>
      <c r="F781" s="16"/>
      <c r="G781" s="15"/>
      <c r="H781" s="14"/>
      <c r="I781" s="13"/>
    </row>
    <row r="782" spans="2:9" ht="18.75" thickBot="1" x14ac:dyDescent="0.25">
      <c r="B782" s="25" t="str">
        <f>IF(C782="","",COUNTIF($C$7:C782,C782))</f>
        <v/>
      </c>
      <c r="C782" s="25" t="str">
        <f>IF(AND('كشف حساب'!$F$5&amp;'كشف حساب'!$F$6="")*AND(D782='كشف حساب'!$B$5),1,IF(AND(F782&gt;='كشف حساب'!$F$5,'حركة العملاء'!F782&lt;='كشف حساب'!$F$6)*AND(D782='كشف حساب'!$B$5),1,""))</f>
        <v/>
      </c>
      <c r="D782" s="18"/>
      <c r="E782" s="17" t="str">
        <f>IFERROR(VLOOKUP(D782,'بيان العملاء'!$B$7:$I$170,2,0),"")</f>
        <v/>
      </c>
      <c r="F782" s="16"/>
      <c r="G782" s="15"/>
      <c r="H782" s="14"/>
      <c r="I782" s="13"/>
    </row>
    <row r="783" spans="2:9" ht="18.75" thickBot="1" x14ac:dyDescent="0.25">
      <c r="B783" s="25" t="str">
        <f>IF(C783="","",COUNTIF($C$7:C783,C783))</f>
        <v/>
      </c>
      <c r="C783" s="25" t="str">
        <f>IF(AND('كشف حساب'!$F$5&amp;'كشف حساب'!$F$6="")*AND(D783='كشف حساب'!$B$5),1,IF(AND(F783&gt;='كشف حساب'!$F$5,'حركة العملاء'!F783&lt;='كشف حساب'!$F$6)*AND(D783='كشف حساب'!$B$5),1,""))</f>
        <v/>
      </c>
      <c r="D783" s="18"/>
      <c r="E783" s="17" t="str">
        <f>IFERROR(VLOOKUP(D783,'بيان العملاء'!$B$7:$I$170,2,0),"")</f>
        <v/>
      </c>
      <c r="F783" s="16"/>
      <c r="G783" s="15"/>
      <c r="H783" s="14"/>
      <c r="I783" s="13"/>
    </row>
    <row r="784" spans="2:9" ht="18.75" thickBot="1" x14ac:dyDescent="0.25">
      <c r="B784" s="25" t="str">
        <f>IF(C784="","",COUNTIF($C$7:C784,C784))</f>
        <v/>
      </c>
      <c r="C784" s="25" t="str">
        <f>IF(AND('كشف حساب'!$F$5&amp;'كشف حساب'!$F$6="")*AND(D784='كشف حساب'!$B$5),1,IF(AND(F784&gt;='كشف حساب'!$F$5,'حركة العملاء'!F784&lt;='كشف حساب'!$F$6)*AND(D784='كشف حساب'!$B$5),1,""))</f>
        <v/>
      </c>
      <c r="D784" s="18"/>
      <c r="E784" s="17" t="str">
        <f>IFERROR(VLOOKUP(D784,'بيان العملاء'!$B$7:$I$170,2,0),"")</f>
        <v/>
      </c>
      <c r="F784" s="16"/>
      <c r="G784" s="15"/>
      <c r="H784" s="14"/>
      <c r="I784" s="13"/>
    </row>
    <row r="785" spans="2:9" ht="18.75" thickBot="1" x14ac:dyDescent="0.25">
      <c r="B785" s="25" t="str">
        <f>IF(C785="","",COUNTIF($C$7:C785,C785))</f>
        <v/>
      </c>
      <c r="C785" s="25" t="str">
        <f>IF(AND('كشف حساب'!$F$5&amp;'كشف حساب'!$F$6="")*AND(D785='كشف حساب'!$B$5),1,IF(AND(F785&gt;='كشف حساب'!$F$5,'حركة العملاء'!F785&lt;='كشف حساب'!$F$6)*AND(D785='كشف حساب'!$B$5),1,""))</f>
        <v/>
      </c>
      <c r="D785" s="18"/>
      <c r="E785" s="17" t="str">
        <f>IFERROR(VLOOKUP(D785,'بيان العملاء'!$B$7:$I$170,2,0),"")</f>
        <v/>
      </c>
      <c r="F785" s="16"/>
      <c r="G785" s="15"/>
      <c r="H785" s="14"/>
      <c r="I785" s="13"/>
    </row>
    <row r="786" spans="2:9" ht="18.75" thickBot="1" x14ac:dyDescent="0.25">
      <c r="B786" s="25" t="str">
        <f>IF(C786="","",COUNTIF($C$7:C786,C786))</f>
        <v/>
      </c>
      <c r="C786" s="25" t="str">
        <f>IF(AND('كشف حساب'!$F$5&amp;'كشف حساب'!$F$6="")*AND(D786='كشف حساب'!$B$5),1,IF(AND(F786&gt;='كشف حساب'!$F$5,'حركة العملاء'!F786&lt;='كشف حساب'!$F$6)*AND(D786='كشف حساب'!$B$5),1,""))</f>
        <v/>
      </c>
      <c r="D786" s="18"/>
      <c r="E786" s="17" t="str">
        <f>IFERROR(VLOOKUP(D786,'بيان العملاء'!$B$7:$I$170,2,0),"")</f>
        <v/>
      </c>
      <c r="F786" s="16"/>
      <c r="G786" s="15"/>
      <c r="H786" s="14"/>
      <c r="I786" s="13"/>
    </row>
    <row r="787" spans="2:9" ht="18.75" thickBot="1" x14ac:dyDescent="0.25">
      <c r="B787" s="25" t="str">
        <f>IF(C787="","",COUNTIF($C$7:C787,C787))</f>
        <v/>
      </c>
      <c r="C787" s="25" t="str">
        <f>IF(AND('كشف حساب'!$F$5&amp;'كشف حساب'!$F$6="")*AND(D787='كشف حساب'!$B$5),1,IF(AND(F787&gt;='كشف حساب'!$F$5,'حركة العملاء'!F787&lt;='كشف حساب'!$F$6)*AND(D787='كشف حساب'!$B$5),1,""))</f>
        <v/>
      </c>
      <c r="D787" s="18"/>
      <c r="E787" s="17" t="str">
        <f>IFERROR(VLOOKUP(D787,'بيان العملاء'!$B$7:$I$170,2,0),"")</f>
        <v/>
      </c>
      <c r="F787" s="16"/>
      <c r="G787" s="15"/>
      <c r="H787" s="14"/>
      <c r="I787" s="13"/>
    </row>
    <row r="788" spans="2:9" ht="18.75" thickBot="1" x14ac:dyDescent="0.25">
      <c r="B788" s="25" t="str">
        <f>IF(C788="","",COUNTIF($C$7:C788,C788))</f>
        <v/>
      </c>
      <c r="C788" s="25" t="str">
        <f>IF(AND('كشف حساب'!$F$5&amp;'كشف حساب'!$F$6="")*AND(D788='كشف حساب'!$B$5),1,IF(AND(F788&gt;='كشف حساب'!$F$5,'حركة العملاء'!F788&lt;='كشف حساب'!$F$6)*AND(D788='كشف حساب'!$B$5),1,""))</f>
        <v/>
      </c>
      <c r="D788" s="18"/>
      <c r="E788" s="17" t="str">
        <f>IFERROR(VLOOKUP(D788,'بيان العملاء'!$B$7:$I$170,2,0),"")</f>
        <v/>
      </c>
      <c r="F788" s="16"/>
      <c r="G788" s="15"/>
      <c r="H788" s="14"/>
      <c r="I788" s="13"/>
    </row>
    <row r="789" spans="2:9" ht="18.75" thickBot="1" x14ac:dyDescent="0.25">
      <c r="B789" s="25" t="str">
        <f>IF(C789="","",COUNTIF($C$7:C789,C789))</f>
        <v/>
      </c>
      <c r="C789" s="25" t="str">
        <f>IF(AND('كشف حساب'!$F$5&amp;'كشف حساب'!$F$6="")*AND(D789='كشف حساب'!$B$5),1,IF(AND(F789&gt;='كشف حساب'!$F$5,'حركة العملاء'!F789&lt;='كشف حساب'!$F$6)*AND(D789='كشف حساب'!$B$5),1,""))</f>
        <v/>
      </c>
      <c r="D789" s="18"/>
      <c r="E789" s="17" t="str">
        <f>IFERROR(VLOOKUP(D789,'بيان العملاء'!$B$7:$I$170,2,0),"")</f>
        <v/>
      </c>
      <c r="F789" s="16"/>
      <c r="G789" s="15"/>
      <c r="H789" s="14"/>
      <c r="I789" s="13"/>
    </row>
    <row r="790" spans="2:9" ht="18.75" thickBot="1" x14ac:dyDescent="0.25">
      <c r="B790" s="25" t="str">
        <f>IF(C790="","",COUNTIF($C$7:C790,C790))</f>
        <v/>
      </c>
      <c r="C790" s="25" t="str">
        <f>IF(AND('كشف حساب'!$F$5&amp;'كشف حساب'!$F$6="")*AND(D790='كشف حساب'!$B$5),1,IF(AND(F790&gt;='كشف حساب'!$F$5,'حركة العملاء'!F790&lt;='كشف حساب'!$F$6)*AND(D790='كشف حساب'!$B$5),1,""))</f>
        <v/>
      </c>
      <c r="D790" s="18"/>
      <c r="E790" s="17" t="str">
        <f>IFERROR(VLOOKUP(D790,'بيان العملاء'!$B$7:$I$170,2,0),"")</f>
        <v/>
      </c>
      <c r="F790" s="16"/>
      <c r="G790" s="15"/>
      <c r="H790" s="14"/>
      <c r="I790" s="13"/>
    </row>
    <row r="791" spans="2:9" ht="18.75" thickBot="1" x14ac:dyDescent="0.25">
      <c r="B791" s="25" t="str">
        <f>IF(C791="","",COUNTIF($C$7:C791,C791))</f>
        <v/>
      </c>
      <c r="C791" s="25" t="str">
        <f>IF(AND('كشف حساب'!$F$5&amp;'كشف حساب'!$F$6="")*AND(D791='كشف حساب'!$B$5),1,IF(AND(F791&gt;='كشف حساب'!$F$5,'حركة العملاء'!F791&lt;='كشف حساب'!$F$6)*AND(D791='كشف حساب'!$B$5),1,""))</f>
        <v/>
      </c>
      <c r="D791" s="18"/>
      <c r="E791" s="17" t="str">
        <f>IFERROR(VLOOKUP(D791,'بيان العملاء'!$B$7:$I$170,2,0),"")</f>
        <v/>
      </c>
      <c r="F791" s="16"/>
      <c r="G791" s="15"/>
      <c r="H791" s="14"/>
      <c r="I791" s="13"/>
    </row>
    <row r="792" spans="2:9" ht="18.75" thickBot="1" x14ac:dyDescent="0.25">
      <c r="B792" s="25" t="str">
        <f>IF(C792="","",COUNTIF($C$7:C792,C792))</f>
        <v/>
      </c>
      <c r="C792" s="25" t="str">
        <f>IF(AND('كشف حساب'!$F$5&amp;'كشف حساب'!$F$6="")*AND(D792='كشف حساب'!$B$5),1,IF(AND(F792&gt;='كشف حساب'!$F$5,'حركة العملاء'!F792&lt;='كشف حساب'!$F$6)*AND(D792='كشف حساب'!$B$5),1,""))</f>
        <v/>
      </c>
      <c r="D792" s="18"/>
      <c r="E792" s="17" t="str">
        <f>IFERROR(VLOOKUP(D792,'بيان العملاء'!$B$7:$I$170,2,0),"")</f>
        <v/>
      </c>
      <c r="F792" s="16"/>
      <c r="G792" s="15"/>
      <c r="H792" s="14"/>
      <c r="I792" s="13"/>
    </row>
    <row r="793" spans="2:9" ht="18.75" thickBot="1" x14ac:dyDescent="0.25">
      <c r="B793" s="25" t="str">
        <f>IF(C793="","",COUNTIF($C$7:C793,C793))</f>
        <v/>
      </c>
      <c r="C793" s="25" t="str">
        <f>IF(AND('كشف حساب'!$F$5&amp;'كشف حساب'!$F$6="")*AND(D793='كشف حساب'!$B$5),1,IF(AND(F793&gt;='كشف حساب'!$F$5,'حركة العملاء'!F793&lt;='كشف حساب'!$F$6)*AND(D793='كشف حساب'!$B$5),1,""))</f>
        <v/>
      </c>
      <c r="D793" s="18"/>
      <c r="E793" s="17" t="str">
        <f>IFERROR(VLOOKUP(D793,'بيان العملاء'!$B$7:$I$170,2,0),"")</f>
        <v/>
      </c>
      <c r="F793" s="16"/>
      <c r="G793" s="15"/>
      <c r="H793" s="14"/>
      <c r="I793" s="13"/>
    </row>
    <row r="794" spans="2:9" ht="18.75" thickBot="1" x14ac:dyDescent="0.25">
      <c r="B794" s="25" t="str">
        <f>IF(C794="","",COUNTIF($C$7:C794,C794))</f>
        <v/>
      </c>
      <c r="C794" s="25" t="str">
        <f>IF(AND('كشف حساب'!$F$5&amp;'كشف حساب'!$F$6="")*AND(D794='كشف حساب'!$B$5),1,IF(AND(F794&gt;='كشف حساب'!$F$5,'حركة العملاء'!F794&lt;='كشف حساب'!$F$6)*AND(D794='كشف حساب'!$B$5),1,""))</f>
        <v/>
      </c>
      <c r="D794" s="18"/>
      <c r="E794" s="17" t="str">
        <f>IFERROR(VLOOKUP(D794,'بيان العملاء'!$B$7:$I$170,2,0),"")</f>
        <v/>
      </c>
      <c r="F794" s="16"/>
      <c r="G794" s="15"/>
      <c r="H794" s="14"/>
      <c r="I794" s="13"/>
    </row>
    <row r="795" spans="2:9" ht="18.75" thickBot="1" x14ac:dyDescent="0.25">
      <c r="B795" s="25" t="str">
        <f>IF(C795="","",COUNTIF($C$7:C795,C795))</f>
        <v/>
      </c>
      <c r="C795" s="25" t="str">
        <f>IF(AND('كشف حساب'!$F$5&amp;'كشف حساب'!$F$6="")*AND(D795='كشف حساب'!$B$5),1,IF(AND(F795&gt;='كشف حساب'!$F$5,'حركة العملاء'!F795&lt;='كشف حساب'!$F$6)*AND(D795='كشف حساب'!$B$5),1,""))</f>
        <v/>
      </c>
      <c r="D795" s="18"/>
      <c r="E795" s="17" t="str">
        <f>IFERROR(VLOOKUP(D795,'بيان العملاء'!$B$7:$I$170,2,0),"")</f>
        <v/>
      </c>
      <c r="F795" s="16"/>
      <c r="G795" s="15"/>
      <c r="H795" s="14"/>
      <c r="I795" s="13"/>
    </row>
    <row r="796" spans="2:9" ht="18.75" thickBot="1" x14ac:dyDescent="0.25">
      <c r="B796" s="25" t="str">
        <f>IF(C796="","",COUNTIF($C$7:C796,C796))</f>
        <v/>
      </c>
      <c r="C796" s="25" t="str">
        <f>IF(AND('كشف حساب'!$F$5&amp;'كشف حساب'!$F$6="")*AND(D796='كشف حساب'!$B$5),1,IF(AND(F796&gt;='كشف حساب'!$F$5,'حركة العملاء'!F796&lt;='كشف حساب'!$F$6)*AND(D796='كشف حساب'!$B$5),1,""))</f>
        <v/>
      </c>
      <c r="D796" s="18"/>
      <c r="E796" s="17" t="str">
        <f>IFERROR(VLOOKUP(D796,'بيان العملاء'!$B$7:$I$170,2,0),"")</f>
        <v/>
      </c>
      <c r="F796" s="16"/>
      <c r="G796" s="15"/>
      <c r="H796" s="14"/>
      <c r="I796" s="13"/>
    </row>
    <row r="797" spans="2:9" ht="18.75" thickBot="1" x14ac:dyDescent="0.25">
      <c r="B797" s="25" t="str">
        <f>IF(C797="","",COUNTIF($C$7:C797,C797))</f>
        <v/>
      </c>
      <c r="C797" s="25" t="str">
        <f>IF(AND('كشف حساب'!$F$5&amp;'كشف حساب'!$F$6="")*AND(D797='كشف حساب'!$B$5),1,IF(AND(F797&gt;='كشف حساب'!$F$5,'حركة العملاء'!F797&lt;='كشف حساب'!$F$6)*AND(D797='كشف حساب'!$B$5),1,""))</f>
        <v/>
      </c>
      <c r="D797" s="18"/>
      <c r="E797" s="17" t="str">
        <f>IFERROR(VLOOKUP(D797,'بيان العملاء'!$B$7:$I$170,2,0),"")</f>
        <v/>
      </c>
      <c r="F797" s="16"/>
      <c r="G797" s="15"/>
      <c r="H797" s="14"/>
      <c r="I797" s="13"/>
    </row>
    <row r="798" spans="2:9" ht="18.75" thickBot="1" x14ac:dyDescent="0.25">
      <c r="B798" s="25" t="str">
        <f>IF(C798="","",COUNTIF($C$7:C798,C798))</f>
        <v/>
      </c>
      <c r="C798" s="25" t="str">
        <f>IF(AND('كشف حساب'!$F$5&amp;'كشف حساب'!$F$6="")*AND(D798='كشف حساب'!$B$5),1,IF(AND(F798&gt;='كشف حساب'!$F$5,'حركة العملاء'!F798&lt;='كشف حساب'!$F$6)*AND(D798='كشف حساب'!$B$5),1,""))</f>
        <v/>
      </c>
      <c r="D798" s="18"/>
      <c r="E798" s="17" t="str">
        <f>IFERROR(VLOOKUP(D798,'بيان العملاء'!$B$7:$I$170,2,0),"")</f>
        <v/>
      </c>
      <c r="F798" s="16"/>
      <c r="G798" s="15"/>
      <c r="H798" s="14"/>
      <c r="I798" s="13"/>
    </row>
    <row r="799" spans="2:9" ht="18.75" thickBot="1" x14ac:dyDescent="0.25">
      <c r="B799" s="25" t="str">
        <f>IF(C799="","",COUNTIF($C$7:C799,C799))</f>
        <v/>
      </c>
      <c r="C799" s="25" t="str">
        <f>IF(AND('كشف حساب'!$F$5&amp;'كشف حساب'!$F$6="")*AND(D799='كشف حساب'!$B$5),1,IF(AND(F799&gt;='كشف حساب'!$F$5,'حركة العملاء'!F799&lt;='كشف حساب'!$F$6)*AND(D799='كشف حساب'!$B$5),1,""))</f>
        <v/>
      </c>
      <c r="D799" s="18"/>
      <c r="E799" s="17" t="str">
        <f>IFERROR(VLOOKUP(D799,'بيان العملاء'!$B$7:$I$170,2,0),"")</f>
        <v/>
      </c>
      <c r="F799" s="16"/>
      <c r="G799" s="15"/>
      <c r="H799" s="14"/>
      <c r="I799" s="13"/>
    </row>
    <row r="800" spans="2:9" ht="18.75" thickBot="1" x14ac:dyDescent="0.25">
      <c r="B800" s="25" t="str">
        <f>IF(C800="","",COUNTIF($C$7:C800,C800))</f>
        <v/>
      </c>
      <c r="C800" s="25" t="str">
        <f>IF(AND('كشف حساب'!$F$5&amp;'كشف حساب'!$F$6="")*AND(D800='كشف حساب'!$B$5),1,IF(AND(F800&gt;='كشف حساب'!$F$5,'حركة العملاء'!F800&lt;='كشف حساب'!$F$6)*AND(D800='كشف حساب'!$B$5),1,""))</f>
        <v/>
      </c>
      <c r="D800" s="18"/>
      <c r="E800" s="17" t="str">
        <f>IFERROR(VLOOKUP(D800,'بيان العملاء'!$B$7:$I$170,2,0),"")</f>
        <v/>
      </c>
      <c r="F800" s="16"/>
      <c r="G800" s="15"/>
      <c r="H800" s="14"/>
      <c r="I800" s="13"/>
    </row>
    <row r="801" spans="2:9" ht="18.75" thickBot="1" x14ac:dyDescent="0.25">
      <c r="B801" s="25" t="str">
        <f>IF(C801="","",COUNTIF($C$7:C801,C801))</f>
        <v/>
      </c>
      <c r="C801" s="25" t="str">
        <f>IF(AND('كشف حساب'!$F$5&amp;'كشف حساب'!$F$6="")*AND(D801='كشف حساب'!$B$5),1,IF(AND(F801&gt;='كشف حساب'!$F$5,'حركة العملاء'!F801&lt;='كشف حساب'!$F$6)*AND(D801='كشف حساب'!$B$5),1,""))</f>
        <v/>
      </c>
      <c r="D801" s="18"/>
      <c r="E801" s="17" t="str">
        <f>IFERROR(VLOOKUP(D801,'بيان العملاء'!$B$7:$I$170,2,0),"")</f>
        <v/>
      </c>
      <c r="F801" s="16"/>
      <c r="G801" s="15"/>
      <c r="H801" s="14"/>
      <c r="I801" s="13"/>
    </row>
    <row r="802" spans="2:9" ht="18.75" thickBot="1" x14ac:dyDescent="0.25">
      <c r="B802" s="25" t="str">
        <f>IF(C802="","",COUNTIF($C$7:C802,C802))</f>
        <v/>
      </c>
      <c r="C802" s="25" t="str">
        <f>IF(AND('كشف حساب'!$F$5&amp;'كشف حساب'!$F$6="")*AND(D802='كشف حساب'!$B$5),1,IF(AND(F802&gt;='كشف حساب'!$F$5,'حركة العملاء'!F802&lt;='كشف حساب'!$F$6)*AND(D802='كشف حساب'!$B$5),1,""))</f>
        <v/>
      </c>
      <c r="D802" s="18"/>
      <c r="E802" s="17" t="str">
        <f>IFERROR(VLOOKUP(D802,'بيان العملاء'!$B$7:$I$170,2,0),"")</f>
        <v/>
      </c>
      <c r="F802" s="16"/>
      <c r="G802" s="15"/>
      <c r="H802" s="14"/>
      <c r="I802" s="13"/>
    </row>
    <row r="803" spans="2:9" ht="18.75" thickBot="1" x14ac:dyDescent="0.25">
      <c r="B803" s="25" t="str">
        <f>IF(C803="","",COUNTIF($C$7:C803,C803))</f>
        <v/>
      </c>
      <c r="C803" s="25" t="str">
        <f>IF(AND('كشف حساب'!$F$5&amp;'كشف حساب'!$F$6="")*AND(D803='كشف حساب'!$B$5),1,IF(AND(F803&gt;='كشف حساب'!$F$5,'حركة العملاء'!F803&lt;='كشف حساب'!$F$6)*AND(D803='كشف حساب'!$B$5),1,""))</f>
        <v/>
      </c>
      <c r="D803" s="18"/>
      <c r="E803" s="17" t="str">
        <f>IFERROR(VLOOKUP(D803,'بيان العملاء'!$B$7:$I$170,2,0),"")</f>
        <v/>
      </c>
      <c r="F803" s="16"/>
      <c r="G803" s="15"/>
      <c r="H803" s="14"/>
      <c r="I803" s="13"/>
    </row>
    <row r="804" spans="2:9" ht="18.75" thickBot="1" x14ac:dyDescent="0.25">
      <c r="B804" s="25" t="str">
        <f>IF(C804="","",COUNTIF($C$7:C804,C804))</f>
        <v/>
      </c>
      <c r="C804" s="25" t="str">
        <f>IF(AND('كشف حساب'!$F$5&amp;'كشف حساب'!$F$6="")*AND(D804='كشف حساب'!$B$5),1,IF(AND(F804&gt;='كشف حساب'!$F$5,'حركة العملاء'!F804&lt;='كشف حساب'!$F$6)*AND(D804='كشف حساب'!$B$5),1,""))</f>
        <v/>
      </c>
      <c r="D804" s="18"/>
      <c r="E804" s="17" t="str">
        <f>IFERROR(VLOOKUP(D804,'بيان العملاء'!$B$7:$I$170,2,0),"")</f>
        <v/>
      </c>
      <c r="F804" s="16"/>
      <c r="G804" s="15"/>
      <c r="H804" s="14"/>
      <c r="I804" s="13"/>
    </row>
    <row r="805" spans="2:9" ht="18.75" thickBot="1" x14ac:dyDescent="0.25">
      <c r="B805" s="25" t="str">
        <f>IF(C805="","",COUNTIF($C$7:C805,C805))</f>
        <v/>
      </c>
      <c r="C805" s="25" t="str">
        <f>IF(AND('كشف حساب'!$F$5&amp;'كشف حساب'!$F$6="")*AND(D805='كشف حساب'!$B$5),1,IF(AND(F805&gt;='كشف حساب'!$F$5,'حركة العملاء'!F805&lt;='كشف حساب'!$F$6)*AND(D805='كشف حساب'!$B$5),1,""))</f>
        <v/>
      </c>
      <c r="D805" s="18"/>
      <c r="E805" s="17" t="str">
        <f>IFERROR(VLOOKUP(D805,'بيان العملاء'!$B$7:$I$170,2,0),"")</f>
        <v/>
      </c>
      <c r="F805" s="16"/>
      <c r="G805" s="15"/>
      <c r="H805" s="14"/>
      <c r="I805" s="13"/>
    </row>
    <row r="806" spans="2:9" ht="18.75" thickBot="1" x14ac:dyDescent="0.25">
      <c r="B806" s="25" t="str">
        <f>IF(C806="","",COUNTIF($C$7:C806,C806))</f>
        <v/>
      </c>
      <c r="C806" s="25" t="str">
        <f>IF(AND('كشف حساب'!$F$5&amp;'كشف حساب'!$F$6="")*AND(D806='كشف حساب'!$B$5),1,IF(AND(F806&gt;='كشف حساب'!$F$5,'حركة العملاء'!F806&lt;='كشف حساب'!$F$6)*AND(D806='كشف حساب'!$B$5),1,""))</f>
        <v/>
      </c>
      <c r="D806" s="18"/>
      <c r="E806" s="17" t="str">
        <f>IFERROR(VLOOKUP(D806,'بيان العملاء'!$B$7:$I$170,2,0),"")</f>
        <v/>
      </c>
      <c r="F806" s="16"/>
      <c r="G806" s="15"/>
      <c r="H806" s="14"/>
      <c r="I806" s="13"/>
    </row>
    <row r="807" spans="2:9" ht="18.75" thickBot="1" x14ac:dyDescent="0.25">
      <c r="B807" s="25" t="str">
        <f>IF(C807="","",COUNTIF($C$7:C807,C807))</f>
        <v/>
      </c>
      <c r="C807" s="25" t="str">
        <f>IF(AND('كشف حساب'!$F$5&amp;'كشف حساب'!$F$6="")*AND(D807='كشف حساب'!$B$5),1,IF(AND(F807&gt;='كشف حساب'!$F$5,'حركة العملاء'!F807&lt;='كشف حساب'!$F$6)*AND(D807='كشف حساب'!$B$5),1,""))</f>
        <v/>
      </c>
      <c r="D807" s="18"/>
      <c r="E807" s="17" t="str">
        <f>IFERROR(VLOOKUP(D807,'بيان العملاء'!$B$7:$I$170,2,0),"")</f>
        <v/>
      </c>
      <c r="F807" s="16"/>
      <c r="G807" s="15"/>
      <c r="H807" s="14"/>
      <c r="I807" s="13"/>
    </row>
    <row r="808" spans="2:9" ht="18.75" thickBot="1" x14ac:dyDescent="0.25">
      <c r="B808" s="25" t="str">
        <f>IF(C808="","",COUNTIF($C$7:C808,C808))</f>
        <v/>
      </c>
      <c r="C808" s="25" t="str">
        <f>IF(AND('كشف حساب'!$F$5&amp;'كشف حساب'!$F$6="")*AND(D808='كشف حساب'!$B$5),1,IF(AND(F808&gt;='كشف حساب'!$F$5,'حركة العملاء'!F808&lt;='كشف حساب'!$F$6)*AND(D808='كشف حساب'!$B$5),1,""))</f>
        <v/>
      </c>
      <c r="D808" s="18"/>
      <c r="E808" s="17" t="str">
        <f>IFERROR(VLOOKUP(D808,'بيان العملاء'!$B$7:$I$170,2,0),"")</f>
        <v/>
      </c>
      <c r="F808" s="16"/>
      <c r="G808" s="15"/>
      <c r="H808" s="14"/>
      <c r="I808" s="13"/>
    </row>
    <row r="809" spans="2:9" ht="18.75" thickBot="1" x14ac:dyDescent="0.25">
      <c r="B809" s="25" t="str">
        <f>IF(C809="","",COUNTIF($C$7:C809,C809))</f>
        <v/>
      </c>
      <c r="C809" s="25" t="str">
        <f>IF(AND('كشف حساب'!$F$5&amp;'كشف حساب'!$F$6="")*AND(D809='كشف حساب'!$B$5),1,IF(AND(F809&gt;='كشف حساب'!$F$5,'حركة العملاء'!F809&lt;='كشف حساب'!$F$6)*AND(D809='كشف حساب'!$B$5),1,""))</f>
        <v/>
      </c>
      <c r="D809" s="18"/>
      <c r="E809" s="17" t="str">
        <f>IFERROR(VLOOKUP(D809,'بيان العملاء'!$B$7:$I$170,2,0),"")</f>
        <v/>
      </c>
      <c r="F809" s="16"/>
      <c r="G809" s="15"/>
      <c r="H809" s="14"/>
      <c r="I809" s="13"/>
    </row>
    <row r="810" spans="2:9" ht="18.75" thickBot="1" x14ac:dyDescent="0.25">
      <c r="B810" s="25" t="str">
        <f>IF(C810="","",COUNTIF($C$7:C810,C810))</f>
        <v/>
      </c>
      <c r="C810" s="25" t="str">
        <f>IF(AND('كشف حساب'!$F$5&amp;'كشف حساب'!$F$6="")*AND(D810='كشف حساب'!$B$5),1,IF(AND(F810&gt;='كشف حساب'!$F$5,'حركة العملاء'!F810&lt;='كشف حساب'!$F$6)*AND(D810='كشف حساب'!$B$5),1,""))</f>
        <v/>
      </c>
      <c r="D810" s="18"/>
      <c r="E810" s="17" t="str">
        <f>IFERROR(VLOOKUP(D810,'بيان العملاء'!$B$7:$I$170,2,0),"")</f>
        <v/>
      </c>
      <c r="F810" s="16"/>
      <c r="G810" s="15"/>
      <c r="H810" s="14"/>
      <c r="I810" s="13"/>
    </row>
    <row r="811" spans="2:9" ht="18.75" thickBot="1" x14ac:dyDescent="0.25">
      <c r="B811" s="25" t="str">
        <f>IF(C811="","",COUNTIF($C$7:C811,C811))</f>
        <v/>
      </c>
      <c r="C811" s="25" t="str">
        <f>IF(AND('كشف حساب'!$F$5&amp;'كشف حساب'!$F$6="")*AND(D811='كشف حساب'!$B$5),1,IF(AND(F811&gt;='كشف حساب'!$F$5,'حركة العملاء'!F811&lt;='كشف حساب'!$F$6)*AND(D811='كشف حساب'!$B$5),1,""))</f>
        <v/>
      </c>
      <c r="D811" s="18"/>
      <c r="E811" s="17" t="str">
        <f>IFERROR(VLOOKUP(D811,'بيان العملاء'!$B$7:$I$170,2,0),"")</f>
        <v/>
      </c>
      <c r="F811" s="16"/>
      <c r="G811" s="15"/>
      <c r="H811" s="14"/>
      <c r="I811" s="13"/>
    </row>
    <row r="812" spans="2:9" ht="18.75" thickBot="1" x14ac:dyDescent="0.25">
      <c r="B812" s="25" t="str">
        <f>IF(C812="","",COUNTIF($C$7:C812,C812))</f>
        <v/>
      </c>
      <c r="C812" s="25" t="str">
        <f>IF(AND('كشف حساب'!$F$5&amp;'كشف حساب'!$F$6="")*AND(D812='كشف حساب'!$B$5),1,IF(AND(F812&gt;='كشف حساب'!$F$5,'حركة العملاء'!F812&lt;='كشف حساب'!$F$6)*AND(D812='كشف حساب'!$B$5),1,""))</f>
        <v/>
      </c>
      <c r="D812" s="18"/>
      <c r="E812" s="17" t="str">
        <f>IFERROR(VLOOKUP(D812,'بيان العملاء'!$B$7:$I$170,2,0),"")</f>
        <v/>
      </c>
      <c r="F812" s="16"/>
      <c r="G812" s="15"/>
      <c r="H812" s="14"/>
      <c r="I812" s="13"/>
    </row>
    <row r="813" spans="2:9" ht="18.75" thickBot="1" x14ac:dyDescent="0.25">
      <c r="B813" s="25" t="str">
        <f>IF(C813="","",COUNTIF($C$7:C813,C813))</f>
        <v/>
      </c>
      <c r="C813" s="25" t="str">
        <f>IF(AND('كشف حساب'!$F$5&amp;'كشف حساب'!$F$6="")*AND(D813='كشف حساب'!$B$5),1,IF(AND(F813&gt;='كشف حساب'!$F$5,'حركة العملاء'!F813&lt;='كشف حساب'!$F$6)*AND(D813='كشف حساب'!$B$5),1,""))</f>
        <v/>
      </c>
      <c r="D813" s="18"/>
      <c r="E813" s="17" t="str">
        <f>IFERROR(VLOOKUP(D813,'بيان العملاء'!$B$7:$I$170,2,0),"")</f>
        <v/>
      </c>
      <c r="F813" s="16"/>
      <c r="G813" s="15"/>
      <c r="H813" s="14"/>
      <c r="I813" s="13"/>
    </row>
    <row r="814" spans="2:9" ht="18.75" thickBot="1" x14ac:dyDescent="0.25">
      <c r="B814" s="25" t="str">
        <f>IF(C814="","",COUNTIF($C$7:C814,C814))</f>
        <v/>
      </c>
      <c r="C814" s="25" t="str">
        <f>IF(AND('كشف حساب'!$F$5&amp;'كشف حساب'!$F$6="")*AND(D814='كشف حساب'!$B$5),1,IF(AND(F814&gt;='كشف حساب'!$F$5,'حركة العملاء'!F814&lt;='كشف حساب'!$F$6)*AND(D814='كشف حساب'!$B$5),1,""))</f>
        <v/>
      </c>
      <c r="D814" s="18"/>
      <c r="E814" s="17" t="str">
        <f>IFERROR(VLOOKUP(D814,'بيان العملاء'!$B$7:$I$170,2,0),"")</f>
        <v/>
      </c>
      <c r="F814" s="16"/>
      <c r="G814" s="15"/>
      <c r="H814" s="14"/>
      <c r="I814" s="13"/>
    </row>
    <row r="815" spans="2:9" ht="18.75" thickBot="1" x14ac:dyDescent="0.25">
      <c r="B815" s="25" t="str">
        <f>IF(C815="","",COUNTIF($C$7:C815,C815))</f>
        <v/>
      </c>
      <c r="C815" s="25" t="str">
        <f>IF(AND('كشف حساب'!$F$5&amp;'كشف حساب'!$F$6="")*AND(D815='كشف حساب'!$B$5),1,IF(AND(F815&gt;='كشف حساب'!$F$5,'حركة العملاء'!F815&lt;='كشف حساب'!$F$6)*AND(D815='كشف حساب'!$B$5),1,""))</f>
        <v/>
      </c>
      <c r="D815" s="18"/>
      <c r="E815" s="17" t="str">
        <f>IFERROR(VLOOKUP(D815,'بيان العملاء'!$B$7:$I$170,2,0),"")</f>
        <v/>
      </c>
      <c r="F815" s="16"/>
      <c r="G815" s="15"/>
      <c r="H815" s="14"/>
      <c r="I815" s="13"/>
    </row>
    <row r="816" spans="2:9" ht="18.75" thickBot="1" x14ac:dyDescent="0.25">
      <c r="B816" s="25" t="str">
        <f>IF(C816="","",COUNTIF($C$7:C816,C816))</f>
        <v/>
      </c>
      <c r="C816" s="25" t="str">
        <f>IF(AND('كشف حساب'!$F$5&amp;'كشف حساب'!$F$6="")*AND(D816='كشف حساب'!$B$5),1,IF(AND(F816&gt;='كشف حساب'!$F$5,'حركة العملاء'!F816&lt;='كشف حساب'!$F$6)*AND(D816='كشف حساب'!$B$5),1,""))</f>
        <v/>
      </c>
      <c r="D816" s="18"/>
      <c r="E816" s="17" t="str">
        <f>IFERROR(VLOOKUP(D816,'بيان العملاء'!$B$7:$I$170,2,0),"")</f>
        <v/>
      </c>
      <c r="F816" s="16"/>
      <c r="G816" s="15"/>
      <c r="H816" s="14"/>
      <c r="I816" s="13"/>
    </row>
    <row r="817" spans="2:9" ht="18.75" thickBot="1" x14ac:dyDescent="0.25">
      <c r="B817" s="25" t="str">
        <f>IF(C817="","",COUNTIF($C$7:C817,C817))</f>
        <v/>
      </c>
      <c r="C817" s="25" t="str">
        <f>IF(AND('كشف حساب'!$F$5&amp;'كشف حساب'!$F$6="")*AND(D817='كشف حساب'!$B$5),1,IF(AND(F817&gt;='كشف حساب'!$F$5,'حركة العملاء'!F817&lt;='كشف حساب'!$F$6)*AND(D817='كشف حساب'!$B$5),1,""))</f>
        <v/>
      </c>
      <c r="D817" s="18"/>
      <c r="E817" s="17" t="str">
        <f>IFERROR(VLOOKUP(D817,'بيان العملاء'!$B$7:$I$170,2,0),"")</f>
        <v/>
      </c>
      <c r="F817" s="16"/>
      <c r="G817" s="15"/>
      <c r="H817" s="14"/>
      <c r="I817" s="13"/>
    </row>
    <row r="818" spans="2:9" ht="18.75" thickBot="1" x14ac:dyDescent="0.25">
      <c r="B818" s="25" t="str">
        <f>IF(C818="","",COUNTIF($C$7:C818,C818))</f>
        <v/>
      </c>
      <c r="C818" s="25" t="str">
        <f>IF(AND('كشف حساب'!$F$5&amp;'كشف حساب'!$F$6="")*AND(D818='كشف حساب'!$B$5),1,IF(AND(F818&gt;='كشف حساب'!$F$5,'حركة العملاء'!F818&lt;='كشف حساب'!$F$6)*AND(D818='كشف حساب'!$B$5),1,""))</f>
        <v/>
      </c>
      <c r="D818" s="18"/>
      <c r="E818" s="17" t="str">
        <f>IFERROR(VLOOKUP(D818,'بيان العملاء'!$B$7:$I$170,2,0),"")</f>
        <v/>
      </c>
      <c r="F818" s="16"/>
      <c r="G818" s="15"/>
      <c r="H818" s="14"/>
      <c r="I818" s="13"/>
    </row>
    <row r="819" spans="2:9" ht="18.75" thickBot="1" x14ac:dyDescent="0.25">
      <c r="B819" s="25" t="str">
        <f>IF(C819="","",COUNTIF($C$7:C819,C819))</f>
        <v/>
      </c>
      <c r="C819" s="25" t="str">
        <f>IF(AND('كشف حساب'!$F$5&amp;'كشف حساب'!$F$6="")*AND(D819='كشف حساب'!$B$5),1,IF(AND(F819&gt;='كشف حساب'!$F$5,'حركة العملاء'!F819&lt;='كشف حساب'!$F$6)*AND(D819='كشف حساب'!$B$5),1,""))</f>
        <v/>
      </c>
      <c r="D819" s="18"/>
      <c r="E819" s="17" t="str">
        <f>IFERROR(VLOOKUP(D819,'بيان العملاء'!$B$7:$I$170,2,0),"")</f>
        <v/>
      </c>
      <c r="F819" s="16"/>
      <c r="G819" s="15"/>
      <c r="H819" s="14"/>
      <c r="I819" s="13"/>
    </row>
    <row r="820" spans="2:9" ht="18.75" thickBot="1" x14ac:dyDescent="0.25">
      <c r="B820" s="25" t="str">
        <f>IF(C820="","",COUNTIF($C$7:C820,C820))</f>
        <v/>
      </c>
      <c r="C820" s="25" t="str">
        <f>IF(AND('كشف حساب'!$F$5&amp;'كشف حساب'!$F$6="")*AND(D820='كشف حساب'!$B$5),1,IF(AND(F820&gt;='كشف حساب'!$F$5,'حركة العملاء'!F820&lt;='كشف حساب'!$F$6)*AND(D820='كشف حساب'!$B$5),1,""))</f>
        <v/>
      </c>
      <c r="D820" s="18"/>
      <c r="E820" s="17" t="str">
        <f>IFERROR(VLOOKUP(D820,'بيان العملاء'!$B$7:$I$170,2,0),"")</f>
        <v/>
      </c>
      <c r="F820" s="16"/>
      <c r="G820" s="15"/>
      <c r="H820" s="14"/>
      <c r="I820" s="13"/>
    </row>
    <row r="821" spans="2:9" ht="18.75" thickBot="1" x14ac:dyDescent="0.25">
      <c r="B821" s="25" t="str">
        <f>IF(C821="","",COUNTIF($C$7:C821,C821))</f>
        <v/>
      </c>
      <c r="C821" s="25" t="str">
        <f>IF(AND('كشف حساب'!$F$5&amp;'كشف حساب'!$F$6="")*AND(D821='كشف حساب'!$B$5),1,IF(AND(F821&gt;='كشف حساب'!$F$5,'حركة العملاء'!F821&lt;='كشف حساب'!$F$6)*AND(D821='كشف حساب'!$B$5),1,""))</f>
        <v/>
      </c>
      <c r="D821" s="18"/>
      <c r="E821" s="17" t="str">
        <f>IFERROR(VLOOKUP(D821,'بيان العملاء'!$B$7:$I$170,2,0),"")</f>
        <v/>
      </c>
      <c r="F821" s="16"/>
      <c r="G821" s="15"/>
      <c r="H821" s="14"/>
      <c r="I821" s="13"/>
    </row>
    <row r="822" spans="2:9" ht="18.75" thickBot="1" x14ac:dyDescent="0.25">
      <c r="B822" s="25" t="str">
        <f>IF(C822="","",COUNTIF($C$7:C822,C822))</f>
        <v/>
      </c>
      <c r="C822" s="25" t="str">
        <f>IF(AND('كشف حساب'!$F$5&amp;'كشف حساب'!$F$6="")*AND(D822='كشف حساب'!$B$5),1,IF(AND(F822&gt;='كشف حساب'!$F$5,'حركة العملاء'!F822&lt;='كشف حساب'!$F$6)*AND(D822='كشف حساب'!$B$5),1,""))</f>
        <v/>
      </c>
      <c r="D822" s="18"/>
      <c r="E822" s="17" t="str">
        <f>IFERROR(VLOOKUP(D822,'بيان العملاء'!$B$7:$I$170,2,0),"")</f>
        <v/>
      </c>
      <c r="F822" s="16"/>
      <c r="G822" s="15"/>
      <c r="H822" s="14"/>
      <c r="I822" s="13"/>
    </row>
    <row r="823" spans="2:9" ht="18.75" thickBot="1" x14ac:dyDescent="0.25">
      <c r="B823" s="25" t="str">
        <f>IF(C823="","",COUNTIF($C$7:C823,C823))</f>
        <v/>
      </c>
      <c r="C823" s="25" t="str">
        <f>IF(AND('كشف حساب'!$F$5&amp;'كشف حساب'!$F$6="")*AND(D823='كشف حساب'!$B$5),1,IF(AND(F823&gt;='كشف حساب'!$F$5,'حركة العملاء'!F823&lt;='كشف حساب'!$F$6)*AND(D823='كشف حساب'!$B$5),1,""))</f>
        <v/>
      </c>
      <c r="D823" s="18"/>
      <c r="E823" s="17" t="str">
        <f>IFERROR(VLOOKUP(D823,'بيان العملاء'!$B$7:$I$170,2,0),"")</f>
        <v/>
      </c>
      <c r="F823" s="16"/>
      <c r="G823" s="15"/>
      <c r="H823" s="14"/>
      <c r="I823" s="13"/>
    </row>
    <row r="824" spans="2:9" ht="18.75" thickBot="1" x14ac:dyDescent="0.25">
      <c r="B824" s="25" t="str">
        <f>IF(C824="","",COUNTIF($C$7:C824,C824))</f>
        <v/>
      </c>
      <c r="C824" s="25" t="str">
        <f>IF(AND('كشف حساب'!$F$5&amp;'كشف حساب'!$F$6="")*AND(D824='كشف حساب'!$B$5),1,IF(AND(F824&gt;='كشف حساب'!$F$5,'حركة العملاء'!F824&lt;='كشف حساب'!$F$6)*AND(D824='كشف حساب'!$B$5),1,""))</f>
        <v/>
      </c>
      <c r="D824" s="18"/>
      <c r="E824" s="17" t="str">
        <f>IFERROR(VLOOKUP(D824,'بيان العملاء'!$B$7:$I$170,2,0),"")</f>
        <v/>
      </c>
      <c r="F824" s="16"/>
      <c r="G824" s="15"/>
      <c r="H824" s="14"/>
      <c r="I824" s="13"/>
    </row>
    <row r="825" spans="2:9" ht="18.75" thickBot="1" x14ac:dyDescent="0.25">
      <c r="B825" s="25" t="str">
        <f>IF(C825="","",COUNTIF($C$7:C825,C825))</f>
        <v/>
      </c>
      <c r="C825" s="25" t="str">
        <f>IF(AND('كشف حساب'!$F$5&amp;'كشف حساب'!$F$6="")*AND(D825='كشف حساب'!$B$5),1,IF(AND(F825&gt;='كشف حساب'!$F$5,'حركة العملاء'!F825&lt;='كشف حساب'!$F$6)*AND(D825='كشف حساب'!$B$5),1,""))</f>
        <v/>
      </c>
      <c r="D825" s="18"/>
      <c r="E825" s="17" t="str">
        <f>IFERROR(VLOOKUP(D825,'بيان العملاء'!$B$7:$I$170,2,0),"")</f>
        <v/>
      </c>
      <c r="F825" s="16"/>
      <c r="G825" s="15"/>
      <c r="H825" s="14"/>
      <c r="I825" s="13"/>
    </row>
    <row r="826" spans="2:9" ht="18.75" thickBot="1" x14ac:dyDescent="0.25">
      <c r="B826" s="25" t="str">
        <f>IF(C826="","",COUNTIF($C$7:C826,C826))</f>
        <v/>
      </c>
      <c r="C826" s="25" t="str">
        <f>IF(AND('كشف حساب'!$F$5&amp;'كشف حساب'!$F$6="")*AND(D826='كشف حساب'!$B$5),1,IF(AND(F826&gt;='كشف حساب'!$F$5,'حركة العملاء'!F826&lt;='كشف حساب'!$F$6)*AND(D826='كشف حساب'!$B$5),1,""))</f>
        <v/>
      </c>
      <c r="D826" s="18"/>
      <c r="E826" s="17" t="str">
        <f>IFERROR(VLOOKUP(D826,'بيان العملاء'!$B$7:$I$170,2,0),"")</f>
        <v/>
      </c>
      <c r="F826" s="16"/>
      <c r="G826" s="15"/>
      <c r="H826" s="14"/>
      <c r="I826" s="13"/>
    </row>
    <row r="827" spans="2:9" ht="18.75" thickBot="1" x14ac:dyDescent="0.25">
      <c r="B827" s="25" t="str">
        <f>IF(C827="","",COUNTIF($C$7:C827,C827))</f>
        <v/>
      </c>
      <c r="C827" s="25" t="str">
        <f>IF(AND('كشف حساب'!$F$5&amp;'كشف حساب'!$F$6="")*AND(D827='كشف حساب'!$B$5),1,IF(AND(F827&gt;='كشف حساب'!$F$5,'حركة العملاء'!F827&lt;='كشف حساب'!$F$6)*AND(D827='كشف حساب'!$B$5),1,""))</f>
        <v/>
      </c>
      <c r="D827" s="18"/>
      <c r="E827" s="17" t="str">
        <f>IFERROR(VLOOKUP(D827,'بيان العملاء'!$B$7:$I$170,2,0),"")</f>
        <v/>
      </c>
      <c r="F827" s="16"/>
      <c r="G827" s="15"/>
      <c r="H827" s="14"/>
      <c r="I827" s="13"/>
    </row>
    <row r="828" spans="2:9" ht="18.75" thickBot="1" x14ac:dyDescent="0.25">
      <c r="B828" s="25" t="str">
        <f>IF(C828="","",COUNTIF($C$7:C828,C828))</f>
        <v/>
      </c>
      <c r="C828" s="25" t="str">
        <f>IF(AND('كشف حساب'!$F$5&amp;'كشف حساب'!$F$6="")*AND(D828='كشف حساب'!$B$5),1,IF(AND(F828&gt;='كشف حساب'!$F$5,'حركة العملاء'!F828&lt;='كشف حساب'!$F$6)*AND(D828='كشف حساب'!$B$5),1,""))</f>
        <v/>
      </c>
      <c r="D828" s="18"/>
      <c r="E828" s="17" t="str">
        <f>IFERROR(VLOOKUP(D828,'بيان العملاء'!$B$7:$I$170,2,0),"")</f>
        <v/>
      </c>
      <c r="F828" s="16"/>
      <c r="G828" s="15"/>
      <c r="H828" s="14"/>
      <c r="I828" s="13"/>
    </row>
    <row r="829" spans="2:9" ht="18.75" thickBot="1" x14ac:dyDescent="0.25">
      <c r="B829" s="25" t="str">
        <f>IF(C829="","",COUNTIF($C$7:C829,C829))</f>
        <v/>
      </c>
      <c r="C829" s="25" t="str">
        <f>IF(AND('كشف حساب'!$F$5&amp;'كشف حساب'!$F$6="")*AND(D829='كشف حساب'!$B$5),1,IF(AND(F829&gt;='كشف حساب'!$F$5,'حركة العملاء'!F829&lt;='كشف حساب'!$F$6)*AND(D829='كشف حساب'!$B$5),1,""))</f>
        <v/>
      </c>
      <c r="D829" s="18"/>
      <c r="E829" s="17" t="str">
        <f>IFERROR(VLOOKUP(D829,'بيان العملاء'!$B$7:$I$170,2,0),"")</f>
        <v/>
      </c>
      <c r="F829" s="16"/>
      <c r="G829" s="15"/>
      <c r="H829" s="14"/>
      <c r="I829" s="13"/>
    </row>
    <row r="830" spans="2:9" ht="18.75" thickBot="1" x14ac:dyDescent="0.25">
      <c r="B830" s="25" t="str">
        <f>IF(C830="","",COUNTIF($C$7:C830,C830))</f>
        <v/>
      </c>
      <c r="C830" s="25" t="str">
        <f>IF(AND('كشف حساب'!$F$5&amp;'كشف حساب'!$F$6="")*AND(D830='كشف حساب'!$B$5),1,IF(AND(F830&gt;='كشف حساب'!$F$5,'حركة العملاء'!F830&lt;='كشف حساب'!$F$6)*AND(D830='كشف حساب'!$B$5),1,""))</f>
        <v/>
      </c>
      <c r="D830" s="18"/>
      <c r="E830" s="17" t="str">
        <f>IFERROR(VLOOKUP(D830,'بيان العملاء'!$B$7:$I$170,2,0),"")</f>
        <v/>
      </c>
      <c r="F830" s="16"/>
      <c r="G830" s="15"/>
      <c r="H830" s="14"/>
      <c r="I830" s="13"/>
    </row>
    <row r="831" spans="2:9" ht="18.75" thickBot="1" x14ac:dyDescent="0.25">
      <c r="B831" s="25" t="str">
        <f>IF(C831="","",COUNTIF($C$7:C831,C831))</f>
        <v/>
      </c>
      <c r="C831" s="25" t="str">
        <f>IF(AND('كشف حساب'!$F$5&amp;'كشف حساب'!$F$6="")*AND(D831='كشف حساب'!$B$5),1,IF(AND(F831&gt;='كشف حساب'!$F$5,'حركة العملاء'!F831&lt;='كشف حساب'!$F$6)*AND(D831='كشف حساب'!$B$5),1,""))</f>
        <v/>
      </c>
      <c r="D831" s="18"/>
      <c r="E831" s="17" t="str">
        <f>IFERROR(VLOOKUP(D831,'بيان العملاء'!$B$7:$I$170,2,0),"")</f>
        <v/>
      </c>
      <c r="F831" s="16"/>
      <c r="G831" s="15"/>
      <c r="H831" s="14"/>
      <c r="I831" s="13"/>
    </row>
    <row r="832" spans="2:9" ht="18.75" thickBot="1" x14ac:dyDescent="0.25">
      <c r="B832" s="25" t="str">
        <f>IF(C832="","",COUNTIF($C$7:C832,C832))</f>
        <v/>
      </c>
      <c r="C832" s="25" t="str">
        <f>IF(AND('كشف حساب'!$F$5&amp;'كشف حساب'!$F$6="")*AND(D832='كشف حساب'!$B$5),1,IF(AND(F832&gt;='كشف حساب'!$F$5,'حركة العملاء'!F832&lt;='كشف حساب'!$F$6)*AND(D832='كشف حساب'!$B$5),1,""))</f>
        <v/>
      </c>
      <c r="D832" s="18"/>
      <c r="E832" s="17" t="str">
        <f>IFERROR(VLOOKUP(D832,'بيان العملاء'!$B$7:$I$170,2,0),"")</f>
        <v/>
      </c>
      <c r="F832" s="16"/>
      <c r="G832" s="15"/>
      <c r="H832" s="14"/>
      <c r="I832" s="13"/>
    </row>
    <row r="833" spans="2:9" ht="18.75" thickBot="1" x14ac:dyDescent="0.25">
      <c r="B833" s="25" t="str">
        <f>IF(C833="","",COUNTIF($C$7:C833,C833))</f>
        <v/>
      </c>
      <c r="C833" s="25" t="str">
        <f>IF(AND('كشف حساب'!$F$5&amp;'كشف حساب'!$F$6="")*AND(D833='كشف حساب'!$B$5),1,IF(AND(F833&gt;='كشف حساب'!$F$5,'حركة العملاء'!F833&lt;='كشف حساب'!$F$6)*AND(D833='كشف حساب'!$B$5),1,""))</f>
        <v/>
      </c>
      <c r="D833" s="18"/>
      <c r="E833" s="17" t="str">
        <f>IFERROR(VLOOKUP(D833,'بيان العملاء'!$B$7:$I$170,2,0),"")</f>
        <v/>
      </c>
      <c r="F833" s="16"/>
      <c r="G833" s="15"/>
      <c r="H833" s="14"/>
      <c r="I833" s="13"/>
    </row>
    <row r="834" spans="2:9" ht="18.75" thickBot="1" x14ac:dyDescent="0.25">
      <c r="B834" s="25" t="str">
        <f>IF(C834="","",COUNTIF($C$7:C834,C834))</f>
        <v/>
      </c>
      <c r="C834" s="25" t="str">
        <f>IF(AND('كشف حساب'!$F$5&amp;'كشف حساب'!$F$6="")*AND(D834='كشف حساب'!$B$5),1,IF(AND(F834&gt;='كشف حساب'!$F$5,'حركة العملاء'!F834&lt;='كشف حساب'!$F$6)*AND(D834='كشف حساب'!$B$5),1,""))</f>
        <v/>
      </c>
      <c r="D834" s="18"/>
      <c r="E834" s="17" t="str">
        <f>IFERROR(VLOOKUP(D834,'بيان العملاء'!$B$7:$I$170,2,0),"")</f>
        <v/>
      </c>
      <c r="F834" s="16"/>
      <c r="G834" s="15"/>
      <c r="H834" s="14"/>
      <c r="I834" s="13"/>
    </row>
    <row r="835" spans="2:9" ht="18.75" thickBot="1" x14ac:dyDescent="0.25">
      <c r="B835" s="25" t="str">
        <f>IF(C835="","",COUNTIF($C$7:C835,C835))</f>
        <v/>
      </c>
      <c r="C835" s="25" t="str">
        <f>IF(AND('كشف حساب'!$F$5&amp;'كشف حساب'!$F$6="")*AND(D835='كشف حساب'!$B$5),1,IF(AND(F835&gt;='كشف حساب'!$F$5,'حركة العملاء'!F835&lt;='كشف حساب'!$F$6)*AND(D835='كشف حساب'!$B$5),1,""))</f>
        <v/>
      </c>
      <c r="D835" s="18"/>
      <c r="E835" s="17" t="str">
        <f>IFERROR(VLOOKUP(D835,'بيان العملاء'!$B$7:$I$170,2,0),"")</f>
        <v/>
      </c>
      <c r="F835" s="16"/>
      <c r="G835" s="15"/>
      <c r="H835" s="14"/>
      <c r="I835" s="13"/>
    </row>
    <row r="836" spans="2:9" ht="18.75" thickBot="1" x14ac:dyDescent="0.25">
      <c r="B836" s="25" t="str">
        <f>IF(C836="","",COUNTIF($C$7:C836,C836))</f>
        <v/>
      </c>
      <c r="C836" s="25" t="str">
        <f>IF(AND('كشف حساب'!$F$5&amp;'كشف حساب'!$F$6="")*AND(D836='كشف حساب'!$B$5),1,IF(AND(F836&gt;='كشف حساب'!$F$5,'حركة العملاء'!F836&lt;='كشف حساب'!$F$6)*AND(D836='كشف حساب'!$B$5),1,""))</f>
        <v/>
      </c>
      <c r="D836" s="18"/>
      <c r="E836" s="17" t="str">
        <f>IFERROR(VLOOKUP(D836,'بيان العملاء'!$B$7:$I$170,2,0),"")</f>
        <v/>
      </c>
      <c r="F836" s="16"/>
      <c r="G836" s="15"/>
      <c r="H836" s="14"/>
      <c r="I836" s="13"/>
    </row>
    <row r="837" spans="2:9" ht="18.75" thickBot="1" x14ac:dyDescent="0.25">
      <c r="B837" s="25" t="str">
        <f>IF(C837="","",COUNTIF($C$7:C837,C837))</f>
        <v/>
      </c>
      <c r="C837" s="25" t="str">
        <f>IF(AND('كشف حساب'!$F$5&amp;'كشف حساب'!$F$6="")*AND(D837='كشف حساب'!$B$5),1,IF(AND(F837&gt;='كشف حساب'!$F$5,'حركة العملاء'!F837&lt;='كشف حساب'!$F$6)*AND(D837='كشف حساب'!$B$5),1,""))</f>
        <v/>
      </c>
      <c r="D837" s="18"/>
      <c r="E837" s="17" t="str">
        <f>IFERROR(VLOOKUP(D837,'بيان العملاء'!$B$7:$I$170,2,0),"")</f>
        <v/>
      </c>
      <c r="F837" s="16"/>
      <c r="G837" s="15"/>
      <c r="H837" s="14"/>
      <c r="I837" s="13"/>
    </row>
    <row r="838" spans="2:9" ht="18.75" thickBot="1" x14ac:dyDescent="0.25">
      <c r="B838" s="25" t="str">
        <f>IF(C838="","",COUNTIF($C$7:C838,C838))</f>
        <v/>
      </c>
      <c r="C838" s="25" t="str">
        <f>IF(AND('كشف حساب'!$F$5&amp;'كشف حساب'!$F$6="")*AND(D838='كشف حساب'!$B$5),1,IF(AND(F838&gt;='كشف حساب'!$F$5,'حركة العملاء'!F838&lt;='كشف حساب'!$F$6)*AND(D838='كشف حساب'!$B$5),1,""))</f>
        <v/>
      </c>
      <c r="D838" s="18"/>
      <c r="E838" s="17" t="str">
        <f>IFERROR(VLOOKUP(D838,'بيان العملاء'!$B$7:$I$170,2,0),"")</f>
        <v/>
      </c>
      <c r="F838" s="16"/>
      <c r="G838" s="15"/>
      <c r="H838" s="14"/>
      <c r="I838" s="13"/>
    </row>
    <row r="839" spans="2:9" ht="18.75" thickBot="1" x14ac:dyDescent="0.25">
      <c r="B839" s="25" t="str">
        <f>IF(C839="","",COUNTIF($C$7:C839,C839))</f>
        <v/>
      </c>
      <c r="C839" s="25" t="str">
        <f>IF(AND('كشف حساب'!$F$5&amp;'كشف حساب'!$F$6="")*AND(D839='كشف حساب'!$B$5),1,IF(AND(F839&gt;='كشف حساب'!$F$5,'حركة العملاء'!F839&lt;='كشف حساب'!$F$6)*AND(D839='كشف حساب'!$B$5),1,""))</f>
        <v/>
      </c>
      <c r="D839" s="18"/>
      <c r="E839" s="17" t="str">
        <f>IFERROR(VLOOKUP(D839,'بيان العملاء'!$B$7:$I$170,2,0),"")</f>
        <v/>
      </c>
      <c r="F839" s="16"/>
      <c r="G839" s="15"/>
      <c r="H839" s="14"/>
      <c r="I839" s="13"/>
    </row>
    <row r="840" spans="2:9" ht="18.75" thickBot="1" x14ac:dyDescent="0.25">
      <c r="B840" s="25" t="str">
        <f>IF(C840="","",COUNTIF($C$7:C840,C840))</f>
        <v/>
      </c>
      <c r="C840" s="25" t="str">
        <f>IF(AND('كشف حساب'!$F$5&amp;'كشف حساب'!$F$6="")*AND(D840='كشف حساب'!$B$5),1,IF(AND(F840&gt;='كشف حساب'!$F$5,'حركة العملاء'!F840&lt;='كشف حساب'!$F$6)*AND(D840='كشف حساب'!$B$5),1,""))</f>
        <v/>
      </c>
      <c r="D840" s="18"/>
      <c r="E840" s="17" t="str">
        <f>IFERROR(VLOOKUP(D840,'بيان العملاء'!$B$7:$I$170,2,0),"")</f>
        <v/>
      </c>
      <c r="F840" s="16"/>
      <c r="G840" s="15"/>
      <c r="H840" s="14"/>
      <c r="I840" s="13"/>
    </row>
    <row r="841" spans="2:9" ht="18.75" thickBot="1" x14ac:dyDescent="0.25">
      <c r="B841" s="25" t="str">
        <f>IF(C841="","",COUNTIF($C$7:C841,C841))</f>
        <v/>
      </c>
      <c r="C841" s="25" t="str">
        <f>IF(AND('كشف حساب'!$F$5&amp;'كشف حساب'!$F$6="")*AND(D841='كشف حساب'!$B$5),1,IF(AND(F841&gt;='كشف حساب'!$F$5,'حركة العملاء'!F841&lt;='كشف حساب'!$F$6)*AND(D841='كشف حساب'!$B$5),1,""))</f>
        <v/>
      </c>
      <c r="D841" s="18"/>
      <c r="E841" s="17" t="str">
        <f>IFERROR(VLOOKUP(D841,'بيان العملاء'!$B$7:$I$170,2,0),"")</f>
        <v/>
      </c>
      <c r="F841" s="16"/>
      <c r="G841" s="15"/>
      <c r="H841" s="14"/>
      <c r="I841" s="13"/>
    </row>
    <row r="842" spans="2:9" ht="18.75" thickBot="1" x14ac:dyDescent="0.25">
      <c r="B842" s="25" t="str">
        <f>IF(C842="","",COUNTIF($C$7:C842,C842))</f>
        <v/>
      </c>
      <c r="C842" s="25" t="str">
        <f>IF(AND('كشف حساب'!$F$5&amp;'كشف حساب'!$F$6="")*AND(D842='كشف حساب'!$B$5),1,IF(AND(F842&gt;='كشف حساب'!$F$5,'حركة العملاء'!F842&lt;='كشف حساب'!$F$6)*AND(D842='كشف حساب'!$B$5),1,""))</f>
        <v/>
      </c>
      <c r="D842" s="18"/>
      <c r="E842" s="17" t="str">
        <f>IFERROR(VLOOKUP(D842,'بيان العملاء'!$B$7:$I$170,2,0),"")</f>
        <v/>
      </c>
      <c r="F842" s="16"/>
      <c r="G842" s="15"/>
      <c r="H842" s="14"/>
      <c r="I842" s="13"/>
    </row>
    <row r="843" spans="2:9" ht="18.75" thickBot="1" x14ac:dyDescent="0.25">
      <c r="B843" s="25" t="str">
        <f>IF(C843="","",COUNTIF($C$7:C843,C843))</f>
        <v/>
      </c>
      <c r="C843" s="25" t="str">
        <f>IF(AND('كشف حساب'!$F$5&amp;'كشف حساب'!$F$6="")*AND(D843='كشف حساب'!$B$5),1,IF(AND(F843&gt;='كشف حساب'!$F$5,'حركة العملاء'!F843&lt;='كشف حساب'!$F$6)*AND(D843='كشف حساب'!$B$5),1,""))</f>
        <v/>
      </c>
      <c r="D843" s="18"/>
      <c r="E843" s="17" t="str">
        <f>IFERROR(VLOOKUP(D843,'بيان العملاء'!$B$7:$I$170,2,0),"")</f>
        <v/>
      </c>
      <c r="F843" s="16"/>
      <c r="G843" s="15"/>
      <c r="H843" s="14"/>
      <c r="I843" s="13"/>
    </row>
    <row r="844" spans="2:9" ht="18.75" thickBot="1" x14ac:dyDescent="0.25">
      <c r="B844" s="25" t="str">
        <f>IF(C844="","",COUNTIF($C$7:C844,C844))</f>
        <v/>
      </c>
      <c r="C844" s="25" t="str">
        <f>IF(AND('كشف حساب'!$F$5&amp;'كشف حساب'!$F$6="")*AND(D844='كشف حساب'!$B$5),1,IF(AND(F844&gt;='كشف حساب'!$F$5,'حركة العملاء'!F844&lt;='كشف حساب'!$F$6)*AND(D844='كشف حساب'!$B$5),1,""))</f>
        <v/>
      </c>
      <c r="D844" s="18"/>
      <c r="E844" s="17" t="str">
        <f>IFERROR(VLOOKUP(D844,'بيان العملاء'!$B$7:$I$170,2,0),"")</f>
        <v/>
      </c>
      <c r="F844" s="16"/>
      <c r="G844" s="15"/>
      <c r="H844" s="14"/>
      <c r="I844" s="13"/>
    </row>
    <row r="845" spans="2:9" ht="18.75" thickBot="1" x14ac:dyDescent="0.25">
      <c r="B845" s="25" t="str">
        <f>IF(C845="","",COUNTIF($C$7:C845,C845))</f>
        <v/>
      </c>
      <c r="C845" s="25" t="str">
        <f>IF(AND('كشف حساب'!$F$5&amp;'كشف حساب'!$F$6="")*AND(D845='كشف حساب'!$B$5),1,IF(AND(F845&gt;='كشف حساب'!$F$5,'حركة العملاء'!F845&lt;='كشف حساب'!$F$6)*AND(D845='كشف حساب'!$B$5),1,""))</f>
        <v/>
      </c>
      <c r="D845" s="18"/>
      <c r="E845" s="17" t="str">
        <f>IFERROR(VLOOKUP(D845,'بيان العملاء'!$B$7:$I$170,2,0),"")</f>
        <v/>
      </c>
      <c r="F845" s="16"/>
      <c r="G845" s="15"/>
      <c r="H845" s="14"/>
      <c r="I845" s="13"/>
    </row>
    <row r="846" spans="2:9" ht="18.75" thickBot="1" x14ac:dyDescent="0.25">
      <c r="B846" s="25" t="str">
        <f>IF(C846="","",COUNTIF($C$7:C846,C846))</f>
        <v/>
      </c>
      <c r="C846" s="25" t="str">
        <f>IF(AND('كشف حساب'!$F$5&amp;'كشف حساب'!$F$6="")*AND(D846='كشف حساب'!$B$5),1,IF(AND(F846&gt;='كشف حساب'!$F$5,'حركة العملاء'!F846&lt;='كشف حساب'!$F$6)*AND(D846='كشف حساب'!$B$5),1,""))</f>
        <v/>
      </c>
      <c r="D846" s="18"/>
      <c r="E846" s="17" t="str">
        <f>IFERROR(VLOOKUP(D846,'بيان العملاء'!$B$7:$I$170,2,0),"")</f>
        <v/>
      </c>
      <c r="F846" s="16"/>
      <c r="G846" s="15"/>
      <c r="H846" s="14"/>
      <c r="I846" s="13"/>
    </row>
    <row r="847" spans="2:9" ht="18.75" thickBot="1" x14ac:dyDescent="0.25">
      <c r="B847" s="25" t="str">
        <f>IF(C847="","",COUNTIF($C$7:C847,C847))</f>
        <v/>
      </c>
      <c r="C847" s="25" t="str">
        <f>IF(AND('كشف حساب'!$F$5&amp;'كشف حساب'!$F$6="")*AND(D847='كشف حساب'!$B$5),1,IF(AND(F847&gt;='كشف حساب'!$F$5,'حركة العملاء'!F847&lt;='كشف حساب'!$F$6)*AND(D847='كشف حساب'!$B$5),1,""))</f>
        <v/>
      </c>
      <c r="D847" s="18"/>
      <c r="E847" s="17" t="str">
        <f>IFERROR(VLOOKUP(D847,'بيان العملاء'!$B$7:$I$170,2,0),"")</f>
        <v/>
      </c>
      <c r="F847" s="16"/>
      <c r="G847" s="15"/>
      <c r="H847" s="14"/>
      <c r="I847" s="13"/>
    </row>
    <row r="848" spans="2:9" ht="18.75" thickBot="1" x14ac:dyDescent="0.25">
      <c r="B848" s="25" t="str">
        <f>IF(C848="","",COUNTIF($C$7:C848,C848))</f>
        <v/>
      </c>
      <c r="C848" s="25" t="str">
        <f>IF(AND('كشف حساب'!$F$5&amp;'كشف حساب'!$F$6="")*AND(D848='كشف حساب'!$B$5),1,IF(AND(F848&gt;='كشف حساب'!$F$5,'حركة العملاء'!F848&lt;='كشف حساب'!$F$6)*AND(D848='كشف حساب'!$B$5),1,""))</f>
        <v/>
      </c>
      <c r="D848" s="18"/>
      <c r="E848" s="17" t="str">
        <f>IFERROR(VLOOKUP(D848,'بيان العملاء'!$B$7:$I$170,2,0),"")</f>
        <v/>
      </c>
      <c r="F848" s="16"/>
      <c r="G848" s="15"/>
      <c r="H848" s="14"/>
      <c r="I848" s="13"/>
    </row>
    <row r="849" spans="2:9" ht="18.75" thickBot="1" x14ac:dyDescent="0.25">
      <c r="B849" s="25" t="str">
        <f>IF(C849="","",COUNTIF($C$7:C849,C849))</f>
        <v/>
      </c>
      <c r="C849" s="25" t="str">
        <f>IF(AND('كشف حساب'!$F$5&amp;'كشف حساب'!$F$6="")*AND(D849='كشف حساب'!$B$5),1,IF(AND(F849&gt;='كشف حساب'!$F$5,'حركة العملاء'!F849&lt;='كشف حساب'!$F$6)*AND(D849='كشف حساب'!$B$5),1,""))</f>
        <v/>
      </c>
      <c r="D849" s="18"/>
      <c r="E849" s="17" t="str">
        <f>IFERROR(VLOOKUP(D849,'بيان العملاء'!$B$7:$I$170,2,0),"")</f>
        <v/>
      </c>
      <c r="F849" s="16"/>
      <c r="G849" s="15"/>
      <c r="H849" s="14"/>
      <c r="I849" s="13"/>
    </row>
    <row r="850" spans="2:9" ht="18.75" thickBot="1" x14ac:dyDescent="0.25">
      <c r="B850" s="25" t="str">
        <f>IF(C850="","",COUNTIF($C$7:C850,C850))</f>
        <v/>
      </c>
      <c r="C850" s="25" t="str">
        <f>IF(AND('كشف حساب'!$F$5&amp;'كشف حساب'!$F$6="")*AND(D850='كشف حساب'!$B$5),1,IF(AND(F850&gt;='كشف حساب'!$F$5,'حركة العملاء'!F850&lt;='كشف حساب'!$F$6)*AND(D850='كشف حساب'!$B$5),1,""))</f>
        <v/>
      </c>
      <c r="D850" s="18"/>
      <c r="E850" s="17" t="str">
        <f>IFERROR(VLOOKUP(D850,'بيان العملاء'!$B$7:$I$170,2,0),"")</f>
        <v/>
      </c>
      <c r="F850" s="16"/>
      <c r="G850" s="15"/>
      <c r="H850" s="14"/>
      <c r="I850" s="13"/>
    </row>
    <row r="851" spans="2:9" ht="18.75" thickBot="1" x14ac:dyDescent="0.25">
      <c r="B851" s="25" t="str">
        <f>IF(C851="","",COUNTIF($C$7:C851,C851))</f>
        <v/>
      </c>
      <c r="C851" s="25" t="str">
        <f>IF(AND('كشف حساب'!$F$5&amp;'كشف حساب'!$F$6="")*AND(D851='كشف حساب'!$B$5),1,IF(AND(F851&gt;='كشف حساب'!$F$5,'حركة العملاء'!F851&lt;='كشف حساب'!$F$6)*AND(D851='كشف حساب'!$B$5),1,""))</f>
        <v/>
      </c>
      <c r="D851" s="18"/>
      <c r="E851" s="17" t="str">
        <f>IFERROR(VLOOKUP(D851,'بيان العملاء'!$B$7:$I$170,2,0),"")</f>
        <v/>
      </c>
      <c r="F851" s="16"/>
      <c r="G851" s="15"/>
      <c r="H851" s="14"/>
      <c r="I851" s="13"/>
    </row>
    <row r="852" spans="2:9" ht="18.75" thickBot="1" x14ac:dyDescent="0.25">
      <c r="B852" s="25" t="str">
        <f>IF(C852="","",COUNTIF($C$7:C852,C852))</f>
        <v/>
      </c>
      <c r="C852" s="25" t="str">
        <f>IF(AND('كشف حساب'!$F$5&amp;'كشف حساب'!$F$6="")*AND(D852='كشف حساب'!$B$5),1,IF(AND(F852&gt;='كشف حساب'!$F$5,'حركة العملاء'!F852&lt;='كشف حساب'!$F$6)*AND(D852='كشف حساب'!$B$5),1,""))</f>
        <v/>
      </c>
      <c r="D852" s="18"/>
      <c r="E852" s="17" t="str">
        <f>IFERROR(VLOOKUP(D852,'بيان العملاء'!$B$7:$I$170,2,0),"")</f>
        <v/>
      </c>
      <c r="F852" s="16"/>
      <c r="G852" s="15"/>
      <c r="H852" s="14"/>
      <c r="I852" s="13"/>
    </row>
    <row r="853" spans="2:9" ht="18.75" thickBot="1" x14ac:dyDescent="0.25">
      <c r="B853" s="25" t="str">
        <f>IF(C853="","",COUNTIF($C$7:C853,C853))</f>
        <v/>
      </c>
      <c r="C853" s="25" t="str">
        <f>IF(AND('كشف حساب'!$F$5&amp;'كشف حساب'!$F$6="")*AND(D853='كشف حساب'!$B$5),1,IF(AND(F853&gt;='كشف حساب'!$F$5,'حركة العملاء'!F853&lt;='كشف حساب'!$F$6)*AND(D853='كشف حساب'!$B$5),1,""))</f>
        <v/>
      </c>
      <c r="D853" s="18"/>
      <c r="E853" s="17" t="str">
        <f>IFERROR(VLOOKUP(D853,'بيان العملاء'!$B$7:$I$170,2,0),"")</f>
        <v/>
      </c>
      <c r="F853" s="16"/>
      <c r="G853" s="15"/>
      <c r="H853" s="14"/>
      <c r="I853" s="13"/>
    </row>
    <row r="854" spans="2:9" ht="18.75" thickBot="1" x14ac:dyDescent="0.25">
      <c r="B854" s="25" t="str">
        <f>IF(C854="","",COUNTIF($C$7:C854,C854))</f>
        <v/>
      </c>
      <c r="C854" s="25" t="str">
        <f>IF(AND('كشف حساب'!$F$5&amp;'كشف حساب'!$F$6="")*AND(D854='كشف حساب'!$B$5),1,IF(AND(F854&gt;='كشف حساب'!$F$5,'حركة العملاء'!F854&lt;='كشف حساب'!$F$6)*AND(D854='كشف حساب'!$B$5),1,""))</f>
        <v/>
      </c>
      <c r="D854" s="18"/>
      <c r="E854" s="17" t="str">
        <f>IFERROR(VLOOKUP(D854,'بيان العملاء'!$B$7:$I$170,2,0),"")</f>
        <v/>
      </c>
      <c r="F854" s="16"/>
      <c r="G854" s="15"/>
      <c r="H854" s="14"/>
      <c r="I854" s="13"/>
    </row>
    <row r="855" spans="2:9" ht="18.75" thickBot="1" x14ac:dyDescent="0.25">
      <c r="B855" s="25" t="str">
        <f>IF(C855="","",COUNTIF($C$7:C855,C855))</f>
        <v/>
      </c>
      <c r="C855" s="25" t="str">
        <f>IF(AND('كشف حساب'!$F$5&amp;'كشف حساب'!$F$6="")*AND(D855='كشف حساب'!$B$5),1,IF(AND(F855&gt;='كشف حساب'!$F$5,'حركة العملاء'!F855&lt;='كشف حساب'!$F$6)*AND(D855='كشف حساب'!$B$5),1,""))</f>
        <v/>
      </c>
      <c r="D855" s="18"/>
      <c r="E855" s="17" t="str">
        <f>IFERROR(VLOOKUP(D855,'بيان العملاء'!$B$7:$I$170,2,0),"")</f>
        <v/>
      </c>
      <c r="F855" s="16"/>
      <c r="G855" s="15"/>
      <c r="H855" s="14"/>
      <c r="I855" s="13"/>
    </row>
    <row r="856" spans="2:9" ht="18.75" thickBot="1" x14ac:dyDescent="0.25">
      <c r="B856" s="25" t="str">
        <f>IF(C856="","",COUNTIF($C$7:C856,C856))</f>
        <v/>
      </c>
      <c r="C856" s="25" t="str">
        <f>IF(AND('كشف حساب'!$F$5&amp;'كشف حساب'!$F$6="")*AND(D856='كشف حساب'!$B$5),1,IF(AND(F856&gt;='كشف حساب'!$F$5,'حركة العملاء'!F856&lt;='كشف حساب'!$F$6)*AND(D856='كشف حساب'!$B$5),1,""))</f>
        <v/>
      </c>
      <c r="D856" s="18"/>
      <c r="E856" s="17" t="str">
        <f>IFERROR(VLOOKUP(D856,'بيان العملاء'!$B$7:$I$170,2,0),"")</f>
        <v/>
      </c>
      <c r="F856" s="16"/>
      <c r="G856" s="15"/>
      <c r="H856" s="14"/>
      <c r="I856" s="13"/>
    </row>
    <row r="857" spans="2:9" ht="18.75" thickBot="1" x14ac:dyDescent="0.25">
      <c r="B857" s="25" t="str">
        <f>IF(C857="","",COUNTIF($C$7:C857,C857))</f>
        <v/>
      </c>
      <c r="C857" s="25" t="str">
        <f>IF(AND('كشف حساب'!$F$5&amp;'كشف حساب'!$F$6="")*AND(D857='كشف حساب'!$B$5),1,IF(AND(F857&gt;='كشف حساب'!$F$5,'حركة العملاء'!F857&lt;='كشف حساب'!$F$6)*AND(D857='كشف حساب'!$B$5),1,""))</f>
        <v/>
      </c>
      <c r="D857" s="18"/>
      <c r="E857" s="17" t="str">
        <f>IFERROR(VLOOKUP(D857,'بيان العملاء'!$B$7:$I$170,2,0),"")</f>
        <v/>
      </c>
      <c r="F857" s="16"/>
      <c r="G857" s="15"/>
      <c r="H857" s="14"/>
      <c r="I857" s="13"/>
    </row>
    <row r="858" spans="2:9" ht="18.75" thickBot="1" x14ac:dyDescent="0.25">
      <c r="B858" s="25" t="str">
        <f>IF(C858="","",COUNTIF($C$7:C858,C858))</f>
        <v/>
      </c>
      <c r="C858" s="25" t="str">
        <f>IF(AND('كشف حساب'!$F$5&amp;'كشف حساب'!$F$6="")*AND(D858='كشف حساب'!$B$5),1,IF(AND(F858&gt;='كشف حساب'!$F$5,'حركة العملاء'!F858&lt;='كشف حساب'!$F$6)*AND(D858='كشف حساب'!$B$5),1,""))</f>
        <v/>
      </c>
      <c r="D858" s="18"/>
      <c r="E858" s="17" t="str">
        <f>IFERROR(VLOOKUP(D858,'بيان العملاء'!$B$7:$I$170,2,0),"")</f>
        <v/>
      </c>
      <c r="F858" s="16"/>
      <c r="G858" s="15"/>
      <c r="H858" s="14"/>
      <c r="I858" s="13"/>
    </row>
    <row r="859" spans="2:9" ht="18.75" thickBot="1" x14ac:dyDescent="0.25">
      <c r="B859" s="25" t="str">
        <f>IF(C859="","",COUNTIF($C$7:C859,C859))</f>
        <v/>
      </c>
      <c r="C859" s="25" t="str">
        <f>IF(AND('كشف حساب'!$F$5&amp;'كشف حساب'!$F$6="")*AND(D859='كشف حساب'!$B$5),1,IF(AND(F859&gt;='كشف حساب'!$F$5,'حركة العملاء'!F859&lt;='كشف حساب'!$F$6)*AND(D859='كشف حساب'!$B$5),1,""))</f>
        <v/>
      </c>
      <c r="D859" s="18"/>
      <c r="E859" s="17" t="str">
        <f>IFERROR(VLOOKUP(D859,'بيان العملاء'!$B$7:$I$170,2,0),"")</f>
        <v/>
      </c>
      <c r="F859" s="16"/>
      <c r="G859" s="15"/>
      <c r="H859" s="14"/>
      <c r="I859" s="13"/>
    </row>
    <row r="860" spans="2:9" ht="18.75" thickBot="1" x14ac:dyDescent="0.25">
      <c r="B860" s="25" t="str">
        <f>IF(C860="","",COUNTIF($C$7:C860,C860))</f>
        <v/>
      </c>
      <c r="C860" s="25" t="str">
        <f>IF(AND('كشف حساب'!$F$5&amp;'كشف حساب'!$F$6="")*AND(D860='كشف حساب'!$B$5),1,IF(AND(F860&gt;='كشف حساب'!$F$5,'حركة العملاء'!F860&lt;='كشف حساب'!$F$6)*AND(D860='كشف حساب'!$B$5),1,""))</f>
        <v/>
      </c>
      <c r="D860" s="18"/>
      <c r="E860" s="17" t="str">
        <f>IFERROR(VLOOKUP(D860,'بيان العملاء'!$B$7:$I$170,2,0),"")</f>
        <v/>
      </c>
      <c r="F860" s="16"/>
      <c r="G860" s="15"/>
      <c r="H860" s="14"/>
      <c r="I860" s="13"/>
    </row>
    <row r="861" spans="2:9" ht="18.75" thickBot="1" x14ac:dyDescent="0.25">
      <c r="B861" s="25" t="str">
        <f>IF(C861="","",COUNTIF($C$7:C861,C861))</f>
        <v/>
      </c>
      <c r="C861" s="25" t="str">
        <f>IF(AND('كشف حساب'!$F$5&amp;'كشف حساب'!$F$6="")*AND(D861='كشف حساب'!$B$5),1,IF(AND(F861&gt;='كشف حساب'!$F$5,'حركة العملاء'!F861&lt;='كشف حساب'!$F$6)*AND(D861='كشف حساب'!$B$5),1,""))</f>
        <v/>
      </c>
      <c r="D861" s="18"/>
      <c r="E861" s="17" t="str">
        <f>IFERROR(VLOOKUP(D861,'بيان العملاء'!$B$7:$I$170,2,0),"")</f>
        <v/>
      </c>
      <c r="F861" s="16"/>
      <c r="G861" s="15"/>
      <c r="H861" s="14"/>
      <c r="I861" s="13"/>
    </row>
    <row r="862" spans="2:9" ht="18.75" thickBot="1" x14ac:dyDescent="0.25">
      <c r="B862" s="25" t="str">
        <f>IF(C862="","",COUNTIF($C$7:C862,C862))</f>
        <v/>
      </c>
      <c r="C862" s="25" t="str">
        <f>IF(AND('كشف حساب'!$F$5&amp;'كشف حساب'!$F$6="")*AND(D862='كشف حساب'!$B$5),1,IF(AND(F862&gt;='كشف حساب'!$F$5,'حركة العملاء'!F862&lt;='كشف حساب'!$F$6)*AND(D862='كشف حساب'!$B$5),1,""))</f>
        <v/>
      </c>
      <c r="D862" s="18"/>
      <c r="E862" s="17" t="str">
        <f>IFERROR(VLOOKUP(D862,'بيان العملاء'!$B$7:$I$170,2,0),"")</f>
        <v/>
      </c>
      <c r="F862" s="16"/>
      <c r="G862" s="15"/>
      <c r="H862" s="14"/>
      <c r="I862" s="13"/>
    </row>
    <row r="863" spans="2:9" ht="18.75" thickBot="1" x14ac:dyDescent="0.25">
      <c r="B863" s="25" t="str">
        <f>IF(C863="","",COUNTIF($C$7:C863,C863))</f>
        <v/>
      </c>
      <c r="C863" s="25" t="str">
        <f>IF(AND('كشف حساب'!$F$5&amp;'كشف حساب'!$F$6="")*AND(D863='كشف حساب'!$B$5),1,IF(AND(F863&gt;='كشف حساب'!$F$5,'حركة العملاء'!F863&lt;='كشف حساب'!$F$6)*AND(D863='كشف حساب'!$B$5),1,""))</f>
        <v/>
      </c>
      <c r="D863" s="18"/>
      <c r="E863" s="17" t="str">
        <f>IFERROR(VLOOKUP(D863,'بيان العملاء'!$B$7:$I$170,2,0),"")</f>
        <v/>
      </c>
      <c r="F863" s="16"/>
      <c r="G863" s="15"/>
      <c r="H863" s="14"/>
      <c r="I863" s="13"/>
    </row>
    <row r="864" spans="2:9" ht="18.75" thickBot="1" x14ac:dyDescent="0.25">
      <c r="B864" s="25" t="str">
        <f>IF(C864="","",COUNTIF($C$7:C864,C864))</f>
        <v/>
      </c>
      <c r="C864" s="25" t="str">
        <f>IF(AND('كشف حساب'!$F$5&amp;'كشف حساب'!$F$6="")*AND(D864='كشف حساب'!$B$5),1,IF(AND(F864&gt;='كشف حساب'!$F$5,'حركة العملاء'!F864&lt;='كشف حساب'!$F$6)*AND(D864='كشف حساب'!$B$5),1,""))</f>
        <v/>
      </c>
      <c r="D864" s="18"/>
      <c r="E864" s="17" t="str">
        <f>IFERROR(VLOOKUP(D864,'بيان العملاء'!$B$7:$I$170,2,0),"")</f>
        <v/>
      </c>
      <c r="F864" s="16"/>
      <c r="G864" s="15"/>
      <c r="H864" s="14"/>
      <c r="I864" s="13"/>
    </row>
    <row r="865" spans="2:9" ht="18.75" thickBot="1" x14ac:dyDescent="0.25">
      <c r="B865" s="25" t="str">
        <f>IF(C865="","",COUNTIF($C$7:C865,C865))</f>
        <v/>
      </c>
      <c r="C865" s="25" t="str">
        <f>IF(AND('كشف حساب'!$F$5&amp;'كشف حساب'!$F$6="")*AND(D865='كشف حساب'!$B$5),1,IF(AND(F865&gt;='كشف حساب'!$F$5,'حركة العملاء'!F865&lt;='كشف حساب'!$F$6)*AND(D865='كشف حساب'!$B$5),1,""))</f>
        <v/>
      </c>
      <c r="D865" s="18"/>
      <c r="E865" s="17" t="str">
        <f>IFERROR(VLOOKUP(D865,'بيان العملاء'!$B$7:$I$170,2,0),"")</f>
        <v/>
      </c>
      <c r="F865" s="16"/>
      <c r="G865" s="15"/>
      <c r="H865" s="14"/>
      <c r="I865" s="13"/>
    </row>
    <row r="866" spans="2:9" ht="18.75" thickBot="1" x14ac:dyDescent="0.25">
      <c r="B866" s="25" t="str">
        <f>IF(C866="","",COUNTIF($C$7:C866,C866))</f>
        <v/>
      </c>
      <c r="C866" s="25" t="str">
        <f>IF(AND('كشف حساب'!$F$5&amp;'كشف حساب'!$F$6="")*AND(D866='كشف حساب'!$B$5),1,IF(AND(F866&gt;='كشف حساب'!$F$5,'حركة العملاء'!F866&lt;='كشف حساب'!$F$6)*AND(D866='كشف حساب'!$B$5),1,""))</f>
        <v/>
      </c>
      <c r="D866" s="18"/>
      <c r="E866" s="17" t="str">
        <f>IFERROR(VLOOKUP(D866,'بيان العملاء'!$B$7:$I$170,2,0),"")</f>
        <v/>
      </c>
      <c r="F866" s="16"/>
      <c r="G866" s="15"/>
      <c r="H866" s="14"/>
      <c r="I866" s="13"/>
    </row>
    <row r="867" spans="2:9" ht="18.75" thickBot="1" x14ac:dyDescent="0.25">
      <c r="B867" s="25" t="str">
        <f>IF(C867="","",COUNTIF($C$7:C867,C867))</f>
        <v/>
      </c>
      <c r="C867" s="25" t="str">
        <f>IF(AND('كشف حساب'!$F$5&amp;'كشف حساب'!$F$6="")*AND(D867='كشف حساب'!$B$5),1,IF(AND(F867&gt;='كشف حساب'!$F$5,'حركة العملاء'!F867&lt;='كشف حساب'!$F$6)*AND(D867='كشف حساب'!$B$5),1,""))</f>
        <v/>
      </c>
      <c r="D867" s="18"/>
      <c r="E867" s="17" t="str">
        <f>IFERROR(VLOOKUP(D867,'بيان العملاء'!$B$7:$I$170,2,0),"")</f>
        <v/>
      </c>
      <c r="F867" s="16"/>
      <c r="G867" s="15"/>
      <c r="H867" s="14"/>
      <c r="I867" s="13"/>
    </row>
    <row r="868" spans="2:9" ht="18.75" thickBot="1" x14ac:dyDescent="0.25">
      <c r="B868" s="25" t="str">
        <f>IF(C868="","",COUNTIF($C$7:C868,C868))</f>
        <v/>
      </c>
      <c r="C868" s="25" t="str">
        <f>IF(AND('كشف حساب'!$F$5&amp;'كشف حساب'!$F$6="")*AND(D868='كشف حساب'!$B$5),1,IF(AND(F868&gt;='كشف حساب'!$F$5,'حركة العملاء'!F868&lt;='كشف حساب'!$F$6)*AND(D868='كشف حساب'!$B$5),1,""))</f>
        <v/>
      </c>
      <c r="D868" s="18"/>
      <c r="E868" s="17" t="str">
        <f>IFERROR(VLOOKUP(D868,'بيان العملاء'!$B$7:$I$170,2,0),"")</f>
        <v/>
      </c>
      <c r="F868" s="16"/>
      <c r="G868" s="15"/>
      <c r="H868" s="14"/>
      <c r="I868" s="13"/>
    </row>
    <row r="869" spans="2:9" ht="18.75" thickBot="1" x14ac:dyDescent="0.25">
      <c r="B869" s="25" t="str">
        <f>IF(C869="","",COUNTIF($C$7:C869,C869))</f>
        <v/>
      </c>
      <c r="C869" s="25" t="str">
        <f>IF(AND('كشف حساب'!$F$5&amp;'كشف حساب'!$F$6="")*AND(D869='كشف حساب'!$B$5),1,IF(AND(F869&gt;='كشف حساب'!$F$5,'حركة العملاء'!F869&lt;='كشف حساب'!$F$6)*AND(D869='كشف حساب'!$B$5),1,""))</f>
        <v/>
      </c>
      <c r="D869" s="18"/>
      <c r="E869" s="17" t="str">
        <f>IFERROR(VLOOKUP(D869,'بيان العملاء'!$B$7:$I$170,2,0),"")</f>
        <v/>
      </c>
      <c r="F869" s="16"/>
      <c r="G869" s="15"/>
      <c r="H869" s="14"/>
      <c r="I869" s="13"/>
    </row>
    <row r="870" spans="2:9" ht="18.75" thickBot="1" x14ac:dyDescent="0.25">
      <c r="B870" s="25" t="str">
        <f>IF(C870="","",COUNTIF($C$7:C870,C870))</f>
        <v/>
      </c>
      <c r="C870" s="25" t="str">
        <f>IF(AND('كشف حساب'!$F$5&amp;'كشف حساب'!$F$6="")*AND(D870='كشف حساب'!$B$5),1,IF(AND(F870&gt;='كشف حساب'!$F$5,'حركة العملاء'!F870&lt;='كشف حساب'!$F$6)*AND(D870='كشف حساب'!$B$5),1,""))</f>
        <v/>
      </c>
      <c r="D870" s="18"/>
      <c r="E870" s="17" t="str">
        <f>IFERROR(VLOOKUP(D870,'بيان العملاء'!$B$7:$I$170,2,0),"")</f>
        <v/>
      </c>
      <c r="F870" s="16"/>
      <c r="G870" s="15"/>
      <c r="H870" s="14"/>
      <c r="I870" s="13"/>
    </row>
    <row r="871" spans="2:9" ht="18.75" thickBot="1" x14ac:dyDescent="0.25">
      <c r="B871" s="25" t="str">
        <f>IF(C871="","",COUNTIF($C$7:C871,C871))</f>
        <v/>
      </c>
      <c r="C871" s="25" t="str">
        <f>IF(AND('كشف حساب'!$F$5&amp;'كشف حساب'!$F$6="")*AND(D871='كشف حساب'!$B$5),1,IF(AND(F871&gt;='كشف حساب'!$F$5,'حركة العملاء'!F871&lt;='كشف حساب'!$F$6)*AND(D871='كشف حساب'!$B$5),1,""))</f>
        <v/>
      </c>
      <c r="D871" s="18"/>
      <c r="E871" s="17" t="str">
        <f>IFERROR(VLOOKUP(D871,'بيان العملاء'!$B$7:$I$170,2,0),"")</f>
        <v/>
      </c>
      <c r="F871" s="16"/>
      <c r="G871" s="15"/>
      <c r="H871" s="14"/>
      <c r="I871" s="13"/>
    </row>
    <row r="872" spans="2:9" ht="18.75" thickBot="1" x14ac:dyDescent="0.25">
      <c r="B872" s="25" t="str">
        <f>IF(C872="","",COUNTIF($C$7:C872,C872))</f>
        <v/>
      </c>
      <c r="C872" s="25" t="str">
        <f>IF(AND('كشف حساب'!$F$5&amp;'كشف حساب'!$F$6="")*AND(D872='كشف حساب'!$B$5),1,IF(AND(F872&gt;='كشف حساب'!$F$5,'حركة العملاء'!F872&lt;='كشف حساب'!$F$6)*AND(D872='كشف حساب'!$B$5),1,""))</f>
        <v/>
      </c>
      <c r="D872" s="18"/>
      <c r="E872" s="17" t="str">
        <f>IFERROR(VLOOKUP(D872,'بيان العملاء'!$B$7:$I$170,2,0),"")</f>
        <v/>
      </c>
      <c r="F872" s="16"/>
      <c r="G872" s="15"/>
      <c r="H872" s="14"/>
      <c r="I872" s="13"/>
    </row>
    <row r="873" spans="2:9" ht="18.75" thickBot="1" x14ac:dyDescent="0.25">
      <c r="B873" s="25" t="str">
        <f>IF(C873="","",COUNTIF($C$7:C873,C873))</f>
        <v/>
      </c>
      <c r="C873" s="25" t="str">
        <f>IF(AND('كشف حساب'!$F$5&amp;'كشف حساب'!$F$6="")*AND(D873='كشف حساب'!$B$5),1,IF(AND(F873&gt;='كشف حساب'!$F$5,'حركة العملاء'!F873&lt;='كشف حساب'!$F$6)*AND(D873='كشف حساب'!$B$5),1,""))</f>
        <v/>
      </c>
      <c r="D873" s="18"/>
      <c r="E873" s="17" t="str">
        <f>IFERROR(VLOOKUP(D873,'بيان العملاء'!$B$7:$I$170,2,0),"")</f>
        <v/>
      </c>
      <c r="F873" s="16"/>
      <c r="G873" s="15"/>
      <c r="H873" s="14"/>
      <c r="I873" s="13"/>
    </row>
    <row r="874" spans="2:9" ht="18.75" thickBot="1" x14ac:dyDescent="0.25">
      <c r="B874" s="25" t="str">
        <f>IF(C874="","",COUNTIF($C$7:C874,C874))</f>
        <v/>
      </c>
      <c r="C874" s="25" t="str">
        <f>IF(AND('كشف حساب'!$F$5&amp;'كشف حساب'!$F$6="")*AND(D874='كشف حساب'!$B$5),1,IF(AND(F874&gt;='كشف حساب'!$F$5,'حركة العملاء'!F874&lt;='كشف حساب'!$F$6)*AND(D874='كشف حساب'!$B$5),1,""))</f>
        <v/>
      </c>
      <c r="D874" s="18"/>
      <c r="E874" s="17" t="str">
        <f>IFERROR(VLOOKUP(D874,'بيان العملاء'!$B$7:$I$170,2,0),"")</f>
        <v/>
      </c>
      <c r="F874" s="16"/>
      <c r="G874" s="15"/>
      <c r="H874" s="14"/>
      <c r="I874" s="13"/>
    </row>
    <row r="875" spans="2:9" ht="18.75" thickBot="1" x14ac:dyDescent="0.25">
      <c r="B875" s="25" t="str">
        <f>IF(C875="","",COUNTIF($C$7:C875,C875))</f>
        <v/>
      </c>
      <c r="C875" s="25" t="str">
        <f>IF(AND('كشف حساب'!$F$5&amp;'كشف حساب'!$F$6="")*AND(D875='كشف حساب'!$B$5),1,IF(AND(F875&gt;='كشف حساب'!$F$5,'حركة العملاء'!F875&lt;='كشف حساب'!$F$6)*AND(D875='كشف حساب'!$B$5),1,""))</f>
        <v/>
      </c>
      <c r="D875" s="18"/>
      <c r="E875" s="17" t="str">
        <f>IFERROR(VLOOKUP(D875,'بيان العملاء'!$B$7:$I$170,2,0),"")</f>
        <v/>
      </c>
      <c r="F875" s="16"/>
      <c r="G875" s="15"/>
      <c r="H875" s="14"/>
      <c r="I875" s="13"/>
    </row>
    <row r="876" spans="2:9" ht="18.75" thickBot="1" x14ac:dyDescent="0.25">
      <c r="B876" s="25" t="str">
        <f>IF(C876="","",COUNTIF($C$7:C876,C876))</f>
        <v/>
      </c>
      <c r="C876" s="25" t="str">
        <f>IF(AND('كشف حساب'!$F$5&amp;'كشف حساب'!$F$6="")*AND(D876='كشف حساب'!$B$5),1,IF(AND(F876&gt;='كشف حساب'!$F$5,'حركة العملاء'!F876&lt;='كشف حساب'!$F$6)*AND(D876='كشف حساب'!$B$5),1,""))</f>
        <v/>
      </c>
      <c r="D876" s="18"/>
      <c r="E876" s="17" t="str">
        <f>IFERROR(VLOOKUP(D876,'بيان العملاء'!$B$7:$I$170,2,0),"")</f>
        <v/>
      </c>
      <c r="F876" s="16"/>
      <c r="G876" s="15"/>
      <c r="H876" s="14"/>
      <c r="I876" s="13"/>
    </row>
    <row r="877" spans="2:9" ht="18.75" thickBot="1" x14ac:dyDescent="0.25">
      <c r="B877" s="25" t="str">
        <f>IF(C877="","",COUNTIF($C$7:C877,C877))</f>
        <v/>
      </c>
      <c r="C877" s="25" t="str">
        <f>IF(AND('كشف حساب'!$F$5&amp;'كشف حساب'!$F$6="")*AND(D877='كشف حساب'!$B$5),1,IF(AND(F877&gt;='كشف حساب'!$F$5,'حركة العملاء'!F877&lt;='كشف حساب'!$F$6)*AND(D877='كشف حساب'!$B$5),1,""))</f>
        <v/>
      </c>
      <c r="D877" s="18"/>
      <c r="E877" s="17" t="str">
        <f>IFERROR(VLOOKUP(D877,'بيان العملاء'!$B$7:$I$170,2,0),"")</f>
        <v/>
      </c>
      <c r="F877" s="16"/>
      <c r="G877" s="15"/>
      <c r="H877" s="14"/>
      <c r="I877" s="13"/>
    </row>
    <row r="878" spans="2:9" ht="18.75" thickBot="1" x14ac:dyDescent="0.25">
      <c r="B878" s="25" t="str">
        <f>IF(C878="","",COUNTIF($C$7:C878,C878))</f>
        <v/>
      </c>
      <c r="C878" s="25" t="str">
        <f>IF(AND('كشف حساب'!$F$5&amp;'كشف حساب'!$F$6="")*AND(D878='كشف حساب'!$B$5),1,IF(AND(F878&gt;='كشف حساب'!$F$5,'حركة العملاء'!F878&lt;='كشف حساب'!$F$6)*AND(D878='كشف حساب'!$B$5),1,""))</f>
        <v/>
      </c>
      <c r="D878" s="18"/>
      <c r="E878" s="17" t="str">
        <f>IFERROR(VLOOKUP(D878,'بيان العملاء'!$B$7:$I$170,2,0),"")</f>
        <v/>
      </c>
      <c r="F878" s="16"/>
      <c r="G878" s="15"/>
      <c r="H878" s="14"/>
      <c r="I878" s="13"/>
    </row>
    <row r="879" spans="2:9" ht="18.75" thickBot="1" x14ac:dyDescent="0.25">
      <c r="B879" s="25" t="str">
        <f>IF(C879="","",COUNTIF($C$7:C879,C879))</f>
        <v/>
      </c>
      <c r="C879" s="25" t="str">
        <f>IF(AND('كشف حساب'!$F$5&amp;'كشف حساب'!$F$6="")*AND(D879='كشف حساب'!$B$5),1,IF(AND(F879&gt;='كشف حساب'!$F$5,'حركة العملاء'!F879&lt;='كشف حساب'!$F$6)*AND(D879='كشف حساب'!$B$5),1,""))</f>
        <v/>
      </c>
      <c r="D879" s="18"/>
      <c r="E879" s="17" t="str">
        <f>IFERROR(VLOOKUP(D879,'بيان العملاء'!$B$7:$I$170,2,0),"")</f>
        <v/>
      </c>
      <c r="F879" s="16"/>
      <c r="G879" s="15"/>
      <c r="H879" s="14"/>
      <c r="I879" s="13"/>
    </row>
    <row r="880" spans="2:9" ht="18.75" thickBot="1" x14ac:dyDescent="0.25">
      <c r="B880" s="25" t="str">
        <f>IF(C880="","",COUNTIF($C$7:C880,C880))</f>
        <v/>
      </c>
      <c r="C880" s="25" t="str">
        <f>IF(AND('كشف حساب'!$F$5&amp;'كشف حساب'!$F$6="")*AND(D880='كشف حساب'!$B$5),1,IF(AND(F880&gt;='كشف حساب'!$F$5,'حركة العملاء'!F880&lt;='كشف حساب'!$F$6)*AND(D880='كشف حساب'!$B$5),1,""))</f>
        <v/>
      </c>
      <c r="D880" s="18"/>
      <c r="E880" s="17" t="str">
        <f>IFERROR(VLOOKUP(D880,'بيان العملاء'!$B$7:$I$170,2,0),"")</f>
        <v/>
      </c>
      <c r="F880" s="16"/>
      <c r="G880" s="15"/>
      <c r="H880" s="14"/>
      <c r="I880" s="13"/>
    </row>
    <row r="881" spans="2:9" ht="18.75" thickBot="1" x14ac:dyDescent="0.25">
      <c r="B881" s="25" t="str">
        <f>IF(C881="","",COUNTIF($C$7:C881,C881))</f>
        <v/>
      </c>
      <c r="C881" s="25" t="str">
        <f>IF(AND('كشف حساب'!$F$5&amp;'كشف حساب'!$F$6="")*AND(D881='كشف حساب'!$B$5),1,IF(AND(F881&gt;='كشف حساب'!$F$5,'حركة العملاء'!F881&lt;='كشف حساب'!$F$6)*AND(D881='كشف حساب'!$B$5),1,""))</f>
        <v/>
      </c>
      <c r="D881" s="18"/>
      <c r="E881" s="17" t="str">
        <f>IFERROR(VLOOKUP(D881,'بيان العملاء'!$B$7:$I$170,2,0),"")</f>
        <v/>
      </c>
      <c r="F881" s="16"/>
      <c r="G881" s="15"/>
      <c r="H881" s="14"/>
      <c r="I881" s="13"/>
    </row>
    <row r="882" spans="2:9" ht="18.75" thickBot="1" x14ac:dyDescent="0.25">
      <c r="B882" s="25" t="str">
        <f>IF(C882="","",COUNTIF($C$7:C882,C882))</f>
        <v/>
      </c>
      <c r="C882" s="25" t="str">
        <f>IF(AND('كشف حساب'!$F$5&amp;'كشف حساب'!$F$6="")*AND(D882='كشف حساب'!$B$5),1,IF(AND(F882&gt;='كشف حساب'!$F$5,'حركة العملاء'!F882&lt;='كشف حساب'!$F$6)*AND(D882='كشف حساب'!$B$5),1,""))</f>
        <v/>
      </c>
      <c r="D882" s="18"/>
      <c r="E882" s="17" t="str">
        <f>IFERROR(VLOOKUP(D882,'بيان العملاء'!$B$7:$I$170,2,0),"")</f>
        <v/>
      </c>
      <c r="F882" s="16"/>
      <c r="G882" s="15"/>
      <c r="H882" s="14"/>
      <c r="I882" s="13"/>
    </row>
    <row r="883" spans="2:9" ht="18.75" thickBot="1" x14ac:dyDescent="0.25">
      <c r="B883" s="25" t="str">
        <f>IF(C883="","",COUNTIF($C$7:C883,C883))</f>
        <v/>
      </c>
      <c r="C883" s="25" t="str">
        <f>IF(AND('كشف حساب'!$F$5&amp;'كشف حساب'!$F$6="")*AND(D883='كشف حساب'!$B$5),1,IF(AND(F883&gt;='كشف حساب'!$F$5,'حركة العملاء'!F883&lt;='كشف حساب'!$F$6)*AND(D883='كشف حساب'!$B$5),1,""))</f>
        <v/>
      </c>
      <c r="D883" s="18"/>
      <c r="E883" s="17" t="str">
        <f>IFERROR(VLOOKUP(D883,'بيان العملاء'!$B$7:$I$170,2,0),"")</f>
        <v/>
      </c>
      <c r="F883" s="16"/>
      <c r="G883" s="15"/>
      <c r="H883" s="14"/>
      <c r="I883" s="13"/>
    </row>
    <row r="884" spans="2:9" ht="18.75" thickBot="1" x14ac:dyDescent="0.25">
      <c r="B884" s="25" t="str">
        <f>IF(C884="","",COUNTIF($C$7:C884,C884))</f>
        <v/>
      </c>
      <c r="C884" s="25" t="str">
        <f>IF(AND('كشف حساب'!$F$5&amp;'كشف حساب'!$F$6="")*AND(D884='كشف حساب'!$B$5),1,IF(AND(F884&gt;='كشف حساب'!$F$5,'حركة العملاء'!F884&lt;='كشف حساب'!$F$6)*AND(D884='كشف حساب'!$B$5),1,""))</f>
        <v/>
      </c>
      <c r="D884" s="18"/>
      <c r="E884" s="17" t="str">
        <f>IFERROR(VLOOKUP(D884,'بيان العملاء'!$B$7:$I$170,2,0),"")</f>
        <v/>
      </c>
      <c r="F884" s="16"/>
      <c r="G884" s="15"/>
      <c r="H884" s="14"/>
      <c r="I884" s="13"/>
    </row>
    <row r="885" spans="2:9" ht="18.75" thickBot="1" x14ac:dyDescent="0.25">
      <c r="B885" s="25" t="str">
        <f>IF(C885="","",COUNTIF($C$7:C885,C885))</f>
        <v/>
      </c>
      <c r="C885" s="25" t="str">
        <f>IF(AND('كشف حساب'!$F$5&amp;'كشف حساب'!$F$6="")*AND(D885='كشف حساب'!$B$5),1,IF(AND(F885&gt;='كشف حساب'!$F$5,'حركة العملاء'!F885&lt;='كشف حساب'!$F$6)*AND(D885='كشف حساب'!$B$5),1,""))</f>
        <v/>
      </c>
      <c r="D885" s="18"/>
      <c r="E885" s="17" t="str">
        <f>IFERROR(VLOOKUP(D885,'بيان العملاء'!$B$7:$I$170,2,0),"")</f>
        <v/>
      </c>
      <c r="F885" s="16"/>
      <c r="G885" s="15"/>
      <c r="H885" s="14"/>
      <c r="I885" s="13"/>
    </row>
    <row r="886" spans="2:9" ht="18.75" thickBot="1" x14ac:dyDescent="0.25">
      <c r="B886" s="25" t="str">
        <f>IF(C886="","",COUNTIF($C$7:C886,C886))</f>
        <v/>
      </c>
      <c r="C886" s="25" t="str">
        <f>IF(AND('كشف حساب'!$F$5&amp;'كشف حساب'!$F$6="")*AND(D886='كشف حساب'!$B$5),1,IF(AND(F886&gt;='كشف حساب'!$F$5,'حركة العملاء'!F886&lt;='كشف حساب'!$F$6)*AND(D886='كشف حساب'!$B$5),1,""))</f>
        <v/>
      </c>
      <c r="D886" s="18"/>
      <c r="E886" s="17" t="str">
        <f>IFERROR(VLOOKUP(D886,'بيان العملاء'!$B$7:$I$170,2,0),"")</f>
        <v/>
      </c>
      <c r="F886" s="16"/>
      <c r="G886" s="15"/>
      <c r="H886" s="14"/>
      <c r="I886" s="13"/>
    </row>
    <row r="887" spans="2:9" ht="18.75" thickBot="1" x14ac:dyDescent="0.25">
      <c r="B887" s="25" t="str">
        <f>IF(C887="","",COUNTIF($C$7:C887,C887))</f>
        <v/>
      </c>
      <c r="C887" s="25" t="str">
        <f>IF(AND('كشف حساب'!$F$5&amp;'كشف حساب'!$F$6="")*AND(D887='كشف حساب'!$B$5),1,IF(AND(F887&gt;='كشف حساب'!$F$5,'حركة العملاء'!F887&lt;='كشف حساب'!$F$6)*AND(D887='كشف حساب'!$B$5),1,""))</f>
        <v/>
      </c>
      <c r="D887" s="18"/>
      <c r="E887" s="17" t="str">
        <f>IFERROR(VLOOKUP(D887,'بيان العملاء'!$B$7:$I$170,2,0),"")</f>
        <v/>
      </c>
      <c r="F887" s="16"/>
      <c r="G887" s="15"/>
      <c r="H887" s="14"/>
      <c r="I887" s="13"/>
    </row>
    <row r="888" spans="2:9" ht="18.75" thickBot="1" x14ac:dyDescent="0.25">
      <c r="B888" s="25" t="str">
        <f>IF(C888="","",COUNTIF($C$7:C888,C888))</f>
        <v/>
      </c>
      <c r="C888" s="25" t="str">
        <f>IF(AND('كشف حساب'!$F$5&amp;'كشف حساب'!$F$6="")*AND(D888='كشف حساب'!$B$5),1,IF(AND(F888&gt;='كشف حساب'!$F$5,'حركة العملاء'!F888&lt;='كشف حساب'!$F$6)*AND(D888='كشف حساب'!$B$5),1,""))</f>
        <v/>
      </c>
      <c r="D888" s="18"/>
      <c r="E888" s="17" t="str">
        <f>IFERROR(VLOOKUP(D888,'بيان العملاء'!$B$7:$I$170,2,0),"")</f>
        <v/>
      </c>
      <c r="F888" s="16"/>
      <c r="G888" s="15"/>
      <c r="H888" s="14"/>
      <c r="I888" s="13"/>
    </row>
    <row r="889" spans="2:9" ht="18.75" thickBot="1" x14ac:dyDescent="0.25">
      <c r="B889" s="25" t="str">
        <f>IF(C889="","",COUNTIF($C$7:C889,C889))</f>
        <v/>
      </c>
      <c r="C889" s="25" t="str">
        <f>IF(AND('كشف حساب'!$F$5&amp;'كشف حساب'!$F$6="")*AND(D889='كشف حساب'!$B$5),1,IF(AND(F889&gt;='كشف حساب'!$F$5,'حركة العملاء'!F889&lt;='كشف حساب'!$F$6)*AND(D889='كشف حساب'!$B$5),1,""))</f>
        <v/>
      </c>
      <c r="D889" s="18"/>
      <c r="E889" s="17" t="str">
        <f>IFERROR(VLOOKUP(D889,'بيان العملاء'!$B$7:$I$170,2,0),"")</f>
        <v/>
      </c>
      <c r="F889" s="16"/>
      <c r="G889" s="15"/>
      <c r="H889" s="14"/>
      <c r="I889" s="13"/>
    </row>
    <row r="890" spans="2:9" ht="18.75" thickBot="1" x14ac:dyDescent="0.25">
      <c r="B890" s="25" t="str">
        <f>IF(C890="","",COUNTIF($C$7:C890,C890))</f>
        <v/>
      </c>
      <c r="C890" s="25" t="str">
        <f>IF(AND('كشف حساب'!$F$5&amp;'كشف حساب'!$F$6="")*AND(D890='كشف حساب'!$B$5),1,IF(AND(F890&gt;='كشف حساب'!$F$5,'حركة العملاء'!F890&lt;='كشف حساب'!$F$6)*AND(D890='كشف حساب'!$B$5),1,""))</f>
        <v/>
      </c>
      <c r="D890" s="18"/>
      <c r="E890" s="17" t="str">
        <f>IFERROR(VLOOKUP(D890,'بيان العملاء'!$B$7:$I$170,2,0),"")</f>
        <v/>
      </c>
      <c r="F890" s="16"/>
      <c r="G890" s="15"/>
      <c r="H890" s="14"/>
      <c r="I890" s="13"/>
    </row>
    <row r="891" spans="2:9" ht="18.75" thickBot="1" x14ac:dyDescent="0.25">
      <c r="B891" s="25" t="str">
        <f>IF(C891="","",COUNTIF($C$7:C891,C891))</f>
        <v/>
      </c>
      <c r="C891" s="25" t="str">
        <f>IF(AND('كشف حساب'!$F$5&amp;'كشف حساب'!$F$6="")*AND(D891='كشف حساب'!$B$5),1,IF(AND(F891&gt;='كشف حساب'!$F$5,'حركة العملاء'!F891&lt;='كشف حساب'!$F$6)*AND(D891='كشف حساب'!$B$5),1,""))</f>
        <v/>
      </c>
      <c r="D891" s="18"/>
      <c r="E891" s="17" t="str">
        <f>IFERROR(VLOOKUP(D891,'بيان العملاء'!$B$7:$I$170,2,0),"")</f>
        <v/>
      </c>
      <c r="F891" s="16"/>
      <c r="G891" s="15"/>
      <c r="H891" s="14"/>
      <c r="I891" s="13"/>
    </row>
    <row r="892" spans="2:9" ht="18.75" thickBot="1" x14ac:dyDescent="0.25">
      <c r="B892" s="25" t="str">
        <f>IF(C892="","",COUNTIF($C$7:C892,C892))</f>
        <v/>
      </c>
      <c r="C892" s="25" t="str">
        <f>IF(AND('كشف حساب'!$F$5&amp;'كشف حساب'!$F$6="")*AND(D892='كشف حساب'!$B$5),1,IF(AND(F892&gt;='كشف حساب'!$F$5,'حركة العملاء'!F892&lt;='كشف حساب'!$F$6)*AND(D892='كشف حساب'!$B$5),1,""))</f>
        <v/>
      </c>
      <c r="D892" s="18"/>
      <c r="E892" s="17" t="str">
        <f>IFERROR(VLOOKUP(D892,'بيان العملاء'!$B$7:$I$170,2,0),"")</f>
        <v/>
      </c>
      <c r="F892" s="16"/>
      <c r="G892" s="15"/>
      <c r="H892" s="14"/>
      <c r="I892" s="13"/>
    </row>
    <row r="893" spans="2:9" ht="18.75" thickBot="1" x14ac:dyDescent="0.25">
      <c r="B893" s="25" t="str">
        <f>IF(C893="","",COUNTIF($C$7:C893,C893))</f>
        <v/>
      </c>
      <c r="C893" s="25" t="str">
        <f>IF(AND('كشف حساب'!$F$5&amp;'كشف حساب'!$F$6="")*AND(D893='كشف حساب'!$B$5),1,IF(AND(F893&gt;='كشف حساب'!$F$5,'حركة العملاء'!F893&lt;='كشف حساب'!$F$6)*AND(D893='كشف حساب'!$B$5),1,""))</f>
        <v/>
      </c>
      <c r="D893" s="18"/>
      <c r="E893" s="17" t="str">
        <f>IFERROR(VLOOKUP(D893,'بيان العملاء'!$B$7:$I$170,2,0),"")</f>
        <v/>
      </c>
      <c r="F893" s="16"/>
      <c r="G893" s="15"/>
      <c r="H893" s="14"/>
      <c r="I893" s="13"/>
    </row>
    <row r="894" spans="2:9" ht="18.75" thickBot="1" x14ac:dyDescent="0.25">
      <c r="B894" s="25" t="str">
        <f>IF(C894="","",COUNTIF($C$7:C894,C894))</f>
        <v/>
      </c>
      <c r="C894" s="25" t="str">
        <f>IF(AND('كشف حساب'!$F$5&amp;'كشف حساب'!$F$6="")*AND(D894='كشف حساب'!$B$5),1,IF(AND(F894&gt;='كشف حساب'!$F$5,'حركة العملاء'!F894&lt;='كشف حساب'!$F$6)*AND(D894='كشف حساب'!$B$5),1,""))</f>
        <v/>
      </c>
      <c r="D894" s="18"/>
      <c r="E894" s="17" t="str">
        <f>IFERROR(VLOOKUP(D894,'بيان العملاء'!$B$7:$I$170,2,0),"")</f>
        <v/>
      </c>
      <c r="F894" s="16"/>
      <c r="G894" s="15"/>
      <c r="H894" s="14"/>
      <c r="I894" s="13"/>
    </row>
    <row r="895" spans="2:9" ht="18.75" thickBot="1" x14ac:dyDescent="0.25">
      <c r="B895" s="25" t="str">
        <f>IF(C895="","",COUNTIF($C$7:C895,C895))</f>
        <v/>
      </c>
      <c r="C895" s="25" t="str">
        <f>IF(AND('كشف حساب'!$F$5&amp;'كشف حساب'!$F$6="")*AND(D895='كشف حساب'!$B$5),1,IF(AND(F895&gt;='كشف حساب'!$F$5,'حركة العملاء'!F895&lt;='كشف حساب'!$F$6)*AND(D895='كشف حساب'!$B$5),1,""))</f>
        <v/>
      </c>
      <c r="D895" s="18"/>
      <c r="E895" s="17" t="str">
        <f>IFERROR(VLOOKUP(D895,'بيان العملاء'!$B$7:$I$170,2,0),"")</f>
        <v/>
      </c>
      <c r="F895" s="16"/>
      <c r="G895" s="15"/>
      <c r="H895" s="14"/>
      <c r="I895" s="13"/>
    </row>
    <row r="896" spans="2:9" ht="18.75" thickBot="1" x14ac:dyDescent="0.25">
      <c r="B896" s="25" t="str">
        <f>IF(C896="","",COUNTIF($C$7:C896,C896))</f>
        <v/>
      </c>
      <c r="C896" s="25" t="str">
        <f>IF(AND('كشف حساب'!$F$5&amp;'كشف حساب'!$F$6="")*AND(D896='كشف حساب'!$B$5),1,IF(AND(F896&gt;='كشف حساب'!$F$5,'حركة العملاء'!F896&lt;='كشف حساب'!$F$6)*AND(D896='كشف حساب'!$B$5),1,""))</f>
        <v/>
      </c>
      <c r="D896" s="18"/>
      <c r="E896" s="17" t="str">
        <f>IFERROR(VLOOKUP(D896,'بيان العملاء'!$B$7:$I$170,2,0),"")</f>
        <v/>
      </c>
      <c r="F896" s="16"/>
      <c r="G896" s="15"/>
      <c r="H896" s="14"/>
      <c r="I896" s="13"/>
    </row>
    <row r="897" spans="2:9" ht="18.75" thickBot="1" x14ac:dyDescent="0.25">
      <c r="B897" s="25" t="str">
        <f>IF(C897="","",COUNTIF($C$7:C897,C897))</f>
        <v/>
      </c>
      <c r="C897" s="25" t="str">
        <f>IF(AND('كشف حساب'!$F$5&amp;'كشف حساب'!$F$6="")*AND(D897='كشف حساب'!$B$5),1,IF(AND(F897&gt;='كشف حساب'!$F$5,'حركة العملاء'!F897&lt;='كشف حساب'!$F$6)*AND(D897='كشف حساب'!$B$5),1,""))</f>
        <v/>
      </c>
      <c r="D897" s="18"/>
      <c r="E897" s="17" t="str">
        <f>IFERROR(VLOOKUP(D897,'بيان العملاء'!$B$7:$I$170,2,0),"")</f>
        <v/>
      </c>
      <c r="F897" s="16"/>
      <c r="G897" s="15"/>
      <c r="H897" s="14"/>
      <c r="I897" s="13"/>
    </row>
    <row r="898" spans="2:9" ht="18.75" thickBot="1" x14ac:dyDescent="0.25">
      <c r="B898" s="25" t="str">
        <f>IF(C898="","",COUNTIF($C$7:C898,C898))</f>
        <v/>
      </c>
      <c r="C898" s="25" t="str">
        <f>IF(AND('كشف حساب'!$F$5&amp;'كشف حساب'!$F$6="")*AND(D898='كشف حساب'!$B$5),1,IF(AND(F898&gt;='كشف حساب'!$F$5,'حركة العملاء'!F898&lt;='كشف حساب'!$F$6)*AND(D898='كشف حساب'!$B$5),1,""))</f>
        <v/>
      </c>
      <c r="D898" s="18"/>
      <c r="E898" s="17" t="str">
        <f>IFERROR(VLOOKUP(D898,'بيان العملاء'!$B$7:$I$170,2,0),"")</f>
        <v/>
      </c>
      <c r="F898" s="16"/>
      <c r="G898" s="15"/>
      <c r="H898" s="14"/>
      <c r="I898" s="13"/>
    </row>
    <row r="899" spans="2:9" ht="18.75" thickBot="1" x14ac:dyDescent="0.25">
      <c r="B899" s="25" t="str">
        <f>IF(C899="","",COUNTIF($C$7:C899,C899))</f>
        <v/>
      </c>
      <c r="C899" s="25" t="str">
        <f>IF(AND('كشف حساب'!$F$5&amp;'كشف حساب'!$F$6="")*AND(D899='كشف حساب'!$B$5),1,IF(AND(F899&gt;='كشف حساب'!$F$5,'حركة العملاء'!F899&lt;='كشف حساب'!$F$6)*AND(D899='كشف حساب'!$B$5),1,""))</f>
        <v/>
      </c>
      <c r="D899" s="18"/>
      <c r="E899" s="17" t="str">
        <f>IFERROR(VLOOKUP(D899,'بيان العملاء'!$B$7:$I$170,2,0),"")</f>
        <v/>
      </c>
      <c r="F899" s="16"/>
      <c r="G899" s="15"/>
      <c r="H899" s="14"/>
      <c r="I899" s="13"/>
    </row>
    <row r="900" spans="2:9" ht="18.75" thickBot="1" x14ac:dyDescent="0.25">
      <c r="B900" s="25" t="str">
        <f>IF(C900="","",COUNTIF($C$7:C900,C900))</f>
        <v/>
      </c>
      <c r="C900" s="25" t="str">
        <f>IF(AND('كشف حساب'!$F$5&amp;'كشف حساب'!$F$6="")*AND(D900='كشف حساب'!$B$5),1,IF(AND(F900&gt;='كشف حساب'!$F$5,'حركة العملاء'!F900&lt;='كشف حساب'!$F$6)*AND(D900='كشف حساب'!$B$5),1,""))</f>
        <v/>
      </c>
      <c r="D900" s="18"/>
      <c r="E900" s="17" t="str">
        <f>IFERROR(VLOOKUP(D900,'بيان العملاء'!$B$7:$I$170,2,0),"")</f>
        <v/>
      </c>
      <c r="F900" s="16"/>
      <c r="G900" s="15"/>
      <c r="H900" s="14"/>
      <c r="I900" s="13"/>
    </row>
    <row r="901" spans="2:9" ht="18.75" thickBot="1" x14ac:dyDescent="0.25">
      <c r="B901" s="25" t="str">
        <f>IF(C901="","",COUNTIF($C$7:C901,C901))</f>
        <v/>
      </c>
      <c r="C901" s="25" t="str">
        <f>IF(AND('كشف حساب'!$F$5&amp;'كشف حساب'!$F$6="")*AND(D901='كشف حساب'!$B$5),1,IF(AND(F901&gt;='كشف حساب'!$F$5,'حركة العملاء'!F901&lt;='كشف حساب'!$F$6)*AND(D901='كشف حساب'!$B$5),1,""))</f>
        <v/>
      </c>
      <c r="D901" s="18"/>
      <c r="E901" s="17" t="str">
        <f>IFERROR(VLOOKUP(D901,'بيان العملاء'!$B$7:$I$170,2,0),"")</f>
        <v/>
      </c>
      <c r="F901" s="16"/>
      <c r="G901" s="15"/>
      <c r="H901" s="14"/>
      <c r="I901" s="13"/>
    </row>
    <row r="902" spans="2:9" ht="18.75" thickBot="1" x14ac:dyDescent="0.25">
      <c r="B902" s="25" t="str">
        <f>IF(C902="","",COUNTIF($C$7:C902,C902))</f>
        <v/>
      </c>
      <c r="C902" s="25" t="str">
        <f>IF(AND('كشف حساب'!$F$5&amp;'كشف حساب'!$F$6="")*AND(D902='كشف حساب'!$B$5),1,IF(AND(F902&gt;='كشف حساب'!$F$5,'حركة العملاء'!F902&lt;='كشف حساب'!$F$6)*AND(D902='كشف حساب'!$B$5),1,""))</f>
        <v/>
      </c>
      <c r="D902" s="18"/>
      <c r="E902" s="17" t="str">
        <f>IFERROR(VLOOKUP(D902,'بيان العملاء'!$B$7:$I$170,2,0),"")</f>
        <v/>
      </c>
      <c r="F902" s="16"/>
      <c r="G902" s="15"/>
      <c r="H902" s="14"/>
      <c r="I902" s="13"/>
    </row>
    <row r="903" spans="2:9" ht="18.75" thickBot="1" x14ac:dyDescent="0.25">
      <c r="B903" s="25" t="str">
        <f>IF(C903="","",COUNTIF($C$7:C903,C903))</f>
        <v/>
      </c>
      <c r="C903" s="25" t="str">
        <f>IF(AND('كشف حساب'!$F$5&amp;'كشف حساب'!$F$6="")*AND(D903='كشف حساب'!$B$5),1,IF(AND(F903&gt;='كشف حساب'!$F$5,'حركة العملاء'!F903&lt;='كشف حساب'!$F$6)*AND(D903='كشف حساب'!$B$5),1,""))</f>
        <v/>
      </c>
      <c r="D903" s="18"/>
      <c r="E903" s="17" t="str">
        <f>IFERROR(VLOOKUP(D903,'بيان العملاء'!$B$7:$I$170,2,0),"")</f>
        <v/>
      </c>
      <c r="F903" s="16"/>
      <c r="G903" s="15"/>
      <c r="H903" s="14"/>
      <c r="I903" s="13"/>
    </row>
    <row r="904" spans="2:9" ht="18.75" thickBot="1" x14ac:dyDescent="0.25">
      <c r="B904" s="25" t="str">
        <f>IF(C904="","",COUNTIF($C$7:C904,C904))</f>
        <v/>
      </c>
      <c r="C904" s="25" t="str">
        <f>IF(AND('كشف حساب'!$F$5&amp;'كشف حساب'!$F$6="")*AND(D904='كشف حساب'!$B$5),1,IF(AND(F904&gt;='كشف حساب'!$F$5,'حركة العملاء'!F904&lt;='كشف حساب'!$F$6)*AND(D904='كشف حساب'!$B$5),1,""))</f>
        <v/>
      </c>
      <c r="D904" s="18"/>
      <c r="E904" s="17" t="str">
        <f>IFERROR(VLOOKUP(D904,'بيان العملاء'!$B$7:$I$170,2,0),"")</f>
        <v/>
      </c>
      <c r="F904" s="16"/>
      <c r="G904" s="15"/>
      <c r="H904" s="14"/>
      <c r="I904" s="13"/>
    </row>
    <row r="905" spans="2:9" ht="18.75" thickBot="1" x14ac:dyDescent="0.25">
      <c r="B905" s="25" t="str">
        <f>IF(C905="","",COUNTIF($C$7:C905,C905))</f>
        <v/>
      </c>
      <c r="C905" s="25" t="str">
        <f>IF(AND('كشف حساب'!$F$5&amp;'كشف حساب'!$F$6="")*AND(D905='كشف حساب'!$B$5),1,IF(AND(F905&gt;='كشف حساب'!$F$5,'حركة العملاء'!F905&lt;='كشف حساب'!$F$6)*AND(D905='كشف حساب'!$B$5),1,""))</f>
        <v/>
      </c>
      <c r="D905" s="18"/>
      <c r="E905" s="17" t="str">
        <f>IFERROR(VLOOKUP(D905,'بيان العملاء'!$B$7:$I$170,2,0),"")</f>
        <v/>
      </c>
      <c r="F905" s="16"/>
      <c r="G905" s="15"/>
      <c r="H905" s="14"/>
      <c r="I905" s="13"/>
    </row>
    <row r="906" spans="2:9" ht="18.75" thickBot="1" x14ac:dyDescent="0.25">
      <c r="B906" s="25" t="str">
        <f>IF(C906="","",COUNTIF($C$7:C906,C906))</f>
        <v/>
      </c>
      <c r="C906" s="25" t="str">
        <f>IF(AND('كشف حساب'!$F$5&amp;'كشف حساب'!$F$6="")*AND(D906='كشف حساب'!$B$5),1,IF(AND(F906&gt;='كشف حساب'!$F$5,'حركة العملاء'!F906&lt;='كشف حساب'!$F$6)*AND(D906='كشف حساب'!$B$5),1,""))</f>
        <v/>
      </c>
      <c r="D906" s="18"/>
      <c r="E906" s="17" t="str">
        <f>IFERROR(VLOOKUP(D906,'بيان العملاء'!$B$7:$I$170,2,0),"")</f>
        <v/>
      </c>
      <c r="F906" s="16"/>
      <c r="G906" s="15"/>
      <c r="H906" s="14"/>
      <c r="I906" s="13"/>
    </row>
    <row r="907" spans="2:9" ht="18.75" thickBot="1" x14ac:dyDescent="0.25">
      <c r="B907" s="25" t="str">
        <f>IF(C907="","",COUNTIF($C$7:C907,C907))</f>
        <v/>
      </c>
      <c r="C907" s="25" t="str">
        <f>IF(AND('كشف حساب'!$F$5&amp;'كشف حساب'!$F$6="")*AND(D907='كشف حساب'!$B$5),1,IF(AND(F907&gt;='كشف حساب'!$F$5,'حركة العملاء'!F907&lt;='كشف حساب'!$F$6)*AND(D907='كشف حساب'!$B$5),1,""))</f>
        <v/>
      </c>
      <c r="D907" s="18"/>
      <c r="E907" s="17" t="str">
        <f>IFERROR(VLOOKUP(D907,'بيان العملاء'!$B$7:$I$170,2,0),"")</f>
        <v/>
      </c>
      <c r="F907" s="16"/>
      <c r="G907" s="15"/>
      <c r="H907" s="14"/>
      <c r="I907" s="13"/>
    </row>
    <row r="908" spans="2:9" ht="18.75" thickBot="1" x14ac:dyDescent="0.25">
      <c r="B908" s="25" t="str">
        <f>IF(C908="","",COUNTIF($C$7:C908,C908))</f>
        <v/>
      </c>
      <c r="C908" s="25" t="str">
        <f>IF(AND('كشف حساب'!$F$5&amp;'كشف حساب'!$F$6="")*AND(D908='كشف حساب'!$B$5),1,IF(AND(F908&gt;='كشف حساب'!$F$5,'حركة العملاء'!F908&lt;='كشف حساب'!$F$6)*AND(D908='كشف حساب'!$B$5),1,""))</f>
        <v/>
      </c>
      <c r="D908" s="18"/>
      <c r="E908" s="17" t="str">
        <f>IFERROR(VLOOKUP(D908,'بيان العملاء'!$B$7:$I$170,2,0),"")</f>
        <v/>
      </c>
      <c r="F908" s="16"/>
      <c r="G908" s="15"/>
      <c r="H908" s="14"/>
      <c r="I908" s="13"/>
    </row>
    <row r="909" spans="2:9" ht="18.75" thickBot="1" x14ac:dyDescent="0.25">
      <c r="B909" s="25" t="str">
        <f>IF(C909="","",COUNTIF($C$7:C909,C909))</f>
        <v/>
      </c>
      <c r="C909" s="25" t="str">
        <f>IF(AND('كشف حساب'!$F$5&amp;'كشف حساب'!$F$6="")*AND(D909='كشف حساب'!$B$5),1,IF(AND(F909&gt;='كشف حساب'!$F$5,'حركة العملاء'!F909&lt;='كشف حساب'!$F$6)*AND(D909='كشف حساب'!$B$5),1,""))</f>
        <v/>
      </c>
      <c r="D909" s="18"/>
      <c r="E909" s="17" t="str">
        <f>IFERROR(VLOOKUP(D909,'بيان العملاء'!$B$7:$I$170,2,0),"")</f>
        <v/>
      </c>
      <c r="F909" s="16"/>
      <c r="G909" s="15"/>
      <c r="H909" s="14"/>
      <c r="I909" s="13"/>
    </row>
    <row r="910" spans="2:9" ht="18.75" thickBot="1" x14ac:dyDescent="0.25">
      <c r="B910" s="25" t="str">
        <f>IF(C910="","",COUNTIF($C$7:C910,C910))</f>
        <v/>
      </c>
      <c r="C910" s="25" t="str">
        <f>IF(AND('كشف حساب'!$F$5&amp;'كشف حساب'!$F$6="")*AND(D910='كشف حساب'!$B$5),1,IF(AND(F910&gt;='كشف حساب'!$F$5,'حركة العملاء'!F910&lt;='كشف حساب'!$F$6)*AND(D910='كشف حساب'!$B$5),1,""))</f>
        <v/>
      </c>
      <c r="D910" s="18"/>
      <c r="E910" s="17" t="str">
        <f>IFERROR(VLOOKUP(D910,'بيان العملاء'!$B$7:$I$170,2,0),"")</f>
        <v/>
      </c>
      <c r="F910" s="16"/>
      <c r="G910" s="15"/>
      <c r="H910" s="14"/>
      <c r="I910" s="13"/>
    </row>
    <row r="911" spans="2:9" ht="18.75" thickBot="1" x14ac:dyDescent="0.25">
      <c r="B911" s="25" t="str">
        <f>IF(C911="","",COUNTIF($C$7:C911,C911))</f>
        <v/>
      </c>
      <c r="C911" s="25" t="str">
        <f>IF(AND('كشف حساب'!$F$5&amp;'كشف حساب'!$F$6="")*AND(D911='كشف حساب'!$B$5),1,IF(AND(F911&gt;='كشف حساب'!$F$5,'حركة العملاء'!F911&lt;='كشف حساب'!$F$6)*AND(D911='كشف حساب'!$B$5),1,""))</f>
        <v/>
      </c>
      <c r="D911" s="18"/>
      <c r="E911" s="17" t="str">
        <f>IFERROR(VLOOKUP(D911,'بيان العملاء'!$B$7:$I$170,2,0),"")</f>
        <v/>
      </c>
      <c r="F911" s="16"/>
      <c r="G911" s="15"/>
      <c r="H911" s="14"/>
      <c r="I911" s="13"/>
    </row>
    <row r="912" spans="2:9" ht="18.75" thickBot="1" x14ac:dyDescent="0.25">
      <c r="B912" s="25" t="str">
        <f>IF(C912="","",COUNTIF($C$7:C912,C912))</f>
        <v/>
      </c>
      <c r="C912" s="25" t="str">
        <f>IF(AND('كشف حساب'!$F$5&amp;'كشف حساب'!$F$6="")*AND(D912='كشف حساب'!$B$5),1,IF(AND(F912&gt;='كشف حساب'!$F$5,'حركة العملاء'!F912&lt;='كشف حساب'!$F$6)*AND(D912='كشف حساب'!$B$5),1,""))</f>
        <v/>
      </c>
      <c r="D912" s="18"/>
      <c r="E912" s="17" t="str">
        <f>IFERROR(VLOOKUP(D912,'بيان العملاء'!$B$7:$I$170,2,0),"")</f>
        <v/>
      </c>
      <c r="F912" s="16"/>
      <c r="G912" s="15"/>
      <c r="H912" s="14"/>
      <c r="I912" s="13"/>
    </row>
    <row r="913" spans="2:9" ht="18.75" thickBot="1" x14ac:dyDescent="0.25">
      <c r="B913" s="25" t="str">
        <f>IF(C913="","",COUNTIF($C$7:C913,C913))</f>
        <v/>
      </c>
      <c r="C913" s="25" t="str">
        <f>IF(AND('كشف حساب'!$F$5&amp;'كشف حساب'!$F$6="")*AND(D913='كشف حساب'!$B$5),1,IF(AND(F913&gt;='كشف حساب'!$F$5,'حركة العملاء'!F913&lt;='كشف حساب'!$F$6)*AND(D913='كشف حساب'!$B$5),1,""))</f>
        <v/>
      </c>
      <c r="D913" s="18"/>
      <c r="E913" s="17" t="str">
        <f>IFERROR(VLOOKUP(D913,'بيان العملاء'!$B$7:$I$170,2,0),"")</f>
        <v/>
      </c>
      <c r="F913" s="16"/>
      <c r="G913" s="15"/>
      <c r="H913" s="14"/>
      <c r="I913" s="13"/>
    </row>
    <row r="914" spans="2:9" ht="18.75" thickBot="1" x14ac:dyDescent="0.25">
      <c r="B914" s="25" t="str">
        <f>IF(C914="","",COUNTIF($C$7:C914,C914))</f>
        <v/>
      </c>
      <c r="C914" s="25" t="str">
        <f>IF(AND('كشف حساب'!$F$5&amp;'كشف حساب'!$F$6="")*AND(D914='كشف حساب'!$B$5),1,IF(AND(F914&gt;='كشف حساب'!$F$5,'حركة العملاء'!F914&lt;='كشف حساب'!$F$6)*AND(D914='كشف حساب'!$B$5),1,""))</f>
        <v/>
      </c>
      <c r="D914" s="18"/>
      <c r="E914" s="17" t="str">
        <f>IFERROR(VLOOKUP(D914,'بيان العملاء'!$B$7:$I$170,2,0),"")</f>
        <v/>
      </c>
      <c r="F914" s="16"/>
      <c r="G914" s="15"/>
      <c r="H914" s="14"/>
      <c r="I914" s="13"/>
    </row>
    <row r="915" spans="2:9" ht="18.75" thickBot="1" x14ac:dyDescent="0.25">
      <c r="B915" s="25" t="str">
        <f>IF(C915="","",COUNTIF($C$7:C915,C915))</f>
        <v/>
      </c>
      <c r="C915" s="25" t="str">
        <f>IF(AND('كشف حساب'!$F$5&amp;'كشف حساب'!$F$6="")*AND(D915='كشف حساب'!$B$5),1,IF(AND(F915&gt;='كشف حساب'!$F$5,'حركة العملاء'!F915&lt;='كشف حساب'!$F$6)*AND(D915='كشف حساب'!$B$5),1,""))</f>
        <v/>
      </c>
      <c r="D915" s="18"/>
      <c r="E915" s="17" t="str">
        <f>IFERROR(VLOOKUP(D915,'بيان العملاء'!$B$7:$I$170,2,0),"")</f>
        <v/>
      </c>
      <c r="F915" s="16"/>
      <c r="G915" s="15"/>
      <c r="H915" s="14"/>
      <c r="I915" s="13"/>
    </row>
    <row r="916" spans="2:9" ht="18.75" thickBot="1" x14ac:dyDescent="0.25">
      <c r="B916" s="25" t="str">
        <f>IF(C916="","",COUNTIF($C$7:C916,C916))</f>
        <v/>
      </c>
      <c r="C916" s="25" t="str">
        <f>IF(AND('كشف حساب'!$F$5&amp;'كشف حساب'!$F$6="")*AND(D916='كشف حساب'!$B$5),1,IF(AND(F916&gt;='كشف حساب'!$F$5,'حركة العملاء'!F916&lt;='كشف حساب'!$F$6)*AND(D916='كشف حساب'!$B$5),1,""))</f>
        <v/>
      </c>
      <c r="D916" s="18"/>
      <c r="E916" s="17" t="str">
        <f>IFERROR(VLOOKUP(D916,'بيان العملاء'!$B$7:$I$170,2,0),"")</f>
        <v/>
      </c>
      <c r="F916" s="16"/>
      <c r="G916" s="15"/>
      <c r="H916" s="14"/>
      <c r="I916" s="13"/>
    </row>
    <row r="917" spans="2:9" ht="18.75" thickBot="1" x14ac:dyDescent="0.25">
      <c r="B917" s="25" t="str">
        <f>IF(C917="","",COUNTIF($C$7:C917,C917))</f>
        <v/>
      </c>
      <c r="C917" s="25" t="str">
        <f>IF(AND('كشف حساب'!$F$5&amp;'كشف حساب'!$F$6="")*AND(D917='كشف حساب'!$B$5),1,IF(AND(F917&gt;='كشف حساب'!$F$5,'حركة العملاء'!F917&lt;='كشف حساب'!$F$6)*AND(D917='كشف حساب'!$B$5),1,""))</f>
        <v/>
      </c>
      <c r="D917" s="18"/>
      <c r="E917" s="17" t="str">
        <f>IFERROR(VLOOKUP(D917,'بيان العملاء'!$B$7:$I$170,2,0),"")</f>
        <v/>
      </c>
      <c r="F917" s="16"/>
      <c r="G917" s="15"/>
      <c r="H917" s="14"/>
      <c r="I917" s="13"/>
    </row>
    <row r="918" spans="2:9" ht="18.75" thickBot="1" x14ac:dyDescent="0.25">
      <c r="B918" s="25" t="str">
        <f>IF(C918="","",COUNTIF($C$7:C918,C918))</f>
        <v/>
      </c>
      <c r="C918" s="25" t="str">
        <f>IF(AND('كشف حساب'!$F$5&amp;'كشف حساب'!$F$6="")*AND(D918='كشف حساب'!$B$5),1,IF(AND(F918&gt;='كشف حساب'!$F$5,'حركة العملاء'!F918&lt;='كشف حساب'!$F$6)*AND(D918='كشف حساب'!$B$5),1,""))</f>
        <v/>
      </c>
      <c r="D918" s="18"/>
      <c r="E918" s="17" t="str">
        <f>IFERROR(VLOOKUP(D918,'بيان العملاء'!$B$7:$I$170,2,0),"")</f>
        <v/>
      </c>
      <c r="F918" s="16"/>
      <c r="G918" s="15"/>
      <c r="H918" s="14"/>
      <c r="I918" s="13"/>
    </row>
    <row r="919" spans="2:9" ht="18.75" thickBot="1" x14ac:dyDescent="0.25">
      <c r="B919" s="25" t="str">
        <f>IF(C919="","",COUNTIF($C$7:C919,C919))</f>
        <v/>
      </c>
      <c r="C919" s="25" t="str">
        <f>IF(AND('كشف حساب'!$F$5&amp;'كشف حساب'!$F$6="")*AND(D919='كشف حساب'!$B$5),1,IF(AND(F919&gt;='كشف حساب'!$F$5,'حركة العملاء'!F919&lt;='كشف حساب'!$F$6)*AND(D919='كشف حساب'!$B$5),1,""))</f>
        <v/>
      </c>
      <c r="D919" s="18"/>
      <c r="E919" s="17" t="str">
        <f>IFERROR(VLOOKUP(D919,'بيان العملاء'!$B$7:$I$170,2,0),"")</f>
        <v/>
      </c>
      <c r="F919" s="16"/>
      <c r="G919" s="15"/>
      <c r="H919" s="14"/>
      <c r="I919" s="13"/>
    </row>
    <row r="920" spans="2:9" ht="18.75" thickBot="1" x14ac:dyDescent="0.25">
      <c r="B920" s="25" t="str">
        <f>IF(C920="","",COUNTIF($C$7:C920,C920))</f>
        <v/>
      </c>
      <c r="C920" s="25" t="str">
        <f>IF(AND('كشف حساب'!$F$5&amp;'كشف حساب'!$F$6="")*AND(D920='كشف حساب'!$B$5),1,IF(AND(F920&gt;='كشف حساب'!$F$5,'حركة العملاء'!F920&lt;='كشف حساب'!$F$6)*AND(D920='كشف حساب'!$B$5),1,""))</f>
        <v/>
      </c>
      <c r="D920" s="18"/>
      <c r="E920" s="17" t="str">
        <f>IFERROR(VLOOKUP(D920,'بيان العملاء'!$B$7:$I$170,2,0),"")</f>
        <v/>
      </c>
      <c r="F920" s="16"/>
      <c r="G920" s="15"/>
      <c r="H920" s="14"/>
      <c r="I920" s="13"/>
    </row>
    <row r="921" spans="2:9" ht="18.75" thickBot="1" x14ac:dyDescent="0.25">
      <c r="B921" s="25" t="str">
        <f>IF(C921="","",COUNTIF($C$7:C921,C921))</f>
        <v/>
      </c>
      <c r="C921" s="25" t="str">
        <f>IF(AND('كشف حساب'!$F$5&amp;'كشف حساب'!$F$6="")*AND(D921='كشف حساب'!$B$5),1,IF(AND(F921&gt;='كشف حساب'!$F$5,'حركة العملاء'!F921&lt;='كشف حساب'!$F$6)*AND(D921='كشف حساب'!$B$5),1,""))</f>
        <v/>
      </c>
      <c r="D921" s="18"/>
      <c r="E921" s="17" t="str">
        <f>IFERROR(VLOOKUP(D921,'بيان العملاء'!$B$7:$I$170,2,0),"")</f>
        <v/>
      </c>
      <c r="F921" s="16"/>
      <c r="G921" s="15"/>
      <c r="H921" s="14"/>
      <c r="I921" s="13"/>
    </row>
    <row r="922" spans="2:9" ht="18.75" thickBot="1" x14ac:dyDescent="0.25">
      <c r="B922" s="25" t="str">
        <f>IF(C922="","",COUNTIF($C$7:C922,C922))</f>
        <v/>
      </c>
      <c r="C922" s="25" t="str">
        <f>IF(AND('كشف حساب'!$F$5&amp;'كشف حساب'!$F$6="")*AND(D922='كشف حساب'!$B$5),1,IF(AND(F922&gt;='كشف حساب'!$F$5,'حركة العملاء'!F922&lt;='كشف حساب'!$F$6)*AND(D922='كشف حساب'!$B$5),1,""))</f>
        <v/>
      </c>
      <c r="D922" s="18"/>
      <c r="E922" s="17" t="str">
        <f>IFERROR(VLOOKUP(D922,'بيان العملاء'!$B$7:$I$170,2,0),"")</f>
        <v/>
      </c>
      <c r="F922" s="16"/>
      <c r="G922" s="15"/>
      <c r="H922" s="14"/>
      <c r="I922" s="13"/>
    </row>
    <row r="923" spans="2:9" ht="18.75" thickBot="1" x14ac:dyDescent="0.25">
      <c r="B923" s="25" t="str">
        <f>IF(C923="","",COUNTIF($C$7:C923,C923))</f>
        <v/>
      </c>
      <c r="C923" s="25" t="str">
        <f>IF(AND('كشف حساب'!$F$5&amp;'كشف حساب'!$F$6="")*AND(D923='كشف حساب'!$B$5),1,IF(AND(F923&gt;='كشف حساب'!$F$5,'حركة العملاء'!F923&lt;='كشف حساب'!$F$6)*AND(D923='كشف حساب'!$B$5),1,""))</f>
        <v/>
      </c>
      <c r="D923" s="18"/>
      <c r="E923" s="17" t="str">
        <f>IFERROR(VLOOKUP(D923,'بيان العملاء'!$B$7:$I$170,2,0),"")</f>
        <v/>
      </c>
      <c r="F923" s="16"/>
      <c r="G923" s="15"/>
      <c r="H923" s="14"/>
      <c r="I923" s="13"/>
    </row>
    <row r="924" spans="2:9" ht="18.75" thickBot="1" x14ac:dyDescent="0.25">
      <c r="B924" s="25" t="str">
        <f>IF(C924="","",COUNTIF($C$7:C924,C924))</f>
        <v/>
      </c>
      <c r="C924" s="25" t="str">
        <f>IF(AND('كشف حساب'!$F$5&amp;'كشف حساب'!$F$6="")*AND(D924='كشف حساب'!$B$5),1,IF(AND(F924&gt;='كشف حساب'!$F$5,'حركة العملاء'!F924&lt;='كشف حساب'!$F$6)*AND(D924='كشف حساب'!$B$5),1,""))</f>
        <v/>
      </c>
      <c r="D924" s="18"/>
      <c r="E924" s="17" t="str">
        <f>IFERROR(VLOOKUP(D924,'بيان العملاء'!$B$7:$I$170,2,0),"")</f>
        <v/>
      </c>
      <c r="F924" s="16"/>
      <c r="G924" s="15"/>
      <c r="H924" s="14"/>
      <c r="I924" s="13"/>
    </row>
    <row r="925" spans="2:9" ht="18.75" thickBot="1" x14ac:dyDescent="0.25">
      <c r="B925" s="25" t="str">
        <f>IF(C925="","",COUNTIF($C$7:C925,C925))</f>
        <v/>
      </c>
      <c r="C925" s="25" t="str">
        <f>IF(AND('كشف حساب'!$F$5&amp;'كشف حساب'!$F$6="")*AND(D925='كشف حساب'!$B$5),1,IF(AND(F925&gt;='كشف حساب'!$F$5,'حركة العملاء'!F925&lt;='كشف حساب'!$F$6)*AND(D925='كشف حساب'!$B$5),1,""))</f>
        <v/>
      </c>
      <c r="D925" s="18"/>
      <c r="E925" s="17" t="str">
        <f>IFERROR(VLOOKUP(D925,'بيان العملاء'!$B$7:$I$170,2,0),"")</f>
        <v/>
      </c>
      <c r="F925" s="16"/>
      <c r="G925" s="15"/>
      <c r="H925" s="14"/>
      <c r="I925" s="13"/>
    </row>
    <row r="926" spans="2:9" ht="18.75" thickBot="1" x14ac:dyDescent="0.25">
      <c r="B926" s="25" t="str">
        <f>IF(C926="","",COUNTIF($C$7:C926,C926))</f>
        <v/>
      </c>
      <c r="C926" s="25" t="str">
        <f>IF(AND('كشف حساب'!$F$5&amp;'كشف حساب'!$F$6="")*AND(D926='كشف حساب'!$B$5),1,IF(AND(F926&gt;='كشف حساب'!$F$5,'حركة العملاء'!F926&lt;='كشف حساب'!$F$6)*AND(D926='كشف حساب'!$B$5),1,""))</f>
        <v/>
      </c>
      <c r="D926" s="18"/>
      <c r="E926" s="17" t="str">
        <f>IFERROR(VLOOKUP(D926,'بيان العملاء'!$B$7:$I$170,2,0),"")</f>
        <v/>
      </c>
      <c r="F926" s="16"/>
      <c r="G926" s="15"/>
      <c r="H926" s="14"/>
      <c r="I926" s="13"/>
    </row>
    <row r="927" spans="2:9" ht="18.75" thickBot="1" x14ac:dyDescent="0.25">
      <c r="B927" s="25" t="str">
        <f>IF(C927="","",COUNTIF($C$7:C927,C927))</f>
        <v/>
      </c>
      <c r="C927" s="25" t="str">
        <f>IF(AND('كشف حساب'!$F$5&amp;'كشف حساب'!$F$6="")*AND(D927='كشف حساب'!$B$5),1,IF(AND(F927&gt;='كشف حساب'!$F$5,'حركة العملاء'!F927&lt;='كشف حساب'!$F$6)*AND(D927='كشف حساب'!$B$5),1,""))</f>
        <v/>
      </c>
      <c r="D927" s="18"/>
      <c r="E927" s="17" t="str">
        <f>IFERROR(VLOOKUP(D927,'بيان العملاء'!$B$7:$I$170,2,0),"")</f>
        <v/>
      </c>
      <c r="F927" s="16"/>
      <c r="G927" s="15"/>
      <c r="H927" s="14"/>
      <c r="I927" s="13"/>
    </row>
    <row r="928" spans="2:9" ht="18.75" thickBot="1" x14ac:dyDescent="0.25">
      <c r="B928" s="25" t="str">
        <f>IF(C928="","",COUNTIF($C$7:C928,C928))</f>
        <v/>
      </c>
      <c r="C928" s="25" t="str">
        <f>IF(AND('كشف حساب'!$F$5&amp;'كشف حساب'!$F$6="")*AND(D928='كشف حساب'!$B$5),1,IF(AND(F928&gt;='كشف حساب'!$F$5,'حركة العملاء'!F928&lt;='كشف حساب'!$F$6)*AND(D928='كشف حساب'!$B$5),1,""))</f>
        <v/>
      </c>
      <c r="D928" s="18"/>
      <c r="E928" s="17" t="str">
        <f>IFERROR(VLOOKUP(D928,'بيان العملاء'!$B$7:$I$170,2,0),"")</f>
        <v/>
      </c>
      <c r="F928" s="16"/>
      <c r="G928" s="15"/>
      <c r="H928" s="14"/>
      <c r="I928" s="13"/>
    </row>
    <row r="929" spans="2:9" ht="18.75" thickBot="1" x14ac:dyDescent="0.25">
      <c r="B929" s="25" t="str">
        <f>IF(C929="","",COUNTIF($C$7:C929,C929))</f>
        <v/>
      </c>
      <c r="C929" s="25" t="str">
        <f>IF(AND('كشف حساب'!$F$5&amp;'كشف حساب'!$F$6="")*AND(D929='كشف حساب'!$B$5),1,IF(AND(F929&gt;='كشف حساب'!$F$5,'حركة العملاء'!F929&lt;='كشف حساب'!$F$6)*AND(D929='كشف حساب'!$B$5),1,""))</f>
        <v/>
      </c>
      <c r="D929" s="18"/>
      <c r="E929" s="17" t="str">
        <f>IFERROR(VLOOKUP(D929,'بيان العملاء'!$B$7:$I$170,2,0),"")</f>
        <v/>
      </c>
      <c r="F929" s="16"/>
      <c r="G929" s="15"/>
      <c r="H929" s="14"/>
      <c r="I929" s="13"/>
    </row>
    <row r="930" spans="2:9" ht="18.75" thickBot="1" x14ac:dyDescent="0.25">
      <c r="B930" s="25" t="str">
        <f>IF(C930="","",COUNTIF($C$7:C930,C930))</f>
        <v/>
      </c>
      <c r="C930" s="25" t="str">
        <f>IF(AND('كشف حساب'!$F$5&amp;'كشف حساب'!$F$6="")*AND(D930='كشف حساب'!$B$5),1,IF(AND(F930&gt;='كشف حساب'!$F$5,'حركة العملاء'!F930&lt;='كشف حساب'!$F$6)*AND(D930='كشف حساب'!$B$5),1,""))</f>
        <v/>
      </c>
      <c r="D930" s="18"/>
      <c r="E930" s="17" t="str">
        <f>IFERROR(VLOOKUP(D930,'بيان العملاء'!$B$7:$I$170,2,0),"")</f>
        <v/>
      </c>
      <c r="F930" s="16"/>
      <c r="G930" s="15"/>
      <c r="H930" s="14"/>
      <c r="I930" s="13"/>
    </row>
    <row r="931" spans="2:9" ht="18.75" thickBot="1" x14ac:dyDescent="0.25">
      <c r="B931" s="25" t="str">
        <f>IF(C931="","",COUNTIF($C$7:C931,C931))</f>
        <v/>
      </c>
      <c r="C931" s="25" t="str">
        <f>IF(AND('كشف حساب'!$F$5&amp;'كشف حساب'!$F$6="")*AND(D931='كشف حساب'!$B$5),1,IF(AND(F931&gt;='كشف حساب'!$F$5,'حركة العملاء'!F931&lt;='كشف حساب'!$F$6)*AND(D931='كشف حساب'!$B$5),1,""))</f>
        <v/>
      </c>
      <c r="D931" s="18"/>
      <c r="E931" s="17" t="str">
        <f>IFERROR(VLOOKUP(D931,'بيان العملاء'!$B$7:$I$170,2,0),"")</f>
        <v/>
      </c>
      <c r="F931" s="16"/>
      <c r="G931" s="15"/>
      <c r="H931" s="14"/>
      <c r="I931" s="13"/>
    </row>
    <row r="932" spans="2:9" ht="18.75" thickBot="1" x14ac:dyDescent="0.25">
      <c r="B932" s="25" t="str">
        <f>IF(C932="","",COUNTIF($C$7:C932,C932))</f>
        <v/>
      </c>
      <c r="C932" s="25" t="str">
        <f>IF(AND('كشف حساب'!$F$5&amp;'كشف حساب'!$F$6="")*AND(D932='كشف حساب'!$B$5),1,IF(AND(F932&gt;='كشف حساب'!$F$5,'حركة العملاء'!F932&lt;='كشف حساب'!$F$6)*AND(D932='كشف حساب'!$B$5),1,""))</f>
        <v/>
      </c>
      <c r="D932" s="18"/>
      <c r="E932" s="17" t="str">
        <f>IFERROR(VLOOKUP(D932,'بيان العملاء'!$B$7:$I$170,2,0),"")</f>
        <v/>
      </c>
      <c r="F932" s="16"/>
      <c r="G932" s="15"/>
      <c r="H932" s="14"/>
      <c r="I932" s="13"/>
    </row>
    <row r="933" spans="2:9" ht="18.75" thickBot="1" x14ac:dyDescent="0.25">
      <c r="B933" s="25" t="str">
        <f>IF(C933="","",COUNTIF($C$7:C933,C933))</f>
        <v/>
      </c>
      <c r="C933" s="25" t="str">
        <f>IF(AND('كشف حساب'!$F$5&amp;'كشف حساب'!$F$6="")*AND(D933='كشف حساب'!$B$5),1,IF(AND(F933&gt;='كشف حساب'!$F$5,'حركة العملاء'!F933&lt;='كشف حساب'!$F$6)*AND(D933='كشف حساب'!$B$5),1,""))</f>
        <v/>
      </c>
      <c r="D933" s="18"/>
      <c r="E933" s="17" t="str">
        <f>IFERROR(VLOOKUP(D933,'بيان العملاء'!$B$7:$I$170,2,0),"")</f>
        <v/>
      </c>
      <c r="F933" s="16"/>
      <c r="G933" s="15"/>
      <c r="H933" s="14"/>
      <c r="I933" s="13"/>
    </row>
    <row r="934" spans="2:9" ht="18.75" thickBot="1" x14ac:dyDescent="0.25">
      <c r="B934" s="25" t="str">
        <f>IF(C934="","",COUNTIF($C$7:C934,C934))</f>
        <v/>
      </c>
      <c r="C934" s="25" t="str">
        <f>IF(AND('كشف حساب'!$F$5&amp;'كشف حساب'!$F$6="")*AND(D934='كشف حساب'!$B$5),1,IF(AND(F934&gt;='كشف حساب'!$F$5,'حركة العملاء'!F934&lt;='كشف حساب'!$F$6)*AND(D934='كشف حساب'!$B$5),1,""))</f>
        <v/>
      </c>
      <c r="D934" s="18"/>
      <c r="E934" s="17" t="str">
        <f>IFERROR(VLOOKUP(D934,'بيان العملاء'!$B$7:$I$170,2,0),"")</f>
        <v/>
      </c>
      <c r="F934" s="16"/>
      <c r="G934" s="15"/>
      <c r="H934" s="14"/>
      <c r="I934" s="13"/>
    </row>
    <row r="935" spans="2:9" ht="18.75" thickBot="1" x14ac:dyDescent="0.25">
      <c r="B935" s="25" t="str">
        <f>IF(C935="","",COUNTIF($C$7:C935,C935))</f>
        <v/>
      </c>
      <c r="C935" s="25" t="str">
        <f>IF(AND('كشف حساب'!$F$5&amp;'كشف حساب'!$F$6="")*AND(D935='كشف حساب'!$B$5),1,IF(AND(F935&gt;='كشف حساب'!$F$5,'حركة العملاء'!F935&lt;='كشف حساب'!$F$6)*AND(D935='كشف حساب'!$B$5),1,""))</f>
        <v/>
      </c>
      <c r="D935" s="18"/>
      <c r="E935" s="17" t="str">
        <f>IFERROR(VLOOKUP(D935,'بيان العملاء'!$B$7:$I$170,2,0),"")</f>
        <v/>
      </c>
      <c r="F935" s="16"/>
      <c r="G935" s="15"/>
      <c r="H935" s="14"/>
      <c r="I935" s="13"/>
    </row>
    <row r="936" spans="2:9" ht="18.75" thickBot="1" x14ac:dyDescent="0.25">
      <c r="B936" s="25" t="str">
        <f>IF(C936="","",COUNTIF($C$7:C936,C936))</f>
        <v/>
      </c>
      <c r="C936" s="25" t="str">
        <f>IF(AND('كشف حساب'!$F$5&amp;'كشف حساب'!$F$6="")*AND(D936='كشف حساب'!$B$5),1,IF(AND(F936&gt;='كشف حساب'!$F$5,'حركة العملاء'!F936&lt;='كشف حساب'!$F$6)*AND(D936='كشف حساب'!$B$5),1,""))</f>
        <v/>
      </c>
      <c r="D936" s="18"/>
      <c r="E936" s="17" t="str">
        <f>IFERROR(VLOOKUP(D936,'بيان العملاء'!$B$7:$I$170,2,0),"")</f>
        <v/>
      </c>
      <c r="F936" s="16"/>
      <c r="G936" s="15"/>
      <c r="H936" s="14"/>
      <c r="I936" s="13"/>
    </row>
    <row r="937" spans="2:9" ht="18.75" thickBot="1" x14ac:dyDescent="0.25">
      <c r="B937" s="25" t="str">
        <f>IF(C937="","",COUNTIF($C$7:C937,C937))</f>
        <v/>
      </c>
      <c r="C937" s="25" t="str">
        <f>IF(AND('كشف حساب'!$F$5&amp;'كشف حساب'!$F$6="")*AND(D937='كشف حساب'!$B$5),1,IF(AND(F937&gt;='كشف حساب'!$F$5,'حركة العملاء'!F937&lt;='كشف حساب'!$F$6)*AND(D937='كشف حساب'!$B$5),1,""))</f>
        <v/>
      </c>
      <c r="D937" s="18"/>
      <c r="E937" s="17" t="str">
        <f>IFERROR(VLOOKUP(D937,'بيان العملاء'!$B$7:$I$170,2,0),"")</f>
        <v/>
      </c>
      <c r="F937" s="16"/>
      <c r="G937" s="15"/>
      <c r="H937" s="14"/>
      <c r="I937" s="13"/>
    </row>
    <row r="938" spans="2:9" ht="18.75" thickBot="1" x14ac:dyDescent="0.25">
      <c r="B938" s="25" t="str">
        <f>IF(C938="","",COUNTIF($C$7:C938,C938))</f>
        <v/>
      </c>
      <c r="C938" s="25" t="str">
        <f>IF(AND('كشف حساب'!$F$5&amp;'كشف حساب'!$F$6="")*AND(D938='كشف حساب'!$B$5),1,IF(AND(F938&gt;='كشف حساب'!$F$5,'حركة العملاء'!F938&lt;='كشف حساب'!$F$6)*AND(D938='كشف حساب'!$B$5),1,""))</f>
        <v/>
      </c>
      <c r="D938" s="18"/>
      <c r="E938" s="17" t="str">
        <f>IFERROR(VLOOKUP(D938,'بيان العملاء'!$B$7:$I$170,2,0),"")</f>
        <v/>
      </c>
      <c r="F938" s="16"/>
      <c r="G938" s="15"/>
      <c r="H938" s="14"/>
      <c r="I938" s="13"/>
    </row>
    <row r="939" spans="2:9" ht="18.75" thickBot="1" x14ac:dyDescent="0.25">
      <c r="B939" s="25" t="str">
        <f>IF(C939="","",COUNTIF($C$7:C939,C939))</f>
        <v/>
      </c>
      <c r="C939" s="25" t="str">
        <f>IF(AND('كشف حساب'!$F$5&amp;'كشف حساب'!$F$6="")*AND(D939='كشف حساب'!$B$5),1,IF(AND(F939&gt;='كشف حساب'!$F$5,'حركة العملاء'!F939&lt;='كشف حساب'!$F$6)*AND(D939='كشف حساب'!$B$5),1,""))</f>
        <v/>
      </c>
      <c r="D939" s="18"/>
      <c r="E939" s="17" t="str">
        <f>IFERROR(VLOOKUP(D939,'بيان العملاء'!$B$7:$I$170,2,0),"")</f>
        <v/>
      </c>
      <c r="F939" s="16"/>
      <c r="G939" s="15"/>
      <c r="H939" s="14"/>
      <c r="I939" s="13"/>
    </row>
    <row r="940" spans="2:9" ht="18.75" thickBot="1" x14ac:dyDescent="0.25">
      <c r="B940" s="25" t="str">
        <f>IF(C940="","",COUNTIF($C$7:C940,C940))</f>
        <v/>
      </c>
      <c r="C940" s="25" t="str">
        <f>IF(AND('كشف حساب'!$F$5&amp;'كشف حساب'!$F$6="")*AND(D940='كشف حساب'!$B$5),1,IF(AND(F940&gt;='كشف حساب'!$F$5,'حركة العملاء'!F940&lt;='كشف حساب'!$F$6)*AND(D940='كشف حساب'!$B$5),1,""))</f>
        <v/>
      </c>
      <c r="D940" s="18"/>
      <c r="E940" s="17" t="str">
        <f>IFERROR(VLOOKUP(D940,'بيان العملاء'!$B$7:$I$170,2,0),"")</f>
        <v/>
      </c>
      <c r="F940" s="16"/>
      <c r="G940" s="15"/>
      <c r="H940" s="14"/>
      <c r="I940" s="13"/>
    </row>
    <row r="941" spans="2:9" ht="18.75" thickBot="1" x14ac:dyDescent="0.25">
      <c r="B941" s="25" t="str">
        <f>IF(C941="","",COUNTIF($C$7:C941,C941))</f>
        <v/>
      </c>
      <c r="C941" s="25" t="str">
        <f>IF(AND('كشف حساب'!$F$5&amp;'كشف حساب'!$F$6="")*AND(D941='كشف حساب'!$B$5),1,IF(AND(F941&gt;='كشف حساب'!$F$5,'حركة العملاء'!F941&lt;='كشف حساب'!$F$6)*AND(D941='كشف حساب'!$B$5),1,""))</f>
        <v/>
      </c>
      <c r="D941" s="18"/>
      <c r="E941" s="17" t="str">
        <f>IFERROR(VLOOKUP(D941,'بيان العملاء'!$B$7:$I$170,2,0),"")</f>
        <v/>
      </c>
      <c r="F941" s="16"/>
      <c r="G941" s="15"/>
      <c r="H941" s="14"/>
      <c r="I941" s="13"/>
    </row>
    <row r="942" spans="2:9" ht="18.75" thickBot="1" x14ac:dyDescent="0.25">
      <c r="B942" s="25" t="str">
        <f>IF(C942="","",COUNTIF($C$7:C942,C942))</f>
        <v/>
      </c>
      <c r="C942" s="25" t="str">
        <f>IF(AND('كشف حساب'!$F$5&amp;'كشف حساب'!$F$6="")*AND(D942='كشف حساب'!$B$5),1,IF(AND(F942&gt;='كشف حساب'!$F$5,'حركة العملاء'!F942&lt;='كشف حساب'!$F$6)*AND(D942='كشف حساب'!$B$5),1,""))</f>
        <v/>
      </c>
      <c r="D942" s="18"/>
      <c r="E942" s="17" t="str">
        <f>IFERROR(VLOOKUP(D942,'بيان العملاء'!$B$7:$I$170,2,0),"")</f>
        <v/>
      </c>
      <c r="F942" s="16"/>
      <c r="G942" s="15"/>
      <c r="H942" s="14"/>
      <c r="I942" s="13"/>
    </row>
    <row r="943" spans="2:9" ht="18.75" thickBot="1" x14ac:dyDescent="0.25">
      <c r="B943" s="25" t="str">
        <f>IF(C943="","",COUNTIF($C$7:C943,C943))</f>
        <v/>
      </c>
      <c r="C943" s="25" t="str">
        <f>IF(AND('كشف حساب'!$F$5&amp;'كشف حساب'!$F$6="")*AND(D943='كشف حساب'!$B$5),1,IF(AND(F943&gt;='كشف حساب'!$F$5,'حركة العملاء'!F943&lt;='كشف حساب'!$F$6)*AND(D943='كشف حساب'!$B$5),1,""))</f>
        <v/>
      </c>
      <c r="D943" s="18"/>
      <c r="E943" s="17" t="str">
        <f>IFERROR(VLOOKUP(D943,'بيان العملاء'!$B$7:$I$170,2,0),"")</f>
        <v/>
      </c>
      <c r="F943" s="16"/>
      <c r="G943" s="15"/>
      <c r="H943" s="14"/>
      <c r="I943" s="13"/>
    </row>
    <row r="944" spans="2:9" ht="18.75" thickBot="1" x14ac:dyDescent="0.25">
      <c r="B944" s="25" t="str">
        <f>IF(C944="","",COUNTIF($C$7:C944,C944))</f>
        <v/>
      </c>
      <c r="C944" s="25" t="str">
        <f>IF(AND('كشف حساب'!$F$5&amp;'كشف حساب'!$F$6="")*AND(D944='كشف حساب'!$B$5),1,IF(AND(F944&gt;='كشف حساب'!$F$5,'حركة العملاء'!F944&lt;='كشف حساب'!$F$6)*AND(D944='كشف حساب'!$B$5),1,""))</f>
        <v/>
      </c>
      <c r="D944" s="18"/>
      <c r="E944" s="17" t="str">
        <f>IFERROR(VLOOKUP(D944,'بيان العملاء'!$B$7:$I$170,2,0),"")</f>
        <v/>
      </c>
      <c r="F944" s="16"/>
      <c r="G944" s="15"/>
      <c r="H944" s="14"/>
      <c r="I944" s="13"/>
    </row>
    <row r="945" spans="2:9" ht="18.75" thickBot="1" x14ac:dyDescent="0.25">
      <c r="B945" s="25" t="str">
        <f>IF(C945="","",COUNTIF($C$7:C945,C945))</f>
        <v/>
      </c>
      <c r="C945" s="25" t="str">
        <f>IF(AND('كشف حساب'!$F$5&amp;'كشف حساب'!$F$6="")*AND(D945='كشف حساب'!$B$5),1,IF(AND(F945&gt;='كشف حساب'!$F$5,'حركة العملاء'!F945&lt;='كشف حساب'!$F$6)*AND(D945='كشف حساب'!$B$5),1,""))</f>
        <v/>
      </c>
      <c r="D945" s="18"/>
      <c r="E945" s="17" t="str">
        <f>IFERROR(VLOOKUP(D945,'بيان العملاء'!$B$7:$I$170,2,0),"")</f>
        <v/>
      </c>
      <c r="F945" s="16"/>
      <c r="G945" s="15"/>
      <c r="H945" s="14"/>
      <c r="I945" s="13"/>
    </row>
    <row r="946" spans="2:9" ht="18.75" thickBot="1" x14ac:dyDescent="0.25">
      <c r="B946" s="25" t="str">
        <f>IF(C946="","",COUNTIF($C$7:C946,C946))</f>
        <v/>
      </c>
      <c r="C946" s="25" t="str">
        <f>IF(AND('كشف حساب'!$F$5&amp;'كشف حساب'!$F$6="")*AND(D946='كشف حساب'!$B$5),1,IF(AND(F946&gt;='كشف حساب'!$F$5,'حركة العملاء'!F946&lt;='كشف حساب'!$F$6)*AND(D946='كشف حساب'!$B$5),1,""))</f>
        <v/>
      </c>
      <c r="D946" s="18"/>
      <c r="E946" s="17" t="str">
        <f>IFERROR(VLOOKUP(D946,'بيان العملاء'!$B$7:$I$170,2,0),"")</f>
        <v/>
      </c>
      <c r="F946" s="16"/>
      <c r="G946" s="15"/>
      <c r="H946" s="14"/>
      <c r="I946" s="13"/>
    </row>
    <row r="947" spans="2:9" ht="18.75" thickBot="1" x14ac:dyDescent="0.25">
      <c r="B947" s="25" t="str">
        <f>IF(C947="","",COUNTIF($C$7:C947,C947))</f>
        <v/>
      </c>
      <c r="C947" s="25" t="str">
        <f>IF(AND('كشف حساب'!$F$5&amp;'كشف حساب'!$F$6="")*AND(D947='كشف حساب'!$B$5),1,IF(AND(F947&gt;='كشف حساب'!$F$5,'حركة العملاء'!F947&lt;='كشف حساب'!$F$6)*AND(D947='كشف حساب'!$B$5),1,""))</f>
        <v/>
      </c>
      <c r="D947" s="18"/>
      <c r="E947" s="17" t="str">
        <f>IFERROR(VLOOKUP(D947,'بيان العملاء'!$B$7:$I$170,2,0),"")</f>
        <v/>
      </c>
      <c r="F947" s="16"/>
      <c r="G947" s="15"/>
      <c r="H947" s="14"/>
      <c r="I947" s="13"/>
    </row>
    <row r="948" spans="2:9" ht="18.75" thickBot="1" x14ac:dyDescent="0.25">
      <c r="B948" s="25" t="str">
        <f>IF(C948="","",COUNTIF($C$7:C948,C948))</f>
        <v/>
      </c>
      <c r="C948" s="25" t="str">
        <f>IF(AND('كشف حساب'!$F$5&amp;'كشف حساب'!$F$6="")*AND(D948='كشف حساب'!$B$5),1,IF(AND(F948&gt;='كشف حساب'!$F$5,'حركة العملاء'!F948&lt;='كشف حساب'!$F$6)*AND(D948='كشف حساب'!$B$5),1,""))</f>
        <v/>
      </c>
      <c r="D948" s="18"/>
      <c r="E948" s="17" t="str">
        <f>IFERROR(VLOOKUP(D948,'بيان العملاء'!$B$7:$I$170,2,0),"")</f>
        <v/>
      </c>
      <c r="F948" s="16"/>
      <c r="G948" s="15"/>
      <c r="H948" s="14"/>
      <c r="I948" s="13"/>
    </row>
    <row r="949" spans="2:9" ht="18.75" thickBot="1" x14ac:dyDescent="0.25">
      <c r="B949" s="25" t="str">
        <f>IF(C949="","",COUNTIF($C$7:C949,C949))</f>
        <v/>
      </c>
      <c r="C949" s="25" t="str">
        <f>IF(AND('كشف حساب'!$F$5&amp;'كشف حساب'!$F$6="")*AND(D949='كشف حساب'!$B$5),1,IF(AND(F949&gt;='كشف حساب'!$F$5,'حركة العملاء'!F949&lt;='كشف حساب'!$F$6)*AND(D949='كشف حساب'!$B$5),1,""))</f>
        <v/>
      </c>
      <c r="D949" s="18"/>
      <c r="E949" s="17" t="str">
        <f>IFERROR(VLOOKUP(D949,'بيان العملاء'!$B$7:$I$170,2,0),"")</f>
        <v/>
      </c>
      <c r="F949" s="16"/>
      <c r="G949" s="15"/>
      <c r="H949" s="14"/>
      <c r="I949" s="13"/>
    </row>
    <row r="950" spans="2:9" ht="18.75" thickBot="1" x14ac:dyDescent="0.25">
      <c r="B950" s="25" t="str">
        <f>IF(C950="","",COUNTIF($C$7:C950,C950))</f>
        <v/>
      </c>
      <c r="C950" s="25" t="str">
        <f>IF(AND('كشف حساب'!$F$5&amp;'كشف حساب'!$F$6="")*AND(D950='كشف حساب'!$B$5),1,IF(AND(F950&gt;='كشف حساب'!$F$5,'حركة العملاء'!F950&lt;='كشف حساب'!$F$6)*AND(D950='كشف حساب'!$B$5),1,""))</f>
        <v/>
      </c>
      <c r="D950" s="18"/>
      <c r="E950" s="17" t="str">
        <f>IFERROR(VLOOKUP(D950,'بيان العملاء'!$B$7:$I$170,2,0),"")</f>
        <v/>
      </c>
      <c r="F950" s="16"/>
      <c r="G950" s="15"/>
      <c r="H950" s="14"/>
      <c r="I950" s="13"/>
    </row>
    <row r="951" spans="2:9" ht="18.75" thickBot="1" x14ac:dyDescent="0.25">
      <c r="B951" s="25" t="str">
        <f>IF(C951="","",COUNTIF($C$7:C951,C951))</f>
        <v/>
      </c>
      <c r="C951" s="25" t="str">
        <f>IF(AND('كشف حساب'!$F$5&amp;'كشف حساب'!$F$6="")*AND(D951='كشف حساب'!$B$5),1,IF(AND(F951&gt;='كشف حساب'!$F$5,'حركة العملاء'!F951&lt;='كشف حساب'!$F$6)*AND(D951='كشف حساب'!$B$5),1,""))</f>
        <v/>
      </c>
      <c r="D951" s="18"/>
      <c r="E951" s="17" t="str">
        <f>IFERROR(VLOOKUP(D951,'بيان العملاء'!$B$7:$I$170,2,0),"")</f>
        <v/>
      </c>
      <c r="F951" s="16"/>
      <c r="G951" s="15"/>
      <c r="H951" s="14"/>
      <c r="I951" s="13"/>
    </row>
    <row r="952" spans="2:9" ht="18.75" thickBot="1" x14ac:dyDescent="0.25">
      <c r="B952" s="25" t="str">
        <f>IF(C952="","",COUNTIF($C$7:C952,C952))</f>
        <v/>
      </c>
      <c r="C952" s="25" t="str">
        <f>IF(AND('كشف حساب'!$F$5&amp;'كشف حساب'!$F$6="")*AND(D952='كشف حساب'!$B$5),1,IF(AND(F952&gt;='كشف حساب'!$F$5,'حركة العملاء'!F952&lt;='كشف حساب'!$F$6)*AND(D952='كشف حساب'!$B$5),1,""))</f>
        <v/>
      </c>
      <c r="D952" s="18"/>
      <c r="E952" s="17" t="str">
        <f>IFERROR(VLOOKUP(D952,'بيان العملاء'!$B$7:$I$170,2,0),"")</f>
        <v/>
      </c>
      <c r="F952" s="16"/>
      <c r="G952" s="15"/>
      <c r="H952" s="14"/>
      <c r="I952" s="13"/>
    </row>
    <row r="953" spans="2:9" ht="18.75" thickBot="1" x14ac:dyDescent="0.25">
      <c r="B953" s="25" t="str">
        <f>IF(C953="","",COUNTIF($C$7:C953,C953))</f>
        <v/>
      </c>
      <c r="C953" s="25" t="str">
        <f>IF(AND('كشف حساب'!$F$5&amp;'كشف حساب'!$F$6="")*AND(D953='كشف حساب'!$B$5),1,IF(AND(F953&gt;='كشف حساب'!$F$5,'حركة العملاء'!F953&lt;='كشف حساب'!$F$6)*AND(D953='كشف حساب'!$B$5),1,""))</f>
        <v/>
      </c>
      <c r="D953" s="18"/>
      <c r="E953" s="17" t="str">
        <f>IFERROR(VLOOKUP(D953,'بيان العملاء'!$B$7:$I$170,2,0),"")</f>
        <v/>
      </c>
      <c r="F953" s="16"/>
      <c r="G953" s="15"/>
      <c r="H953" s="14"/>
      <c r="I953" s="13"/>
    </row>
    <row r="954" spans="2:9" ht="18.75" thickBot="1" x14ac:dyDescent="0.25">
      <c r="B954" s="25" t="str">
        <f>IF(C954="","",COUNTIF($C$7:C954,C954))</f>
        <v/>
      </c>
      <c r="C954" s="25" t="str">
        <f>IF(AND('كشف حساب'!$F$5&amp;'كشف حساب'!$F$6="")*AND(D954='كشف حساب'!$B$5),1,IF(AND(F954&gt;='كشف حساب'!$F$5,'حركة العملاء'!F954&lt;='كشف حساب'!$F$6)*AND(D954='كشف حساب'!$B$5),1,""))</f>
        <v/>
      </c>
      <c r="D954" s="18"/>
      <c r="E954" s="17" t="str">
        <f>IFERROR(VLOOKUP(D954,'بيان العملاء'!$B$7:$I$170,2,0),"")</f>
        <v/>
      </c>
      <c r="F954" s="16"/>
      <c r="G954" s="15"/>
      <c r="H954" s="14"/>
      <c r="I954" s="13"/>
    </row>
    <row r="955" spans="2:9" ht="18.75" thickBot="1" x14ac:dyDescent="0.25">
      <c r="B955" s="25" t="str">
        <f>IF(C955="","",COUNTIF($C$7:C955,C955))</f>
        <v/>
      </c>
      <c r="C955" s="25" t="str">
        <f>IF(AND('كشف حساب'!$F$5&amp;'كشف حساب'!$F$6="")*AND(D955='كشف حساب'!$B$5),1,IF(AND(F955&gt;='كشف حساب'!$F$5,'حركة العملاء'!F955&lt;='كشف حساب'!$F$6)*AND(D955='كشف حساب'!$B$5),1,""))</f>
        <v/>
      </c>
      <c r="D955" s="18"/>
      <c r="E955" s="17" t="str">
        <f>IFERROR(VLOOKUP(D955,'بيان العملاء'!$B$7:$I$170,2,0),"")</f>
        <v/>
      </c>
      <c r="F955" s="16"/>
      <c r="G955" s="15"/>
      <c r="H955" s="14"/>
      <c r="I955" s="13"/>
    </row>
    <row r="956" spans="2:9" ht="18.75" thickBot="1" x14ac:dyDescent="0.25">
      <c r="B956" s="25" t="str">
        <f>IF(C956="","",COUNTIF($C$7:C956,C956))</f>
        <v/>
      </c>
      <c r="C956" s="25" t="str">
        <f>IF(AND('كشف حساب'!$F$5&amp;'كشف حساب'!$F$6="")*AND(D956='كشف حساب'!$B$5),1,IF(AND(F956&gt;='كشف حساب'!$F$5,'حركة العملاء'!F956&lt;='كشف حساب'!$F$6)*AND(D956='كشف حساب'!$B$5),1,""))</f>
        <v/>
      </c>
      <c r="D956" s="18"/>
      <c r="E956" s="17" t="str">
        <f>IFERROR(VLOOKUP(D956,'بيان العملاء'!$B$7:$I$170,2,0),"")</f>
        <v/>
      </c>
      <c r="F956" s="16"/>
      <c r="G956" s="15"/>
      <c r="H956" s="14"/>
      <c r="I956" s="13"/>
    </row>
    <row r="957" spans="2:9" ht="18.75" thickBot="1" x14ac:dyDescent="0.25">
      <c r="B957" s="25" t="str">
        <f>IF(C957="","",COUNTIF($C$7:C957,C957))</f>
        <v/>
      </c>
      <c r="C957" s="25" t="str">
        <f>IF(AND('كشف حساب'!$F$5&amp;'كشف حساب'!$F$6="")*AND(D957='كشف حساب'!$B$5),1,IF(AND(F957&gt;='كشف حساب'!$F$5,'حركة العملاء'!F957&lt;='كشف حساب'!$F$6)*AND(D957='كشف حساب'!$B$5),1,""))</f>
        <v/>
      </c>
      <c r="D957" s="18"/>
      <c r="E957" s="17" t="str">
        <f>IFERROR(VLOOKUP(D957,'بيان العملاء'!$B$7:$I$170,2,0),"")</f>
        <v/>
      </c>
      <c r="F957" s="16"/>
      <c r="G957" s="15"/>
      <c r="H957" s="14"/>
      <c r="I957" s="13"/>
    </row>
    <row r="958" spans="2:9" ht="18.75" thickBot="1" x14ac:dyDescent="0.25">
      <c r="B958" s="25" t="str">
        <f>IF(C958="","",COUNTIF($C$7:C958,C958))</f>
        <v/>
      </c>
      <c r="C958" s="25" t="str">
        <f>IF(AND('كشف حساب'!$F$5&amp;'كشف حساب'!$F$6="")*AND(D958='كشف حساب'!$B$5),1,IF(AND(F958&gt;='كشف حساب'!$F$5,'حركة العملاء'!F958&lt;='كشف حساب'!$F$6)*AND(D958='كشف حساب'!$B$5),1,""))</f>
        <v/>
      </c>
      <c r="D958" s="18"/>
      <c r="E958" s="17" t="str">
        <f>IFERROR(VLOOKUP(D958,'بيان العملاء'!$B$7:$I$170,2,0),"")</f>
        <v/>
      </c>
      <c r="F958" s="16"/>
      <c r="G958" s="15"/>
      <c r="H958" s="14"/>
      <c r="I958" s="13"/>
    </row>
    <row r="959" spans="2:9" ht="18.75" thickBot="1" x14ac:dyDescent="0.25">
      <c r="B959" s="25" t="str">
        <f>IF(C959="","",COUNTIF($C$7:C959,C959))</f>
        <v/>
      </c>
      <c r="C959" s="25" t="str">
        <f>IF(AND('كشف حساب'!$F$5&amp;'كشف حساب'!$F$6="")*AND(D959='كشف حساب'!$B$5),1,IF(AND(F959&gt;='كشف حساب'!$F$5,'حركة العملاء'!F959&lt;='كشف حساب'!$F$6)*AND(D959='كشف حساب'!$B$5),1,""))</f>
        <v/>
      </c>
      <c r="D959" s="18"/>
      <c r="E959" s="17" t="str">
        <f>IFERROR(VLOOKUP(D959,'بيان العملاء'!$B$7:$I$170,2,0),"")</f>
        <v/>
      </c>
      <c r="F959" s="16"/>
      <c r="G959" s="15"/>
      <c r="H959" s="14"/>
      <c r="I959" s="13"/>
    </row>
    <row r="960" spans="2:9" ht="18.75" thickBot="1" x14ac:dyDescent="0.25">
      <c r="B960" s="25" t="str">
        <f>IF(C960="","",COUNTIF($C$7:C960,C960))</f>
        <v/>
      </c>
      <c r="C960" s="25" t="str">
        <f>IF(AND('كشف حساب'!$F$5&amp;'كشف حساب'!$F$6="")*AND(D960='كشف حساب'!$B$5),1,IF(AND(F960&gt;='كشف حساب'!$F$5,'حركة العملاء'!F960&lt;='كشف حساب'!$F$6)*AND(D960='كشف حساب'!$B$5),1,""))</f>
        <v/>
      </c>
      <c r="D960" s="18"/>
      <c r="E960" s="17" t="str">
        <f>IFERROR(VLOOKUP(D960,'بيان العملاء'!$B$7:$I$170,2,0),"")</f>
        <v/>
      </c>
      <c r="F960" s="16"/>
      <c r="G960" s="15"/>
      <c r="H960" s="14"/>
      <c r="I960" s="13"/>
    </row>
    <row r="961" spans="2:9" ht="18.75" thickBot="1" x14ac:dyDescent="0.25">
      <c r="B961" s="25" t="str">
        <f>IF(C961="","",COUNTIF($C$7:C961,C961))</f>
        <v/>
      </c>
      <c r="C961" s="25" t="str">
        <f>IF(AND('كشف حساب'!$F$5&amp;'كشف حساب'!$F$6="")*AND(D961='كشف حساب'!$B$5),1,IF(AND(F961&gt;='كشف حساب'!$F$5,'حركة العملاء'!F961&lt;='كشف حساب'!$F$6)*AND(D961='كشف حساب'!$B$5),1,""))</f>
        <v/>
      </c>
      <c r="D961" s="18"/>
      <c r="E961" s="17" t="str">
        <f>IFERROR(VLOOKUP(D961,'بيان العملاء'!$B$7:$I$170,2,0),"")</f>
        <v/>
      </c>
      <c r="F961" s="16"/>
      <c r="G961" s="15"/>
      <c r="H961" s="14"/>
      <c r="I961" s="13"/>
    </row>
    <row r="962" spans="2:9" ht="18.75" thickBot="1" x14ac:dyDescent="0.25">
      <c r="B962" s="25" t="str">
        <f>IF(C962="","",COUNTIF($C$7:C962,C962))</f>
        <v/>
      </c>
      <c r="C962" s="25" t="str">
        <f>IF(AND('كشف حساب'!$F$5&amp;'كشف حساب'!$F$6="")*AND(D962='كشف حساب'!$B$5),1,IF(AND(F962&gt;='كشف حساب'!$F$5,'حركة العملاء'!F962&lt;='كشف حساب'!$F$6)*AND(D962='كشف حساب'!$B$5),1,""))</f>
        <v/>
      </c>
      <c r="D962" s="18"/>
      <c r="E962" s="17" t="str">
        <f>IFERROR(VLOOKUP(D962,'بيان العملاء'!$B$7:$I$170,2,0),"")</f>
        <v/>
      </c>
      <c r="F962" s="16"/>
      <c r="G962" s="15"/>
      <c r="H962" s="14"/>
      <c r="I962" s="13"/>
    </row>
    <row r="963" spans="2:9" ht="18.75" thickBot="1" x14ac:dyDescent="0.25">
      <c r="B963" s="25" t="str">
        <f>IF(C963="","",COUNTIF($C$7:C963,C963))</f>
        <v/>
      </c>
      <c r="C963" s="25" t="str">
        <f>IF(AND('كشف حساب'!$F$5&amp;'كشف حساب'!$F$6="")*AND(D963='كشف حساب'!$B$5),1,IF(AND(F963&gt;='كشف حساب'!$F$5,'حركة العملاء'!F963&lt;='كشف حساب'!$F$6)*AND(D963='كشف حساب'!$B$5),1,""))</f>
        <v/>
      </c>
      <c r="D963" s="18"/>
      <c r="E963" s="17" t="str">
        <f>IFERROR(VLOOKUP(D963,'بيان العملاء'!$B$7:$I$170,2,0),"")</f>
        <v/>
      </c>
      <c r="F963" s="16"/>
      <c r="G963" s="15"/>
      <c r="H963" s="14"/>
      <c r="I963" s="13"/>
    </row>
    <row r="964" spans="2:9" ht="18.75" thickBot="1" x14ac:dyDescent="0.25">
      <c r="B964" s="25" t="str">
        <f>IF(C964="","",COUNTIF($C$7:C964,C964))</f>
        <v/>
      </c>
      <c r="C964" s="25" t="str">
        <f>IF(AND('كشف حساب'!$F$5&amp;'كشف حساب'!$F$6="")*AND(D964='كشف حساب'!$B$5),1,IF(AND(F964&gt;='كشف حساب'!$F$5,'حركة العملاء'!F964&lt;='كشف حساب'!$F$6)*AND(D964='كشف حساب'!$B$5),1,""))</f>
        <v/>
      </c>
      <c r="D964" s="18"/>
      <c r="E964" s="17" t="str">
        <f>IFERROR(VLOOKUP(D964,'بيان العملاء'!$B$7:$I$170,2,0),"")</f>
        <v/>
      </c>
      <c r="F964" s="16"/>
      <c r="G964" s="15"/>
      <c r="H964" s="14"/>
      <c r="I964" s="13"/>
    </row>
    <row r="965" spans="2:9" ht="18.75" thickBot="1" x14ac:dyDescent="0.25">
      <c r="B965" s="25" t="str">
        <f>IF(C965="","",COUNTIF($C$7:C965,C965))</f>
        <v/>
      </c>
      <c r="C965" s="25" t="str">
        <f>IF(AND('كشف حساب'!$F$5&amp;'كشف حساب'!$F$6="")*AND(D965='كشف حساب'!$B$5),1,IF(AND(F965&gt;='كشف حساب'!$F$5,'حركة العملاء'!F965&lt;='كشف حساب'!$F$6)*AND(D965='كشف حساب'!$B$5),1,""))</f>
        <v/>
      </c>
      <c r="D965" s="18"/>
      <c r="E965" s="17" t="str">
        <f>IFERROR(VLOOKUP(D965,'بيان العملاء'!$B$7:$I$170,2,0),"")</f>
        <v/>
      </c>
      <c r="F965" s="16"/>
      <c r="G965" s="15"/>
      <c r="H965" s="14"/>
      <c r="I965" s="13"/>
    </row>
    <row r="966" spans="2:9" ht="18.75" thickBot="1" x14ac:dyDescent="0.25">
      <c r="B966" s="25" t="str">
        <f>IF(C966="","",COUNTIF($C$7:C966,C966))</f>
        <v/>
      </c>
      <c r="C966" s="25" t="str">
        <f>IF(AND('كشف حساب'!$F$5&amp;'كشف حساب'!$F$6="")*AND(D966='كشف حساب'!$B$5),1,IF(AND(F966&gt;='كشف حساب'!$F$5,'حركة العملاء'!F966&lt;='كشف حساب'!$F$6)*AND(D966='كشف حساب'!$B$5),1,""))</f>
        <v/>
      </c>
      <c r="D966" s="18"/>
      <c r="E966" s="17" t="str">
        <f>IFERROR(VLOOKUP(D966,'بيان العملاء'!$B$7:$I$170,2,0),"")</f>
        <v/>
      </c>
      <c r="F966" s="16"/>
      <c r="G966" s="15"/>
      <c r="H966" s="14"/>
      <c r="I966" s="13"/>
    </row>
    <row r="967" spans="2:9" ht="18.75" thickBot="1" x14ac:dyDescent="0.25">
      <c r="B967" s="25" t="str">
        <f>IF(C967="","",COUNTIF($C$7:C967,C967))</f>
        <v/>
      </c>
      <c r="C967" s="25" t="str">
        <f>IF(AND('كشف حساب'!$F$5&amp;'كشف حساب'!$F$6="")*AND(D967='كشف حساب'!$B$5),1,IF(AND(F967&gt;='كشف حساب'!$F$5,'حركة العملاء'!F967&lt;='كشف حساب'!$F$6)*AND(D967='كشف حساب'!$B$5),1,""))</f>
        <v/>
      </c>
      <c r="D967" s="18"/>
      <c r="E967" s="17" t="str">
        <f>IFERROR(VLOOKUP(D967,'بيان العملاء'!$B$7:$I$170,2,0),"")</f>
        <v/>
      </c>
      <c r="F967" s="16"/>
      <c r="G967" s="15"/>
      <c r="H967" s="14"/>
      <c r="I967" s="13"/>
    </row>
    <row r="968" spans="2:9" ht="18.75" thickBot="1" x14ac:dyDescent="0.25">
      <c r="B968" s="25" t="str">
        <f>IF(C968="","",COUNTIF($C$7:C968,C968))</f>
        <v/>
      </c>
      <c r="C968" s="25" t="str">
        <f>IF(AND('كشف حساب'!$F$5&amp;'كشف حساب'!$F$6="")*AND(D968='كشف حساب'!$B$5),1,IF(AND(F968&gt;='كشف حساب'!$F$5,'حركة العملاء'!F968&lt;='كشف حساب'!$F$6)*AND(D968='كشف حساب'!$B$5),1,""))</f>
        <v/>
      </c>
      <c r="D968" s="18"/>
      <c r="E968" s="17" t="str">
        <f>IFERROR(VLOOKUP(D968,'بيان العملاء'!$B$7:$I$170,2,0),"")</f>
        <v/>
      </c>
      <c r="F968" s="16"/>
      <c r="G968" s="15"/>
      <c r="H968" s="14"/>
      <c r="I968" s="13"/>
    </row>
    <row r="969" spans="2:9" ht="18.75" thickBot="1" x14ac:dyDescent="0.25">
      <c r="B969" s="25" t="str">
        <f>IF(C969="","",COUNTIF($C$7:C969,C969))</f>
        <v/>
      </c>
      <c r="C969" s="25" t="str">
        <f>IF(AND('كشف حساب'!$F$5&amp;'كشف حساب'!$F$6="")*AND(D969='كشف حساب'!$B$5),1,IF(AND(F969&gt;='كشف حساب'!$F$5,'حركة العملاء'!F969&lt;='كشف حساب'!$F$6)*AND(D969='كشف حساب'!$B$5),1,""))</f>
        <v/>
      </c>
      <c r="D969" s="18"/>
      <c r="E969" s="17" t="str">
        <f>IFERROR(VLOOKUP(D969,'بيان العملاء'!$B$7:$I$170,2,0),"")</f>
        <v/>
      </c>
      <c r="F969" s="16"/>
      <c r="G969" s="15"/>
      <c r="H969" s="14"/>
      <c r="I969" s="13"/>
    </row>
    <row r="970" spans="2:9" ht="18.75" thickBot="1" x14ac:dyDescent="0.25">
      <c r="B970" s="25" t="str">
        <f>IF(C970="","",COUNTIF($C$7:C970,C970))</f>
        <v/>
      </c>
      <c r="C970" s="25" t="str">
        <f>IF(AND('كشف حساب'!$F$5&amp;'كشف حساب'!$F$6="")*AND(D970='كشف حساب'!$B$5),1,IF(AND(F970&gt;='كشف حساب'!$F$5,'حركة العملاء'!F970&lt;='كشف حساب'!$F$6)*AND(D970='كشف حساب'!$B$5),1,""))</f>
        <v/>
      </c>
      <c r="D970" s="18"/>
      <c r="E970" s="17" t="str">
        <f>IFERROR(VLOOKUP(D970,'بيان العملاء'!$B$7:$I$170,2,0),"")</f>
        <v/>
      </c>
      <c r="F970" s="16"/>
      <c r="G970" s="15"/>
      <c r="H970" s="14"/>
      <c r="I970" s="13"/>
    </row>
    <row r="971" spans="2:9" ht="18.75" thickBot="1" x14ac:dyDescent="0.25">
      <c r="B971" s="25" t="str">
        <f>IF(C971="","",COUNTIF($C$7:C971,C971))</f>
        <v/>
      </c>
      <c r="C971" s="25" t="str">
        <f>IF(AND('كشف حساب'!$F$5&amp;'كشف حساب'!$F$6="")*AND(D971='كشف حساب'!$B$5),1,IF(AND(F971&gt;='كشف حساب'!$F$5,'حركة العملاء'!F971&lt;='كشف حساب'!$F$6)*AND(D971='كشف حساب'!$B$5),1,""))</f>
        <v/>
      </c>
      <c r="D971" s="18"/>
      <c r="E971" s="17" t="str">
        <f>IFERROR(VLOOKUP(D971,'بيان العملاء'!$B$7:$I$170,2,0),"")</f>
        <v/>
      </c>
      <c r="F971" s="16"/>
      <c r="G971" s="15"/>
      <c r="H971" s="14"/>
      <c r="I971" s="13"/>
    </row>
    <row r="972" spans="2:9" ht="18.75" thickBot="1" x14ac:dyDescent="0.25">
      <c r="B972" s="25" t="str">
        <f>IF(C972="","",COUNTIF($C$7:C972,C972))</f>
        <v/>
      </c>
      <c r="C972" s="25" t="str">
        <f>IF(AND('كشف حساب'!$F$5&amp;'كشف حساب'!$F$6="")*AND(D972='كشف حساب'!$B$5),1,IF(AND(F972&gt;='كشف حساب'!$F$5,'حركة العملاء'!F972&lt;='كشف حساب'!$F$6)*AND(D972='كشف حساب'!$B$5),1,""))</f>
        <v/>
      </c>
      <c r="D972" s="18"/>
      <c r="E972" s="17" t="str">
        <f>IFERROR(VLOOKUP(D972,'بيان العملاء'!$B$7:$I$170,2,0),"")</f>
        <v/>
      </c>
      <c r="F972" s="16"/>
      <c r="G972" s="15"/>
      <c r="H972" s="14"/>
      <c r="I972" s="13"/>
    </row>
    <row r="973" spans="2:9" ht="18.75" thickBot="1" x14ac:dyDescent="0.25">
      <c r="B973" s="25" t="str">
        <f>IF(C973="","",COUNTIF($C$7:C973,C973))</f>
        <v/>
      </c>
      <c r="C973" s="25" t="str">
        <f>IF(AND('كشف حساب'!$F$5&amp;'كشف حساب'!$F$6="")*AND(D973='كشف حساب'!$B$5),1,IF(AND(F973&gt;='كشف حساب'!$F$5,'حركة العملاء'!F973&lt;='كشف حساب'!$F$6)*AND(D973='كشف حساب'!$B$5),1,""))</f>
        <v/>
      </c>
      <c r="D973" s="18"/>
      <c r="E973" s="17" t="str">
        <f>IFERROR(VLOOKUP(D973,'بيان العملاء'!$B$7:$I$170,2,0),"")</f>
        <v/>
      </c>
      <c r="F973" s="16"/>
      <c r="G973" s="15"/>
      <c r="H973" s="14"/>
      <c r="I973" s="13"/>
    </row>
    <row r="974" spans="2:9" ht="18.75" thickBot="1" x14ac:dyDescent="0.25">
      <c r="B974" s="25" t="str">
        <f>IF(C974="","",COUNTIF($C$7:C974,C974))</f>
        <v/>
      </c>
      <c r="C974" s="25" t="str">
        <f>IF(AND('كشف حساب'!$F$5&amp;'كشف حساب'!$F$6="")*AND(D974='كشف حساب'!$B$5),1,IF(AND(F974&gt;='كشف حساب'!$F$5,'حركة العملاء'!F974&lt;='كشف حساب'!$F$6)*AND(D974='كشف حساب'!$B$5),1,""))</f>
        <v/>
      </c>
      <c r="D974" s="18"/>
      <c r="E974" s="17" t="str">
        <f>IFERROR(VLOOKUP(D974,'بيان العملاء'!$B$7:$I$170,2,0),"")</f>
        <v/>
      </c>
      <c r="F974" s="16"/>
      <c r="G974" s="15"/>
      <c r="H974" s="14"/>
      <c r="I974" s="13"/>
    </row>
    <row r="975" spans="2:9" ht="18.75" thickBot="1" x14ac:dyDescent="0.25">
      <c r="B975" s="25" t="str">
        <f>IF(C975="","",COUNTIF($C$7:C975,C975))</f>
        <v/>
      </c>
      <c r="C975" s="25" t="str">
        <f>IF(AND('كشف حساب'!$F$5&amp;'كشف حساب'!$F$6="")*AND(D975='كشف حساب'!$B$5),1,IF(AND(F975&gt;='كشف حساب'!$F$5,'حركة العملاء'!F975&lt;='كشف حساب'!$F$6)*AND(D975='كشف حساب'!$B$5),1,""))</f>
        <v/>
      </c>
      <c r="D975" s="18"/>
      <c r="E975" s="17" t="str">
        <f>IFERROR(VLOOKUP(D975,'بيان العملاء'!$B$7:$I$170,2,0),"")</f>
        <v/>
      </c>
      <c r="F975" s="16"/>
      <c r="G975" s="15"/>
      <c r="H975" s="14"/>
      <c r="I975" s="13"/>
    </row>
    <row r="976" spans="2:9" ht="18.75" thickBot="1" x14ac:dyDescent="0.25">
      <c r="B976" s="25" t="str">
        <f>IF(C976="","",COUNTIF($C$7:C976,C976))</f>
        <v/>
      </c>
      <c r="C976" s="25" t="str">
        <f>IF(AND('كشف حساب'!$F$5&amp;'كشف حساب'!$F$6="")*AND(D976='كشف حساب'!$B$5),1,IF(AND(F976&gt;='كشف حساب'!$F$5,'حركة العملاء'!F976&lt;='كشف حساب'!$F$6)*AND(D976='كشف حساب'!$B$5),1,""))</f>
        <v/>
      </c>
      <c r="D976" s="18"/>
      <c r="E976" s="17" t="str">
        <f>IFERROR(VLOOKUP(D976,'بيان العملاء'!$B$7:$I$170,2,0),"")</f>
        <v/>
      </c>
      <c r="F976" s="16"/>
      <c r="G976" s="15"/>
      <c r="H976" s="14"/>
      <c r="I976" s="13"/>
    </row>
    <row r="977" spans="2:9" ht="18.75" thickBot="1" x14ac:dyDescent="0.25">
      <c r="B977" s="25" t="str">
        <f>IF(C977="","",COUNTIF($C$7:C977,C977))</f>
        <v/>
      </c>
      <c r="C977" s="25" t="str">
        <f>IF(AND('كشف حساب'!$F$5&amp;'كشف حساب'!$F$6="")*AND(D977='كشف حساب'!$B$5),1,IF(AND(F977&gt;='كشف حساب'!$F$5,'حركة العملاء'!F977&lt;='كشف حساب'!$F$6)*AND(D977='كشف حساب'!$B$5),1,""))</f>
        <v/>
      </c>
      <c r="D977" s="18"/>
      <c r="E977" s="17" t="str">
        <f>IFERROR(VLOOKUP(D977,'بيان العملاء'!$B$7:$I$170,2,0),"")</f>
        <v/>
      </c>
      <c r="F977" s="16"/>
      <c r="G977" s="15"/>
      <c r="H977" s="14"/>
      <c r="I977" s="13"/>
    </row>
    <row r="978" spans="2:9" ht="18.75" thickBot="1" x14ac:dyDescent="0.25">
      <c r="B978" s="25" t="str">
        <f>IF(C978="","",COUNTIF($C$7:C978,C978))</f>
        <v/>
      </c>
      <c r="C978" s="25" t="str">
        <f>IF(AND('كشف حساب'!$F$5&amp;'كشف حساب'!$F$6="")*AND(D978='كشف حساب'!$B$5),1,IF(AND(F978&gt;='كشف حساب'!$F$5,'حركة العملاء'!F978&lt;='كشف حساب'!$F$6)*AND(D978='كشف حساب'!$B$5),1,""))</f>
        <v/>
      </c>
      <c r="D978" s="18"/>
      <c r="E978" s="17" t="str">
        <f>IFERROR(VLOOKUP(D978,'بيان العملاء'!$B$7:$I$170,2,0),"")</f>
        <v/>
      </c>
      <c r="F978" s="16"/>
      <c r="G978" s="15"/>
      <c r="H978" s="14"/>
      <c r="I978" s="13"/>
    </row>
    <row r="979" spans="2:9" ht="18.75" thickBot="1" x14ac:dyDescent="0.25">
      <c r="B979" s="25" t="str">
        <f>IF(C979="","",COUNTIF($C$7:C979,C979))</f>
        <v/>
      </c>
      <c r="C979" s="25" t="str">
        <f>IF(AND('كشف حساب'!$F$5&amp;'كشف حساب'!$F$6="")*AND(D979='كشف حساب'!$B$5),1,IF(AND(F979&gt;='كشف حساب'!$F$5,'حركة العملاء'!F979&lt;='كشف حساب'!$F$6)*AND(D979='كشف حساب'!$B$5),1,""))</f>
        <v/>
      </c>
      <c r="D979" s="18"/>
      <c r="E979" s="17" t="str">
        <f>IFERROR(VLOOKUP(D979,'بيان العملاء'!$B$7:$I$170,2,0),"")</f>
        <v/>
      </c>
      <c r="F979" s="16"/>
      <c r="G979" s="15"/>
      <c r="H979" s="14"/>
      <c r="I979" s="13"/>
    </row>
    <row r="980" spans="2:9" ht="18.75" thickBot="1" x14ac:dyDescent="0.25">
      <c r="B980" s="25" t="str">
        <f>IF(C980="","",COUNTIF($C$7:C980,C980))</f>
        <v/>
      </c>
      <c r="C980" s="25" t="str">
        <f>IF(AND('كشف حساب'!$F$5&amp;'كشف حساب'!$F$6="")*AND(D980='كشف حساب'!$B$5),1,IF(AND(F980&gt;='كشف حساب'!$F$5,'حركة العملاء'!F980&lt;='كشف حساب'!$F$6)*AND(D980='كشف حساب'!$B$5),1,""))</f>
        <v/>
      </c>
      <c r="D980" s="18"/>
      <c r="E980" s="17" t="str">
        <f>IFERROR(VLOOKUP(D980,'بيان العملاء'!$B$7:$I$170,2,0),"")</f>
        <v/>
      </c>
      <c r="F980" s="16"/>
      <c r="G980" s="15"/>
      <c r="H980" s="14"/>
      <c r="I980" s="13"/>
    </row>
    <row r="981" spans="2:9" ht="18.75" thickBot="1" x14ac:dyDescent="0.25">
      <c r="B981" s="25" t="str">
        <f>IF(C981="","",COUNTIF($C$7:C981,C981))</f>
        <v/>
      </c>
      <c r="C981" s="25" t="str">
        <f>IF(AND('كشف حساب'!$F$5&amp;'كشف حساب'!$F$6="")*AND(D981='كشف حساب'!$B$5),1,IF(AND(F981&gt;='كشف حساب'!$F$5,'حركة العملاء'!F981&lt;='كشف حساب'!$F$6)*AND(D981='كشف حساب'!$B$5),1,""))</f>
        <v/>
      </c>
      <c r="D981" s="18"/>
      <c r="E981" s="17" t="str">
        <f>IFERROR(VLOOKUP(D981,'بيان العملاء'!$B$7:$I$170,2,0),"")</f>
        <v/>
      </c>
      <c r="F981" s="16"/>
      <c r="G981" s="15"/>
      <c r="H981" s="14"/>
      <c r="I981" s="13"/>
    </row>
    <row r="982" spans="2:9" ht="18.75" thickBot="1" x14ac:dyDescent="0.25">
      <c r="B982" s="25" t="str">
        <f>IF(C982="","",COUNTIF($C$7:C982,C982))</f>
        <v/>
      </c>
      <c r="C982" s="25" t="str">
        <f>IF(AND('كشف حساب'!$F$5&amp;'كشف حساب'!$F$6="")*AND(D982='كشف حساب'!$B$5),1,IF(AND(F982&gt;='كشف حساب'!$F$5,'حركة العملاء'!F982&lt;='كشف حساب'!$F$6)*AND(D982='كشف حساب'!$B$5),1,""))</f>
        <v/>
      </c>
      <c r="D982" s="18"/>
      <c r="E982" s="17" t="str">
        <f>IFERROR(VLOOKUP(D982,'بيان العملاء'!$B$7:$I$170,2,0),"")</f>
        <v/>
      </c>
      <c r="F982" s="16"/>
      <c r="G982" s="15"/>
      <c r="H982" s="14"/>
      <c r="I982" s="13"/>
    </row>
    <row r="983" spans="2:9" ht="18.75" thickBot="1" x14ac:dyDescent="0.25">
      <c r="B983" s="25" t="str">
        <f>IF(C983="","",COUNTIF($C$7:C983,C983))</f>
        <v/>
      </c>
      <c r="C983" s="25" t="str">
        <f>IF(AND('كشف حساب'!$F$5&amp;'كشف حساب'!$F$6="")*AND(D983='كشف حساب'!$B$5),1,IF(AND(F983&gt;='كشف حساب'!$F$5,'حركة العملاء'!F983&lt;='كشف حساب'!$F$6)*AND(D983='كشف حساب'!$B$5),1,""))</f>
        <v/>
      </c>
      <c r="D983" s="18"/>
      <c r="E983" s="17" t="str">
        <f>IFERROR(VLOOKUP(D983,'بيان العملاء'!$B$7:$I$170,2,0),"")</f>
        <v/>
      </c>
      <c r="F983" s="16"/>
      <c r="G983" s="15"/>
      <c r="H983" s="14"/>
      <c r="I983" s="13"/>
    </row>
    <row r="984" spans="2:9" ht="18.75" thickBot="1" x14ac:dyDescent="0.25">
      <c r="B984" s="25" t="str">
        <f>IF(C984="","",COUNTIF($C$7:C984,C984))</f>
        <v/>
      </c>
      <c r="C984" s="25" t="str">
        <f>IF(AND('كشف حساب'!$F$5&amp;'كشف حساب'!$F$6="")*AND(D984='كشف حساب'!$B$5),1,IF(AND(F984&gt;='كشف حساب'!$F$5,'حركة العملاء'!F984&lt;='كشف حساب'!$F$6)*AND(D984='كشف حساب'!$B$5),1,""))</f>
        <v/>
      </c>
      <c r="D984" s="18"/>
      <c r="E984" s="17" t="str">
        <f>IFERROR(VLOOKUP(D984,'بيان العملاء'!$B$7:$I$170,2,0),"")</f>
        <v/>
      </c>
      <c r="F984" s="16"/>
      <c r="G984" s="15"/>
      <c r="H984" s="14"/>
      <c r="I984" s="13"/>
    </row>
    <row r="985" spans="2:9" ht="18.75" thickBot="1" x14ac:dyDescent="0.25">
      <c r="B985" s="25" t="str">
        <f>IF(C985="","",COUNTIF($C$7:C985,C985))</f>
        <v/>
      </c>
      <c r="C985" s="25" t="str">
        <f>IF(AND('كشف حساب'!$F$5&amp;'كشف حساب'!$F$6="")*AND(D985='كشف حساب'!$B$5),1,IF(AND(F985&gt;='كشف حساب'!$F$5,'حركة العملاء'!F985&lt;='كشف حساب'!$F$6)*AND(D985='كشف حساب'!$B$5),1,""))</f>
        <v/>
      </c>
      <c r="D985" s="18"/>
      <c r="E985" s="17" t="str">
        <f>IFERROR(VLOOKUP(D985,'بيان العملاء'!$B$7:$I$170,2,0),"")</f>
        <v/>
      </c>
      <c r="F985" s="16"/>
      <c r="G985" s="15"/>
      <c r="H985" s="14"/>
      <c r="I985" s="13"/>
    </row>
    <row r="986" spans="2:9" ht="18.75" thickBot="1" x14ac:dyDescent="0.25">
      <c r="B986" s="25" t="str">
        <f>IF(C986="","",COUNTIF($C$7:C986,C986))</f>
        <v/>
      </c>
      <c r="C986" s="25" t="str">
        <f>IF(AND('كشف حساب'!$F$5&amp;'كشف حساب'!$F$6="")*AND(D986='كشف حساب'!$B$5),1,IF(AND(F986&gt;='كشف حساب'!$F$5,'حركة العملاء'!F986&lt;='كشف حساب'!$F$6)*AND(D986='كشف حساب'!$B$5),1,""))</f>
        <v/>
      </c>
      <c r="D986" s="18"/>
      <c r="E986" s="17" t="str">
        <f>IFERROR(VLOOKUP(D986,'بيان العملاء'!$B$7:$I$170,2,0),"")</f>
        <v/>
      </c>
      <c r="F986" s="16"/>
      <c r="G986" s="15"/>
      <c r="H986" s="14"/>
      <c r="I986" s="13"/>
    </row>
    <row r="987" spans="2:9" ht="18.75" thickBot="1" x14ac:dyDescent="0.25">
      <c r="B987" s="25" t="str">
        <f>IF(C987="","",COUNTIF($C$7:C987,C987))</f>
        <v/>
      </c>
      <c r="C987" s="25" t="str">
        <f>IF(AND('كشف حساب'!$F$5&amp;'كشف حساب'!$F$6="")*AND(D987='كشف حساب'!$B$5),1,IF(AND(F987&gt;='كشف حساب'!$F$5,'حركة العملاء'!F987&lt;='كشف حساب'!$F$6)*AND(D987='كشف حساب'!$B$5),1,""))</f>
        <v/>
      </c>
      <c r="D987" s="18"/>
      <c r="E987" s="17" t="str">
        <f>IFERROR(VLOOKUP(D987,'بيان العملاء'!$B$7:$I$170,2,0),"")</f>
        <v/>
      </c>
      <c r="F987" s="16"/>
      <c r="G987" s="15"/>
      <c r="H987" s="14"/>
      <c r="I987" s="13"/>
    </row>
    <row r="988" spans="2:9" ht="18.75" thickBot="1" x14ac:dyDescent="0.25">
      <c r="B988" s="25" t="str">
        <f>IF(C988="","",COUNTIF($C$7:C988,C988))</f>
        <v/>
      </c>
      <c r="C988" s="25" t="str">
        <f>IF(AND('كشف حساب'!$F$5&amp;'كشف حساب'!$F$6="")*AND(D988='كشف حساب'!$B$5),1,IF(AND(F988&gt;='كشف حساب'!$F$5,'حركة العملاء'!F988&lt;='كشف حساب'!$F$6)*AND(D988='كشف حساب'!$B$5),1,""))</f>
        <v/>
      </c>
      <c r="D988" s="18"/>
      <c r="E988" s="17" t="str">
        <f>IFERROR(VLOOKUP(D988,'بيان العملاء'!$B$7:$I$170,2,0),"")</f>
        <v/>
      </c>
      <c r="F988" s="16"/>
      <c r="G988" s="15"/>
      <c r="H988" s="14"/>
      <c r="I988" s="13"/>
    </row>
    <row r="989" spans="2:9" ht="18.75" thickBot="1" x14ac:dyDescent="0.25">
      <c r="B989" s="25" t="str">
        <f>IF(C989="","",COUNTIF($C$7:C989,C989))</f>
        <v/>
      </c>
      <c r="C989" s="25" t="str">
        <f>IF(AND('كشف حساب'!$F$5&amp;'كشف حساب'!$F$6="")*AND(D989='كشف حساب'!$B$5),1,IF(AND(F989&gt;='كشف حساب'!$F$5,'حركة العملاء'!F989&lt;='كشف حساب'!$F$6)*AND(D989='كشف حساب'!$B$5),1,""))</f>
        <v/>
      </c>
      <c r="D989" s="18"/>
      <c r="E989" s="17" t="str">
        <f>IFERROR(VLOOKUP(D989,'بيان العملاء'!$B$7:$I$170,2,0),"")</f>
        <v/>
      </c>
      <c r="F989" s="16"/>
      <c r="G989" s="15"/>
      <c r="H989" s="14"/>
      <c r="I989" s="13"/>
    </row>
    <row r="990" spans="2:9" ht="18.75" thickBot="1" x14ac:dyDescent="0.25">
      <c r="B990" s="25" t="str">
        <f>IF(C990="","",COUNTIF($C$7:C990,C990))</f>
        <v/>
      </c>
      <c r="C990" s="25" t="str">
        <f>IF(AND('كشف حساب'!$F$5&amp;'كشف حساب'!$F$6="")*AND(D990='كشف حساب'!$B$5),1,IF(AND(F990&gt;='كشف حساب'!$F$5,'حركة العملاء'!F990&lt;='كشف حساب'!$F$6)*AND(D990='كشف حساب'!$B$5),1,""))</f>
        <v/>
      </c>
      <c r="D990" s="18"/>
      <c r="E990" s="17" t="str">
        <f>IFERROR(VLOOKUP(D990,'بيان العملاء'!$B$7:$I$170,2,0),"")</f>
        <v/>
      </c>
      <c r="F990" s="16"/>
      <c r="G990" s="15"/>
      <c r="H990" s="14"/>
      <c r="I990" s="13"/>
    </row>
    <row r="991" spans="2:9" ht="18.75" thickBot="1" x14ac:dyDescent="0.25">
      <c r="B991" s="25" t="str">
        <f>IF(C991="","",COUNTIF($C$7:C991,C991))</f>
        <v/>
      </c>
      <c r="C991" s="25" t="str">
        <f>IF(AND('كشف حساب'!$F$5&amp;'كشف حساب'!$F$6="")*AND(D991='كشف حساب'!$B$5),1,IF(AND(F991&gt;='كشف حساب'!$F$5,'حركة العملاء'!F991&lt;='كشف حساب'!$F$6)*AND(D991='كشف حساب'!$B$5),1,""))</f>
        <v/>
      </c>
      <c r="D991" s="18"/>
      <c r="E991" s="17" t="str">
        <f>IFERROR(VLOOKUP(D991,'بيان العملاء'!$B$7:$I$170,2,0),"")</f>
        <v/>
      </c>
      <c r="F991" s="16"/>
      <c r="G991" s="15"/>
      <c r="H991" s="14"/>
      <c r="I991" s="13"/>
    </row>
    <row r="992" spans="2:9" ht="18.75" thickBot="1" x14ac:dyDescent="0.25">
      <c r="B992" s="25" t="str">
        <f>IF(C992="","",COUNTIF($C$7:C992,C992))</f>
        <v/>
      </c>
      <c r="C992" s="25" t="str">
        <f>IF(AND('كشف حساب'!$F$5&amp;'كشف حساب'!$F$6="")*AND(D992='كشف حساب'!$B$5),1,IF(AND(F992&gt;='كشف حساب'!$F$5,'حركة العملاء'!F992&lt;='كشف حساب'!$F$6)*AND(D992='كشف حساب'!$B$5),1,""))</f>
        <v/>
      </c>
      <c r="D992" s="18"/>
      <c r="E992" s="17" t="str">
        <f>IFERROR(VLOOKUP(D992,'بيان العملاء'!$B$7:$I$170,2,0),"")</f>
        <v/>
      </c>
      <c r="F992" s="16"/>
      <c r="G992" s="15"/>
      <c r="H992" s="14"/>
      <c r="I992" s="13"/>
    </row>
    <row r="993" spans="2:9" ht="18.75" thickBot="1" x14ac:dyDescent="0.25">
      <c r="B993" s="25" t="str">
        <f>IF(C993="","",COUNTIF($C$7:C993,C993))</f>
        <v/>
      </c>
      <c r="C993" s="25" t="str">
        <f>IF(AND('كشف حساب'!$F$5&amp;'كشف حساب'!$F$6="")*AND(D993='كشف حساب'!$B$5),1,IF(AND(F993&gt;='كشف حساب'!$F$5,'حركة العملاء'!F993&lt;='كشف حساب'!$F$6)*AND(D993='كشف حساب'!$B$5),1,""))</f>
        <v/>
      </c>
      <c r="D993" s="18"/>
      <c r="E993" s="17" t="str">
        <f>IFERROR(VLOOKUP(D993,'بيان العملاء'!$B$7:$I$170,2,0),"")</f>
        <v/>
      </c>
      <c r="F993" s="16"/>
      <c r="G993" s="15"/>
      <c r="H993" s="14"/>
      <c r="I993" s="13"/>
    </row>
    <row r="994" spans="2:9" ht="18.75" thickBot="1" x14ac:dyDescent="0.25">
      <c r="B994" s="25" t="str">
        <f>IF(C994="","",COUNTIF($C$7:C994,C994))</f>
        <v/>
      </c>
      <c r="C994" s="25" t="str">
        <f>IF(AND('كشف حساب'!$F$5&amp;'كشف حساب'!$F$6="")*AND(D994='كشف حساب'!$B$5),1,IF(AND(F994&gt;='كشف حساب'!$F$5,'حركة العملاء'!F994&lt;='كشف حساب'!$F$6)*AND(D994='كشف حساب'!$B$5),1,""))</f>
        <v/>
      </c>
      <c r="D994" s="18"/>
      <c r="E994" s="17" t="str">
        <f>IFERROR(VLOOKUP(D994,'بيان العملاء'!$B$7:$I$170,2,0),"")</f>
        <v/>
      </c>
      <c r="F994" s="16"/>
      <c r="G994" s="15"/>
      <c r="H994" s="14"/>
      <c r="I994" s="13"/>
    </row>
    <row r="995" spans="2:9" ht="18.75" thickBot="1" x14ac:dyDescent="0.25">
      <c r="B995" s="25" t="str">
        <f>IF(C995="","",COUNTIF($C$7:C995,C995))</f>
        <v/>
      </c>
      <c r="C995" s="25" t="str">
        <f>IF(AND('كشف حساب'!$F$5&amp;'كشف حساب'!$F$6="")*AND(D995='كشف حساب'!$B$5),1,IF(AND(F995&gt;='كشف حساب'!$F$5,'حركة العملاء'!F995&lt;='كشف حساب'!$F$6)*AND(D995='كشف حساب'!$B$5),1,""))</f>
        <v/>
      </c>
      <c r="D995" s="18"/>
      <c r="E995" s="17" t="str">
        <f>IFERROR(VLOOKUP(D995,'بيان العملاء'!$B$7:$I$170,2,0),"")</f>
        <v/>
      </c>
      <c r="F995" s="16"/>
      <c r="G995" s="15"/>
      <c r="H995" s="14"/>
      <c r="I995" s="13"/>
    </row>
    <row r="996" spans="2:9" ht="18.75" thickBot="1" x14ac:dyDescent="0.25">
      <c r="B996" s="25" t="str">
        <f>IF(C996="","",COUNTIF($C$7:C996,C996))</f>
        <v/>
      </c>
      <c r="C996" s="25" t="str">
        <f>IF(AND('كشف حساب'!$F$5&amp;'كشف حساب'!$F$6="")*AND(D996='كشف حساب'!$B$5),1,IF(AND(F996&gt;='كشف حساب'!$F$5,'حركة العملاء'!F996&lt;='كشف حساب'!$F$6)*AND(D996='كشف حساب'!$B$5),1,""))</f>
        <v/>
      </c>
      <c r="D996" s="18"/>
      <c r="E996" s="17" t="str">
        <f>IFERROR(VLOOKUP(D996,'بيان العملاء'!$B$7:$I$170,2,0),"")</f>
        <v/>
      </c>
      <c r="F996" s="16"/>
      <c r="G996" s="15"/>
      <c r="H996" s="14"/>
      <c r="I996" s="13"/>
    </row>
    <row r="997" spans="2:9" ht="18.75" thickBot="1" x14ac:dyDescent="0.25">
      <c r="B997" s="25" t="str">
        <f>IF(C997="","",COUNTIF($C$7:C997,C997))</f>
        <v/>
      </c>
      <c r="C997" s="25" t="str">
        <f>IF(AND('كشف حساب'!$F$5&amp;'كشف حساب'!$F$6="")*AND(D997='كشف حساب'!$B$5),1,IF(AND(F997&gt;='كشف حساب'!$F$5,'حركة العملاء'!F997&lt;='كشف حساب'!$F$6)*AND(D997='كشف حساب'!$B$5),1,""))</f>
        <v/>
      </c>
      <c r="D997" s="18"/>
      <c r="E997" s="17" t="str">
        <f>IFERROR(VLOOKUP(D997,'بيان العملاء'!$B$7:$I$170,2,0),"")</f>
        <v/>
      </c>
      <c r="F997" s="16"/>
      <c r="G997" s="15"/>
      <c r="H997" s="14"/>
      <c r="I997" s="13"/>
    </row>
    <row r="998" spans="2:9" ht="18.75" thickBot="1" x14ac:dyDescent="0.25">
      <c r="B998" s="25" t="str">
        <f>IF(C998="","",COUNTIF($C$7:C998,C998))</f>
        <v/>
      </c>
      <c r="C998" s="25" t="str">
        <f>IF(AND('كشف حساب'!$F$5&amp;'كشف حساب'!$F$6="")*AND(D998='كشف حساب'!$B$5),1,IF(AND(F998&gt;='كشف حساب'!$F$5,'حركة العملاء'!F998&lt;='كشف حساب'!$F$6)*AND(D998='كشف حساب'!$B$5),1,""))</f>
        <v/>
      </c>
      <c r="D998" s="18"/>
      <c r="E998" s="17" t="str">
        <f>IFERROR(VLOOKUP(D998,'بيان العملاء'!$B$7:$I$170,2,0),"")</f>
        <v/>
      </c>
      <c r="F998" s="16"/>
      <c r="G998" s="15"/>
      <c r="H998" s="14"/>
      <c r="I998" s="13"/>
    </row>
    <row r="999" spans="2:9" ht="18.75" thickBot="1" x14ac:dyDescent="0.25">
      <c r="B999" s="25" t="str">
        <f>IF(C999="","",COUNTIF($C$7:C999,C999))</f>
        <v/>
      </c>
      <c r="C999" s="25" t="str">
        <f>IF(AND('كشف حساب'!$F$5&amp;'كشف حساب'!$F$6="")*AND(D999='كشف حساب'!$B$5),1,IF(AND(F999&gt;='كشف حساب'!$F$5,'حركة العملاء'!F999&lt;='كشف حساب'!$F$6)*AND(D999='كشف حساب'!$B$5),1,""))</f>
        <v/>
      </c>
      <c r="D999" s="18"/>
      <c r="E999" s="17" t="str">
        <f>IFERROR(VLOOKUP(D999,'بيان العملاء'!$B$7:$I$170,2,0),"")</f>
        <v/>
      </c>
      <c r="F999" s="16"/>
      <c r="G999" s="15"/>
      <c r="H999" s="14"/>
      <c r="I999" s="13"/>
    </row>
    <row r="1000" spans="2:9" ht="18.75" thickBot="1" x14ac:dyDescent="0.25">
      <c r="B1000" s="25" t="str">
        <f>IF(C1000="","",COUNTIF($C$7:C1000,C1000))</f>
        <v/>
      </c>
      <c r="C1000" s="25" t="str">
        <f>IF(AND('كشف حساب'!$F$5&amp;'كشف حساب'!$F$6="")*AND(D1000='كشف حساب'!$B$5),1,IF(AND(F1000&gt;='كشف حساب'!$F$5,'حركة العملاء'!F1000&lt;='كشف حساب'!$F$6)*AND(D1000='كشف حساب'!$B$5),1,""))</f>
        <v/>
      </c>
      <c r="D1000" s="18"/>
      <c r="E1000" s="17" t="str">
        <f>IFERROR(VLOOKUP(D1000,'بيان العملاء'!$B$7:$I$170,2,0),"")</f>
        <v/>
      </c>
      <c r="F1000" s="16"/>
      <c r="G1000" s="15"/>
      <c r="H1000" s="14"/>
      <c r="I1000" s="13"/>
    </row>
    <row r="1001" spans="2:9" ht="18.75" thickBot="1" x14ac:dyDescent="0.25">
      <c r="B1001" s="25" t="str">
        <f>IF(C1001="","",COUNTIF($C$7:C1001,C1001))</f>
        <v/>
      </c>
      <c r="C1001" s="25" t="str">
        <f>IF(AND('كشف حساب'!$F$5&amp;'كشف حساب'!$F$6="")*AND(D1001='كشف حساب'!$B$5),1,IF(AND(F1001&gt;='كشف حساب'!$F$5,'حركة العملاء'!F1001&lt;='كشف حساب'!$F$6)*AND(D1001='كشف حساب'!$B$5),1,""))</f>
        <v/>
      </c>
      <c r="D1001" s="18"/>
      <c r="E1001" s="17" t="str">
        <f>IFERROR(VLOOKUP(D1001,'بيان العملاء'!$B$7:$I$170,2,0),"")</f>
        <v/>
      </c>
      <c r="F1001" s="16"/>
      <c r="G1001" s="15"/>
      <c r="H1001" s="14"/>
      <c r="I1001" s="13"/>
    </row>
    <row r="1002" spans="2:9" ht="18.75" thickBot="1" x14ac:dyDescent="0.25">
      <c r="B1002" s="25" t="str">
        <f>IF(C1002="","",COUNTIF($C$7:C1002,C1002))</f>
        <v/>
      </c>
      <c r="C1002" s="25" t="str">
        <f>IF(AND('كشف حساب'!$F$5&amp;'كشف حساب'!$F$6="")*AND(D1002='كشف حساب'!$B$5),1,IF(AND(F1002&gt;='كشف حساب'!$F$5,'حركة العملاء'!F1002&lt;='كشف حساب'!$F$6)*AND(D1002='كشف حساب'!$B$5),1,""))</f>
        <v/>
      </c>
      <c r="D1002" s="18"/>
      <c r="E1002" s="17" t="str">
        <f>IFERROR(VLOOKUP(D1002,'بيان العملاء'!$B$7:$I$170,2,0),"")</f>
        <v/>
      </c>
      <c r="F1002" s="16"/>
      <c r="G1002" s="15"/>
      <c r="H1002" s="14"/>
      <c r="I1002" s="13"/>
    </row>
    <row r="1003" spans="2:9" ht="18.75" thickBot="1" x14ac:dyDescent="0.25">
      <c r="B1003" s="25" t="str">
        <f>IF(C1003="","",COUNTIF($C$7:C1003,C1003))</f>
        <v/>
      </c>
      <c r="C1003" s="25" t="str">
        <f>IF(AND('كشف حساب'!$F$5&amp;'كشف حساب'!$F$6="")*AND(D1003='كشف حساب'!$B$5),1,IF(AND(F1003&gt;='كشف حساب'!$F$5,'حركة العملاء'!F1003&lt;='كشف حساب'!$F$6)*AND(D1003='كشف حساب'!$B$5),1,""))</f>
        <v/>
      </c>
      <c r="D1003" s="18"/>
      <c r="E1003" s="17" t="str">
        <f>IFERROR(VLOOKUP(D1003,'بيان العملاء'!$B$7:$I$170,2,0),"")</f>
        <v/>
      </c>
      <c r="F1003" s="16"/>
      <c r="G1003" s="15"/>
      <c r="H1003" s="14"/>
      <c r="I1003" s="13"/>
    </row>
    <row r="1004" spans="2:9" ht="18.75" thickBot="1" x14ac:dyDescent="0.25">
      <c r="B1004" s="25" t="str">
        <f>IF(C1004="","",COUNTIF($C$7:C1004,C1004))</f>
        <v/>
      </c>
      <c r="C1004" s="25" t="str">
        <f>IF(AND('كشف حساب'!$F$5&amp;'كشف حساب'!$F$6="")*AND(D1004='كشف حساب'!$B$5),1,IF(AND(F1004&gt;='كشف حساب'!$F$5,'حركة العملاء'!F1004&lt;='كشف حساب'!$F$6)*AND(D1004='كشف حساب'!$B$5),1,""))</f>
        <v/>
      </c>
      <c r="D1004" s="18"/>
      <c r="E1004" s="17" t="str">
        <f>IFERROR(VLOOKUP(D1004,'بيان العملاء'!$B$7:$I$170,2,0),"")</f>
        <v/>
      </c>
      <c r="F1004" s="16"/>
      <c r="G1004" s="15"/>
      <c r="H1004" s="14"/>
      <c r="I1004" s="13"/>
    </row>
    <row r="1005" spans="2:9" ht="18.75" thickBot="1" x14ac:dyDescent="0.25">
      <c r="B1005" s="25" t="str">
        <f>IF(C1005="","",COUNTIF($C$7:C1005,C1005))</f>
        <v/>
      </c>
      <c r="C1005" s="25" t="str">
        <f>IF(AND('كشف حساب'!$F$5&amp;'كشف حساب'!$F$6="")*AND(D1005='كشف حساب'!$B$5),1,IF(AND(F1005&gt;='كشف حساب'!$F$5,'حركة العملاء'!F1005&lt;='كشف حساب'!$F$6)*AND(D1005='كشف حساب'!$B$5),1,""))</f>
        <v/>
      </c>
      <c r="D1005" s="18"/>
      <c r="E1005" s="17" t="str">
        <f>IFERROR(VLOOKUP(D1005,'بيان العملاء'!$B$7:$I$170,2,0),"")</f>
        <v/>
      </c>
      <c r="F1005" s="16"/>
      <c r="G1005" s="15"/>
      <c r="H1005" s="14"/>
      <c r="I1005" s="13"/>
    </row>
    <row r="1006" spans="2:9" ht="18.75" thickBot="1" x14ac:dyDescent="0.25">
      <c r="B1006" s="25" t="str">
        <f>IF(C1006="","",COUNTIF($C$7:C1006,C1006))</f>
        <v/>
      </c>
      <c r="C1006" s="25" t="str">
        <f>IF(AND('كشف حساب'!$F$5&amp;'كشف حساب'!$F$6="")*AND(D1006='كشف حساب'!$B$5),1,IF(AND(F1006&gt;='كشف حساب'!$F$5,'حركة العملاء'!F1006&lt;='كشف حساب'!$F$6)*AND(D1006='كشف حساب'!$B$5),1,""))</f>
        <v/>
      </c>
      <c r="D1006" s="18"/>
      <c r="E1006" s="17" t="str">
        <f>IFERROR(VLOOKUP(D1006,'بيان العملاء'!$B$7:$I$170,2,0),"")</f>
        <v/>
      </c>
      <c r="F1006" s="16"/>
      <c r="G1006" s="15"/>
      <c r="H1006" s="14"/>
      <c r="I1006" s="13"/>
    </row>
    <row r="1007" spans="2:9" ht="18.75" thickBot="1" x14ac:dyDescent="0.25">
      <c r="B1007" s="25" t="str">
        <f>IF(C1007="","",COUNTIF($C$7:C1007,C1007))</f>
        <v/>
      </c>
      <c r="C1007" s="25" t="str">
        <f>IF(AND('كشف حساب'!$F$5&amp;'كشف حساب'!$F$6="")*AND(D1007='كشف حساب'!$B$5),1,IF(AND(F1007&gt;='كشف حساب'!$F$5,'حركة العملاء'!F1007&lt;='كشف حساب'!$F$6)*AND(D1007='كشف حساب'!$B$5),1,""))</f>
        <v/>
      </c>
      <c r="D1007" s="18"/>
      <c r="E1007" s="17" t="str">
        <f>IFERROR(VLOOKUP(D1007,'بيان العملاء'!$B$7:$I$170,2,0),"")</f>
        <v/>
      </c>
      <c r="F1007" s="16"/>
      <c r="G1007" s="15"/>
      <c r="H1007" s="14"/>
      <c r="I1007" s="13"/>
    </row>
    <row r="1008" spans="2:9" ht="18.75" thickBot="1" x14ac:dyDescent="0.25">
      <c r="B1008" s="25" t="str">
        <f>IF(C1008="","",COUNTIF($C$7:C1008,C1008))</f>
        <v/>
      </c>
      <c r="C1008" s="25" t="str">
        <f>IF(AND('كشف حساب'!$F$5&amp;'كشف حساب'!$F$6="")*AND(D1008='كشف حساب'!$B$5),1,IF(AND(F1008&gt;='كشف حساب'!$F$5,'حركة العملاء'!F1008&lt;='كشف حساب'!$F$6)*AND(D1008='كشف حساب'!$B$5),1,""))</f>
        <v/>
      </c>
      <c r="D1008" s="18"/>
      <c r="E1008" s="17" t="str">
        <f>IFERROR(VLOOKUP(D1008,'بيان العملاء'!$B$7:$I$170,2,0),"")</f>
        <v/>
      </c>
      <c r="F1008" s="16"/>
      <c r="G1008" s="15"/>
      <c r="H1008" s="14"/>
      <c r="I1008" s="13"/>
    </row>
    <row r="1009" spans="2:9" ht="18.75" thickBot="1" x14ac:dyDescent="0.25">
      <c r="B1009" s="25" t="str">
        <f>IF(C1009="","",COUNTIF($C$7:C1009,C1009))</f>
        <v/>
      </c>
      <c r="C1009" s="25" t="str">
        <f>IF(AND('كشف حساب'!$F$5&amp;'كشف حساب'!$F$6="")*AND(D1009='كشف حساب'!$B$5),1,IF(AND(F1009&gt;='كشف حساب'!$F$5,'حركة العملاء'!F1009&lt;='كشف حساب'!$F$6)*AND(D1009='كشف حساب'!$B$5),1,""))</f>
        <v/>
      </c>
      <c r="D1009" s="18"/>
      <c r="E1009" s="17" t="str">
        <f>IFERROR(VLOOKUP(D1009,'بيان العملاء'!$B$7:$I$170,2,0),"")</f>
        <v/>
      </c>
      <c r="F1009" s="16"/>
      <c r="G1009" s="15"/>
      <c r="H1009" s="14"/>
      <c r="I1009" s="13"/>
    </row>
    <row r="1010" spans="2:9" ht="18.75" thickBot="1" x14ac:dyDescent="0.25">
      <c r="B1010" s="25" t="str">
        <f>IF(C1010="","",COUNTIF($C$7:C1010,C1010))</f>
        <v/>
      </c>
      <c r="C1010" s="25" t="str">
        <f>IF(AND('كشف حساب'!$F$5&amp;'كشف حساب'!$F$6="")*AND(D1010='كشف حساب'!$B$5),1,IF(AND(F1010&gt;='كشف حساب'!$F$5,'حركة العملاء'!F1010&lt;='كشف حساب'!$F$6)*AND(D1010='كشف حساب'!$B$5),1,""))</f>
        <v/>
      </c>
      <c r="D1010" s="18"/>
      <c r="E1010" s="17" t="str">
        <f>IFERROR(VLOOKUP(D1010,'بيان العملاء'!$B$7:$I$170,2,0),"")</f>
        <v/>
      </c>
      <c r="F1010" s="16"/>
      <c r="G1010" s="15"/>
      <c r="H1010" s="14"/>
      <c r="I1010" s="13"/>
    </row>
    <row r="1011" spans="2:9" ht="18.75" thickBot="1" x14ac:dyDescent="0.25">
      <c r="B1011" s="25" t="str">
        <f>IF(C1011="","",COUNTIF($C$7:C1011,C1011))</f>
        <v/>
      </c>
      <c r="C1011" s="25" t="str">
        <f>IF(AND('كشف حساب'!$F$5&amp;'كشف حساب'!$F$6="")*AND(D1011='كشف حساب'!$B$5),1,IF(AND(F1011&gt;='كشف حساب'!$F$5,'حركة العملاء'!F1011&lt;='كشف حساب'!$F$6)*AND(D1011='كشف حساب'!$B$5),1,""))</f>
        <v/>
      </c>
      <c r="D1011" s="18"/>
      <c r="E1011" s="17" t="str">
        <f>IFERROR(VLOOKUP(D1011,'بيان العملاء'!$B$7:$I$170,2,0),"")</f>
        <v/>
      </c>
      <c r="F1011" s="16"/>
      <c r="G1011" s="15"/>
      <c r="H1011" s="14"/>
      <c r="I1011" s="13"/>
    </row>
    <row r="1012" spans="2:9" ht="18.75" thickBot="1" x14ac:dyDescent="0.25">
      <c r="B1012" s="25" t="str">
        <f>IF(C1012="","",COUNTIF($C$7:C1012,C1012))</f>
        <v/>
      </c>
      <c r="C1012" s="25" t="str">
        <f>IF(AND('كشف حساب'!$F$5&amp;'كشف حساب'!$F$6="")*AND(D1012='كشف حساب'!$B$5),1,IF(AND(F1012&gt;='كشف حساب'!$F$5,'حركة العملاء'!F1012&lt;='كشف حساب'!$F$6)*AND(D1012='كشف حساب'!$B$5),1,""))</f>
        <v/>
      </c>
      <c r="D1012" s="18"/>
      <c r="E1012" s="17" t="str">
        <f>IFERROR(VLOOKUP(D1012,'بيان العملاء'!$B$7:$I$170,2,0),"")</f>
        <v/>
      </c>
      <c r="F1012" s="16"/>
      <c r="G1012" s="15"/>
      <c r="H1012" s="14"/>
      <c r="I1012" s="13"/>
    </row>
    <row r="1013" spans="2:9" ht="18.75" thickBot="1" x14ac:dyDescent="0.25">
      <c r="B1013" s="25" t="str">
        <f>IF(C1013="","",COUNTIF($C$7:C1013,C1013))</f>
        <v/>
      </c>
      <c r="C1013" s="25" t="str">
        <f>IF(AND('كشف حساب'!$F$5&amp;'كشف حساب'!$F$6="")*AND(D1013='كشف حساب'!$B$5),1,IF(AND(F1013&gt;='كشف حساب'!$F$5,'حركة العملاء'!F1013&lt;='كشف حساب'!$F$6)*AND(D1013='كشف حساب'!$B$5),1,""))</f>
        <v/>
      </c>
      <c r="D1013" s="18"/>
      <c r="E1013" s="17" t="str">
        <f>IFERROR(VLOOKUP(D1013,'بيان العملاء'!$B$7:$I$170,2,0),"")</f>
        <v/>
      </c>
      <c r="F1013" s="16"/>
      <c r="G1013" s="15"/>
      <c r="H1013" s="14"/>
      <c r="I1013" s="13"/>
    </row>
    <row r="1014" spans="2:9" ht="18.75" thickBot="1" x14ac:dyDescent="0.25">
      <c r="B1014" s="25" t="str">
        <f>IF(C1014="","",COUNTIF($C$7:C1014,C1014))</f>
        <v/>
      </c>
      <c r="C1014" s="25" t="str">
        <f>IF(AND('كشف حساب'!$F$5&amp;'كشف حساب'!$F$6="")*AND(D1014='كشف حساب'!$B$5),1,IF(AND(F1014&gt;='كشف حساب'!$F$5,'حركة العملاء'!F1014&lt;='كشف حساب'!$F$6)*AND(D1014='كشف حساب'!$B$5),1,""))</f>
        <v/>
      </c>
      <c r="D1014" s="18"/>
      <c r="E1014" s="17" t="str">
        <f>IFERROR(VLOOKUP(D1014,'بيان العملاء'!$B$7:$I$170,2,0),"")</f>
        <v/>
      </c>
      <c r="F1014" s="16"/>
      <c r="G1014" s="15"/>
      <c r="H1014" s="14"/>
      <c r="I1014" s="13"/>
    </row>
    <row r="1015" spans="2:9" ht="18.75" thickBot="1" x14ac:dyDescent="0.25">
      <c r="B1015" s="25" t="str">
        <f>IF(C1015="","",COUNTIF($C$7:C1015,C1015))</f>
        <v/>
      </c>
      <c r="C1015" s="25" t="str">
        <f>IF(AND('كشف حساب'!$F$5&amp;'كشف حساب'!$F$6="")*AND(D1015='كشف حساب'!$B$5),1,IF(AND(F1015&gt;='كشف حساب'!$F$5,'حركة العملاء'!F1015&lt;='كشف حساب'!$F$6)*AND(D1015='كشف حساب'!$B$5),1,""))</f>
        <v/>
      </c>
      <c r="D1015" s="18"/>
      <c r="E1015" s="17" t="str">
        <f>IFERROR(VLOOKUP(D1015,'بيان العملاء'!$B$7:$I$170,2,0),"")</f>
        <v/>
      </c>
      <c r="F1015" s="16"/>
      <c r="G1015" s="15"/>
      <c r="H1015" s="14"/>
      <c r="I1015" s="13"/>
    </row>
    <row r="1016" spans="2:9" ht="18.75" thickBot="1" x14ac:dyDescent="0.25">
      <c r="B1016" s="25" t="str">
        <f>IF(C1016="","",COUNTIF($C$7:C1016,C1016))</f>
        <v/>
      </c>
      <c r="C1016" s="25" t="str">
        <f>IF(AND('كشف حساب'!$F$5&amp;'كشف حساب'!$F$6="")*AND(D1016='كشف حساب'!$B$5),1,IF(AND(F1016&gt;='كشف حساب'!$F$5,'حركة العملاء'!F1016&lt;='كشف حساب'!$F$6)*AND(D1016='كشف حساب'!$B$5),1,""))</f>
        <v/>
      </c>
      <c r="D1016" s="18"/>
      <c r="E1016" s="17" t="str">
        <f>IFERROR(VLOOKUP(D1016,'بيان العملاء'!$B$7:$I$170,2,0),"")</f>
        <v/>
      </c>
      <c r="F1016" s="16"/>
      <c r="G1016" s="15"/>
      <c r="H1016" s="14"/>
      <c r="I1016" s="13"/>
    </row>
    <row r="1017" spans="2:9" ht="18.75" thickBot="1" x14ac:dyDescent="0.25">
      <c r="B1017" s="25" t="str">
        <f>IF(C1017="","",COUNTIF($C$7:C1017,C1017))</f>
        <v/>
      </c>
      <c r="C1017" s="25" t="str">
        <f>IF(AND('كشف حساب'!$F$5&amp;'كشف حساب'!$F$6="")*AND(D1017='كشف حساب'!$B$5),1,IF(AND(F1017&gt;='كشف حساب'!$F$5,'حركة العملاء'!F1017&lt;='كشف حساب'!$F$6)*AND(D1017='كشف حساب'!$B$5),1,""))</f>
        <v/>
      </c>
      <c r="D1017" s="18"/>
      <c r="E1017" s="17" t="str">
        <f>IFERROR(VLOOKUP(D1017,'بيان العملاء'!$B$7:$I$170,2,0),"")</f>
        <v/>
      </c>
      <c r="F1017" s="16"/>
      <c r="G1017" s="15"/>
      <c r="H1017" s="14"/>
      <c r="I1017" s="13"/>
    </row>
    <row r="1018" spans="2:9" ht="18.75" thickBot="1" x14ac:dyDescent="0.25">
      <c r="B1018" s="25" t="str">
        <f>IF(C1018="","",COUNTIF($C$7:C1018,C1018))</f>
        <v/>
      </c>
      <c r="C1018" s="25" t="str">
        <f>IF(AND('كشف حساب'!$F$5&amp;'كشف حساب'!$F$6="")*AND(D1018='كشف حساب'!$B$5),1,IF(AND(F1018&gt;='كشف حساب'!$F$5,'حركة العملاء'!F1018&lt;='كشف حساب'!$F$6)*AND(D1018='كشف حساب'!$B$5),1,""))</f>
        <v/>
      </c>
      <c r="D1018" s="18"/>
      <c r="E1018" s="17" t="str">
        <f>IFERROR(VLOOKUP(D1018,'بيان العملاء'!$B$7:$I$170,2,0),"")</f>
        <v/>
      </c>
      <c r="F1018" s="16"/>
      <c r="G1018" s="15"/>
      <c r="H1018" s="14"/>
      <c r="I1018" s="13"/>
    </row>
    <row r="1019" spans="2:9" ht="18.75" thickBot="1" x14ac:dyDescent="0.25">
      <c r="B1019" s="25" t="str">
        <f>IF(C1019="","",COUNTIF($C$7:C1019,C1019))</f>
        <v/>
      </c>
      <c r="C1019" s="25" t="str">
        <f>IF(AND('كشف حساب'!$F$5&amp;'كشف حساب'!$F$6="")*AND(D1019='كشف حساب'!$B$5),1,IF(AND(F1019&gt;='كشف حساب'!$F$5,'حركة العملاء'!F1019&lt;='كشف حساب'!$F$6)*AND(D1019='كشف حساب'!$B$5),1,""))</f>
        <v/>
      </c>
      <c r="D1019" s="18"/>
      <c r="E1019" s="17" t="str">
        <f>IFERROR(VLOOKUP(D1019,'بيان العملاء'!$B$7:$I$170,2,0),"")</f>
        <v/>
      </c>
      <c r="F1019" s="16"/>
      <c r="G1019" s="15"/>
      <c r="H1019" s="14"/>
      <c r="I1019" s="13"/>
    </row>
    <row r="1020" spans="2:9" ht="18.75" thickBot="1" x14ac:dyDescent="0.25">
      <c r="B1020" s="25" t="str">
        <f>IF(C1020="","",COUNTIF($C$7:C1020,C1020))</f>
        <v/>
      </c>
      <c r="C1020" s="25" t="str">
        <f>IF(AND('كشف حساب'!$F$5&amp;'كشف حساب'!$F$6="")*AND(D1020='كشف حساب'!$B$5),1,IF(AND(F1020&gt;='كشف حساب'!$F$5,'حركة العملاء'!F1020&lt;='كشف حساب'!$F$6)*AND(D1020='كشف حساب'!$B$5),1,""))</f>
        <v/>
      </c>
      <c r="D1020" s="18"/>
      <c r="E1020" s="17" t="str">
        <f>IFERROR(VLOOKUP(D1020,'بيان العملاء'!$B$7:$I$170,2,0),"")</f>
        <v/>
      </c>
      <c r="F1020" s="16"/>
      <c r="G1020" s="15"/>
      <c r="H1020" s="14"/>
      <c r="I1020" s="13"/>
    </row>
    <row r="1021" spans="2:9" ht="18.75" thickBot="1" x14ac:dyDescent="0.25">
      <c r="B1021" s="25" t="str">
        <f>IF(C1021="","",COUNTIF($C$7:C1021,C1021))</f>
        <v/>
      </c>
      <c r="C1021" s="25" t="str">
        <f>IF(AND('كشف حساب'!$F$5&amp;'كشف حساب'!$F$6="")*AND(D1021='كشف حساب'!$B$5),1,IF(AND(F1021&gt;='كشف حساب'!$F$5,'حركة العملاء'!F1021&lt;='كشف حساب'!$F$6)*AND(D1021='كشف حساب'!$B$5),1,""))</f>
        <v/>
      </c>
      <c r="D1021" s="18"/>
      <c r="E1021" s="17" t="str">
        <f>IFERROR(VLOOKUP(D1021,'بيان العملاء'!$B$7:$I$170,2,0),"")</f>
        <v/>
      </c>
      <c r="F1021" s="16"/>
      <c r="G1021" s="15"/>
      <c r="H1021" s="14"/>
      <c r="I1021" s="13"/>
    </row>
    <row r="1022" spans="2:9" ht="18.75" thickBot="1" x14ac:dyDescent="0.25">
      <c r="B1022" s="25" t="str">
        <f>IF(C1022="","",COUNTIF($C$7:C1022,C1022))</f>
        <v/>
      </c>
      <c r="C1022" s="25" t="str">
        <f>IF(AND('كشف حساب'!$F$5&amp;'كشف حساب'!$F$6="")*AND(D1022='كشف حساب'!$B$5),1,IF(AND(F1022&gt;='كشف حساب'!$F$5,'حركة العملاء'!F1022&lt;='كشف حساب'!$F$6)*AND(D1022='كشف حساب'!$B$5),1,""))</f>
        <v/>
      </c>
      <c r="D1022" s="18"/>
      <c r="E1022" s="17" t="str">
        <f>IFERROR(VLOOKUP(D1022,'بيان العملاء'!$B$7:$I$170,2,0),"")</f>
        <v/>
      </c>
      <c r="F1022" s="16"/>
      <c r="G1022" s="15"/>
      <c r="H1022" s="14"/>
      <c r="I1022" s="13"/>
    </row>
    <row r="1023" spans="2:9" ht="18.75" thickBot="1" x14ac:dyDescent="0.25">
      <c r="B1023" s="25" t="str">
        <f>IF(C1023="","",COUNTIF($C$7:C1023,C1023))</f>
        <v/>
      </c>
      <c r="C1023" s="25" t="str">
        <f>IF(AND('كشف حساب'!$F$5&amp;'كشف حساب'!$F$6="")*AND(D1023='كشف حساب'!$B$5),1,IF(AND(F1023&gt;='كشف حساب'!$F$5,'حركة العملاء'!F1023&lt;='كشف حساب'!$F$6)*AND(D1023='كشف حساب'!$B$5),1,""))</f>
        <v/>
      </c>
      <c r="D1023" s="18"/>
      <c r="E1023" s="17" t="str">
        <f>IFERROR(VLOOKUP(D1023,'بيان العملاء'!$B$7:$I$170,2,0),"")</f>
        <v/>
      </c>
      <c r="F1023" s="16"/>
      <c r="G1023" s="15"/>
      <c r="H1023" s="14"/>
      <c r="I1023" s="13"/>
    </row>
    <row r="1024" spans="2:9" ht="18.75" thickBot="1" x14ac:dyDescent="0.25">
      <c r="B1024" s="25" t="str">
        <f>IF(C1024="","",COUNTIF($C$7:C1024,C1024))</f>
        <v/>
      </c>
      <c r="C1024" s="25" t="str">
        <f>IF(AND('كشف حساب'!$F$5&amp;'كشف حساب'!$F$6="")*AND(D1024='كشف حساب'!$B$5),1,IF(AND(F1024&gt;='كشف حساب'!$F$5,'حركة العملاء'!F1024&lt;='كشف حساب'!$F$6)*AND(D1024='كشف حساب'!$B$5),1,""))</f>
        <v/>
      </c>
      <c r="D1024" s="18"/>
      <c r="E1024" s="17" t="str">
        <f>IFERROR(VLOOKUP(D1024,'بيان العملاء'!$B$7:$I$170,2,0),"")</f>
        <v/>
      </c>
      <c r="F1024" s="16"/>
      <c r="G1024" s="15"/>
      <c r="H1024" s="14"/>
      <c r="I1024" s="13"/>
    </row>
    <row r="1025" spans="2:9" ht="18.75" thickBot="1" x14ac:dyDescent="0.25">
      <c r="B1025" s="25" t="str">
        <f>IF(C1025="","",COUNTIF($C$7:C1025,C1025))</f>
        <v/>
      </c>
      <c r="C1025" s="25" t="str">
        <f>IF(AND('كشف حساب'!$F$5&amp;'كشف حساب'!$F$6="")*AND(D1025='كشف حساب'!$B$5),1,IF(AND(F1025&gt;='كشف حساب'!$F$5,'حركة العملاء'!F1025&lt;='كشف حساب'!$F$6)*AND(D1025='كشف حساب'!$B$5),1,""))</f>
        <v/>
      </c>
      <c r="D1025" s="18"/>
      <c r="E1025" s="17" t="str">
        <f>IFERROR(VLOOKUP(D1025,'بيان العملاء'!$B$7:$I$170,2,0),"")</f>
        <v/>
      </c>
      <c r="F1025" s="16"/>
      <c r="G1025" s="15"/>
      <c r="H1025" s="14"/>
      <c r="I1025" s="13"/>
    </row>
    <row r="1026" spans="2:9" ht="18.75" thickBot="1" x14ac:dyDescent="0.25">
      <c r="B1026" s="25" t="str">
        <f>IF(C1026="","",COUNTIF($C$7:C1026,C1026))</f>
        <v/>
      </c>
      <c r="C1026" s="25" t="str">
        <f>IF(AND('كشف حساب'!$F$5&amp;'كشف حساب'!$F$6="")*AND(D1026='كشف حساب'!$B$5),1,IF(AND(F1026&gt;='كشف حساب'!$F$5,'حركة العملاء'!F1026&lt;='كشف حساب'!$F$6)*AND(D1026='كشف حساب'!$B$5),1,""))</f>
        <v/>
      </c>
      <c r="D1026" s="18"/>
      <c r="E1026" s="17" t="str">
        <f>IFERROR(VLOOKUP(D1026,'بيان العملاء'!$B$7:$I$170,2,0),"")</f>
        <v/>
      </c>
      <c r="F1026" s="16"/>
      <c r="G1026" s="15"/>
      <c r="H1026" s="14"/>
      <c r="I1026" s="13"/>
    </row>
    <row r="1027" spans="2:9" ht="18.75" thickBot="1" x14ac:dyDescent="0.25">
      <c r="B1027" s="25" t="str">
        <f>IF(C1027="","",COUNTIF($C$7:C1027,C1027))</f>
        <v/>
      </c>
      <c r="C1027" s="25" t="str">
        <f>IF(AND('كشف حساب'!$F$5&amp;'كشف حساب'!$F$6="")*AND(D1027='كشف حساب'!$B$5),1,IF(AND(F1027&gt;='كشف حساب'!$F$5,'حركة العملاء'!F1027&lt;='كشف حساب'!$F$6)*AND(D1027='كشف حساب'!$B$5),1,""))</f>
        <v/>
      </c>
      <c r="D1027" s="18"/>
      <c r="E1027" s="17" t="str">
        <f>IFERROR(VLOOKUP(D1027,'بيان العملاء'!$B$7:$I$170,2,0),"")</f>
        <v/>
      </c>
      <c r="F1027" s="16"/>
      <c r="G1027" s="15"/>
      <c r="H1027" s="14"/>
      <c r="I1027" s="13"/>
    </row>
    <row r="1028" spans="2:9" ht="18.75" thickBot="1" x14ac:dyDescent="0.25">
      <c r="B1028" s="25" t="str">
        <f>IF(C1028="","",COUNTIF($C$7:C1028,C1028))</f>
        <v/>
      </c>
      <c r="C1028" s="25" t="str">
        <f>IF(AND('كشف حساب'!$F$5&amp;'كشف حساب'!$F$6="")*AND(D1028='كشف حساب'!$B$5),1,IF(AND(F1028&gt;='كشف حساب'!$F$5,'حركة العملاء'!F1028&lt;='كشف حساب'!$F$6)*AND(D1028='كشف حساب'!$B$5),1,""))</f>
        <v/>
      </c>
      <c r="D1028" s="18"/>
      <c r="E1028" s="17" t="str">
        <f>IFERROR(VLOOKUP(D1028,'بيان العملاء'!$B$7:$I$170,2,0),"")</f>
        <v/>
      </c>
      <c r="F1028" s="16"/>
      <c r="G1028" s="15"/>
      <c r="H1028" s="14"/>
      <c r="I1028" s="13"/>
    </row>
    <row r="1029" spans="2:9" ht="18.75" thickBot="1" x14ac:dyDescent="0.25">
      <c r="B1029" s="25" t="str">
        <f>IF(C1029="","",COUNTIF($C$7:C1029,C1029))</f>
        <v/>
      </c>
      <c r="C1029" s="25" t="str">
        <f>IF(AND('كشف حساب'!$F$5&amp;'كشف حساب'!$F$6="")*AND(D1029='كشف حساب'!$B$5),1,IF(AND(F1029&gt;='كشف حساب'!$F$5,'حركة العملاء'!F1029&lt;='كشف حساب'!$F$6)*AND(D1029='كشف حساب'!$B$5),1,""))</f>
        <v/>
      </c>
      <c r="D1029" s="18"/>
      <c r="E1029" s="17" t="str">
        <f>IFERROR(VLOOKUP(D1029,'بيان العملاء'!$B$7:$I$170,2,0),"")</f>
        <v/>
      </c>
      <c r="F1029" s="16"/>
      <c r="G1029" s="15"/>
      <c r="H1029" s="14"/>
      <c r="I1029" s="13"/>
    </row>
    <row r="1030" spans="2:9" ht="18.75" thickBot="1" x14ac:dyDescent="0.25">
      <c r="B1030" s="25" t="str">
        <f>IF(C1030="","",COUNTIF($C$7:C1030,C1030))</f>
        <v/>
      </c>
      <c r="C1030" s="25" t="str">
        <f>IF(AND('كشف حساب'!$F$5&amp;'كشف حساب'!$F$6="")*AND(D1030='كشف حساب'!$B$5),1,IF(AND(F1030&gt;='كشف حساب'!$F$5,'حركة العملاء'!F1030&lt;='كشف حساب'!$F$6)*AND(D1030='كشف حساب'!$B$5),1,""))</f>
        <v/>
      </c>
      <c r="D1030" s="18"/>
      <c r="E1030" s="17" t="str">
        <f>IFERROR(VLOOKUP(D1030,'بيان العملاء'!$B$7:$I$170,2,0),"")</f>
        <v/>
      </c>
      <c r="F1030" s="16"/>
      <c r="G1030" s="15"/>
      <c r="H1030" s="14"/>
      <c r="I1030" s="13"/>
    </row>
    <row r="1031" spans="2:9" ht="18.75" thickBot="1" x14ac:dyDescent="0.25">
      <c r="B1031" s="25" t="str">
        <f>IF(C1031="","",COUNTIF($C$7:C1031,C1031))</f>
        <v/>
      </c>
      <c r="C1031" s="25" t="str">
        <f>IF(AND('كشف حساب'!$F$5&amp;'كشف حساب'!$F$6="")*AND(D1031='كشف حساب'!$B$5),1,IF(AND(F1031&gt;='كشف حساب'!$F$5,'حركة العملاء'!F1031&lt;='كشف حساب'!$F$6)*AND(D1031='كشف حساب'!$B$5),1,""))</f>
        <v/>
      </c>
      <c r="D1031" s="18"/>
      <c r="E1031" s="17" t="str">
        <f>IFERROR(VLOOKUP(D1031,'بيان العملاء'!$B$7:$I$170,2,0),"")</f>
        <v/>
      </c>
      <c r="F1031" s="16"/>
      <c r="G1031" s="15"/>
      <c r="H1031" s="14"/>
      <c r="I1031" s="13"/>
    </row>
    <row r="1032" spans="2:9" ht="18.75" thickBot="1" x14ac:dyDescent="0.25">
      <c r="B1032" s="25" t="str">
        <f>IF(C1032="","",COUNTIF($C$7:C1032,C1032))</f>
        <v/>
      </c>
      <c r="C1032" s="25" t="str">
        <f>IF(AND('كشف حساب'!$F$5&amp;'كشف حساب'!$F$6="")*AND(D1032='كشف حساب'!$B$5),1,IF(AND(F1032&gt;='كشف حساب'!$F$5,'حركة العملاء'!F1032&lt;='كشف حساب'!$F$6)*AND(D1032='كشف حساب'!$B$5),1,""))</f>
        <v/>
      </c>
      <c r="D1032" s="18"/>
      <c r="E1032" s="17" t="str">
        <f>IFERROR(VLOOKUP(D1032,'بيان العملاء'!$B$7:$I$170,2,0),"")</f>
        <v/>
      </c>
      <c r="F1032" s="16"/>
      <c r="G1032" s="15"/>
      <c r="H1032" s="14"/>
      <c r="I1032" s="13"/>
    </row>
    <row r="1033" spans="2:9" ht="18.75" thickBot="1" x14ac:dyDescent="0.25">
      <c r="B1033" s="25" t="str">
        <f>IF(C1033="","",COUNTIF($C$7:C1033,C1033))</f>
        <v/>
      </c>
      <c r="C1033" s="25" t="str">
        <f>IF(AND('كشف حساب'!$F$5&amp;'كشف حساب'!$F$6="")*AND(D1033='كشف حساب'!$B$5),1,IF(AND(F1033&gt;='كشف حساب'!$F$5,'حركة العملاء'!F1033&lt;='كشف حساب'!$F$6)*AND(D1033='كشف حساب'!$B$5),1,""))</f>
        <v/>
      </c>
      <c r="D1033" s="18"/>
      <c r="E1033" s="17" t="str">
        <f>IFERROR(VLOOKUP(D1033,'بيان العملاء'!$B$7:$I$170,2,0),"")</f>
        <v/>
      </c>
      <c r="F1033" s="16"/>
      <c r="G1033" s="15"/>
      <c r="H1033" s="14"/>
      <c r="I1033" s="13"/>
    </row>
    <row r="1034" spans="2:9" ht="18.75" thickBot="1" x14ac:dyDescent="0.25">
      <c r="B1034" s="25" t="str">
        <f>IF(C1034="","",COUNTIF($C$7:C1034,C1034))</f>
        <v/>
      </c>
      <c r="C1034" s="25" t="str">
        <f>IF(AND('كشف حساب'!$F$5&amp;'كشف حساب'!$F$6="")*AND(D1034='كشف حساب'!$B$5),1,IF(AND(F1034&gt;='كشف حساب'!$F$5,'حركة العملاء'!F1034&lt;='كشف حساب'!$F$6)*AND(D1034='كشف حساب'!$B$5),1,""))</f>
        <v/>
      </c>
      <c r="D1034" s="18"/>
      <c r="E1034" s="17" t="str">
        <f>IFERROR(VLOOKUP(D1034,'بيان العملاء'!$B$7:$I$170,2,0),"")</f>
        <v/>
      </c>
      <c r="F1034" s="16"/>
      <c r="G1034" s="15"/>
      <c r="H1034" s="14"/>
      <c r="I1034" s="13"/>
    </row>
    <row r="1035" spans="2:9" ht="18.75" thickBot="1" x14ac:dyDescent="0.25">
      <c r="B1035" s="25" t="str">
        <f>IF(C1035="","",COUNTIF($C$7:C1035,C1035))</f>
        <v/>
      </c>
      <c r="C1035" s="25" t="str">
        <f>IF(AND('كشف حساب'!$F$5&amp;'كشف حساب'!$F$6="")*AND(D1035='كشف حساب'!$B$5),1,IF(AND(F1035&gt;='كشف حساب'!$F$5,'حركة العملاء'!F1035&lt;='كشف حساب'!$F$6)*AND(D1035='كشف حساب'!$B$5),1,""))</f>
        <v/>
      </c>
      <c r="D1035" s="18"/>
      <c r="E1035" s="17" t="str">
        <f>IFERROR(VLOOKUP(D1035,'بيان العملاء'!$B$7:$I$170,2,0),"")</f>
        <v/>
      </c>
      <c r="F1035" s="16"/>
      <c r="G1035" s="15"/>
      <c r="H1035" s="14"/>
      <c r="I1035" s="13"/>
    </row>
    <row r="1036" spans="2:9" ht="18.75" thickBot="1" x14ac:dyDescent="0.25">
      <c r="B1036" s="25" t="str">
        <f>IF(C1036="","",COUNTIF($C$7:C1036,C1036))</f>
        <v/>
      </c>
      <c r="C1036" s="25" t="str">
        <f>IF(AND('كشف حساب'!$F$5&amp;'كشف حساب'!$F$6="")*AND(D1036='كشف حساب'!$B$5),1,IF(AND(F1036&gt;='كشف حساب'!$F$5,'حركة العملاء'!F1036&lt;='كشف حساب'!$F$6)*AND(D1036='كشف حساب'!$B$5),1,""))</f>
        <v/>
      </c>
      <c r="D1036" s="18"/>
      <c r="E1036" s="17" t="str">
        <f>IFERROR(VLOOKUP(D1036,'بيان العملاء'!$B$7:$I$170,2,0),"")</f>
        <v/>
      </c>
      <c r="F1036" s="16"/>
      <c r="G1036" s="15"/>
      <c r="H1036" s="14"/>
      <c r="I1036" s="13"/>
    </row>
    <row r="1037" spans="2:9" ht="18.75" thickBot="1" x14ac:dyDescent="0.25">
      <c r="B1037" s="25" t="str">
        <f>IF(C1037="","",COUNTIF($C$7:C1037,C1037))</f>
        <v/>
      </c>
      <c r="C1037" s="25" t="str">
        <f>IF(AND('كشف حساب'!$F$5&amp;'كشف حساب'!$F$6="")*AND(D1037='كشف حساب'!$B$5),1,IF(AND(F1037&gt;='كشف حساب'!$F$5,'حركة العملاء'!F1037&lt;='كشف حساب'!$F$6)*AND(D1037='كشف حساب'!$B$5),1,""))</f>
        <v/>
      </c>
      <c r="D1037" s="18"/>
      <c r="E1037" s="17" t="str">
        <f>IFERROR(VLOOKUP(D1037,'بيان العملاء'!$B$7:$I$170,2,0),"")</f>
        <v/>
      </c>
      <c r="F1037" s="16"/>
      <c r="G1037" s="15"/>
      <c r="H1037" s="14"/>
      <c r="I1037" s="13"/>
    </row>
    <row r="1038" spans="2:9" ht="18.75" thickBot="1" x14ac:dyDescent="0.25">
      <c r="B1038" s="25" t="str">
        <f>IF(C1038="","",COUNTIF($C$7:C1038,C1038))</f>
        <v/>
      </c>
      <c r="C1038" s="25" t="str">
        <f>IF(AND('كشف حساب'!$F$5&amp;'كشف حساب'!$F$6="")*AND(D1038='كشف حساب'!$B$5),1,IF(AND(F1038&gt;='كشف حساب'!$F$5,'حركة العملاء'!F1038&lt;='كشف حساب'!$F$6)*AND(D1038='كشف حساب'!$B$5),1,""))</f>
        <v/>
      </c>
      <c r="D1038" s="18"/>
      <c r="E1038" s="17" t="str">
        <f>IFERROR(VLOOKUP(D1038,'بيان العملاء'!$B$7:$I$170,2,0),"")</f>
        <v/>
      </c>
      <c r="F1038" s="16"/>
      <c r="G1038" s="15"/>
      <c r="H1038" s="14"/>
      <c r="I1038" s="13"/>
    </row>
    <row r="1039" spans="2:9" ht="18.75" thickBot="1" x14ac:dyDescent="0.25">
      <c r="B1039" s="25" t="str">
        <f>IF(C1039="","",COUNTIF($C$7:C1039,C1039))</f>
        <v/>
      </c>
      <c r="C1039" s="25" t="str">
        <f>IF(AND('كشف حساب'!$F$5&amp;'كشف حساب'!$F$6="")*AND(D1039='كشف حساب'!$B$5),1,IF(AND(F1039&gt;='كشف حساب'!$F$5,'حركة العملاء'!F1039&lt;='كشف حساب'!$F$6)*AND(D1039='كشف حساب'!$B$5),1,""))</f>
        <v/>
      </c>
      <c r="D1039" s="18"/>
      <c r="E1039" s="17" t="str">
        <f>IFERROR(VLOOKUP(D1039,'بيان العملاء'!$B$7:$I$170,2,0),"")</f>
        <v/>
      </c>
      <c r="F1039" s="16"/>
      <c r="G1039" s="15"/>
      <c r="H1039" s="14"/>
      <c r="I1039" s="13"/>
    </row>
    <row r="1040" spans="2:9" ht="18.75" thickBot="1" x14ac:dyDescent="0.25">
      <c r="B1040" s="25" t="str">
        <f>IF(C1040="","",COUNTIF($C$7:C1040,C1040))</f>
        <v/>
      </c>
      <c r="C1040" s="25" t="str">
        <f>IF(AND('كشف حساب'!$F$5&amp;'كشف حساب'!$F$6="")*AND(D1040='كشف حساب'!$B$5),1,IF(AND(F1040&gt;='كشف حساب'!$F$5,'حركة العملاء'!F1040&lt;='كشف حساب'!$F$6)*AND(D1040='كشف حساب'!$B$5),1,""))</f>
        <v/>
      </c>
      <c r="D1040" s="18"/>
      <c r="E1040" s="17" t="str">
        <f>IFERROR(VLOOKUP(D1040,'بيان العملاء'!$B$7:$I$170,2,0),"")</f>
        <v/>
      </c>
      <c r="F1040" s="16"/>
      <c r="G1040" s="15"/>
      <c r="H1040" s="14"/>
      <c r="I1040" s="13"/>
    </row>
    <row r="1041" spans="2:9" ht="18.75" thickBot="1" x14ac:dyDescent="0.25">
      <c r="B1041" s="25" t="str">
        <f>IF(C1041="","",COUNTIF($C$7:C1041,C1041))</f>
        <v/>
      </c>
      <c r="C1041" s="25" t="str">
        <f>IF(AND('كشف حساب'!$F$5&amp;'كشف حساب'!$F$6="")*AND(D1041='كشف حساب'!$B$5),1,IF(AND(F1041&gt;='كشف حساب'!$F$5,'حركة العملاء'!F1041&lt;='كشف حساب'!$F$6)*AND(D1041='كشف حساب'!$B$5),1,""))</f>
        <v/>
      </c>
      <c r="D1041" s="18"/>
      <c r="E1041" s="17" t="str">
        <f>IFERROR(VLOOKUP(D1041,'بيان العملاء'!$B$7:$I$170,2,0),"")</f>
        <v/>
      </c>
      <c r="F1041" s="16"/>
      <c r="G1041" s="15"/>
      <c r="H1041" s="14"/>
      <c r="I1041" s="13"/>
    </row>
    <row r="1042" spans="2:9" ht="18.75" thickBot="1" x14ac:dyDescent="0.25">
      <c r="B1042" s="25" t="str">
        <f>IF(C1042="","",COUNTIF($C$7:C1042,C1042))</f>
        <v/>
      </c>
      <c r="C1042" s="25" t="str">
        <f>IF(AND('كشف حساب'!$F$5&amp;'كشف حساب'!$F$6="")*AND(D1042='كشف حساب'!$B$5),1,IF(AND(F1042&gt;='كشف حساب'!$F$5,'حركة العملاء'!F1042&lt;='كشف حساب'!$F$6)*AND(D1042='كشف حساب'!$B$5),1,""))</f>
        <v/>
      </c>
      <c r="D1042" s="18"/>
      <c r="E1042" s="17" t="str">
        <f>IFERROR(VLOOKUP(D1042,'بيان العملاء'!$B$7:$I$170,2,0),"")</f>
        <v/>
      </c>
      <c r="F1042" s="16"/>
      <c r="G1042" s="15"/>
      <c r="H1042" s="14"/>
      <c r="I1042" s="13"/>
    </row>
    <row r="1043" spans="2:9" ht="18.75" thickBot="1" x14ac:dyDescent="0.25">
      <c r="B1043" s="25" t="str">
        <f>IF(C1043="","",COUNTIF($C$7:C1043,C1043))</f>
        <v/>
      </c>
      <c r="C1043" s="25" t="str">
        <f>IF(AND('كشف حساب'!$F$5&amp;'كشف حساب'!$F$6="")*AND(D1043='كشف حساب'!$B$5),1,IF(AND(F1043&gt;='كشف حساب'!$F$5,'حركة العملاء'!F1043&lt;='كشف حساب'!$F$6)*AND(D1043='كشف حساب'!$B$5),1,""))</f>
        <v/>
      </c>
      <c r="D1043" s="18"/>
      <c r="E1043" s="17" t="str">
        <f>IFERROR(VLOOKUP(D1043,'بيان العملاء'!$B$7:$I$170,2,0),"")</f>
        <v/>
      </c>
      <c r="F1043" s="16"/>
      <c r="G1043" s="15"/>
      <c r="H1043" s="14"/>
      <c r="I1043" s="13"/>
    </row>
    <row r="1044" spans="2:9" ht="18.75" thickBot="1" x14ac:dyDescent="0.25">
      <c r="B1044" s="25" t="str">
        <f>IF(C1044="","",COUNTIF($C$7:C1044,C1044))</f>
        <v/>
      </c>
      <c r="C1044" s="25" t="str">
        <f>IF(AND('كشف حساب'!$F$5&amp;'كشف حساب'!$F$6="")*AND(D1044='كشف حساب'!$B$5),1,IF(AND(F1044&gt;='كشف حساب'!$F$5,'حركة العملاء'!F1044&lt;='كشف حساب'!$F$6)*AND(D1044='كشف حساب'!$B$5),1,""))</f>
        <v/>
      </c>
      <c r="D1044" s="18"/>
      <c r="E1044" s="17" t="str">
        <f>IFERROR(VLOOKUP(D1044,'بيان العملاء'!$B$7:$I$170,2,0),"")</f>
        <v/>
      </c>
      <c r="F1044" s="16"/>
      <c r="G1044" s="15"/>
      <c r="H1044" s="14"/>
      <c r="I1044" s="13"/>
    </row>
    <row r="1045" spans="2:9" ht="18.75" thickBot="1" x14ac:dyDescent="0.25">
      <c r="B1045" s="25" t="str">
        <f>IF(C1045="","",COUNTIF($C$7:C1045,C1045))</f>
        <v/>
      </c>
      <c r="C1045" s="25" t="str">
        <f>IF(AND('كشف حساب'!$F$5&amp;'كشف حساب'!$F$6="")*AND(D1045='كشف حساب'!$B$5),1,IF(AND(F1045&gt;='كشف حساب'!$F$5,'حركة العملاء'!F1045&lt;='كشف حساب'!$F$6)*AND(D1045='كشف حساب'!$B$5),1,""))</f>
        <v/>
      </c>
      <c r="D1045" s="18"/>
      <c r="E1045" s="17" t="str">
        <f>IFERROR(VLOOKUP(D1045,'بيان العملاء'!$B$7:$I$170,2,0),"")</f>
        <v/>
      </c>
      <c r="F1045" s="16"/>
      <c r="G1045" s="15"/>
      <c r="H1045" s="14"/>
      <c r="I1045" s="13"/>
    </row>
    <row r="1046" spans="2:9" ht="18.75" thickBot="1" x14ac:dyDescent="0.25">
      <c r="B1046" s="25" t="str">
        <f>IF(C1046="","",COUNTIF($C$7:C1046,C1046))</f>
        <v/>
      </c>
      <c r="C1046" s="25" t="str">
        <f>IF(AND('كشف حساب'!$F$5&amp;'كشف حساب'!$F$6="")*AND(D1046='كشف حساب'!$B$5),1,IF(AND(F1046&gt;='كشف حساب'!$F$5,'حركة العملاء'!F1046&lt;='كشف حساب'!$F$6)*AND(D1046='كشف حساب'!$B$5),1,""))</f>
        <v/>
      </c>
      <c r="D1046" s="18"/>
      <c r="E1046" s="17" t="str">
        <f>IFERROR(VLOOKUP(D1046,'بيان العملاء'!$B$7:$I$170,2,0),"")</f>
        <v/>
      </c>
      <c r="F1046" s="16"/>
      <c r="G1046" s="15"/>
      <c r="H1046" s="14"/>
      <c r="I1046" s="13"/>
    </row>
    <row r="1047" spans="2:9" ht="18.75" thickBot="1" x14ac:dyDescent="0.25">
      <c r="B1047" s="25" t="str">
        <f>IF(C1047="","",COUNTIF($C$7:C1047,C1047))</f>
        <v/>
      </c>
      <c r="C1047" s="25" t="str">
        <f>IF(AND('كشف حساب'!$F$5&amp;'كشف حساب'!$F$6="")*AND(D1047='كشف حساب'!$B$5),1,IF(AND(F1047&gt;='كشف حساب'!$F$5,'حركة العملاء'!F1047&lt;='كشف حساب'!$F$6)*AND(D1047='كشف حساب'!$B$5),1,""))</f>
        <v/>
      </c>
      <c r="D1047" s="18"/>
      <c r="E1047" s="17" t="str">
        <f>IFERROR(VLOOKUP(D1047,'بيان العملاء'!$B$7:$I$170,2,0),"")</f>
        <v/>
      </c>
      <c r="F1047" s="16"/>
      <c r="G1047" s="15"/>
      <c r="H1047" s="14"/>
      <c r="I1047" s="13"/>
    </row>
    <row r="1048" spans="2:9" ht="18.75" thickBot="1" x14ac:dyDescent="0.25">
      <c r="B1048" s="25" t="str">
        <f>IF(C1048="","",COUNTIF($C$7:C1048,C1048))</f>
        <v/>
      </c>
      <c r="C1048" s="25" t="str">
        <f>IF(AND('كشف حساب'!$F$5&amp;'كشف حساب'!$F$6="")*AND(D1048='كشف حساب'!$B$5),1,IF(AND(F1048&gt;='كشف حساب'!$F$5,'حركة العملاء'!F1048&lt;='كشف حساب'!$F$6)*AND(D1048='كشف حساب'!$B$5),1,""))</f>
        <v/>
      </c>
      <c r="D1048" s="18"/>
      <c r="E1048" s="17" t="str">
        <f>IFERROR(VLOOKUP(D1048,'بيان العملاء'!$B$7:$I$170,2,0),"")</f>
        <v/>
      </c>
      <c r="F1048" s="16"/>
      <c r="G1048" s="15"/>
      <c r="H1048" s="14"/>
      <c r="I1048" s="13"/>
    </row>
    <row r="1049" spans="2:9" ht="18.75" thickBot="1" x14ac:dyDescent="0.25">
      <c r="B1049" s="25" t="str">
        <f>IF(C1049="","",COUNTIF($C$7:C1049,C1049))</f>
        <v/>
      </c>
      <c r="C1049" s="25" t="str">
        <f>IF(AND('كشف حساب'!$F$5&amp;'كشف حساب'!$F$6="")*AND(D1049='كشف حساب'!$B$5),1,IF(AND(F1049&gt;='كشف حساب'!$F$5,'حركة العملاء'!F1049&lt;='كشف حساب'!$F$6)*AND(D1049='كشف حساب'!$B$5),1,""))</f>
        <v/>
      </c>
      <c r="D1049" s="18"/>
      <c r="E1049" s="17" t="str">
        <f>IFERROR(VLOOKUP(D1049,'بيان العملاء'!$B$7:$I$170,2,0),"")</f>
        <v/>
      </c>
      <c r="F1049" s="16"/>
      <c r="G1049" s="15"/>
      <c r="H1049" s="14"/>
      <c r="I1049" s="13"/>
    </row>
    <row r="1050" spans="2:9" ht="18.75" thickBot="1" x14ac:dyDescent="0.25">
      <c r="B1050" s="25" t="str">
        <f>IF(C1050="","",COUNTIF($C$7:C1050,C1050))</f>
        <v/>
      </c>
      <c r="C1050" s="25" t="str">
        <f>IF(AND('كشف حساب'!$F$5&amp;'كشف حساب'!$F$6="")*AND(D1050='كشف حساب'!$B$5),1,IF(AND(F1050&gt;='كشف حساب'!$F$5,'حركة العملاء'!F1050&lt;='كشف حساب'!$F$6)*AND(D1050='كشف حساب'!$B$5),1,""))</f>
        <v/>
      </c>
      <c r="D1050" s="18"/>
      <c r="E1050" s="17" t="str">
        <f>IFERROR(VLOOKUP(D1050,'بيان العملاء'!$B$7:$I$170,2,0),"")</f>
        <v/>
      </c>
      <c r="F1050" s="16"/>
      <c r="G1050" s="15"/>
      <c r="H1050" s="14"/>
      <c r="I1050" s="13"/>
    </row>
    <row r="1051" spans="2:9" ht="18.75" thickBot="1" x14ac:dyDescent="0.25">
      <c r="B1051" s="25" t="str">
        <f>IF(C1051="","",COUNTIF($C$7:C1051,C1051))</f>
        <v/>
      </c>
      <c r="C1051" s="25" t="str">
        <f>IF(AND('كشف حساب'!$F$5&amp;'كشف حساب'!$F$6="")*AND(D1051='كشف حساب'!$B$5),1,IF(AND(F1051&gt;='كشف حساب'!$F$5,'حركة العملاء'!F1051&lt;='كشف حساب'!$F$6)*AND(D1051='كشف حساب'!$B$5),1,""))</f>
        <v/>
      </c>
      <c r="D1051" s="18"/>
      <c r="E1051" s="17" t="str">
        <f>IFERROR(VLOOKUP(D1051,'بيان العملاء'!$B$7:$I$170,2,0),"")</f>
        <v/>
      </c>
      <c r="F1051" s="16"/>
      <c r="G1051" s="15"/>
      <c r="H1051" s="14"/>
      <c r="I1051" s="13"/>
    </row>
    <row r="1052" spans="2:9" ht="18.75" thickBot="1" x14ac:dyDescent="0.25">
      <c r="B1052" s="25" t="str">
        <f>IF(C1052="","",COUNTIF($C$7:C1052,C1052))</f>
        <v/>
      </c>
      <c r="C1052" s="25" t="str">
        <f>IF(AND('كشف حساب'!$F$5&amp;'كشف حساب'!$F$6="")*AND(D1052='كشف حساب'!$B$5),1,IF(AND(F1052&gt;='كشف حساب'!$F$5,'حركة العملاء'!F1052&lt;='كشف حساب'!$F$6)*AND(D1052='كشف حساب'!$B$5),1,""))</f>
        <v/>
      </c>
      <c r="D1052" s="18"/>
      <c r="E1052" s="17" t="str">
        <f>IFERROR(VLOOKUP(D1052,'بيان العملاء'!$B$7:$I$170,2,0),"")</f>
        <v/>
      </c>
      <c r="F1052" s="16"/>
      <c r="G1052" s="15"/>
      <c r="H1052" s="14"/>
      <c r="I1052" s="13"/>
    </row>
    <row r="1053" spans="2:9" ht="18.75" thickBot="1" x14ac:dyDescent="0.25">
      <c r="B1053" s="25" t="str">
        <f>IF(C1053="","",COUNTIF($C$7:C1053,C1053))</f>
        <v/>
      </c>
      <c r="C1053" s="25" t="str">
        <f>IF(AND('كشف حساب'!$F$5&amp;'كشف حساب'!$F$6="")*AND(D1053='كشف حساب'!$B$5),1,IF(AND(F1053&gt;='كشف حساب'!$F$5,'حركة العملاء'!F1053&lt;='كشف حساب'!$F$6)*AND(D1053='كشف حساب'!$B$5),1,""))</f>
        <v/>
      </c>
      <c r="D1053" s="18"/>
      <c r="E1053" s="17" t="str">
        <f>IFERROR(VLOOKUP(D1053,'بيان العملاء'!$B$7:$I$170,2,0),"")</f>
        <v/>
      </c>
      <c r="F1053" s="16"/>
      <c r="G1053" s="15"/>
      <c r="H1053" s="14"/>
      <c r="I1053" s="13"/>
    </row>
    <row r="1054" spans="2:9" ht="18.75" thickBot="1" x14ac:dyDescent="0.25">
      <c r="B1054" s="25" t="str">
        <f>IF(C1054="","",COUNTIF($C$7:C1054,C1054))</f>
        <v/>
      </c>
      <c r="C1054" s="25" t="str">
        <f>IF(AND('كشف حساب'!$F$5&amp;'كشف حساب'!$F$6="")*AND(D1054='كشف حساب'!$B$5),1,IF(AND(F1054&gt;='كشف حساب'!$F$5,'حركة العملاء'!F1054&lt;='كشف حساب'!$F$6)*AND(D1054='كشف حساب'!$B$5),1,""))</f>
        <v/>
      </c>
      <c r="D1054" s="18"/>
      <c r="E1054" s="17" t="str">
        <f>IFERROR(VLOOKUP(D1054,'بيان العملاء'!$B$7:$I$170,2,0),"")</f>
        <v/>
      </c>
      <c r="F1054" s="16"/>
      <c r="G1054" s="15"/>
      <c r="H1054" s="14"/>
      <c r="I1054" s="13"/>
    </row>
    <row r="1055" spans="2:9" ht="18.75" thickBot="1" x14ac:dyDescent="0.25">
      <c r="B1055" s="25" t="str">
        <f>IF(C1055="","",COUNTIF($C$7:C1055,C1055))</f>
        <v/>
      </c>
      <c r="C1055" s="25" t="str">
        <f>IF(AND('كشف حساب'!$F$5&amp;'كشف حساب'!$F$6="")*AND(D1055='كشف حساب'!$B$5),1,IF(AND(F1055&gt;='كشف حساب'!$F$5,'حركة العملاء'!F1055&lt;='كشف حساب'!$F$6)*AND(D1055='كشف حساب'!$B$5),1,""))</f>
        <v/>
      </c>
      <c r="D1055" s="18"/>
      <c r="E1055" s="17" t="str">
        <f>IFERROR(VLOOKUP(D1055,'بيان العملاء'!$B$7:$I$170,2,0),"")</f>
        <v/>
      </c>
      <c r="F1055" s="16"/>
      <c r="G1055" s="15"/>
      <c r="H1055" s="14"/>
      <c r="I1055" s="13"/>
    </row>
    <row r="1056" spans="2:9" ht="18.75" thickBot="1" x14ac:dyDescent="0.25">
      <c r="B1056" s="25" t="str">
        <f>IF(C1056="","",COUNTIF($C$7:C1056,C1056))</f>
        <v/>
      </c>
      <c r="C1056" s="25" t="str">
        <f>IF(AND('كشف حساب'!$F$5&amp;'كشف حساب'!$F$6="")*AND(D1056='كشف حساب'!$B$5),1,IF(AND(F1056&gt;='كشف حساب'!$F$5,'حركة العملاء'!F1056&lt;='كشف حساب'!$F$6)*AND(D1056='كشف حساب'!$B$5),1,""))</f>
        <v/>
      </c>
      <c r="D1056" s="18"/>
      <c r="E1056" s="17" t="str">
        <f>IFERROR(VLOOKUP(D1056,'بيان العملاء'!$B$7:$I$170,2,0),"")</f>
        <v/>
      </c>
      <c r="F1056" s="16"/>
      <c r="G1056" s="15"/>
      <c r="H1056" s="14"/>
      <c r="I1056" s="13"/>
    </row>
    <row r="1057" spans="2:9" ht="18.75" thickBot="1" x14ac:dyDescent="0.25">
      <c r="B1057" s="25" t="str">
        <f>IF(C1057="","",COUNTIF($C$7:C1057,C1057))</f>
        <v/>
      </c>
      <c r="C1057" s="25" t="str">
        <f>IF(AND('كشف حساب'!$F$5&amp;'كشف حساب'!$F$6="")*AND(D1057='كشف حساب'!$B$5),1,IF(AND(F1057&gt;='كشف حساب'!$F$5,'حركة العملاء'!F1057&lt;='كشف حساب'!$F$6)*AND(D1057='كشف حساب'!$B$5),1,""))</f>
        <v/>
      </c>
      <c r="D1057" s="18"/>
      <c r="E1057" s="17" t="str">
        <f>IFERROR(VLOOKUP(D1057,'بيان العملاء'!$B$7:$I$170,2,0),"")</f>
        <v/>
      </c>
      <c r="F1057" s="16"/>
      <c r="G1057" s="15"/>
      <c r="H1057" s="14"/>
      <c r="I1057" s="13"/>
    </row>
    <row r="1058" spans="2:9" ht="18.75" thickBot="1" x14ac:dyDescent="0.25">
      <c r="B1058" s="25" t="str">
        <f>IF(C1058="","",COUNTIF($C$7:C1058,C1058))</f>
        <v/>
      </c>
      <c r="C1058" s="25" t="str">
        <f>IF(AND('كشف حساب'!$F$5&amp;'كشف حساب'!$F$6="")*AND(D1058='كشف حساب'!$B$5),1,IF(AND(F1058&gt;='كشف حساب'!$F$5,'حركة العملاء'!F1058&lt;='كشف حساب'!$F$6)*AND(D1058='كشف حساب'!$B$5),1,""))</f>
        <v/>
      </c>
      <c r="D1058" s="18"/>
      <c r="E1058" s="17" t="str">
        <f>IFERROR(VLOOKUP(D1058,'بيان العملاء'!$B$7:$I$170,2,0),"")</f>
        <v/>
      </c>
      <c r="F1058" s="16"/>
      <c r="G1058" s="15"/>
      <c r="H1058" s="14"/>
      <c r="I1058" s="13"/>
    </row>
    <row r="1059" spans="2:9" ht="18.75" thickBot="1" x14ac:dyDescent="0.25">
      <c r="B1059" s="25" t="str">
        <f>IF(C1059="","",COUNTIF($C$7:C1059,C1059))</f>
        <v/>
      </c>
      <c r="C1059" s="25" t="str">
        <f>IF(AND('كشف حساب'!$F$5&amp;'كشف حساب'!$F$6="")*AND(D1059='كشف حساب'!$B$5),1,IF(AND(F1059&gt;='كشف حساب'!$F$5,'حركة العملاء'!F1059&lt;='كشف حساب'!$F$6)*AND(D1059='كشف حساب'!$B$5),1,""))</f>
        <v/>
      </c>
      <c r="D1059" s="18"/>
      <c r="E1059" s="17" t="str">
        <f>IFERROR(VLOOKUP(D1059,'بيان العملاء'!$B$7:$I$170,2,0),"")</f>
        <v/>
      </c>
      <c r="F1059" s="16"/>
      <c r="G1059" s="15"/>
      <c r="H1059" s="14"/>
      <c r="I1059" s="13"/>
    </row>
    <row r="1060" spans="2:9" ht="18.75" thickBot="1" x14ac:dyDescent="0.25">
      <c r="B1060" s="25" t="str">
        <f>IF(C1060="","",COUNTIF($C$7:C1060,C1060))</f>
        <v/>
      </c>
      <c r="C1060" s="25" t="str">
        <f>IF(AND('كشف حساب'!$F$5&amp;'كشف حساب'!$F$6="")*AND(D1060='كشف حساب'!$B$5),1,IF(AND(F1060&gt;='كشف حساب'!$F$5,'حركة العملاء'!F1060&lt;='كشف حساب'!$F$6)*AND(D1060='كشف حساب'!$B$5),1,""))</f>
        <v/>
      </c>
      <c r="D1060" s="18"/>
      <c r="E1060" s="17" t="str">
        <f>IFERROR(VLOOKUP(D1060,'بيان العملاء'!$B$7:$I$170,2,0),"")</f>
        <v/>
      </c>
      <c r="F1060" s="16"/>
      <c r="G1060" s="15"/>
      <c r="H1060" s="14"/>
      <c r="I1060" s="13"/>
    </row>
    <row r="1061" spans="2:9" ht="18.75" thickBot="1" x14ac:dyDescent="0.25">
      <c r="B1061" s="25" t="str">
        <f>IF(C1061="","",COUNTIF($C$7:C1061,C1061))</f>
        <v/>
      </c>
      <c r="C1061" s="25" t="str">
        <f>IF(AND('كشف حساب'!$F$5&amp;'كشف حساب'!$F$6="")*AND(D1061='كشف حساب'!$B$5),1,IF(AND(F1061&gt;='كشف حساب'!$F$5,'حركة العملاء'!F1061&lt;='كشف حساب'!$F$6)*AND(D1061='كشف حساب'!$B$5),1,""))</f>
        <v/>
      </c>
      <c r="D1061" s="18"/>
      <c r="E1061" s="17" t="str">
        <f>IFERROR(VLOOKUP(D1061,'بيان العملاء'!$B$7:$I$170,2,0),"")</f>
        <v/>
      </c>
      <c r="F1061" s="16"/>
      <c r="G1061" s="15"/>
      <c r="H1061" s="14"/>
      <c r="I1061" s="13"/>
    </row>
    <row r="1062" spans="2:9" ht="18.75" thickBot="1" x14ac:dyDescent="0.25">
      <c r="B1062" s="25" t="str">
        <f>IF(C1062="","",COUNTIF($C$7:C1062,C1062))</f>
        <v/>
      </c>
      <c r="C1062" s="25" t="str">
        <f>IF(AND('كشف حساب'!$F$5&amp;'كشف حساب'!$F$6="")*AND(D1062='كشف حساب'!$B$5),1,IF(AND(F1062&gt;='كشف حساب'!$F$5,'حركة العملاء'!F1062&lt;='كشف حساب'!$F$6)*AND(D1062='كشف حساب'!$B$5),1,""))</f>
        <v/>
      </c>
      <c r="D1062" s="18"/>
      <c r="E1062" s="17" t="str">
        <f>IFERROR(VLOOKUP(D1062,'بيان العملاء'!$B$7:$I$170,2,0),"")</f>
        <v/>
      </c>
      <c r="F1062" s="16"/>
      <c r="G1062" s="15"/>
      <c r="H1062" s="14"/>
      <c r="I1062" s="13"/>
    </row>
    <row r="1063" spans="2:9" ht="18.75" thickBot="1" x14ac:dyDescent="0.25">
      <c r="B1063" s="25" t="str">
        <f>IF(C1063="","",COUNTIF($C$7:C1063,C1063))</f>
        <v/>
      </c>
      <c r="C1063" s="25" t="str">
        <f>IF(AND('كشف حساب'!$F$5&amp;'كشف حساب'!$F$6="")*AND(D1063='كشف حساب'!$B$5),1,IF(AND(F1063&gt;='كشف حساب'!$F$5,'حركة العملاء'!F1063&lt;='كشف حساب'!$F$6)*AND(D1063='كشف حساب'!$B$5),1,""))</f>
        <v/>
      </c>
      <c r="D1063" s="18"/>
      <c r="E1063" s="17" t="str">
        <f>IFERROR(VLOOKUP(D1063,'بيان العملاء'!$B$7:$I$170,2,0),"")</f>
        <v/>
      </c>
      <c r="F1063" s="16"/>
      <c r="G1063" s="15"/>
      <c r="H1063" s="14"/>
      <c r="I1063" s="13"/>
    </row>
    <row r="1064" spans="2:9" ht="18.75" thickBot="1" x14ac:dyDescent="0.25">
      <c r="B1064" s="25" t="str">
        <f>IF(C1064="","",COUNTIF($C$7:C1064,C1064))</f>
        <v/>
      </c>
      <c r="C1064" s="25" t="str">
        <f>IF(AND('كشف حساب'!$F$5&amp;'كشف حساب'!$F$6="")*AND(D1064='كشف حساب'!$B$5),1,IF(AND(F1064&gt;='كشف حساب'!$F$5,'حركة العملاء'!F1064&lt;='كشف حساب'!$F$6)*AND(D1064='كشف حساب'!$B$5),1,""))</f>
        <v/>
      </c>
      <c r="D1064" s="18"/>
      <c r="E1064" s="17" t="str">
        <f>IFERROR(VLOOKUP(D1064,'بيان العملاء'!$B$7:$I$170,2,0),"")</f>
        <v/>
      </c>
      <c r="F1064" s="16"/>
      <c r="G1064" s="15"/>
      <c r="H1064" s="14"/>
      <c r="I1064" s="13"/>
    </row>
    <row r="1065" spans="2:9" ht="18.75" thickBot="1" x14ac:dyDescent="0.25">
      <c r="B1065" s="25" t="str">
        <f>IF(C1065="","",COUNTIF($C$7:C1065,C1065))</f>
        <v/>
      </c>
      <c r="C1065" s="25" t="str">
        <f>IF(AND('كشف حساب'!$F$5&amp;'كشف حساب'!$F$6="")*AND(D1065='كشف حساب'!$B$5),1,IF(AND(F1065&gt;='كشف حساب'!$F$5,'حركة العملاء'!F1065&lt;='كشف حساب'!$F$6)*AND(D1065='كشف حساب'!$B$5),1,""))</f>
        <v/>
      </c>
      <c r="D1065" s="18"/>
      <c r="E1065" s="17" t="str">
        <f>IFERROR(VLOOKUP(D1065,'بيان العملاء'!$B$7:$I$170,2,0),"")</f>
        <v/>
      </c>
      <c r="F1065" s="16"/>
      <c r="G1065" s="15"/>
      <c r="H1065" s="14"/>
      <c r="I1065" s="13"/>
    </row>
    <row r="1066" spans="2:9" ht="18.75" thickBot="1" x14ac:dyDescent="0.25">
      <c r="B1066" s="25" t="str">
        <f>IF(C1066="","",COUNTIF($C$7:C1066,C1066))</f>
        <v/>
      </c>
      <c r="C1066" s="25" t="str">
        <f>IF(AND('كشف حساب'!$F$5&amp;'كشف حساب'!$F$6="")*AND(D1066='كشف حساب'!$B$5),1,IF(AND(F1066&gt;='كشف حساب'!$F$5,'حركة العملاء'!F1066&lt;='كشف حساب'!$F$6)*AND(D1066='كشف حساب'!$B$5),1,""))</f>
        <v/>
      </c>
      <c r="D1066" s="18"/>
      <c r="E1066" s="17" t="str">
        <f>IFERROR(VLOOKUP(D1066,'بيان العملاء'!$B$7:$I$170,2,0),"")</f>
        <v/>
      </c>
      <c r="F1066" s="16"/>
      <c r="G1066" s="15"/>
      <c r="H1066" s="14"/>
      <c r="I1066" s="13"/>
    </row>
    <row r="1067" spans="2:9" ht="18.75" thickBot="1" x14ac:dyDescent="0.25">
      <c r="B1067" s="25" t="str">
        <f>IF(C1067="","",COUNTIF($C$7:C1067,C1067))</f>
        <v/>
      </c>
      <c r="C1067" s="25" t="str">
        <f>IF(AND('كشف حساب'!$F$5&amp;'كشف حساب'!$F$6="")*AND(D1067='كشف حساب'!$B$5),1,IF(AND(F1067&gt;='كشف حساب'!$F$5,'حركة العملاء'!F1067&lt;='كشف حساب'!$F$6)*AND(D1067='كشف حساب'!$B$5),1,""))</f>
        <v/>
      </c>
      <c r="D1067" s="18"/>
      <c r="E1067" s="17" t="str">
        <f>IFERROR(VLOOKUP(D1067,'بيان العملاء'!$B$7:$I$170,2,0),"")</f>
        <v/>
      </c>
      <c r="F1067" s="16"/>
      <c r="G1067" s="15"/>
      <c r="H1067" s="14"/>
      <c r="I1067" s="13"/>
    </row>
    <row r="1068" spans="2:9" ht="18.75" thickBot="1" x14ac:dyDescent="0.25">
      <c r="B1068" s="25" t="str">
        <f>IF(C1068="","",COUNTIF($C$7:C1068,C1068))</f>
        <v/>
      </c>
      <c r="C1068" s="25" t="str">
        <f>IF(AND('كشف حساب'!$F$5&amp;'كشف حساب'!$F$6="")*AND(D1068='كشف حساب'!$B$5),1,IF(AND(F1068&gt;='كشف حساب'!$F$5,'حركة العملاء'!F1068&lt;='كشف حساب'!$F$6)*AND(D1068='كشف حساب'!$B$5),1,""))</f>
        <v/>
      </c>
      <c r="D1068" s="18"/>
      <c r="E1068" s="17" t="str">
        <f>IFERROR(VLOOKUP(D1068,'بيان العملاء'!$B$7:$I$170,2,0),"")</f>
        <v/>
      </c>
      <c r="F1068" s="16"/>
      <c r="G1068" s="15"/>
      <c r="H1068" s="14"/>
      <c r="I1068" s="13"/>
    </row>
    <row r="1069" spans="2:9" ht="18.75" thickBot="1" x14ac:dyDescent="0.25">
      <c r="B1069" s="25" t="str">
        <f>IF(C1069="","",COUNTIF($C$7:C1069,C1069))</f>
        <v/>
      </c>
      <c r="C1069" s="25" t="str">
        <f>IF(AND('كشف حساب'!$F$5&amp;'كشف حساب'!$F$6="")*AND(D1069='كشف حساب'!$B$5),1,IF(AND(F1069&gt;='كشف حساب'!$F$5,'حركة العملاء'!F1069&lt;='كشف حساب'!$F$6)*AND(D1069='كشف حساب'!$B$5),1,""))</f>
        <v/>
      </c>
      <c r="D1069" s="18"/>
      <c r="E1069" s="17" t="str">
        <f>IFERROR(VLOOKUP(D1069,'بيان العملاء'!$B$7:$I$170,2,0),"")</f>
        <v/>
      </c>
      <c r="F1069" s="16"/>
      <c r="G1069" s="15"/>
      <c r="H1069" s="14"/>
      <c r="I1069" s="13"/>
    </row>
    <row r="1070" spans="2:9" ht="18.75" thickBot="1" x14ac:dyDescent="0.25">
      <c r="B1070" s="25" t="str">
        <f>IF(C1070="","",COUNTIF($C$7:C1070,C1070))</f>
        <v/>
      </c>
      <c r="C1070" s="25" t="str">
        <f>IF(AND('كشف حساب'!$F$5&amp;'كشف حساب'!$F$6="")*AND(D1070='كشف حساب'!$B$5),1,IF(AND(F1070&gt;='كشف حساب'!$F$5,'حركة العملاء'!F1070&lt;='كشف حساب'!$F$6)*AND(D1070='كشف حساب'!$B$5),1,""))</f>
        <v/>
      </c>
      <c r="D1070" s="18"/>
      <c r="E1070" s="17" t="str">
        <f>IFERROR(VLOOKUP(D1070,'بيان العملاء'!$B$7:$I$170,2,0),"")</f>
        <v/>
      </c>
      <c r="F1070" s="16"/>
      <c r="G1070" s="15"/>
      <c r="H1070" s="14"/>
      <c r="I1070" s="13"/>
    </row>
    <row r="1071" spans="2:9" ht="18.75" thickBot="1" x14ac:dyDescent="0.25">
      <c r="B1071" s="25" t="str">
        <f>IF(C1071="","",COUNTIF($C$7:C1071,C1071))</f>
        <v/>
      </c>
      <c r="C1071" s="25" t="str">
        <f>IF(AND('كشف حساب'!$F$5&amp;'كشف حساب'!$F$6="")*AND(D1071='كشف حساب'!$B$5),1,IF(AND(F1071&gt;='كشف حساب'!$F$5,'حركة العملاء'!F1071&lt;='كشف حساب'!$F$6)*AND(D1071='كشف حساب'!$B$5),1,""))</f>
        <v/>
      </c>
      <c r="D1071" s="18"/>
      <c r="E1071" s="17" t="str">
        <f>IFERROR(VLOOKUP(D1071,'بيان العملاء'!$B$7:$I$170,2,0),"")</f>
        <v/>
      </c>
      <c r="F1071" s="16"/>
      <c r="G1071" s="15"/>
      <c r="H1071" s="14"/>
      <c r="I1071" s="13"/>
    </row>
    <row r="1072" spans="2:9" ht="18.75" thickBot="1" x14ac:dyDescent="0.25">
      <c r="B1072" s="25" t="str">
        <f>IF(C1072="","",COUNTIF($C$7:C1072,C1072))</f>
        <v/>
      </c>
      <c r="C1072" s="25" t="str">
        <f>IF(AND('كشف حساب'!$F$5&amp;'كشف حساب'!$F$6="")*AND(D1072='كشف حساب'!$B$5),1,IF(AND(F1072&gt;='كشف حساب'!$F$5,'حركة العملاء'!F1072&lt;='كشف حساب'!$F$6)*AND(D1072='كشف حساب'!$B$5),1,""))</f>
        <v/>
      </c>
      <c r="D1072" s="18"/>
      <c r="E1072" s="17" t="str">
        <f>IFERROR(VLOOKUP(D1072,'بيان العملاء'!$B$7:$I$170,2,0),"")</f>
        <v/>
      </c>
      <c r="F1072" s="16"/>
      <c r="G1072" s="15"/>
      <c r="H1072" s="14"/>
      <c r="I1072" s="13"/>
    </row>
    <row r="1073" spans="2:9" ht="18.75" thickBot="1" x14ac:dyDescent="0.25">
      <c r="B1073" s="25" t="str">
        <f>IF(C1073="","",COUNTIF($C$7:C1073,C1073))</f>
        <v/>
      </c>
      <c r="C1073" s="25" t="str">
        <f>IF(AND('كشف حساب'!$F$5&amp;'كشف حساب'!$F$6="")*AND(D1073='كشف حساب'!$B$5),1,IF(AND(F1073&gt;='كشف حساب'!$F$5,'حركة العملاء'!F1073&lt;='كشف حساب'!$F$6)*AND(D1073='كشف حساب'!$B$5),1,""))</f>
        <v/>
      </c>
      <c r="D1073" s="18"/>
      <c r="E1073" s="17" t="str">
        <f>IFERROR(VLOOKUP(D1073,'بيان العملاء'!$B$7:$I$170,2,0),"")</f>
        <v/>
      </c>
      <c r="F1073" s="16"/>
      <c r="G1073" s="15"/>
      <c r="H1073" s="14"/>
      <c r="I1073" s="13"/>
    </row>
    <row r="1074" spans="2:9" ht="18.75" thickBot="1" x14ac:dyDescent="0.25">
      <c r="B1074" s="25" t="str">
        <f>IF(C1074="","",COUNTIF($C$7:C1074,C1074))</f>
        <v/>
      </c>
      <c r="C1074" s="25" t="str">
        <f>IF(AND('كشف حساب'!$F$5&amp;'كشف حساب'!$F$6="")*AND(D1074='كشف حساب'!$B$5),1,IF(AND(F1074&gt;='كشف حساب'!$F$5,'حركة العملاء'!F1074&lt;='كشف حساب'!$F$6)*AND(D1074='كشف حساب'!$B$5),1,""))</f>
        <v/>
      </c>
      <c r="D1074" s="18"/>
      <c r="E1074" s="17" t="str">
        <f>IFERROR(VLOOKUP(D1074,'بيان العملاء'!$B$7:$I$170,2,0),"")</f>
        <v/>
      </c>
      <c r="F1074" s="16"/>
      <c r="G1074" s="15"/>
      <c r="H1074" s="14"/>
      <c r="I1074" s="13"/>
    </row>
    <row r="1075" spans="2:9" ht="18.75" thickBot="1" x14ac:dyDescent="0.25">
      <c r="B1075" s="25" t="str">
        <f>IF(C1075="","",COUNTIF($C$7:C1075,C1075))</f>
        <v/>
      </c>
      <c r="C1075" s="25" t="str">
        <f>IF(AND('كشف حساب'!$F$5&amp;'كشف حساب'!$F$6="")*AND(D1075='كشف حساب'!$B$5),1,IF(AND(F1075&gt;='كشف حساب'!$F$5,'حركة العملاء'!F1075&lt;='كشف حساب'!$F$6)*AND(D1075='كشف حساب'!$B$5),1,""))</f>
        <v/>
      </c>
      <c r="D1075" s="18"/>
      <c r="E1075" s="17" t="str">
        <f>IFERROR(VLOOKUP(D1075,'بيان العملاء'!$B$7:$I$170,2,0),"")</f>
        <v/>
      </c>
      <c r="F1075" s="16"/>
      <c r="G1075" s="15"/>
      <c r="H1075" s="14"/>
      <c r="I1075" s="13"/>
    </row>
    <row r="1076" spans="2:9" ht="18.75" thickBot="1" x14ac:dyDescent="0.25">
      <c r="B1076" s="25" t="str">
        <f>IF(C1076="","",COUNTIF($C$7:C1076,C1076))</f>
        <v/>
      </c>
      <c r="C1076" s="25" t="str">
        <f>IF(AND('كشف حساب'!$F$5&amp;'كشف حساب'!$F$6="")*AND(D1076='كشف حساب'!$B$5),1,IF(AND(F1076&gt;='كشف حساب'!$F$5,'حركة العملاء'!F1076&lt;='كشف حساب'!$F$6)*AND(D1076='كشف حساب'!$B$5),1,""))</f>
        <v/>
      </c>
      <c r="D1076" s="18"/>
      <c r="E1076" s="17" t="str">
        <f>IFERROR(VLOOKUP(D1076,'بيان العملاء'!$B$7:$I$170,2,0),"")</f>
        <v/>
      </c>
      <c r="F1076" s="16"/>
      <c r="G1076" s="15"/>
      <c r="H1076" s="14"/>
      <c r="I1076" s="13"/>
    </row>
    <row r="1077" spans="2:9" ht="18.75" thickBot="1" x14ac:dyDescent="0.25">
      <c r="B1077" s="25" t="str">
        <f>IF(C1077="","",COUNTIF($C$7:C1077,C1077))</f>
        <v/>
      </c>
      <c r="C1077" s="25" t="str">
        <f>IF(AND('كشف حساب'!$F$5&amp;'كشف حساب'!$F$6="")*AND(D1077='كشف حساب'!$B$5),1,IF(AND(F1077&gt;='كشف حساب'!$F$5,'حركة العملاء'!F1077&lt;='كشف حساب'!$F$6)*AND(D1077='كشف حساب'!$B$5),1,""))</f>
        <v/>
      </c>
      <c r="D1077" s="18"/>
      <c r="E1077" s="17" t="str">
        <f>IFERROR(VLOOKUP(D1077,'بيان العملاء'!$B$7:$I$170,2,0),"")</f>
        <v/>
      </c>
      <c r="F1077" s="16"/>
      <c r="G1077" s="15"/>
      <c r="H1077" s="14"/>
      <c r="I1077" s="13"/>
    </row>
    <row r="1078" spans="2:9" ht="18.75" thickBot="1" x14ac:dyDescent="0.25">
      <c r="B1078" s="25" t="str">
        <f>IF(C1078="","",COUNTIF($C$7:C1078,C1078))</f>
        <v/>
      </c>
      <c r="C1078" s="25" t="str">
        <f>IF(AND('كشف حساب'!$F$5&amp;'كشف حساب'!$F$6="")*AND(D1078='كشف حساب'!$B$5),1,IF(AND(F1078&gt;='كشف حساب'!$F$5,'حركة العملاء'!F1078&lt;='كشف حساب'!$F$6)*AND(D1078='كشف حساب'!$B$5),1,""))</f>
        <v/>
      </c>
      <c r="D1078" s="18"/>
      <c r="E1078" s="17" t="str">
        <f>IFERROR(VLOOKUP(D1078,'بيان العملاء'!$B$7:$I$170,2,0),"")</f>
        <v/>
      </c>
      <c r="F1078" s="16"/>
      <c r="G1078" s="15"/>
      <c r="H1078" s="14"/>
      <c r="I1078" s="13"/>
    </row>
    <row r="1079" spans="2:9" ht="18.75" thickBot="1" x14ac:dyDescent="0.25">
      <c r="B1079" s="25" t="str">
        <f>IF(C1079="","",COUNTIF($C$7:C1079,C1079))</f>
        <v/>
      </c>
      <c r="C1079" s="25" t="str">
        <f>IF(AND('كشف حساب'!$F$5&amp;'كشف حساب'!$F$6="")*AND(D1079='كشف حساب'!$B$5),1,IF(AND(F1079&gt;='كشف حساب'!$F$5,'حركة العملاء'!F1079&lt;='كشف حساب'!$F$6)*AND(D1079='كشف حساب'!$B$5),1,""))</f>
        <v/>
      </c>
      <c r="D1079" s="18"/>
      <c r="E1079" s="17" t="str">
        <f>IFERROR(VLOOKUP(D1079,'بيان العملاء'!$B$7:$I$170,2,0),"")</f>
        <v/>
      </c>
      <c r="F1079" s="16"/>
      <c r="G1079" s="15"/>
      <c r="H1079" s="14"/>
      <c r="I1079" s="13"/>
    </row>
    <row r="1080" spans="2:9" ht="18.75" thickBot="1" x14ac:dyDescent="0.25">
      <c r="B1080" s="25" t="str">
        <f>IF(C1080="","",COUNTIF($C$7:C1080,C1080))</f>
        <v/>
      </c>
      <c r="C1080" s="25" t="str">
        <f>IF(AND('كشف حساب'!$F$5&amp;'كشف حساب'!$F$6="")*AND(D1080='كشف حساب'!$B$5),1,IF(AND(F1080&gt;='كشف حساب'!$F$5,'حركة العملاء'!F1080&lt;='كشف حساب'!$F$6)*AND(D1080='كشف حساب'!$B$5),1,""))</f>
        <v/>
      </c>
      <c r="D1080" s="18"/>
      <c r="E1080" s="17" t="str">
        <f>IFERROR(VLOOKUP(D1080,'بيان العملاء'!$B$7:$I$170,2,0),"")</f>
        <v/>
      </c>
      <c r="F1080" s="16"/>
      <c r="G1080" s="15"/>
      <c r="H1080" s="14"/>
      <c r="I1080" s="13"/>
    </row>
    <row r="1081" spans="2:9" ht="18.75" thickBot="1" x14ac:dyDescent="0.25">
      <c r="B1081" s="25" t="str">
        <f>IF(C1081="","",COUNTIF($C$7:C1081,C1081))</f>
        <v/>
      </c>
      <c r="C1081" s="25" t="str">
        <f>IF(AND('كشف حساب'!$F$5&amp;'كشف حساب'!$F$6="")*AND(D1081='كشف حساب'!$B$5),1,IF(AND(F1081&gt;='كشف حساب'!$F$5,'حركة العملاء'!F1081&lt;='كشف حساب'!$F$6)*AND(D1081='كشف حساب'!$B$5),1,""))</f>
        <v/>
      </c>
      <c r="D1081" s="18"/>
      <c r="E1081" s="17" t="str">
        <f>IFERROR(VLOOKUP(D1081,'بيان العملاء'!$B$7:$I$170,2,0),"")</f>
        <v/>
      </c>
      <c r="F1081" s="16"/>
      <c r="G1081" s="15"/>
      <c r="H1081" s="14"/>
      <c r="I1081" s="13"/>
    </row>
    <row r="1082" spans="2:9" ht="18.75" thickBot="1" x14ac:dyDescent="0.25">
      <c r="B1082" s="25" t="str">
        <f>IF(C1082="","",COUNTIF($C$7:C1082,C1082))</f>
        <v/>
      </c>
      <c r="C1082" s="25" t="str">
        <f>IF(AND('كشف حساب'!$F$5&amp;'كشف حساب'!$F$6="")*AND(D1082='كشف حساب'!$B$5),1,IF(AND(F1082&gt;='كشف حساب'!$F$5,'حركة العملاء'!F1082&lt;='كشف حساب'!$F$6)*AND(D1082='كشف حساب'!$B$5),1,""))</f>
        <v/>
      </c>
      <c r="D1082" s="18"/>
      <c r="E1082" s="17" t="str">
        <f>IFERROR(VLOOKUP(D1082,'بيان العملاء'!$B$7:$I$170,2,0),"")</f>
        <v/>
      </c>
      <c r="F1082" s="16"/>
      <c r="G1082" s="15"/>
      <c r="H1082" s="14"/>
      <c r="I1082" s="13"/>
    </row>
    <row r="1083" spans="2:9" ht="18.75" thickBot="1" x14ac:dyDescent="0.25">
      <c r="B1083" s="25" t="str">
        <f>IF(C1083="","",COUNTIF($C$7:C1083,C1083))</f>
        <v/>
      </c>
      <c r="C1083" s="25" t="str">
        <f>IF(AND('كشف حساب'!$F$5&amp;'كشف حساب'!$F$6="")*AND(D1083='كشف حساب'!$B$5),1,IF(AND(F1083&gt;='كشف حساب'!$F$5,'حركة العملاء'!F1083&lt;='كشف حساب'!$F$6)*AND(D1083='كشف حساب'!$B$5),1,""))</f>
        <v/>
      </c>
      <c r="D1083" s="18"/>
      <c r="E1083" s="17" t="str">
        <f>IFERROR(VLOOKUP(D1083,'بيان العملاء'!$B$7:$I$170,2,0),"")</f>
        <v/>
      </c>
      <c r="F1083" s="16"/>
      <c r="G1083" s="15"/>
      <c r="H1083" s="14"/>
      <c r="I1083" s="13"/>
    </row>
    <row r="1084" spans="2:9" ht="18.75" thickBot="1" x14ac:dyDescent="0.25">
      <c r="B1084" s="25" t="str">
        <f>IF(C1084="","",COUNTIF($C$7:C1084,C1084))</f>
        <v/>
      </c>
      <c r="C1084" s="25" t="str">
        <f>IF(AND('كشف حساب'!$F$5&amp;'كشف حساب'!$F$6="")*AND(D1084='كشف حساب'!$B$5),1,IF(AND(F1084&gt;='كشف حساب'!$F$5,'حركة العملاء'!F1084&lt;='كشف حساب'!$F$6)*AND(D1084='كشف حساب'!$B$5),1,""))</f>
        <v/>
      </c>
      <c r="D1084" s="18"/>
      <c r="E1084" s="17" t="str">
        <f>IFERROR(VLOOKUP(D1084,'بيان العملاء'!$B$7:$I$170,2,0),"")</f>
        <v/>
      </c>
      <c r="F1084" s="16"/>
      <c r="G1084" s="15"/>
      <c r="H1084" s="14"/>
      <c r="I1084" s="13"/>
    </row>
    <row r="1085" spans="2:9" ht="18.75" thickBot="1" x14ac:dyDescent="0.25">
      <c r="B1085" s="25" t="str">
        <f>IF(C1085="","",COUNTIF($C$7:C1085,C1085))</f>
        <v/>
      </c>
      <c r="C1085" s="25" t="str">
        <f>IF(AND('كشف حساب'!$F$5&amp;'كشف حساب'!$F$6="")*AND(D1085='كشف حساب'!$B$5),1,IF(AND(F1085&gt;='كشف حساب'!$F$5,'حركة العملاء'!F1085&lt;='كشف حساب'!$F$6)*AND(D1085='كشف حساب'!$B$5),1,""))</f>
        <v/>
      </c>
      <c r="D1085" s="18"/>
      <c r="E1085" s="17" t="str">
        <f>IFERROR(VLOOKUP(D1085,'بيان العملاء'!$B$7:$I$170,2,0),"")</f>
        <v/>
      </c>
      <c r="F1085" s="16"/>
      <c r="G1085" s="15"/>
      <c r="H1085" s="14"/>
      <c r="I1085" s="13"/>
    </row>
    <row r="1086" spans="2:9" ht="18.75" thickBot="1" x14ac:dyDescent="0.25">
      <c r="B1086" s="25" t="str">
        <f>IF(C1086="","",COUNTIF($C$7:C1086,C1086))</f>
        <v/>
      </c>
      <c r="C1086" s="25" t="str">
        <f>IF(AND('كشف حساب'!$F$5&amp;'كشف حساب'!$F$6="")*AND(D1086='كشف حساب'!$B$5),1,IF(AND(F1086&gt;='كشف حساب'!$F$5,'حركة العملاء'!F1086&lt;='كشف حساب'!$F$6)*AND(D1086='كشف حساب'!$B$5),1,""))</f>
        <v/>
      </c>
      <c r="D1086" s="18"/>
      <c r="E1086" s="17" t="str">
        <f>IFERROR(VLOOKUP(D1086,'بيان العملاء'!$B$7:$I$170,2,0),"")</f>
        <v/>
      </c>
      <c r="F1086" s="16"/>
      <c r="G1086" s="15"/>
      <c r="H1086" s="14"/>
      <c r="I1086" s="13"/>
    </row>
    <row r="1087" spans="2:9" ht="18.75" thickBot="1" x14ac:dyDescent="0.25">
      <c r="B1087" s="25" t="str">
        <f>IF(C1087="","",COUNTIF($C$7:C1087,C1087))</f>
        <v/>
      </c>
      <c r="C1087" s="25" t="str">
        <f>IF(AND('كشف حساب'!$F$5&amp;'كشف حساب'!$F$6="")*AND(D1087='كشف حساب'!$B$5),1,IF(AND(F1087&gt;='كشف حساب'!$F$5,'حركة العملاء'!F1087&lt;='كشف حساب'!$F$6)*AND(D1087='كشف حساب'!$B$5),1,""))</f>
        <v/>
      </c>
      <c r="D1087" s="18"/>
      <c r="E1087" s="17" t="str">
        <f>IFERROR(VLOOKUP(D1087,'بيان العملاء'!$B$7:$I$170,2,0),"")</f>
        <v/>
      </c>
      <c r="F1087" s="16"/>
      <c r="G1087" s="15"/>
      <c r="H1087" s="14"/>
      <c r="I1087" s="13"/>
    </row>
    <row r="1088" spans="2:9" ht="18.75" thickBot="1" x14ac:dyDescent="0.25">
      <c r="B1088" s="25" t="str">
        <f>IF(C1088="","",COUNTIF($C$7:C1088,C1088))</f>
        <v/>
      </c>
      <c r="C1088" s="25" t="str">
        <f>IF(AND('كشف حساب'!$F$5&amp;'كشف حساب'!$F$6="")*AND(D1088='كشف حساب'!$B$5),1,IF(AND(F1088&gt;='كشف حساب'!$F$5,'حركة العملاء'!F1088&lt;='كشف حساب'!$F$6)*AND(D1088='كشف حساب'!$B$5),1,""))</f>
        <v/>
      </c>
      <c r="D1088" s="18"/>
      <c r="E1088" s="17" t="str">
        <f>IFERROR(VLOOKUP(D1088,'بيان العملاء'!$B$7:$I$170,2,0),"")</f>
        <v/>
      </c>
      <c r="F1088" s="16"/>
      <c r="G1088" s="15"/>
      <c r="H1088" s="14"/>
      <c r="I1088" s="13"/>
    </row>
    <row r="1089" spans="2:9" ht="18.75" thickBot="1" x14ac:dyDescent="0.25">
      <c r="B1089" s="25" t="str">
        <f>IF(C1089="","",COUNTIF($C$7:C1089,C1089))</f>
        <v/>
      </c>
      <c r="C1089" s="25" t="str">
        <f>IF(AND('كشف حساب'!$F$5&amp;'كشف حساب'!$F$6="")*AND(D1089='كشف حساب'!$B$5),1,IF(AND(F1089&gt;='كشف حساب'!$F$5,'حركة العملاء'!F1089&lt;='كشف حساب'!$F$6)*AND(D1089='كشف حساب'!$B$5),1,""))</f>
        <v/>
      </c>
      <c r="D1089" s="18"/>
      <c r="E1089" s="17" t="str">
        <f>IFERROR(VLOOKUP(D1089,'بيان العملاء'!$B$7:$I$170,2,0),"")</f>
        <v/>
      </c>
      <c r="F1089" s="16"/>
      <c r="G1089" s="15"/>
      <c r="H1089" s="14"/>
      <c r="I1089" s="13"/>
    </row>
    <row r="1090" spans="2:9" ht="18.75" thickBot="1" x14ac:dyDescent="0.25">
      <c r="B1090" s="25" t="str">
        <f>IF(C1090="","",COUNTIF($C$7:C1090,C1090))</f>
        <v/>
      </c>
      <c r="C1090" s="25" t="str">
        <f>IF(AND('كشف حساب'!$F$5&amp;'كشف حساب'!$F$6="")*AND(D1090='كشف حساب'!$B$5),1,IF(AND(F1090&gt;='كشف حساب'!$F$5,'حركة العملاء'!F1090&lt;='كشف حساب'!$F$6)*AND(D1090='كشف حساب'!$B$5),1,""))</f>
        <v/>
      </c>
      <c r="D1090" s="18"/>
      <c r="E1090" s="17" t="str">
        <f>IFERROR(VLOOKUP(D1090,'بيان العملاء'!$B$7:$I$170,2,0),"")</f>
        <v/>
      </c>
      <c r="F1090" s="16"/>
      <c r="G1090" s="15"/>
      <c r="H1090" s="14"/>
      <c r="I1090" s="13"/>
    </row>
    <row r="1091" spans="2:9" ht="18.75" thickBot="1" x14ac:dyDescent="0.25">
      <c r="B1091" s="25" t="str">
        <f>IF(C1091="","",COUNTIF($C$7:C1091,C1091))</f>
        <v/>
      </c>
      <c r="C1091" s="25" t="str">
        <f>IF(AND('كشف حساب'!$F$5&amp;'كشف حساب'!$F$6="")*AND(D1091='كشف حساب'!$B$5),1,IF(AND(F1091&gt;='كشف حساب'!$F$5,'حركة العملاء'!F1091&lt;='كشف حساب'!$F$6)*AND(D1091='كشف حساب'!$B$5),1,""))</f>
        <v/>
      </c>
      <c r="D1091" s="18"/>
      <c r="E1091" s="17" t="str">
        <f>IFERROR(VLOOKUP(D1091,'بيان العملاء'!$B$7:$I$170,2,0),"")</f>
        <v/>
      </c>
      <c r="F1091" s="16"/>
      <c r="G1091" s="15"/>
      <c r="H1091" s="14"/>
      <c r="I1091" s="13"/>
    </row>
    <row r="1092" spans="2:9" ht="18.75" thickBot="1" x14ac:dyDescent="0.25">
      <c r="B1092" s="25" t="str">
        <f>IF(C1092="","",COUNTIF($C$7:C1092,C1092))</f>
        <v/>
      </c>
      <c r="C1092" s="25" t="str">
        <f>IF(AND('كشف حساب'!$F$5&amp;'كشف حساب'!$F$6="")*AND(D1092='كشف حساب'!$B$5),1,IF(AND(F1092&gt;='كشف حساب'!$F$5,'حركة العملاء'!F1092&lt;='كشف حساب'!$F$6)*AND(D1092='كشف حساب'!$B$5),1,""))</f>
        <v/>
      </c>
      <c r="D1092" s="18"/>
      <c r="E1092" s="17" t="str">
        <f>IFERROR(VLOOKUP(D1092,'بيان العملاء'!$B$7:$I$170,2,0),"")</f>
        <v/>
      </c>
      <c r="F1092" s="16"/>
      <c r="G1092" s="15"/>
      <c r="H1092" s="14"/>
      <c r="I1092" s="13"/>
    </row>
    <row r="1093" spans="2:9" ht="18.75" thickBot="1" x14ac:dyDescent="0.25">
      <c r="B1093" s="25" t="str">
        <f>IF(C1093="","",COUNTIF($C$7:C1093,C1093))</f>
        <v/>
      </c>
      <c r="C1093" s="25" t="str">
        <f>IF(AND('كشف حساب'!$F$5&amp;'كشف حساب'!$F$6="")*AND(D1093='كشف حساب'!$B$5),1,IF(AND(F1093&gt;='كشف حساب'!$F$5,'حركة العملاء'!F1093&lt;='كشف حساب'!$F$6)*AND(D1093='كشف حساب'!$B$5),1,""))</f>
        <v/>
      </c>
      <c r="D1093" s="18"/>
      <c r="E1093" s="17" t="str">
        <f>IFERROR(VLOOKUP(D1093,'بيان العملاء'!$B$7:$I$170,2,0),"")</f>
        <v/>
      </c>
      <c r="F1093" s="16"/>
      <c r="G1093" s="15"/>
      <c r="H1093" s="14"/>
      <c r="I1093" s="13"/>
    </row>
    <row r="1094" spans="2:9" ht="18.75" thickBot="1" x14ac:dyDescent="0.25">
      <c r="B1094" s="25" t="str">
        <f>IF(C1094="","",COUNTIF($C$7:C1094,C1094))</f>
        <v/>
      </c>
      <c r="C1094" s="25" t="str">
        <f>IF(AND('كشف حساب'!$F$5&amp;'كشف حساب'!$F$6="")*AND(D1094='كشف حساب'!$B$5),1,IF(AND(F1094&gt;='كشف حساب'!$F$5,'حركة العملاء'!F1094&lt;='كشف حساب'!$F$6)*AND(D1094='كشف حساب'!$B$5),1,""))</f>
        <v/>
      </c>
      <c r="D1094" s="18"/>
      <c r="E1094" s="17" t="str">
        <f>IFERROR(VLOOKUP(D1094,'بيان العملاء'!$B$7:$I$170,2,0),"")</f>
        <v/>
      </c>
      <c r="F1094" s="16"/>
      <c r="G1094" s="15"/>
      <c r="H1094" s="14"/>
      <c r="I1094" s="13"/>
    </row>
    <row r="1095" spans="2:9" ht="18.75" thickBot="1" x14ac:dyDescent="0.25">
      <c r="B1095" s="25" t="str">
        <f>IF(C1095="","",COUNTIF($C$7:C1095,C1095))</f>
        <v/>
      </c>
      <c r="C1095" s="25" t="str">
        <f>IF(AND('كشف حساب'!$F$5&amp;'كشف حساب'!$F$6="")*AND(D1095='كشف حساب'!$B$5),1,IF(AND(F1095&gt;='كشف حساب'!$F$5,'حركة العملاء'!F1095&lt;='كشف حساب'!$F$6)*AND(D1095='كشف حساب'!$B$5),1,""))</f>
        <v/>
      </c>
      <c r="D1095" s="18"/>
      <c r="E1095" s="17" t="str">
        <f>IFERROR(VLOOKUP(D1095,'بيان العملاء'!$B$7:$I$170,2,0),"")</f>
        <v/>
      </c>
      <c r="F1095" s="16"/>
      <c r="G1095" s="15"/>
      <c r="H1095" s="14"/>
      <c r="I1095" s="13"/>
    </row>
    <row r="1096" spans="2:9" ht="18.75" thickBot="1" x14ac:dyDescent="0.25">
      <c r="B1096" s="25" t="str">
        <f>IF(C1096="","",COUNTIF($C$7:C1096,C1096))</f>
        <v/>
      </c>
      <c r="C1096" s="25" t="str">
        <f>IF(AND('كشف حساب'!$F$5&amp;'كشف حساب'!$F$6="")*AND(D1096='كشف حساب'!$B$5),1,IF(AND(F1096&gt;='كشف حساب'!$F$5,'حركة العملاء'!F1096&lt;='كشف حساب'!$F$6)*AND(D1096='كشف حساب'!$B$5),1,""))</f>
        <v/>
      </c>
      <c r="D1096" s="18"/>
      <c r="E1096" s="17" t="str">
        <f>IFERROR(VLOOKUP(D1096,'بيان العملاء'!$B$7:$I$170,2,0),"")</f>
        <v/>
      </c>
      <c r="F1096" s="16"/>
      <c r="G1096" s="15"/>
      <c r="H1096" s="14"/>
      <c r="I1096" s="13"/>
    </row>
    <row r="1097" spans="2:9" ht="18.75" thickBot="1" x14ac:dyDescent="0.25">
      <c r="B1097" s="25" t="str">
        <f>IF(C1097="","",COUNTIF($C$7:C1097,C1097))</f>
        <v/>
      </c>
      <c r="C1097" s="25" t="str">
        <f>IF(AND('كشف حساب'!$F$5&amp;'كشف حساب'!$F$6="")*AND(D1097='كشف حساب'!$B$5),1,IF(AND(F1097&gt;='كشف حساب'!$F$5,'حركة العملاء'!F1097&lt;='كشف حساب'!$F$6)*AND(D1097='كشف حساب'!$B$5),1,""))</f>
        <v/>
      </c>
      <c r="D1097" s="18"/>
      <c r="E1097" s="17" t="str">
        <f>IFERROR(VLOOKUP(D1097,'بيان العملاء'!$B$7:$I$170,2,0),"")</f>
        <v/>
      </c>
      <c r="F1097" s="16"/>
      <c r="G1097" s="15"/>
      <c r="H1097" s="14"/>
      <c r="I1097" s="13"/>
    </row>
    <row r="1098" spans="2:9" ht="18.75" thickBot="1" x14ac:dyDescent="0.25">
      <c r="B1098" s="25" t="str">
        <f>IF(C1098="","",COUNTIF($C$7:C1098,C1098))</f>
        <v/>
      </c>
      <c r="C1098" s="25" t="str">
        <f>IF(AND('كشف حساب'!$F$5&amp;'كشف حساب'!$F$6="")*AND(D1098='كشف حساب'!$B$5),1,IF(AND(F1098&gt;='كشف حساب'!$F$5,'حركة العملاء'!F1098&lt;='كشف حساب'!$F$6)*AND(D1098='كشف حساب'!$B$5),1,""))</f>
        <v/>
      </c>
      <c r="D1098" s="18"/>
      <c r="E1098" s="17" t="str">
        <f>IFERROR(VLOOKUP(D1098,'بيان العملاء'!$B$7:$I$170,2,0),"")</f>
        <v/>
      </c>
      <c r="F1098" s="16"/>
      <c r="G1098" s="15"/>
      <c r="H1098" s="14"/>
      <c r="I1098" s="13"/>
    </row>
    <row r="1099" spans="2:9" ht="18.75" thickBot="1" x14ac:dyDescent="0.25">
      <c r="B1099" s="25" t="str">
        <f>IF(C1099="","",COUNTIF($C$7:C1099,C1099))</f>
        <v/>
      </c>
      <c r="C1099" s="25" t="str">
        <f>IF(AND('كشف حساب'!$F$5&amp;'كشف حساب'!$F$6="")*AND(D1099='كشف حساب'!$B$5),1,IF(AND(F1099&gt;='كشف حساب'!$F$5,'حركة العملاء'!F1099&lt;='كشف حساب'!$F$6)*AND(D1099='كشف حساب'!$B$5),1,""))</f>
        <v/>
      </c>
      <c r="D1099" s="18"/>
      <c r="E1099" s="17" t="str">
        <f>IFERROR(VLOOKUP(D1099,'بيان العملاء'!$B$7:$I$170,2,0),"")</f>
        <v/>
      </c>
      <c r="F1099" s="16"/>
      <c r="G1099" s="15"/>
      <c r="H1099" s="14"/>
      <c r="I1099" s="13"/>
    </row>
    <row r="1100" spans="2:9" ht="18.75" thickBot="1" x14ac:dyDescent="0.25">
      <c r="B1100" s="25" t="str">
        <f>IF(C1100="","",COUNTIF($C$7:C1100,C1100))</f>
        <v/>
      </c>
      <c r="C1100" s="25" t="str">
        <f>IF(AND('كشف حساب'!$F$5&amp;'كشف حساب'!$F$6="")*AND(D1100='كشف حساب'!$B$5),1,IF(AND(F1100&gt;='كشف حساب'!$F$5,'حركة العملاء'!F1100&lt;='كشف حساب'!$F$6)*AND(D1100='كشف حساب'!$B$5),1,""))</f>
        <v/>
      </c>
      <c r="D1100" s="18"/>
      <c r="E1100" s="17" t="str">
        <f>IFERROR(VLOOKUP(D1100,'بيان العملاء'!$B$7:$I$170,2,0),"")</f>
        <v/>
      </c>
      <c r="F1100" s="16"/>
      <c r="G1100" s="15"/>
      <c r="H1100" s="14"/>
      <c r="I1100" s="13"/>
    </row>
    <row r="1101" spans="2:9" ht="18.75" thickBot="1" x14ac:dyDescent="0.25">
      <c r="B1101" s="25" t="str">
        <f>IF(C1101="","",COUNTIF($C$7:C1101,C1101))</f>
        <v/>
      </c>
      <c r="C1101" s="25" t="str">
        <f>IF(AND('كشف حساب'!$F$5&amp;'كشف حساب'!$F$6="")*AND(D1101='كشف حساب'!$B$5),1,IF(AND(F1101&gt;='كشف حساب'!$F$5,'حركة العملاء'!F1101&lt;='كشف حساب'!$F$6)*AND(D1101='كشف حساب'!$B$5),1,""))</f>
        <v/>
      </c>
      <c r="D1101" s="18"/>
      <c r="E1101" s="17" t="str">
        <f>IFERROR(VLOOKUP(D1101,'بيان العملاء'!$B$7:$I$170,2,0),"")</f>
        <v/>
      </c>
      <c r="F1101" s="16"/>
      <c r="G1101" s="15"/>
      <c r="H1101" s="14"/>
      <c r="I1101" s="13"/>
    </row>
    <row r="1102" spans="2:9" ht="18.75" thickBot="1" x14ac:dyDescent="0.25">
      <c r="B1102" s="25" t="str">
        <f>IF(C1102="","",COUNTIF($C$7:C1102,C1102))</f>
        <v/>
      </c>
      <c r="C1102" s="25" t="str">
        <f>IF(AND('كشف حساب'!$F$5&amp;'كشف حساب'!$F$6="")*AND(D1102='كشف حساب'!$B$5),1,IF(AND(F1102&gt;='كشف حساب'!$F$5,'حركة العملاء'!F1102&lt;='كشف حساب'!$F$6)*AND(D1102='كشف حساب'!$B$5),1,""))</f>
        <v/>
      </c>
      <c r="D1102" s="18"/>
      <c r="E1102" s="17" t="str">
        <f>IFERROR(VLOOKUP(D1102,'بيان العملاء'!$B$7:$I$170,2,0),"")</f>
        <v/>
      </c>
      <c r="F1102" s="16"/>
      <c r="G1102" s="15"/>
      <c r="H1102" s="14"/>
      <c r="I1102" s="13"/>
    </row>
    <row r="1103" spans="2:9" ht="18.75" thickBot="1" x14ac:dyDescent="0.25">
      <c r="B1103" s="25" t="str">
        <f>IF(C1103="","",COUNTIF($C$7:C1103,C1103))</f>
        <v/>
      </c>
      <c r="C1103" s="25" t="str">
        <f>IF(AND('كشف حساب'!$F$5&amp;'كشف حساب'!$F$6="")*AND(D1103='كشف حساب'!$B$5),1,IF(AND(F1103&gt;='كشف حساب'!$F$5,'حركة العملاء'!F1103&lt;='كشف حساب'!$F$6)*AND(D1103='كشف حساب'!$B$5),1,""))</f>
        <v/>
      </c>
      <c r="D1103" s="18"/>
      <c r="E1103" s="17" t="str">
        <f>IFERROR(VLOOKUP(D1103,'بيان العملاء'!$B$7:$I$170,2,0),"")</f>
        <v/>
      </c>
      <c r="F1103" s="16"/>
      <c r="G1103" s="15"/>
      <c r="H1103" s="14"/>
      <c r="I1103" s="13"/>
    </row>
    <row r="1104" spans="2:9" ht="18.75" thickBot="1" x14ac:dyDescent="0.25">
      <c r="B1104" s="25" t="str">
        <f>IF(C1104="","",COUNTIF($C$7:C1104,C1104))</f>
        <v/>
      </c>
      <c r="C1104" s="25" t="str">
        <f>IF(AND('كشف حساب'!$F$5&amp;'كشف حساب'!$F$6="")*AND(D1104='كشف حساب'!$B$5),1,IF(AND(F1104&gt;='كشف حساب'!$F$5,'حركة العملاء'!F1104&lt;='كشف حساب'!$F$6)*AND(D1104='كشف حساب'!$B$5),1,""))</f>
        <v/>
      </c>
      <c r="D1104" s="18"/>
      <c r="E1104" s="17" t="str">
        <f>IFERROR(VLOOKUP(D1104,'بيان العملاء'!$B$7:$I$170,2,0),"")</f>
        <v/>
      </c>
      <c r="F1104" s="16"/>
      <c r="G1104" s="15"/>
      <c r="H1104" s="14"/>
      <c r="I1104" s="13"/>
    </row>
    <row r="1105" spans="2:9" ht="18.75" thickBot="1" x14ac:dyDescent="0.25">
      <c r="B1105" s="25" t="str">
        <f>IF(C1105="","",COUNTIF($C$7:C1105,C1105))</f>
        <v/>
      </c>
      <c r="C1105" s="25" t="str">
        <f>IF(AND('كشف حساب'!$F$5&amp;'كشف حساب'!$F$6="")*AND(D1105='كشف حساب'!$B$5),1,IF(AND(F1105&gt;='كشف حساب'!$F$5,'حركة العملاء'!F1105&lt;='كشف حساب'!$F$6)*AND(D1105='كشف حساب'!$B$5),1,""))</f>
        <v/>
      </c>
      <c r="D1105" s="18"/>
      <c r="E1105" s="17" t="str">
        <f>IFERROR(VLOOKUP(D1105,'بيان العملاء'!$B$7:$I$170,2,0),"")</f>
        <v/>
      </c>
      <c r="F1105" s="16"/>
      <c r="G1105" s="15"/>
      <c r="H1105" s="14"/>
      <c r="I1105" s="13"/>
    </row>
    <row r="1106" spans="2:9" ht="18.75" thickBot="1" x14ac:dyDescent="0.25">
      <c r="B1106" s="25" t="str">
        <f>IF(C1106="","",COUNTIF($C$7:C1106,C1106))</f>
        <v/>
      </c>
      <c r="C1106" s="25" t="str">
        <f>IF(AND('كشف حساب'!$F$5&amp;'كشف حساب'!$F$6="")*AND(D1106='كشف حساب'!$B$5),1,IF(AND(F1106&gt;='كشف حساب'!$F$5,'حركة العملاء'!F1106&lt;='كشف حساب'!$F$6)*AND(D1106='كشف حساب'!$B$5),1,""))</f>
        <v/>
      </c>
      <c r="D1106" s="18"/>
      <c r="E1106" s="17" t="str">
        <f>IFERROR(VLOOKUP(D1106,'بيان العملاء'!$B$7:$I$170,2,0),"")</f>
        <v/>
      </c>
      <c r="F1106" s="16"/>
      <c r="G1106" s="15"/>
      <c r="H1106" s="14"/>
      <c r="I1106" s="13"/>
    </row>
    <row r="1107" spans="2:9" ht="18.75" thickBot="1" x14ac:dyDescent="0.25">
      <c r="B1107" s="25" t="str">
        <f>IF(C1107="","",COUNTIF($C$7:C1107,C1107))</f>
        <v/>
      </c>
      <c r="C1107" s="25" t="str">
        <f>IF(AND('كشف حساب'!$F$5&amp;'كشف حساب'!$F$6="")*AND(D1107='كشف حساب'!$B$5),1,IF(AND(F1107&gt;='كشف حساب'!$F$5,'حركة العملاء'!F1107&lt;='كشف حساب'!$F$6)*AND(D1107='كشف حساب'!$B$5),1,""))</f>
        <v/>
      </c>
      <c r="D1107" s="18"/>
      <c r="E1107" s="17" t="str">
        <f>IFERROR(VLOOKUP(D1107,'بيان العملاء'!$B$7:$I$170,2,0),"")</f>
        <v/>
      </c>
      <c r="F1107" s="16"/>
      <c r="G1107" s="15"/>
      <c r="H1107" s="14"/>
      <c r="I1107" s="13"/>
    </row>
    <row r="1108" spans="2:9" ht="18.75" thickBot="1" x14ac:dyDescent="0.25">
      <c r="B1108" s="25" t="str">
        <f>IF(C1108="","",COUNTIF($C$7:C1108,C1108))</f>
        <v/>
      </c>
      <c r="C1108" s="25" t="str">
        <f>IF(AND('كشف حساب'!$F$5&amp;'كشف حساب'!$F$6="")*AND(D1108='كشف حساب'!$B$5),1,IF(AND(F1108&gt;='كشف حساب'!$F$5,'حركة العملاء'!F1108&lt;='كشف حساب'!$F$6)*AND(D1108='كشف حساب'!$B$5),1,""))</f>
        <v/>
      </c>
      <c r="D1108" s="18"/>
      <c r="E1108" s="17" t="str">
        <f>IFERROR(VLOOKUP(D1108,'بيان العملاء'!$B$7:$I$170,2,0),"")</f>
        <v/>
      </c>
      <c r="F1108" s="16"/>
      <c r="G1108" s="15"/>
      <c r="H1108" s="14"/>
      <c r="I1108" s="13"/>
    </row>
    <row r="1109" spans="2:9" ht="18.75" thickBot="1" x14ac:dyDescent="0.25">
      <c r="B1109" s="25" t="str">
        <f>IF(C1109="","",COUNTIF($C$7:C1109,C1109))</f>
        <v/>
      </c>
      <c r="C1109" s="25" t="str">
        <f>IF(AND('كشف حساب'!$F$5&amp;'كشف حساب'!$F$6="")*AND(D1109='كشف حساب'!$B$5),1,IF(AND(F1109&gt;='كشف حساب'!$F$5,'حركة العملاء'!F1109&lt;='كشف حساب'!$F$6)*AND(D1109='كشف حساب'!$B$5),1,""))</f>
        <v/>
      </c>
      <c r="D1109" s="18"/>
      <c r="E1109" s="17" t="str">
        <f>IFERROR(VLOOKUP(D1109,'بيان العملاء'!$B$7:$I$170,2,0),"")</f>
        <v/>
      </c>
      <c r="F1109" s="16"/>
      <c r="G1109" s="15"/>
      <c r="H1109" s="14"/>
      <c r="I1109" s="13"/>
    </row>
    <row r="1110" spans="2:9" ht="18.75" thickBot="1" x14ac:dyDescent="0.25">
      <c r="B1110" s="25" t="str">
        <f>IF(C1110="","",COUNTIF($C$7:C1110,C1110))</f>
        <v/>
      </c>
      <c r="C1110" s="25" t="str">
        <f>IF(AND('كشف حساب'!$F$5&amp;'كشف حساب'!$F$6="")*AND(D1110='كشف حساب'!$B$5),1,IF(AND(F1110&gt;='كشف حساب'!$F$5,'حركة العملاء'!F1110&lt;='كشف حساب'!$F$6)*AND(D1110='كشف حساب'!$B$5),1,""))</f>
        <v/>
      </c>
      <c r="D1110" s="18"/>
      <c r="E1110" s="17" t="str">
        <f>IFERROR(VLOOKUP(D1110,'بيان العملاء'!$B$7:$I$170,2,0),"")</f>
        <v/>
      </c>
      <c r="F1110" s="16"/>
      <c r="G1110" s="15"/>
      <c r="H1110" s="14"/>
      <c r="I1110" s="13"/>
    </row>
    <row r="1111" spans="2:9" ht="18.75" thickBot="1" x14ac:dyDescent="0.25">
      <c r="B1111" s="25" t="str">
        <f>IF(C1111="","",COUNTIF($C$7:C1111,C1111))</f>
        <v/>
      </c>
      <c r="C1111" s="25" t="str">
        <f>IF(AND('كشف حساب'!$F$5&amp;'كشف حساب'!$F$6="")*AND(D1111='كشف حساب'!$B$5),1,IF(AND(F1111&gt;='كشف حساب'!$F$5,'حركة العملاء'!F1111&lt;='كشف حساب'!$F$6)*AND(D1111='كشف حساب'!$B$5),1,""))</f>
        <v/>
      </c>
      <c r="D1111" s="18"/>
      <c r="E1111" s="17" t="str">
        <f>IFERROR(VLOOKUP(D1111,'بيان العملاء'!$B$7:$I$170,2,0),"")</f>
        <v/>
      </c>
      <c r="F1111" s="16"/>
      <c r="G1111" s="15"/>
      <c r="H1111" s="14"/>
      <c r="I1111" s="13"/>
    </row>
    <row r="1112" spans="2:9" ht="18.75" thickBot="1" x14ac:dyDescent="0.25">
      <c r="B1112" s="25" t="str">
        <f>IF(C1112="","",COUNTIF($C$7:C1112,C1112))</f>
        <v/>
      </c>
      <c r="C1112" s="25" t="str">
        <f>IF(AND('كشف حساب'!$F$5&amp;'كشف حساب'!$F$6="")*AND(D1112='كشف حساب'!$B$5),1,IF(AND(F1112&gt;='كشف حساب'!$F$5,'حركة العملاء'!F1112&lt;='كشف حساب'!$F$6)*AND(D1112='كشف حساب'!$B$5),1,""))</f>
        <v/>
      </c>
      <c r="D1112" s="18"/>
      <c r="E1112" s="17" t="str">
        <f>IFERROR(VLOOKUP(D1112,'بيان العملاء'!$B$7:$I$170,2,0),"")</f>
        <v/>
      </c>
      <c r="F1112" s="16"/>
      <c r="G1112" s="15"/>
      <c r="H1112" s="14"/>
      <c r="I1112" s="13"/>
    </row>
    <row r="1113" spans="2:9" ht="18.75" thickBot="1" x14ac:dyDescent="0.25">
      <c r="B1113" s="25" t="str">
        <f>IF(C1113="","",COUNTIF($C$7:C1113,C1113))</f>
        <v/>
      </c>
      <c r="C1113" s="25" t="str">
        <f>IF(AND('كشف حساب'!$F$5&amp;'كشف حساب'!$F$6="")*AND(D1113='كشف حساب'!$B$5),1,IF(AND(F1113&gt;='كشف حساب'!$F$5,'حركة العملاء'!F1113&lt;='كشف حساب'!$F$6)*AND(D1113='كشف حساب'!$B$5),1,""))</f>
        <v/>
      </c>
      <c r="D1113" s="18"/>
      <c r="E1113" s="17" t="str">
        <f>IFERROR(VLOOKUP(D1113,'بيان العملاء'!$B$7:$I$170,2,0),"")</f>
        <v/>
      </c>
      <c r="F1113" s="16"/>
      <c r="G1113" s="15"/>
      <c r="H1113" s="14"/>
      <c r="I1113" s="13"/>
    </row>
    <row r="1114" spans="2:9" ht="18.75" thickBot="1" x14ac:dyDescent="0.25">
      <c r="B1114" s="25" t="str">
        <f>IF(C1114="","",COUNTIF($C$7:C1114,C1114))</f>
        <v/>
      </c>
      <c r="C1114" s="25" t="str">
        <f>IF(AND('كشف حساب'!$F$5&amp;'كشف حساب'!$F$6="")*AND(D1114='كشف حساب'!$B$5),1,IF(AND(F1114&gt;='كشف حساب'!$F$5,'حركة العملاء'!F1114&lt;='كشف حساب'!$F$6)*AND(D1114='كشف حساب'!$B$5),1,""))</f>
        <v/>
      </c>
      <c r="D1114" s="18"/>
      <c r="E1114" s="17" t="str">
        <f>IFERROR(VLOOKUP(D1114,'بيان العملاء'!$B$7:$I$170,2,0),"")</f>
        <v/>
      </c>
      <c r="F1114" s="16"/>
      <c r="G1114" s="15"/>
      <c r="H1114" s="14"/>
      <c r="I1114" s="13"/>
    </row>
    <row r="1115" spans="2:9" ht="18.75" thickBot="1" x14ac:dyDescent="0.25">
      <c r="B1115" s="25" t="str">
        <f>IF(C1115="","",COUNTIF($C$7:C1115,C1115))</f>
        <v/>
      </c>
      <c r="C1115" s="25" t="str">
        <f>IF(AND('كشف حساب'!$F$5&amp;'كشف حساب'!$F$6="")*AND(D1115='كشف حساب'!$B$5),1,IF(AND(F1115&gt;='كشف حساب'!$F$5,'حركة العملاء'!F1115&lt;='كشف حساب'!$F$6)*AND(D1115='كشف حساب'!$B$5),1,""))</f>
        <v/>
      </c>
      <c r="D1115" s="18"/>
      <c r="E1115" s="17" t="str">
        <f>IFERROR(VLOOKUP(D1115,'بيان العملاء'!$B$7:$I$170,2,0),"")</f>
        <v/>
      </c>
      <c r="F1115" s="16"/>
      <c r="G1115" s="15"/>
      <c r="H1115" s="14"/>
      <c r="I1115" s="13"/>
    </row>
    <row r="1116" spans="2:9" ht="18.75" thickBot="1" x14ac:dyDescent="0.25">
      <c r="B1116" s="25" t="str">
        <f>IF(C1116="","",COUNTIF($C$7:C1116,C1116))</f>
        <v/>
      </c>
      <c r="C1116" s="25" t="str">
        <f>IF(AND('كشف حساب'!$F$5&amp;'كشف حساب'!$F$6="")*AND(D1116='كشف حساب'!$B$5),1,IF(AND(F1116&gt;='كشف حساب'!$F$5,'حركة العملاء'!F1116&lt;='كشف حساب'!$F$6)*AND(D1116='كشف حساب'!$B$5),1,""))</f>
        <v/>
      </c>
      <c r="D1116" s="18"/>
      <c r="E1116" s="17" t="str">
        <f>IFERROR(VLOOKUP(D1116,'بيان العملاء'!$B$7:$I$170,2,0),"")</f>
        <v/>
      </c>
      <c r="F1116" s="16"/>
      <c r="G1116" s="15"/>
      <c r="H1116" s="14"/>
      <c r="I1116" s="13"/>
    </row>
    <row r="1117" spans="2:9" ht="18.75" thickBot="1" x14ac:dyDescent="0.25">
      <c r="B1117" s="25" t="str">
        <f>IF(C1117="","",COUNTIF($C$7:C1117,C1117))</f>
        <v/>
      </c>
      <c r="C1117" s="25" t="str">
        <f>IF(AND('كشف حساب'!$F$5&amp;'كشف حساب'!$F$6="")*AND(D1117='كشف حساب'!$B$5),1,IF(AND(F1117&gt;='كشف حساب'!$F$5,'حركة العملاء'!F1117&lt;='كشف حساب'!$F$6)*AND(D1117='كشف حساب'!$B$5),1,""))</f>
        <v/>
      </c>
      <c r="D1117" s="18"/>
      <c r="E1117" s="17" t="str">
        <f>IFERROR(VLOOKUP(D1117,'بيان العملاء'!$B$7:$I$170,2,0),"")</f>
        <v/>
      </c>
      <c r="F1117" s="16"/>
      <c r="G1117" s="15"/>
      <c r="H1117" s="14"/>
      <c r="I1117" s="13"/>
    </row>
    <row r="1118" spans="2:9" ht="18.75" thickBot="1" x14ac:dyDescent="0.25">
      <c r="B1118" s="25" t="str">
        <f>IF(C1118="","",COUNTIF($C$7:C1118,C1118))</f>
        <v/>
      </c>
      <c r="C1118" s="25" t="str">
        <f>IF(AND('كشف حساب'!$F$5&amp;'كشف حساب'!$F$6="")*AND(D1118='كشف حساب'!$B$5),1,IF(AND(F1118&gt;='كشف حساب'!$F$5,'حركة العملاء'!F1118&lt;='كشف حساب'!$F$6)*AND(D1118='كشف حساب'!$B$5),1,""))</f>
        <v/>
      </c>
      <c r="D1118" s="18"/>
      <c r="E1118" s="17" t="str">
        <f>IFERROR(VLOOKUP(D1118,'بيان العملاء'!$B$7:$I$170,2,0),"")</f>
        <v/>
      </c>
      <c r="F1118" s="16"/>
      <c r="G1118" s="15"/>
      <c r="H1118" s="14"/>
      <c r="I1118" s="13"/>
    </row>
    <row r="1119" spans="2:9" ht="18.75" thickBot="1" x14ac:dyDescent="0.25">
      <c r="B1119" s="25" t="str">
        <f>IF(C1119="","",COUNTIF($C$7:C1119,C1119))</f>
        <v/>
      </c>
      <c r="C1119" s="25" t="str">
        <f>IF(AND('كشف حساب'!$F$5&amp;'كشف حساب'!$F$6="")*AND(D1119='كشف حساب'!$B$5),1,IF(AND(F1119&gt;='كشف حساب'!$F$5,'حركة العملاء'!F1119&lt;='كشف حساب'!$F$6)*AND(D1119='كشف حساب'!$B$5),1,""))</f>
        <v/>
      </c>
      <c r="D1119" s="18"/>
      <c r="E1119" s="17" t="str">
        <f>IFERROR(VLOOKUP(D1119,'بيان العملاء'!$B$7:$I$170,2,0),"")</f>
        <v/>
      </c>
      <c r="F1119" s="16"/>
      <c r="G1119" s="15"/>
      <c r="H1119" s="14"/>
      <c r="I1119" s="13"/>
    </row>
    <row r="1120" spans="2:9" ht="18.75" thickBot="1" x14ac:dyDescent="0.25">
      <c r="B1120" s="25" t="str">
        <f>IF(C1120="","",COUNTIF($C$7:C1120,C1120))</f>
        <v/>
      </c>
      <c r="C1120" s="25" t="str">
        <f>IF(AND('كشف حساب'!$F$5&amp;'كشف حساب'!$F$6="")*AND(D1120='كشف حساب'!$B$5),1,IF(AND(F1120&gt;='كشف حساب'!$F$5,'حركة العملاء'!F1120&lt;='كشف حساب'!$F$6)*AND(D1120='كشف حساب'!$B$5),1,""))</f>
        <v/>
      </c>
      <c r="D1120" s="18"/>
      <c r="E1120" s="17" t="str">
        <f>IFERROR(VLOOKUP(D1120,'بيان العملاء'!$B$7:$I$170,2,0),"")</f>
        <v/>
      </c>
      <c r="F1120" s="16"/>
      <c r="G1120" s="15"/>
      <c r="H1120" s="14"/>
      <c r="I1120" s="13"/>
    </row>
    <row r="1121" spans="2:9" ht="18.75" thickBot="1" x14ac:dyDescent="0.25">
      <c r="B1121" s="25" t="str">
        <f>IF(C1121="","",COUNTIF($C$7:C1121,C1121))</f>
        <v/>
      </c>
      <c r="C1121" s="25" t="str">
        <f>IF(AND('كشف حساب'!$F$5&amp;'كشف حساب'!$F$6="")*AND(D1121='كشف حساب'!$B$5),1,IF(AND(F1121&gt;='كشف حساب'!$F$5,'حركة العملاء'!F1121&lt;='كشف حساب'!$F$6)*AND(D1121='كشف حساب'!$B$5),1,""))</f>
        <v/>
      </c>
      <c r="D1121" s="18"/>
      <c r="E1121" s="17" t="str">
        <f>IFERROR(VLOOKUP(D1121,'بيان العملاء'!$B$7:$I$170,2,0),"")</f>
        <v/>
      </c>
      <c r="F1121" s="16"/>
      <c r="G1121" s="15"/>
      <c r="H1121" s="14"/>
      <c r="I1121" s="13"/>
    </row>
    <row r="1122" spans="2:9" ht="18.75" thickBot="1" x14ac:dyDescent="0.25">
      <c r="B1122" s="25" t="str">
        <f>IF(C1122="","",COUNTIF($C$7:C1122,C1122))</f>
        <v/>
      </c>
      <c r="C1122" s="25" t="str">
        <f>IF(AND('كشف حساب'!$F$5&amp;'كشف حساب'!$F$6="")*AND(D1122='كشف حساب'!$B$5),1,IF(AND(F1122&gt;='كشف حساب'!$F$5,'حركة العملاء'!F1122&lt;='كشف حساب'!$F$6)*AND(D1122='كشف حساب'!$B$5),1,""))</f>
        <v/>
      </c>
      <c r="D1122" s="18"/>
      <c r="E1122" s="17" t="str">
        <f>IFERROR(VLOOKUP(D1122,'بيان العملاء'!$B$7:$I$170,2,0),"")</f>
        <v/>
      </c>
      <c r="F1122" s="16"/>
      <c r="G1122" s="15"/>
      <c r="H1122" s="14"/>
      <c r="I1122" s="13"/>
    </row>
    <row r="1123" spans="2:9" ht="18.75" thickBot="1" x14ac:dyDescent="0.25">
      <c r="B1123" s="25" t="str">
        <f>IF(C1123="","",COUNTIF($C$7:C1123,C1123))</f>
        <v/>
      </c>
      <c r="C1123" s="25" t="str">
        <f>IF(AND('كشف حساب'!$F$5&amp;'كشف حساب'!$F$6="")*AND(D1123='كشف حساب'!$B$5),1,IF(AND(F1123&gt;='كشف حساب'!$F$5,'حركة العملاء'!F1123&lt;='كشف حساب'!$F$6)*AND(D1123='كشف حساب'!$B$5),1,""))</f>
        <v/>
      </c>
      <c r="D1123" s="18"/>
      <c r="E1123" s="17" t="str">
        <f>IFERROR(VLOOKUP(D1123,'بيان العملاء'!$B$7:$I$170,2,0),"")</f>
        <v/>
      </c>
      <c r="F1123" s="16"/>
      <c r="G1123" s="15"/>
      <c r="H1123" s="14"/>
      <c r="I1123" s="13"/>
    </row>
    <row r="1124" spans="2:9" ht="18.75" thickBot="1" x14ac:dyDescent="0.25">
      <c r="B1124" s="25" t="str">
        <f>IF(C1124="","",COUNTIF($C$7:C1124,C1124))</f>
        <v/>
      </c>
      <c r="C1124" s="25" t="str">
        <f>IF(AND('كشف حساب'!$F$5&amp;'كشف حساب'!$F$6="")*AND(D1124='كشف حساب'!$B$5),1,IF(AND(F1124&gt;='كشف حساب'!$F$5,'حركة العملاء'!F1124&lt;='كشف حساب'!$F$6)*AND(D1124='كشف حساب'!$B$5),1,""))</f>
        <v/>
      </c>
      <c r="D1124" s="18"/>
      <c r="E1124" s="17" t="str">
        <f>IFERROR(VLOOKUP(D1124,'بيان العملاء'!$B$7:$I$170,2,0),"")</f>
        <v/>
      </c>
      <c r="F1124" s="16"/>
      <c r="G1124" s="15"/>
      <c r="H1124" s="14"/>
      <c r="I1124" s="13"/>
    </row>
    <row r="1125" spans="2:9" ht="18.75" thickBot="1" x14ac:dyDescent="0.25">
      <c r="B1125" s="25" t="str">
        <f>IF(C1125="","",COUNTIF($C$7:C1125,C1125))</f>
        <v/>
      </c>
      <c r="C1125" s="25" t="str">
        <f>IF(AND('كشف حساب'!$F$5&amp;'كشف حساب'!$F$6="")*AND(D1125='كشف حساب'!$B$5),1,IF(AND(F1125&gt;='كشف حساب'!$F$5,'حركة العملاء'!F1125&lt;='كشف حساب'!$F$6)*AND(D1125='كشف حساب'!$B$5),1,""))</f>
        <v/>
      </c>
      <c r="D1125" s="18"/>
      <c r="E1125" s="17" t="str">
        <f>IFERROR(VLOOKUP(D1125,'بيان العملاء'!$B$7:$I$170,2,0),"")</f>
        <v/>
      </c>
      <c r="F1125" s="16"/>
      <c r="G1125" s="15"/>
      <c r="H1125" s="14"/>
      <c r="I1125" s="13"/>
    </row>
    <row r="1126" spans="2:9" ht="18.75" thickBot="1" x14ac:dyDescent="0.25">
      <c r="B1126" s="25" t="str">
        <f>IF(C1126="","",COUNTIF($C$7:C1126,C1126))</f>
        <v/>
      </c>
      <c r="C1126" s="25" t="str">
        <f>IF(AND('كشف حساب'!$F$5&amp;'كشف حساب'!$F$6="")*AND(D1126='كشف حساب'!$B$5),1,IF(AND(F1126&gt;='كشف حساب'!$F$5,'حركة العملاء'!F1126&lt;='كشف حساب'!$F$6)*AND(D1126='كشف حساب'!$B$5),1,""))</f>
        <v/>
      </c>
      <c r="D1126" s="18"/>
      <c r="E1126" s="17" t="str">
        <f>IFERROR(VLOOKUP(D1126,'بيان العملاء'!$B$7:$I$170,2,0),"")</f>
        <v/>
      </c>
      <c r="F1126" s="16"/>
      <c r="G1126" s="15"/>
      <c r="H1126" s="14"/>
      <c r="I1126" s="13"/>
    </row>
    <row r="1127" spans="2:9" ht="18.75" thickBot="1" x14ac:dyDescent="0.25">
      <c r="B1127" s="25" t="str">
        <f>IF(C1127="","",COUNTIF($C$7:C1127,C1127))</f>
        <v/>
      </c>
      <c r="C1127" s="25" t="str">
        <f>IF(AND('كشف حساب'!$F$5&amp;'كشف حساب'!$F$6="")*AND(D1127='كشف حساب'!$B$5),1,IF(AND(F1127&gt;='كشف حساب'!$F$5,'حركة العملاء'!F1127&lt;='كشف حساب'!$F$6)*AND(D1127='كشف حساب'!$B$5),1,""))</f>
        <v/>
      </c>
      <c r="D1127" s="18"/>
      <c r="E1127" s="17" t="str">
        <f>IFERROR(VLOOKUP(D1127,'بيان العملاء'!$B$7:$I$170,2,0),"")</f>
        <v/>
      </c>
      <c r="F1127" s="16"/>
      <c r="G1127" s="15"/>
      <c r="H1127" s="14"/>
      <c r="I1127" s="13"/>
    </row>
    <row r="1128" spans="2:9" ht="18.75" thickBot="1" x14ac:dyDescent="0.25">
      <c r="B1128" s="25" t="str">
        <f>IF(C1128="","",COUNTIF($C$7:C1128,C1128))</f>
        <v/>
      </c>
      <c r="C1128" s="25" t="str">
        <f>IF(AND('كشف حساب'!$F$5&amp;'كشف حساب'!$F$6="")*AND(D1128='كشف حساب'!$B$5),1,IF(AND(F1128&gt;='كشف حساب'!$F$5,'حركة العملاء'!F1128&lt;='كشف حساب'!$F$6)*AND(D1128='كشف حساب'!$B$5),1,""))</f>
        <v/>
      </c>
      <c r="D1128" s="18"/>
      <c r="E1128" s="17" t="str">
        <f>IFERROR(VLOOKUP(D1128,'بيان العملاء'!$B$7:$I$170,2,0),"")</f>
        <v/>
      </c>
      <c r="F1128" s="16"/>
      <c r="G1128" s="15"/>
      <c r="H1128" s="14"/>
      <c r="I1128" s="13"/>
    </row>
    <row r="1129" spans="2:9" ht="18.75" thickBot="1" x14ac:dyDescent="0.25">
      <c r="B1129" s="25" t="str">
        <f>IF(C1129="","",COUNTIF($C$7:C1129,C1129))</f>
        <v/>
      </c>
      <c r="C1129" s="25" t="str">
        <f>IF(AND('كشف حساب'!$F$5&amp;'كشف حساب'!$F$6="")*AND(D1129='كشف حساب'!$B$5),1,IF(AND(F1129&gt;='كشف حساب'!$F$5,'حركة العملاء'!F1129&lt;='كشف حساب'!$F$6)*AND(D1129='كشف حساب'!$B$5),1,""))</f>
        <v/>
      </c>
      <c r="D1129" s="18"/>
      <c r="E1129" s="17" t="str">
        <f>IFERROR(VLOOKUP(D1129,'بيان العملاء'!$B$7:$I$170,2,0),"")</f>
        <v/>
      </c>
      <c r="F1129" s="16"/>
      <c r="G1129" s="15"/>
      <c r="H1129" s="14"/>
      <c r="I1129" s="13"/>
    </row>
    <row r="1130" spans="2:9" ht="18.75" thickBot="1" x14ac:dyDescent="0.25">
      <c r="B1130" s="25" t="str">
        <f>IF(C1130="","",COUNTIF($C$7:C1130,C1130))</f>
        <v/>
      </c>
      <c r="C1130" s="25" t="str">
        <f>IF(AND('كشف حساب'!$F$5&amp;'كشف حساب'!$F$6="")*AND(D1130='كشف حساب'!$B$5),1,IF(AND(F1130&gt;='كشف حساب'!$F$5,'حركة العملاء'!F1130&lt;='كشف حساب'!$F$6)*AND(D1130='كشف حساب'!$B$5),1,""))</f>
        <v/>
      </c>
      <c r="D1130" s="18"/>
      <c r="E1130" s="17" t="str">
        <f>IFERROR(VLOOKUP(D1130,'بيان العملاء'!$B$7:$I$170,2,0),"")</f>
        <v/>
      </c>
      <c r="F1130" s="16"/>
      <c r="G1130" s="15"/>
      <c r="H1130" s="14"/>
      <c r="I1130" s="13"/>
    </row>
    <row r="1131" spans="2:9" ht="18.75" thickBot="1" x14ac:dyDescent="0.25">
      <c r="B1131" s="25" t="str">
        <f>IF(C1131="","",COUNTIF($C$7:C1131,C1131))</f>
        <v/>
      </c>
      <c r="C1131" s="25" t="str">
        <f>IF(AND('كشف حساب'!$F$5&amp;'كشف حساب'!$F$6="")*AND(D1131='كشف حساب'!$B$5),1,IF(AND(F1131&gt;='كشف حساب'!$F$5,'حركة العملاء'!F1131&lt;='كشف حساب'!$F$6)*AND(D1131='كشف حساب'!$B$5),1,""))</f>
        <v/>
      </c>
      <c r="D1131" s="18"/>
      <c r="E1131" s="17" t="str">
        <f>IFERROR(VLOOKUP(D1131,'بيان العملاء'!$B$7:$I$170,2,0),"")</f>
        <v/>
      </c>
      <c r="F1131" s="16"/>
      <c r="G1131" s="15"/>
      <c r="H1131" s="14"/>
      <c r="I1131" s="13"/>
    </row>
    <row r="1132" spans="2:9" ht="18.75" thickBot="1" x14ac:dyDescent="0.25">
      <c r="B1132" s="25" t="str">
        <f>IF(C1132="","",COUNTIF($C$7:C1132,C1132))</f>
        <v/>
      </c>
      <c r="C1132" s="25" t="str">
        <f>IF(AND('كشف حساب'!$F$5&amp;'كشف حساب'!$F$6="")*AND(D1132='كشف حساب'!$B$5),1,IF(AND(F1132&gt;='كشف حساب'!$F$5,'حركة العملاء'!F1132&lt;='كشف حساب'!$F$6)*AND(D1132='كشف حساب'!$B$5),1,""))</f>
        <v/>
      </c>
      <c r="D1132" s="18"/>
      <c r="E1132" s="17" t="str">
        <f>IFERROR(VLOOKUP(D1132,'بيان العملاء'!$B$7:$I$170,2,0),"")</f>
        <v/>
      </c>
      <c r="F1132" s="16"/>
      <c r="G1132" s="15"/>
      <c r="H1132" s="14"/>
      <c r="I1132" s="13"/>
    </row>
    <row r="1133" spans="2:9" ht="18.75" thickBot="1" x14ac:dyDescent="0.25">
      <c r="B1133" s="25" t="str">
        <f>IF(C1133="","",COUNTIF($C$7:C1133,C1133))</f>
        <v/>
      </c>
      <c r="C1133" s="25" t="str">
        <f>IF(AND('كشف حساب'!$F$5&amp;'كشف حساب'!$F$6="")*AND(D1133='كشف حساب'!$B$5),1,IF(AND(F1133&gt;='كشف حساب'!$F$5,'حركة العملاء'!F1133&lt;='كشف حساب'!$F$6)*AND(D1133='كشف حساب'!$B$5),1,""))</f>
        <v/>
      </c>
      <c r="D1133" s="18"/>
      <c r="E1133" s="17" t="str">
        <f>IFERROR(VLOOKUP(D1133,'بيان العملاء'!$B$7:$I$170,2,0),"")</f>
        <v/>
      </c>
      <c r="F1133" s="16"/>
      <c r="G1133" s="15"/>
      <c r="H1133" s="14"/>
      <c r="I1133" s="13"/>
    </row>
    <row r="1134" spans="2:9" ht="18.75" thickBot="1" x14ac:dyDescent="0.25">
      <c r="B1134" s="25" t="str">
        <f>IF(C1134="","",COUNTIF($C$7:C1134,C1134))</f>
        <v/>
      </c>
      <c r="C1134" s="25" t="str">
        <f>IF(AND('كشف حساب'!$F$5&amp;'كشف حساب'!$F$6="")*AND(D1134='كشف حساب'!$B$5),1,IF(AND(F1134&gt;='كشف حساب'!$F$5,'حركة العملاء'!F1134&lt;='كشف حساب'!$F$6)*AND(D1134='كشف حساب'!$B$5),1,""))</f>
        <v/>
      </c>
      <c r="D1134" s="18"/>
      <c r="E1134" s="17" t="str">
        <f>IFERROR(VLOOKUP(D1134,'بيان العملاء'!$B$7:$I$170,2,0),"")</f>
        <v/>
      </c>
      <c r="F1134" s="16"/>
      <c r="G1134" s="15"/>
      <c r="H1134" s="14"/>
      <c r="I1134" s="13"/>
    </row>
    <row r="1135" spans="2:9" ht="18.75" thickBot="1" x14ac:dyDescent="0.25">
      <c r="B1135" s="25" t="str">
        <f>IF(C1135="","",COUNTIF($C$7:C1135,C1135))</f>
        <v/>
      </c>
      <c r="C1135" s="25" t="str">
        <f>IF(AND('كشف حساب'!$F$5&amp;'كشف حساب'!$F$6="")*AND(D1135='كشف حساب'!$B$5),1,IF(AND(F1135&gt;='كشف حساب'!$F$5,'حركة العملاء'!F1135&lt;='كشف حساب'!$F$6)*AND(D1135='كشف حساب'!$B$5),1,""))</f>
        <v/>
      </c>
      <c r="D1135" s="18"/>
      <c r="E1135" s="17" t="str">
        <f>IFERROR(VLOOKUP(D1135,'بيان العملاء'!$B$7:$I$170,2,0),"")</f>
        <v/>
      </c>
      <c r="F1135" s="16"/>
      <c r="G1135" s="15"/>
      <c r="H1135" s="14"/>
      <c r="I1135" s="13"/>
    </row>
    <row r="1136" spans="2:9" ht="18.75" thickBot="1" x14ac:dyDescent="0.25">
      <c r="B1136" s="25" t="str">
        <f>IF(C1136="","",COUNTIF($C$7:C1136,C1136))</f>
        <v/>
      </c>
      <c r="C1136" s="25" t="str">
        <f>IF(AND('كشف حساب'!$F$5&amp;'كشف حساب'!$F$6="")*AND(D1136='كشف حساب'!$B$5),1,IF(AND(F1136&gt;='كشف حساب'!$F$5,'حركة العملاء'!F1136&lt;='كشف حساب'!$F$6)*AND(D1136='كشف حساب'!$B$5),1,""))</f>
        <v/>
      </c>
      <c r="D1136" s="18"/>
      <c r="E1136" s="17" t="str">
        <f>IFERROR(VLOOKUP(D1136,'بيان العملاء'!$B$7:$I$170,2,0),"")</f>
        <v/>
      </c>
      <c r="F1136" s="16"/>
      <c r="G1136" s="15"/>
      <c r="H1136" s="14"/>
      <c r="I1136" s="13"/>
    </row>
    <row r="1137" spans="2:9" ht="18.75" thickBot="1" x14ac:dyDescent="0.25">
      <c r="B1137" s="25" t="str">
        <f>IF(C1137="","",COUNTIF($C$7:C1137,C1137))</f>
        <v/>
      </c>
      <c r="C1137" s="25" t="str">
        <f>IF(AND('كشف حساب'!$F$5&amp;'كشف حساب'!$F$6="")*AND(D1137='كشف حساب'!$B$5),1,IF(AND(F1137&gt;='كشف حساب'!$F$5,'حركة العملاء'!F1137&lt;='كشف حساب'!$F$6)*AND(D1137='كشف حساب'!$B$5),1,""))</f>
        <v/>
      </c>
      <c r="D1137" s="18"/>
      <c r="E1137" s="17" t="str">
        <f>IFERROR(VLOOKUP(D1137,'بيان العملاء'!$B$7:$I$170,2,0),"")</f>
        <v/>
      </c>
      <c r="F1137" s="16"/>
      <c r="G1137" s="15"/>
      <c r="H1137" s="14"/>
      <c r="I1137" s="13"/>
    </row>
    <row r="1138" spans="2:9" ht="18.75" thickBot="1" x14ac:dyDescent="0.25">
      <c r="B1138" s="25" t="str">
        <f>IF(C1138="","",COUNTIF($C$7:C1138,C1138))</f>
        <v/>
      </c>
      <c r="C1138" s="25" t="str">
        <f>IF(AND('كشف حساب'!$F$5&amp;'كشف حساب'!$F$6="")*AND(D1138='كشف حساب'!$B$5),1,IF(AND(F1138&gt;='كشف حساب'!$F$5,'حركة العملاء'!F1138&lt;='كشف حساب'!$F$6)*AND(D1138='كشف حساب'!$B$5),1,""))</f>
        <v/>
      </c>
      <c r="D1138" s="18"/>
      <c r="E1138" s="17" t="str">
        <f>IFERROR(VLOOKUP(D1138,'بيان العملاء'!$B$7:$I$170,2,0),"")</f>
        <v/>
      </c>
      <c r="F1138" s="16"/>
      <c r="G1138" s="15"/>
      <c r="H1138" s="14"/>
      <c r="I1138" s="13"/>
    </row>
    <row r="1139" spans="2:9" ht="18.75" thickBot="1" x14ac:dyDescent="0.25">
      <c r="B1139" s="25" t="str">
        <f>IF(C1139="","",COUNTIF($C$7:C1139,C1139))</f>
        <v/>
      </c>
      <c r="C1139" s="25" t="str">
        <f>IF(AND('كشف حساب'!$F$5&amp;'كشف حساب'!$F$6="")*AND(D1139='كشف حساب'!$B$5),1,IF(AND(F1139&gt;='كشف حساب'!$F$5,'حركة العملاء'!F1139&lt;='كشف حساب'!$F$6)*AND(D1139='كشف حساب'!$B$5),1,""))</f>
        <v/>
      </c>
      <c r="D1139" s="18"/>
      <c r="E1139" s="17" t="str">
        <f>IFERROR(VLOOKUP(D1139,'بيان العملاء'!$B$7:$I$170,2,0),"")</f>
        <v/>
      </c>
      <c r="F1139" s="16"/>
      <c r="G1139" s="15"/>
      <c r="H1139" s="14"/>
      <c r="I1139" s="13"/>
    </row>
    <row r="1140" spans="2:9" ht="18.75" thickBot="1" x14ac:dyDescent="0.25">
      <c r="B1140" s="25" t="str">
        <f>IF(C1140="","",COUNTIF($C$7:C1140,C1140))</f>
        <v/>
      </c>
      <c r="C1140" s="25" t="str">
        <f>IF(AND('كشف حساب'!$F$5&amp;'كشف حساب'!$F$6="")*AND(D1140='كشف حساب'!$B$5),1,IF(AND(F1140&gt;='كشف حساب'!$F$5,'حركة العملاء'!F1140&lt;='كشف حساب'!$F$6)*AND(D1140='كشف حساب'!$B$5),1,""))</f>
        <v/>
      </c>
      <c r="D1140" s="18"/>
      <c r="E1140" s="17" t="str">
        <f>IFERROR(VLOOKUP(D1140,'بيان العملاء'!$B$7:$I$170,2,0),"")</f>
        <v/>
      </c>
      <c r="F1140" s="16"/>
      <c r="G1140" s="15"/>
      <c r="H1140" s="14"/>
      <c r="I1140" s="13"/>
    </row>
    <row r="1141" spans="2:9" ht="18.75" thickBot="1" x14ac:dyDescent="0.25">
      <c r="B1141" s="25" t="str">
        <f>IF(C1141="","",COUNTIF($C$7:C1141,C1141))</f>
        <v/>
      </c>
      <c r="C1141" s="25" t="str">
        <f>IF(AND('كشف حساب'!$F$5&amp;'كشف حساب'!$F$6="")*AND(D1141='كشف حساب'!$B$5),1,IF(AND(F1141&gt;='كشف حساب'!$F$5,'حركة العملاء'!F1141&lt;='كشف حساب'!$F$6)*AND(D1141='كشف حساب'!$B$5),1,""))</f>
        <v/>
      </c>
      <c r="D1141" s="18"/>
      <c r="E1141" s="17" t="str">
        <f>IFERROR(VLOOKUP(D1141,'بيان العملاء'!$B$7:$I$170,2,0),"")</f>
        <v/>
      </c>
      <c r="F1141" s="16"/>
      <c r="G1141" s="15"/>
      <c r="H1141" s="14"/>
      <c r="I1141" s="13"/>
    </row>
    <row r="1142" spans="2:9" ht="18.75" thickBot="1" x14ac:dyDescent="0.25">
      <c r="B1142" s="25" t="str">
        <f>IF(C1142="","",COUNTIF($C$7:C1142,C1142))</f>
        <v/>
      </c>
      <c r="C1142" s="25" t="str">
        <f>IF(AND('كشف حساب'!$F$5&amp;'كشف حساب'!$F$6="")*AND(D1142='كشف حساب'!$B$5),1,IF(AND(F1142&gt;='كشف حساب'!$F$5,'حركة العملاء'!F1142&lt;='كشف حساب'!$F$6)*AND(D1142='كشف حساب'!$B$5),1,""))</f>
        <v/>
      </c>
      <c r="D1142" s="18"/>
      <c r="E1142" s="17" t="str">
        <f>IFERROR(VLOOKUP(D1142,'بيان العملاء'!$B$7:$I$170,2,0),"")</f>
        <v/>
      </c>
      <c r="F1142" s="16"/>
      <c r="G1142" s="15"/>
      <c r="H1142" s="14"/>
      <c r="I1142" s="13"/>
    </row>
    <row r="1143" spans="2:9" ht="18.75" thickBot="1" x14ac:dyDescent="0.25">
      <c r="B1143" s="25" t="str">
        <f>IF(C1143="","",COUNTIF($C$7:C1143,C1143))</f>
        <v/>
      </c>
      <c r="C1143" s="25" t="str">
        <f>IF(AND('كشف حساب'!$F$5&amp;'كشف حساب'!$F$6="")*AND(D1143='كشف حساب'!$B$5),1,IF(AND(F1143&gt;='كشف حساب'!$F$5,'حركة العملاء'!F1143&lt;='كشف حساب'!$F$6)*AND(D1143='كشف حساب'!$B$5),1,""))</f>
        <v/>
      </c>
      <c r="D1143" s="18"/>
      <c r="E1143" s="17" t="str">
        <f>IFERROR(VLOOKUP(D1143,'بيان العملاء'!$B$7:$I$170,2,0),"")</f>
        <v/>
      </c>
      <c r="F1143" s="16"/>
      <c r="G1143" s="15"/>
      <c r="H1143" s="14"/>
      <c r="I1143" s="13"/>
    </row>
    <row r="1144" spans="2:9" ht="18.75" thickBot="1" x14ac:dyDescent="0.25">
      <c r="B1144" s="25" t="str">
        <f>IF(C1144="","",COUNTIF($C$7:C1144,C1144))</f>
        <v/>
      </c>
      <c r="C1144" s="25" t="str">
        <f>IF(AND('كشف حساب'!$F$5&amp;'كشف حساب'!$F$6="")*AND(D1144='كشف حساب'!$B$5),1,IF(AND(F1144&gt;='كشف حساب'!$F$5,'حركة العملاء'!F1144&lt;='كشف حساب'!$F$6)*AND(D1144='كشف حساب'!$B$5),1,""))</f>
        <v/>
      </c>
      <c r="D1144" s="18"/>
      <c r="E1144" s="17" t="str">
        <f>IFERROR(VLOOKUP(D1144,'بيان العملاء'!$B$7:$I$170,2,0),"")</f>
        <v/>
      </c>
      <c r="F1144" s="16"/>
      <c r="G1144" s="15"/>
      <c r="H1144" s="14"/>
      <c r="I1144" s="13"/>
    </row>
    <row r="1145" spans="2:9" ht="18.75" thickBot="1" x14ac:dyDescent="0.25">
      <c r="B1145" s="25" t="str">
        <f>IF(C1145="","",COUNTIF($C$7:C1145,C1145))</f>
        <v/>
      </c>
      <c r="C1145" s="25" t="str">
        <f>IF(AND('كشف حساب'!$F$5&amp;'كشف حساب'!$F$6="")*AND(D1145='كشف حساب'!$B$5),1,IF(AND(F1145&gt;='كشف حساب'!$F$5,'حركة العملاء'!F1145&lt;='كشف حساب'!$F$6)*AND(D1145='كشف حساب'!$B$5),1,""))</f>
        <v/>
      </c>
      <c r="D1145" s="18"/>
      <c r="E1145" s="17" t="str">
        <f>IFERROR(VLOOKUP(D1145,'بيان العملاء'!$B$7:$I$170,2,0),"")</f>
        <v/>
      </c>
      <c r="F1145" s="16"/>
      <c r="G1145" s="15"/>
      <c r="H1145" s="14"/>
      <c r="I1145" s="13"/>
    </row>
    <row r="1146" spans="2:9" ht="18.75" thickBot="1" x14ac:dyDescent="0.25">
      <c r="B1146" s="25" t="str">
        <f>IF(C1146="","",COUNTIF($C$7:C1146,C1146))</f>
        <v/>
      </c>
      <c r="C1146" s="25" t="str">
        <f>IF(AND('كشف حساب'!$F$5&amp;'كشف حساب'!$F$6="")*AND(D1146='كشف حساب'!$B$5),1,IF(AND(F1146&gt;='كشف حساب'!$F$5,'حركة العملاء'!F1146&lt;='كشف حساب'!$F$6)*AND(D1146='كشف حساب'!$B$5),1,""))</f>
        <v/>
      </c>
      <c r="D1146" s="18"/>
      <c r="E1146" s="17" t="str">
        <f>IFERROR(VLOOKUP(D1146,'بيان العملاء'!$B$7:$I$170,2,0),"")</f>
        <v/>
      </c>
      <c r="F1146" s="16"/>
      <c r="G1146" s="15"/>
      <c r="H1146" s="14"/>
      <c r="I1146" s="13"/>
    </row>
    <row r="1147" spans="2:9" ht="18.75" thickBot="1" x14ac:dyDescent="0.25">
      <c r="B1147" s="25" t="str">
        <f>IF(C1147="","",COUNTIF($C$7:C1147,C1147))</f>
        <v/>
      </c>
      <c r="C1147" s="25" t="str">
        <f>IF(AND('كشف حساب'!$F$5&amp;'كشف حساب'!$F$6="")*AND(D1147='كشف حساب'!$B$5),1,IF(AND(F1147&gt;='كشف حساب'!$F$5,'حركة العملاء'!F1147&lt;='كشف حساب'!$F$6)*AND(D1147='كشف حساب'!$B$5),1,""))</f>
        <v/>
      </c>
      <c r="D1147" s="18"/>
      <c r="E1147" s="17" t="str">
        <f>IFERROR(VLOOKUP(D1147,'بيان العملاء'!$B$7:$I$170,2,0),"")</f>
        <v/>
      </c>
      <c r="F1147" s="16"/>
      <c r="G1147" s="15"/>
      <c r="H1147" s="14"/>
      <c r="I1147" s="13"/>
    </row>
    <row r="1148" spans="2:9" ht="18.75" thickBot="1" x14ac:dyDescent="0.25">
      <c r="B1148" s="25" t="str">
        <f>IF(C1148="","",COUNTIF($C$7:C1148,C1148))</f>
        <v/>
      </c>
      <c r="C1148" s="25" t="str">
        <f>IF(AND('كشف حساب'!$F$5&amp;'كشف حساب'!$F$6="")*AND(D1148='كشف حساب'!$B$5),1,IF(AND(F1148&gt;='كشف حساب'!$F$5,'حركة العملاء'!F1148&lt;='كشف حساب'!$F$6)*AND(D1148='كشف حساب'!$B$5),1,""))</f>
        <v/>
      </c>
      <c r="D1148" s="18"/>
      <c r="E1148" s="17" t="str">
        <f>IFERROR(VLOOKUP(D1148,'بيان العملاء'!$B$7:$I$170,2,0),"")</f>
        <v/>
      </c>
      <c r="F1148" s="16"/>
      <c r="G1148" s="15"/>
      <c r="H1148" s="14"/>
      <c r="I1148" s="13"/>
    </row>
    <row r="1149" spans="2:9" ht="18.75" thickBot="1" x14ac:dyDescent="0.25">
      <c r="B1149" s="25" t="str">
        <f>IF(C1149="","",COUNTIF($C$7:C1149,C1149))</f>
        <v/>
      </c>
      <c r="C1149" s="25" t="str">
        <f>IF(AND('كشف حساب'!$F$5&amp;'كشف حساب'!$F$6="")*AND(D1149='كشف حساب'!$B$5),1,IF(AND(F1149&gt;='كشف حساب'!$F$5,'حركة العملاء'!F1149&lt;='كشف حساب'!$F$6)*AND(D1149='كشف حساب'!$B$5),1,""))</f>
        <v/>
      </c>
      <c r="D1149" s="18"/>
      <c r="E1149" s="17" t="str">
        <f>IFERROR(VLOOKUP(D1149,'بيان العملاء'!$B$7:$I$170,2,0),"")</f>
        <v/>
      </c>
      <c r="F1149" s="16"/>
      <c r="G1149" s="15"/>
      <c r="H1149" s="14"/>
      <c r="I1149" s="13"/>
    </row>
    <row r="1150" spans="2:9" ht="18.75" thickBot="1" x14ac:dyDescent="0.25">
      <c r="B1150" s="25" t="str">
        <f>IF(C1150="","",COUNTIF($C$7:C1150,C1150))</f>
        <v/>
      </c>
      <c r="C1150" s="25" t="str">
        <f>IF(AND('كشف حساب'!$F$5&amp;'كشف حساب'!$F$6="")*AND(D1150='كشف حساب'!$B$5),1,IF(AND(F1150&gt;='كشف حساب'!$F$5,'حركة العملاء'!F1150&lt;='كشف حساب'!$F$6)*AND(D1150='كشف حساب'!$B$5),1,""))</f>
        <v/>
      </c>
      <c r="D1150" s="18"/>
      <c r="E1150" s="17" t="str">
        <f>IFERROR(VLOOKUP(D1150,'بيان العملاء'!$B$7:$I$170,2,0),"")</f>
        <v/>
      </c>
      <c r="F1150" s="16"/>
      <c r="G1150" s="15"/>
      <c r="H1150" s="14"/>
      <c r="I1150" s="13"/>
    </row>
    <row r="1151" spans="2:9" ht="18.75" thickBot="1" x14ac:dyDescent="0.25">
      <c r="B1151" s="25" t="str">
        <f>IF(C1151="","",COUNTIF($C$7:C1151,C1151))</f>
        <v/>
      </c>
      <c r="C1151" s="25" t="str">
        <f>IF(AND('كشف حساب'!$F$5&amp;'كشف حساب'!$F$6="")*AND(D1151='كشف حساب'!$B$5),1,IF(AND(F1151&gt;='كشف حساب'!$F$5,'حركة العملاء'!F1151&lt;='كشف حساب'!$F$6)*AND(D1151='كشف حساب'!$B$5),1,""))</f>
        <v/>
      </c>
      <c r="D1151" s="18"/>
      <c r="E1151" s="17" t="str">
        <f>IFERROR(VLOOKUP(D1151,'بيان العملاء'!$B$7:$I$170,2,0),"")</f>
        <v/>
      </c>
      <c r="F1151" s="16"/>
      <c r="G1151" s="15"/>
      <c r="H1151" s="14"/>
      <c r="I1151" s="13"/>
    </row>
    <row r="1152" spans="2:9" ht="18.75" thickBot="1" x14ac:dyDescent="0.25">
      <c r="B1152" s="25" t="str">
        <f>IF(C1152="","",COUNTIF($C$7:C1152,C1152))</f>
        <v/>
      </c>
      <c r="C1152" s="25" t="str">
        <f>IF(AND('كشف حساب'!$F$5&amp;'كشف حساب'!$F$6="")*AND(D1152='كشف حساب'!$B$5),1,IF(AND(F1152&gt;='كشف حساب'!$F$5,'حركة العملاء'!F1152&lt;='كشف حساب'!$F$6)*AND(D1152='كشف حساب'!$B$5),1,""))</f>
        <v/>
      </c>
      <c r="D1152" s="18"/>
      <c r="E1152" s="17" t="str">
        <f>IFERROR(VLOOKUP(D1152,'بيان العملاء'!$B$7:$I$170,2,0),"")</f>
        <v/>
      </c>
      <c r="F1152" s="16"/>
      <c r="G1152" s="15"/>
      <c r="H1152" s="14"/>
      <c r="I1152" s="13"/>
    </row>
    <row r="1153" spans="2:9" ht="18.75" thickBot="1" x14ac:dyDescent="0.25">
      <c r="B1153" s="25" t="str">
        <f>IF(C1153="","",COUNTIF($C$7:C1153,C1153))</f>
        <v/>
      </c>
      <c r="C1153" s="25" t="str">
        <f>IF(AND('كشف حساب'!$F$5&amp;'كشف حساب'!$F$6="")*AND(D1153='كشف حساب'!$B$5),1,IF(AND(F1153&gt;='كشف حساب'!$F$5,'حركة العملاء'!F1153&lt;='كشف حساب'!$F$6)*AND(D1153='كشف حساب'!$B$5),1,""))</f>
        <v/>
      </c>
      <c r="D1153" s="18"/>
      <c r="E1153" s="17" t="str">
        <f>IFERROR(VLOOKUP(D1153,'بيان العملاء'!$B$7:$I$170,2,0),"")</f>
        <v/>
      </c>
      <c r="F1153" s="16"/>
      <c r="G1153" s="15"/>
      <c r="H1153" s="14"/>
      <c r="I1153" s="13"/>
    </row>
    <row r="1154" spans="2:9" ht="18.75" thickBot="1" x14ac:dyDescent="0.25">
      <c r="B1154" s="25" t="str">
        <f>IF(C1154="","",COUNTIF($C$7:C1154,C1154))</f>
        <v/>
      </c>
      <c r="C1154" s="25" t="str">
        <f>IF(AND('كشف حساب'!$F$5&amp;'كشف حساب'!$F$6="")*AND(D1154='كشف حساب'!$B$5),1,IF(AND(F1154&gt;='كشف حساب'!$F$5,'حركة العملاء'!F1154&lt;='كشف حساب'!$F$6)*AND(D1154='كشف حساب'!$B$5),1,""))</f>
        <v/>
      </c>
      <c r="D1154" s="18"/>
      <c r="E1154" s="17" t="str">
        <f>IFERROR(VLOOKUP(D1154,'بيان العملاء'!$B$7:$I$170,2,0),"")</f>
        <v/>
      </c>
      <c r="F1154" s="16"/>
      <c r="G1154" s="15"/>
      <c r="H1154" s="14"/>
      <c r="I1154" s="13"/>
    </row>
    <row r="1155" spans="2:9" ht="18.75" thickBot="1" x14ac:dyDescent="0.25">
      <c r="B1155" s="25" t="str">
        <f>IF(C1155="","",COUNTIF($C$7:C1155,C1155))</f>
        <v/>
      </c>
      <c r="C1155" s="25" t="str">
        <f>IF(AND('كشف حساب'!$F$5&amp;'كشف حساب'!$F$6="")*AND(D1155='كشف حساب'!$B$5),1,IF(AND(F1155&gt;='كشف حساب'!$F$5,'حركة العملاء'!F1155&lt;='كشف حساب'!$F$6)*AND(D1155='كشف حساب'!$B$5),1,""))</f>
        <v/>
      </c>
      <c r="D1155" s="18"/>
      <c r="E1155" s="17" t="str">
        <f>IFERROR(VLOOKUP(D1155,'بيان العملاء'!$B$7:$I$170,2,0),"")</f>
        <v/>
      </c>
      <c r="F1155" s="16"/>
      <c r="G1155" s="15"/>
      <c r="H1155" s="14"/>
      <c r="I1155" s="13"/>
    </row>
    <row r="1156" spans="2:9" ht="18.75" thickBot="1" x14ac:dyDescent="0.25">
      <c r="B1156" s="25" t="str">
        <f>IF(C1156="","",COUNTIF($C$7:C1156,C1156))</f>
        <v/>
      </c>
      <c r="C1156" s="25" t="str">
        <f>IF(AND('كشف حساب'!$F$5&amp;'كشف حساب'!$F$6="")*AND(D1156='كشف حساب'!$B$5),1,IF(AND(F1156&gt;='كشف حساب'!$F$5,'حركة العملاء'!F1156&lt;='كشف حساب'!$F$6)*AND(D1156='كشف حساب'!$B$5),1,""))</f>
        <v/>
      </c>
      <c r="D1156" s="18"/>
      <c r="E1156" s="17" t="str">
        <f>IFERROR(VLOOKUP(D1156,'بيان العملاء'!$B$7:$I$170,2,0),"")</f>
        <v/>
      </c>
      <c r="F1156" s="16"/>
      <c r="G1156" s="15"/>
      <c r="H1156" s="14"/>
      <c r="I1156" s="13"/>
    </row>
    <row r="1157" spans="2:9" ht="18.75" thickBot="1" x14ac:dyDescent="0.25">
      <c r="B1157" s="25" t="str">
        <f>IF(C1157="","",COUNTIF($C$7:C1157,C1157))</f>
        <v/>
      </c>
      <c r="C1157" s="25" t="str">
        <f>IF(AND('كشف حساب'!$F$5&amp;'كشف حساب'!$F$6="")*AND(D1157='كشف حساب'!$B$5),1,IF(AND(F1157&gt;='كشف حساب'!$F$5,'حركة العملاء'!F1157&lt;='كشف حساب'!$F$6)*AND(D1157='كشف حساب'!$B$5),1,""))</f>
        <v/>
      </c>
      <c r="D1157" s="18"/>
      <c r="E1157" s="17" t="str">
        <f>IFERROR(VLOOKUP(D1157,'بيان العملاء'!$B$7:$I$170,2,0),"")</f>
        <v/>
      </c>
      <c r="F1157" s="16"/>
      <c r="G1157" s="15"/>
      <c r="H1157" s="14"/>
      <c r="I1157" s="13"/>
    </row>
    <row r="1158" spans="2:9" ht="18.75" thickBot="1" x14ac:dyDescent="0.25">
      <c r="B1158" s="25" t="str">
        <f>IF(C1158="","",COUNTIF($C$7:C1158,C1158))</f>
        <v/>
      </c>
      <c r="C1158" s="25" t="str">
        <f>IF(AND('كشف حساب'!$F$5&amp;'كشف حساب'!$F$6="")*AND(D1158='كشف حساب'!$B$5),1,IF(AND(F1158&gt;='كشف حساب'!$F$5,'حركة العملاء'!F1158&lt;='كشف حساب'!$F$6)*AND(D1158='كشف حساب'!$B$5),1,""))</f>
        <v/>
      </c>
      <c r="D1158" s="18"/>
      <c r="E1158" s="17" t="str">
        <f>IFERROR(VLOOKUP(D1158,'بيان العملاء'!$B$7:$I$170,2,0),"")</f>
        <v/>
      </c>
      <c r="F1158" s="16"/>
      <c r="G1158" s="15"/>
      <c r="H1158" s="14"/>
      <c r="I1158" s="13"/>
    </row>
    <row r="1159" spans="2:9" ht="18.75" thickBot="1" x14ac:dyDescent="0.25">
      <c r="B1159" s="25" t="str">
        <f>IF(C1159="","",COUNTIF($C$7:C1159,C1159))</f>
        <v/>
      </c>
      <c r="C1159" s="25" t="str">
        <f>IF(AND('كشف حساب'!$F$5&amp;'كشف حساب'!$F$6="")*AND(D1159='كشف حساب'!$B$5),1,IF(AND(F1159&gt;='كشف حساب'!$F$5,'حركة العملاء'!F1159&lt;='كشف حساب'!$F$6)*AND(D1159='كشف حساب'!$B$5),1,""))</f>
        <v/>
      </c>
      <c r="D1159" s="18"/>
      <c r="E1159" s="17" t="str">
        <f>IFERROR(VLOOKUP(D1159,'بيان العملاء'!$B$7:$I$170,2,0),"")</f>
        <v/>
      </c>
      <c r="F1159" s="16"/>
      <c r="G1159" s="15"/>
      <c r="H1159" s="14"/>
      <c r="I1159" s="13"/>
    </row>
    <row r="1160" spans="2:9" ht="18.75" thickBot="1" x14ac:dyDescent="0.25">
      <c r="B1160" s="25" t="str">
        <f>IF(C1160="","",COUNTIF($C$7:C1160,C1160))</f>
        <v/>
      </c>
      <c r="C1160" s="25" t="str">
        <f>IF(AND('كشف حساب'!$F$5&amp;'كشف حساب'!$F$6="")*AND(D1160='كشف حساب'!$B$5),1,IF(AND(F1160&gt;='كشف حساب'!$F$5,'حركة العملاء'!F1160&lt;='كشف حساب'!$F$6)*AND(D1160='كشف حساب'!$B$5),1,""))</f>
        <v/>
      </c>
      <c r="D1160" s="18"/>
      <c r="E1160" s="17" t="str">
        <f>IFERROR(VLOOKUP(D1160,'بيان العملاء'!$B$7:$I$170,2,0),"")</f>
        <v/>
      </c>
      <c r="F1160" s="16"/>
      <c r="G1160" s="15"/>
      <c r="H1160" s="14"/>
      <c r="I1160" s="13"/>
    </row>
    <row r="1161" spans="2:9" ht="18.75" thickBot="1" x14ac:dyDescent="0.25">
      <c r="B1161" s="25" t="str">
        <f>IF(C1161="","",COUNTIF($C$7:C1161,C1161))</f>
        <v/>
      </c>
      <c r="C1161" s="25" t="str">
        <f>IF(AND('كشف حساب'!$F$5&amp;'كشف حساب'!$F$6="")*AND(D1161='كشف حساب'!$B$5),1,IF(AND(F1161&gt;='كشف حساب'!$F$5,'حركة العملاء'!F1161&lt;='كشف حساب'!$F$6)*AND(D1161='كشف حساب'!$B$5),1,""))</f>
        <v/>
      </c>
      <c r="D1161" s="18"/>
      <c r="E1161" s="17" t="str">
        <f>IFERROR(VLOOKUP(D1161,'بيان العملاء'!$B$7:$I$170,2,0),"")</f>
        <v/>
      </c>
      <c r="F1161" s="16"/>
      <c r="G1161" s="15"/>
      <c r="H1161" s="14"/>
      <c r="I1161" s="13"/>
    </row>
    <row r="1162" spans="2:9" ht="18.75" thickBot="1" x14ac:dyDescent="0.25">
      <c r="B1162" s="25" t="str">
        <f>IF(C1162="","",COUNTIF($C$7:C1162,C1162))</f>
        <v/>
      </c>
      <c r="C1162" s="25" t="str">
        <f>IF(AND('كشف حساب'!$F$5&amp;'كشف حساب'!$F$6="")*AND(D1162='كشف حساب'!$B$5),1,IF(AND(F1162&gt;='كشف حساب'!$F$5,'حركة العملاء'!F1162&lt;='كشف حساب'!$F$6)*AND(D1162='كشف حساب'!$B$5),1,""))</f>
        <v/>
      </c>
      <c r="D1162" s="18"/>
      <c r="E1162" s="17" t="str">
        <f>IFERROR(VLOOKUP(D1162,'بيان العملاء'!$B$7:$I$170,2,0),"")</f>
        <v/>
      </c>
      <c r="F1162" s="16"/>
      <c r="G1162" s="15"/>
      <c r="H1162" s="14"/>
      <c r="I1162" s="13"/>
    </row>
    <row r="1163" spans="2:9" ht="18.75" thickBot="1" x14ac:dyDescent="0.25">
      <c r="B1163" s="25" t="str">
        <f>IF(C1163="","",COUNTIF($C$7:C1163,C1163))</f>
        <v/>
      </c>
      <c r="C1163" s="25" t="str">
        <f>IF(AND('كشف حساب'!$F$5&amp;'كشف حساب'!$F$6="")*AND(D1163='كشف حساب'!$B$5),1,IF(AND(F1163&gt;='كشف حساب'!$F$5,'حركة العملاء'!F1163&lt;='كشف حساب'!$F$6)*AND(D1163='كشف حساب'!$B$5),1,""))</f>
        <v/>
      </c>
      <c r="D1163" s="18"/>
      <c r="E1163" s="17" t="str">
        <f>IFERROR(VLOOKUP(D1163,'بيان العملاء'!$B$7:$I$170,2,0),"")</f>
        <v/>
      </c>
      <c r="F1163" s="16"/>
      <c r="G1163" s="15"/>
      <c r="H1163" s="14"/>
      <c r="I1163" s="13"/>
    </row>
    <row r="1164" spans="2:9" ht="18.75" thickBot="1" x14ac:dyDescent="0.25">
      <c r="B1164" s="25" t="str">
        <f>IF(C1164="","",COUNTIF($C$7:C1164,C1164))</f>
        <v/>
      </c>
      <c r="C1164" s="25" t="str">
        <f>IF(AND('كشف حساب'!$F$5&amp;'كشف حساب'!$F$6="")*AND(D1164='كشف حساب'!$B$5),1,IF(AND(F1164&gt;='كشف حساب'!$F$5,'حركة العملاء'!F1164&lt;='كشف حساب'!$F$6)*AND(D1164='كشف حساب'!$B$5),1,""))</f>
        <v/>
      </c>
      <c r="D1164" s="18"/>
      <c r="E1164" s="17" t="str">
        <f>IFERROR(VLOOKUP(D1164,'بيان العملاء'!$B$7:$I$170,2,0),"")</f>
        <v/>
      </c>
      <c r="F1164" s="16"/>
      <c r="G1164" s="15"/>
      <c r="H1164" s="14"/>
      <c r="I1164" s="13"/>
    </row>
    <row r="1165" spans="2:9" ht="18.75" thickBot="1" x14ac:dyDescent="0.25">
      <c r="B1165" s="25" t="str">
        <f>IF(C1165="","",COUNTIF($C$7:C1165,C1165))</f>
        <v/>
      </c>
      <c r="C1165" s="25" t="str">
        <f>IF(AND('كشف حساب'!$F$5&amp;'كشف حساب'!$F$6="")*AND(D1165='كشف حساب'!$B$5),1,IF(AND(F1165&gt;='كشف حساب'!$F$5,'حركة العملاء'!F1165&lt;='كشف حساب'!$F$6)*AND(D1165='كشف حساب'!$B$5),1,""))</f>
        <v/>
      </c>
      <c r="D1165" s="18"/>
      <c r="E1165" s="17" t="str">
        <f>IFERROR(VLOOKUP(D1165,'بيان العملاء'!$B$7:$I$170,2,0),"")</f>
        <v/>
      </c>
      <c r="F1165" s="16"/>
      <c r="G1165" s="15"/>
      <c r="H1165" s="14"/>
      <c r="I1165" s="13"/>
    </row>
    <row r="1166" spans="2:9" ht="18.75" thickBot="1" x14ac:dyDescent="0.25">
      <c r="B1166" s="25" t="str">
        <f>IF(C1166="","",COUNTIF($C$7:C1166,C1166))</f>
        <v/>
      </c>
      <c r="C1166" s="25" t="str">
        <f>IF(AND('كشف حساب'!$F$5&amp;'كشف حساب'!$F$6="")*AND(D1166='كشف حساب'!$B$5),1,IF(AND(F1166&gt;='كشف حساب'!$F$5,'حركة العملاء'!F1166&lt;='كشف حساب'!$F$6)*AND(D1166='كشف حساب'!$B$5),1,""))</f>
        <v/>
      </c>
      <c r="D1166" s="18"/>
      <c r="E1166" s="17" t="str">
        <f>IFERROR(VLOOKUP(D1166,'بيان العملاء'!$B$7:$I$170,2,0),"")</f>
        <v/>
      </c>
      <c r="F1166" s="16"/>
      <c r="G1166" s="15"/>
      <c r="H1166" s="14"/>
      <c r="I1166" s="13"/>
    </row>
    <row r="1167" spans="2:9" ht="18.75" thickBot="1" x14ac:dyDescent="0.25">
      <c r="B1167" s="25" t="str">
        <f>IF(C1167="","",COUNTIF($C$7:C1167,C1167))</f>
        <v/>
      </c>
      <c r="C1167" s="25" t="str">
        <f>IF(AND('كشف حساب'!$F$5&amp;'كشف حساب'!$F$6="")*AND(D1167='كشف حساب'!$B$5),1,IF(AND(F1167&gt;='كشف حساب'!$F$5,'حركة العملاء'!F1167&lt;='كشف حساب'!$F$6)*AND(D1167='كشف حساب'!$B$5),1,""))</f>
        <v/>
      </c>
      <c r="D1167" s="18"/>
      <c r="E1167" s="17" t="str">
        <f>IFERROR(VLOOKUP(D1167,'بيان العملاء'!$B$7:$I$170,2,0),"")</f>
        <v/>
      </c>
      <c r="F1167" s="16"/>
      <c r="G1167" s="15"/>
      <c r="H1167" s="14"/>
      <c r="I1167" s="13"/>
    </row>
    <row r="1168" spans="2:9" ht="18.75" thickBot="1" x14ac:dyDescent="0.25">
      <c r="B1168" s="25" t="str">
        <f>IF(C1168="","",COUNTIF($C$7:C1168,C1168))</f>
        <v/>
      </c>
      <c r="C1168" s="25" t="str">
        <f>IF(AND('كشف حساب'!$F$5&amp;'كشف حساب'!$F$6="")*AND(D1168='كشف حساب'!$B$5),1,IF(AND(F1168&gt;='كشف حساب'!$F$5,'حركة العملاء'!F1168&lt;='كشف حساب'!$F$6)*AND(D1168='كشف حساب'!$B$5),1,""))</f>
        <v/>
      </c>
      <c r="D1168" s="18"/>
      <c r="E1168" s="17" t="str">
        <f>IFERROR(VLOOKUP(D1168,'بيان العملاء'!$B$7:$I$170,2,0),"")</f>
        <v/>
      </c>
      <c r="F1168" s="16"/>
      <c r="G1168" s="15"/>
      <c r="H1168" s="14"/>
      <c r="I1168" s="13"/>
    </row>
    <row r="1169" spans="2:9" ht="18.75" thickBot="1" x14ac:dyDescent="0.25">
      <c r="B1169" s="25" t="str">
        <f>IF(C1169="","",COUNTIF($C$7:C1169,C1169))</f>
        <v/>
      </c>
      <c r="C1169" s="25" t="str">
        <f>IF(AND('كشف حساب'!$F$5&amp;'كشف حساب'!$F$6="")*AND(D1169='كشف حساب'!$B$5),1,IF(AND(F1169&gt;='كشف حساب'!$F$5,'حركة العملاء'!F1169&lt;='كشف حساب'!$F$6)*AND(D1169='كشف حساب'!$B$5),1,""))</f>
        <v/>
      </c>
      <c r="D1169" s="18"/>
      <c r="E1169" s="17" t="str">
        <f>IFERROR(VLOOKUP(D1169,'بيان العملاء'!$B$7:$I$170,2,0),"")</f>
        <v/>
      </c>
      <c r="F1169" s="16"/>
      <c r="G1169" s="15"/>
      <c r="H1169" s="14"/>
      <c r="I1169" s="13"/>
    </row>
    <row r="1170" spans="2:9" ht="18.75" thickBot="1" x14ac:dyDescent="0.25">
      <c r="B1170" s="25" t="str">
        <f>IF(C1170="","",COUNTIF($C$7:C1170,C1170))</f>
        <v/>
      </c>
      <c r="C1170" s="25" t="str">
        <f>IF(AND('كشف حساب'!$F$5&amp;'كشف حساب'!$F$6="")*AND(D1170='كشف حساب'!$B$5),1,IF(AND(F1170&gt;='كشف حساب'!$F$5,'حركة العملاء'!F1170&lt;='كشف حساب'!$F$6)*AND(D1170='كشف حساب'!$B$5),1,""))</f>
        <v/>
      </c>
      <c r="D1170" s="18"/>
      <c r="E1170" s="17" t="str">
        <f>IFERROR(VLOOKUP(D1170,'بيان العملاء'!$B$7:$I$170,2,0),"")</f>
        <v/>
      </c>
      <c r="F1170" s="16"/>
      <c r="G1170" s="15"/>
      <c r="H1170" s="14"/>
      <c r="I1170" s="13"/>
    </row>
    <row r="1171" spans="2:9" ht="18.75" thickBot="1" x14ac:dyDescent="0.25">
      <c r="B1171" s="25" t="str">
        <f>IF(C1171="","",COUNTIF($C$7:C1171,C1171))</f>
        <v/>
      </c>
      <c r="C1171" s="25" t="str">
        <f>IF(AND('كشف حساب'!$F$5&amp;'كشف حساب'!$F$6="")*AND(D1171='كشف حساب'!$B$5),1,IF(AND(F1171&gt;='كشف حساب'!$F$5,'حركة العملاء'!F1171&lt;='كشف حساب'!$F$6)*AND(D1171='كشف حساب'!$B$5),1,""))</f>
        <v/>
      </c>
      <c r="D1171" s="18"/>
      <c r="E1171" s="17" t="str">
        <f>IFERROR(VLOOKUP(D1171,'بيان العملاء'!$B$7:$I$170,2,0),"")</f>
        <v/>
      </c>
      <c r="F1171" s="16"/>
      <c r="G1171" s="15"/>
      <c r="H1171" s="14"/>
      <c r="I1171" s="13"/>
    </row>
    <row r="1172" spans="2:9" ht="18.75" thickBot="1" x14ac:dyDescent="0.25">
      <c r="B1172" s="25" t="str">
        <f>IF(C1172="","",COUNTIF($C$7:C1172,C1172))</f>
        <v/>
      </c>
      <c r="C1172" s="25" t="str">
        <f>IF(AND('كشف حساب'!$F$5&amp;'كشف حساب'!$F$6="")*AND(D1172='كشف حساب'!$B$5),1,IF(AND(F1172&gt;='كشف حساب'!$F$5,'حركة العملاء'!F1172&lt;='كشف حساب'!$F$6)*AND(D1172='كشف حساب'!$B$5),1,""))</f>
        <v/>
      </c>
      <c r="D1172" s="18"/>
      <c r="E1172" s="17" t="str">
        <f>IFERROR(VLOOKUP(D1172,'بيان العملاء'!$B$7:$I$170,2,0),"")</f>
        <v/>
      </c>
      <c r="F1172" s="16"/>
      <c r="G1172" s="15"/>
      <c r="H1172" s="14"/>
      <c r="I1172" s="13"/>
    </row>
    <row r="1173" spans="2:9" ht="18.75" thickBot="1" x14ac:dyDescent="0.25">
      <c r="B1173" s="25" t="str">
        <f>IF(C1173="","",COUNTIF($C$7:C1173,C1173))</f>
        <v/>
      </c>
      <c r="C1173" s="25" t="str">
        <f>IF(AND('كشف حساب'!$F$5&amp;'كشف حساب'!$F$6="")*AND(D1173='كشف حساب'!$B$5),1,IF(AND(F1173&gt;='كشف حساب'!$F$5,'حركة العملاء'!F1173&lt;='كشف حساب'!$F$6)*AND(D1173='كشف حساب'!$B$5),1,""))</f>
        <v/>
      </c>
      <c r="D1173" s="18"/>
      <c r="E1173" s="17" t="str">
        <f>IFERROR(VLOOKUP(D1173,'بيان العملاء'!$B$7:$I$170,2,0),"")</f>
        <v/>
      </c>
      <c r="F1173" s="16"/>
      <c r="G1173" s="15"/>
      <c r="H1173" s="14"/>
      <c r="I1173" s="13"/>
    </row>
    <row r="1174" spans="2:9" ht="18.75" thickBot="1" x14ac:dyDescent="0.25">
      <c r="B1174" s="25" t="str">
        <f>IF(C1174="","",COUNTIF($C$7:C1174,C1174))</f>
        <v/>
      </c>
      <c r="C1174" s="25" t="str">
        <f>IF(AND('كشف حساب'!$F$5&amp;'كشف حساب'!$F$6="")*AND(D1174='كشف حساب'!$B$5),1,IF(AND(F1174&gt;='كشف حساب'!$F$5,'حركة العملاء'!F1174&lt;='كشف حساب'!$F$6)*AND(D1174='كشف حساب'!$B$5),1,""))</f>
        <v/>
      </c>
      <c r="D1174" s="18"/>
      <c r="E1174" s="17" t="str">
        <f>IFERROR(VLOOKUP(D1174,'بيان العملاء'!$B$7:$I$170,2,0),"")</f>
        <v/>
      </c>
      <c r="F1174" s="16"/>
      <c r="G1174" s="15"/>
      <c r="H1174" s="14"/>
      <c r="I1174" s="13"/>
    </row>
    <row r="1175" spans="2:9" ht="18.75" thickBot="1" x14ac:dyDescent="0.25">
      <c r="B1175" s="25" t="str">
        <f>IF(C1175="","",COUNTIF($C$7:C1175,C1175))</f>
        <v/>
      </c>
      <c r="C1175" s="25" t="str">
        <f>IF(AND('كشف حساب'!$F$5&amp;'كشف حساب'!$F$6="")*AND(D1175='كشف حساب'!$B$5),1,IF(AND(F1175&gt;='كشف حساب'!$F$5,'حركة العملاء'!F1175&lt;='كشف حساب'!$F$6)*AND(D1175='كشف حساب'!$B$5),1,""))</f>
        <v/>
      </c>
      <c r="D1175" s="18"/>
      <c r="E1175" s="17" t="str">
        <f>IFERROR(VLOOKUP(D1175,'بيان العملاء'!$B$7:$I$170,2,0),"")</f>
        <v/>
      </c>
      <c r="F1175" s="16"/>
      <c r="G1175" s="15"/>
      <c r="H1175" s="14"/>
      <c r="I1175" s="13"/>
    </row>
    <row r="1176" spans="2:9" ht="18.75" thickBot="1" x14ac:dyDescent="0.25">
      <c r="B1176" s="25" t="str">
        <f>IF(C1176="","",COUNTIF($C$7:C1176,C1176))</f>
        <v/>
      </c>
      <c r="C1176" s="25" t="str">
        <f>IF(AND('كشف حساب'!$F$5&amp;'كشف حساب'!$F$6="")*AND(D1176='كشف حساب'!$B$5),1,IF(AND(F1176&gt;='كشف حساب'!$F$5,'حركة العملاء'!F1176&lt;='كشف حساب'!$F$6)*AND(D1176='كشف حساب'!$B$5),1,""))</f>
        <v/>
      </c>
      <c r="D1176" s="18"/>
      <c r="E1176" s="17" t="str">
        <f>IFERROR(VLOOKUP(D1176,'بيان العملاء'!$B$7:$I$170,2,0),"")</f>
        <v/>
      </c>
      <c r="F1176" s="16"/>
      <c r="G1176" s="15"/>
      <c r="H1176" s="14"/>
      <c r="I1176" s="13"/>
    </row>
    <row r="1177" spans="2:9" ht="18.75" thickBot="1" x14ac:dyDescent="0.25">
      <c r="B1177" s="25" t="str">
        <f>IF(C1177="","",COUNTIF($C$7:C1177,C1177))</f>
        <v/>
      </c>
      <c r="C1177" s="25" t="str">
        <f>IF(AND('كشف حساب'!$F$5&amp;'كشف حساب'!$F$6="")*AND(D1177='كشف حساب'!$B$5),1,IF(AND(F1177&gt;='كشف حساب'!$F$5,'حركة العملاء'!F1177&lt;='كشف حساب'!$F$6)*AND(D1177='كشف حساب'!$B$5),1,""))</f>
        <v/>
      </c>
      <c r="D1177" s="18"/>
      <c r="E1177" s="17" t="str">
        <f>IFERROR(VLOOKUP(D1177,'بيان العملاء'!$B$7:$I$170,2,0),"")</f>
        <v/>
      </c>
      <c r="F1177" s="16"/>
      <c r="G1177" s="15"/>
      <c r="H1177" s="14"/>
      <c r="I1177" s="13"/>
    </row>
    <row r="1178" spans="2:9" ht="18.75" thickBot="1" x14ac:dyDescent="0.25">
      <c r="B1178" s="25" t="str">
        <f>IF(C1178="","",COUNTIF($C$7:C1178,C1178))</f>
        <v/>
      </c>
      <c r="C1178" s="25" t="str">
        <f>IF(AND('كشف حساب'!$F$5&amp;'كشف حساب'!$F$6="")*AND(D1178='كشف حساب'!$B$5),1,IF(AND(F1178&gt;='كشف حساب'!$F$5,'حركة العملاء'!F1178&lt;='كشف حساب'!$F$6)*AND(D1178='كشف حساب'!$B$5),1,""))</f>
        <v/>
      </c>
      <c r="D1178" s="18"/>
      <c r="E1178" s="17" t="str">
        <f>IFERROR(VLOOKUP(D1178,'بيان العملاء'!$B$7:$I$170,2,0),"")</f>
        <v/>
      </c>
      <c r="F1178" s="16"/>
      <c r="G1178" s="15"/>
      <c r="H1178" s="14"/>
      <c r="I1178" s="13"/>
    </row>
    <row r="1179" spans="2:9" ht="18.75" thickBot="1" x14ac:dyDescent="0.25">
      <c r="B1179" s="25" t="str">
        <f>IF(C1179="","",COUNTIF($C$7:C1179,C1179))</f>
        <v/>
      </c>
      <c r="C1179" s="25" t="str">
        <f>IF(AND('كشف حساب'!$F$5&amp;'كشف حساب'!$F$6="")*AND(D1179='كشف حساب'!$B$5),1,IF(AND(F1179&gt;='كشف حساب'!$F$5,'حركة العملاء'!F1179&lt;='كشف حساب'!$F$6)*AND(D1179='كشف حساب'!$B$5),1,""))</f>
        <v/>
      </c>
      <c r="D1179" s="18"/>
      <c r="E1179" s="17" t="str">
        <f>IFERROR(VLOOKUP(D1179,'بيان العملاء'!$B$7:$I$170,2,0),"")</f>
        <v/>
      </c>
      <c r="F1179" s="16"/>
      <c r="G1179" s="15"/>
      <c r="H1179" s="14"/>
      <c r="I1179" s="13"/>
    </row>
    <row r="1180" spans="2:9" ht="18.75" thickBot="1" x14ac:dyDescent="0.25">
      <c r="B1180" s="25" t="str">
        <f>IF(C1180="","",COUNTIF($C$7:C1180,C1180))</f>
        <v/>
      </c>
      <c r="C1180" s="25" t="str">
        <f>IF(AND('كشف حساب'!$F$5&amp;'كشف حساب'!$F$6="")*AND(D1180='كشف حساب'!$B$5),1,IF(AND(F1180&gt;='كشف حساب'!$F$5,'حركة العملاء'!F1180&lt;='كشف حساب'!$F$6)*AND(D1180='كشف حساب'!$B$5),1,""))</f>
        <v/>
      </c>
      <c r="D1180" s="18"/>
      <c r="E1180" s="17" t="str">
        <f>IFERROR(VLOOKUP(D1180,'بيان العملاء'!$B$7:$I$170,2,0),"")</f>
        <v/>
      </c>
      <c r="F1180" s="16"/>
      <c r="G1180" s="15"/>
      <c r="H1180" s="14"/>
      <c r="I1180" s="13"/>
    </row>
    <row r="1181" spans="2:9" ht="18.75" thickBot="1" x14ac:dyDescent="0.25">
      <c r="B1181" s="25" t="str">
        <f>IF(C1181="","",COUNTIF($C$7:C1181,C1181))</f>
        <v/>
      </c>
      <c r="C1181" s="25" t="str">
        <f>IF(AND('كشف حساب'!$F$5&amp;'كشف حساب'!$F$6="")*AND(D1181='كشف حساب'!$B$5),1,IF(AND(F1181&gt;='كشف حساب'!$F$5,'حركة العملاء'!F1181&lt;='كشف حساب'!$F$6)*AND(D1181='كشف حساب'!$B$5),1,""))</f>
        <v/>
      </c>
      <c r="D1181" s="18"/>
      <c r="E1181" s="17" t="str">
        <f>IFERROR(VLOOKUP(D1181,'بيان العملاء'!$B$7:$I$170,2,0),"")</f>
        <v/>
      </c>
      <c r="F1181" s="16"/>
      <c r="G1181" s="15"/>
      <c r="H1181" s="14"/>
      <c r="I1181" s="13"/>
    </row>
    <row r="1182" spans="2:9" ht="18.75" thickBot="1" x14ac:dyDescent="0.25">
      <c r="B1182" s="25" t="str">
        <f>IF(C1182="","",COUNTIF($C$7:C1182,C1182))</f>
        <v/>
      </c>
      <c r="C1182" s="25" t="str">
        <f>IF(AND('كشف حساب'!$F$5&amp;'كشف حساب'!$F$6="")*AND(D1182='كشف حساب'!$B$5),1,IF(AND(F1182&gt;='كشف حساب'!$F$5,'حركة العملاء'!F1182&lt;='كشف حساب'!$F$6)*AND(D1182='كشف حساب'!$B$5),1,""))</f>
        <v/>
      </c>
      <c r="D1182" s="18"/>
      <c r="E1182" s="17" t="str">
        <f>IFERROR(VLOOKUP(D1182,'بيان العملاء'!$B$7:$I$170,2,0),"")</f>
        <v/>
      </c>
      <c r="F1182" s="16"/>
      <c r="G1182" s="15"/>
      <c r="H1182" s="14"/>
      <c r="I1182" s="13"/>
    </row>
    <row r="1183" spans="2:9" ht="18.75" thickBot="1" x14ac:dyDescent="0.25">
      <c r="B1183" s="25" t="str">
        <f>IF(C1183="","",COUNTIF($C$7:C1183,C1183))</f>
        <v/>
      </c>
      <c r="C1183" s="25" t="str">
        <f>IF(AND('كشف حساب'!$F$5&amp;'كشف حساب'!$F$6="")*AND(D1183='كشف حساب'!$B$5),1,IF(AND(F1183&gt;='كشف حساب'!$F$5,'حركة العملاء'!F1183&lt;='كشف حساب'!$F$6)*AND(D1183='كشف حساب'!$B$5),1,""))</f>
        <v/>
      </c>
      <c r="D1183" s="18"/>
      <c r="E1183" s="17" t="str">
        <f>IFERROR(VLOOKUP(D1183,'بيان العملاء'!$B$7:$I$170,2,0),"")</f>
        <v/>
      </c>
      <c r="F1183" s="16"/>
      <c r="G1183" s="15"/>
      <c r="H1183" s="14"/>
      <c r="I1183" s="13"/>
    </row>
    <row r="1184" spans="2:9" ht="18.75" thickBot="1" x14ac:dyDescent="0.25">
      <c r="B1184" s="25" t="str">
        <f>IF(C1184="","",COUNTIF($C$7:C1184,C1184))</f>
        <v/>
      </c>
      <c r="C1184" s="25" t="str">
        <f>IF(AND('كشف حساب'!$F$5&amp;'كشف حساب'!$F$6="")*AND(D1184='كشف حساب'!$B$5),1,IF(AND(F1184&gt;='كشف حساب'!$F$5,'حركة العملاء'!F1184&lt;='كشف حساب'!$F$6)*AND(D1184='كشف حساب'!$B$5),1,""))</f>
        <v/>
      </c>
      <c r="D1184" s="18"/>
      <c r="E1184" s="17" t="str">
        <f>IFERROR(VLOOKUP(D1184,'بيان العملاء'!$B$7:$I$170,2,0),"")</f>
        <v/>
      </c>
      <c r="F1184" s="16"/>
      <c r="G1184" s="15"/>
      <c r="H1184" s="14"/>
      <c r="I1184" s="13"/>
    </row>
    <row r="1185" spans="2:9" ht="18.75" thickBot="1" x14ac:dyDescent="0.25">
      <c r="B1185" s="25" t="str">
        <f>IF(C1185="","",COUNTIF($C$7:C1185,C1185))</f>
        <v/>
      </c>
      <c r="C1185" s="25" t="str">
        <f>IF(AND('كشف حساب'!$F$5&amp;'كشف حساب'!$F$6="")*AND(D1185='كشف حساب'!$B$5),1,IF(AND(F1185&gt;='كشف حساب'!$F$5,'حركة العملاء'!F1185&lt;='كشف حساب'!$F$6)*AND(D1185='كشف حساب'!$B$5),1,""))</f>
        <v/>
      </c>
      <c r="D1185" s="18"/>
      <c r="E1185" s="17" t="str">
        <f>IFERROR(VLOOKUP(D1185,'بيان العملاء'!$B$7:$I$170,2,0),"")</f>
        <v/>
      </c>
      <c r="F1185" s="16"/>
      <c r="G1185" s="15"/>
      <c r="H1185" s="14"/>
      <c r="I1185" s="13"/>
    </row>
    <row r="1186" spans="2:9" ht="18.75" thickBot="1" x14ac:dyDescent="0.25">
      <c r="B1186" s="25" t="str">
        <f>IF(C1186="","",COUNTIF($C$7:C1186,C1186))</f>
        <v/>
      </c>
      <c r="C1186" s="25" t="str">
        <f>IF(AND('كشف حساب'!$F$5&amp;'كشف حساب'!$F$6="")*AND(D1186='كشف حساب'!$B$5),1,IF(AND(F1186&gt;='كشف حساب'!$F$5,'حركة العملاء'!F1186&lt;='كشف حساب'!$F$6)*AND(D1186='كشف حساب'!$B$5),1,""))</f>
        <v/>
      </c>
      <c r="D1186" s="18"/>
      <c r="E1186" s="17" t="str">
        <f>IFERROR(VLOOKUP(D1186,'بيان العملاء'!$B$7:$I$170,2,0),"")</f>
        <v/>
      </c>
      <c r="F1186" s="16"/>
      <c r="G1186" s="15"/>
      <c r="H1186" s="14"/>
      <c r="I1186" s="13"/>
    </row>
    <row r="1187" spans="2:9" ht="18.75" thickBot="1" x14ac:dyDescent="0.25">
      <c r="B1187" s="25" t="str">
        <f>IF(C1187="","",COUNTIF($C$7:C1187,C1187))</f>
        <v/>
      </c>
      <c r="C1187" s="25" t="str">
        <f>IF(AND('كشف حساب'!$F$5&amp;'كشف حساب'!$F$6="")*AND(D1187='كشف حساب'!$B$5),1,IF(AND(F1187&gt;='كشف حساب'!$F$5,'حركة العملاء'!F1187&lt;='كشف حساب'!$F$6)*AND(D1187='كشف حساب'!$B$5),1,""))</f>
        <v/>
      </c>
      <c r="D1187" s="18"/>
      <c r="E1187" s="17" t="str">
        <f>IFERROR(VLOOKUP(D1187,'بيان العملاء'!$B$7:$I$170,2,0),"")</f>
        <v/>
      </c>
      <c r="F1187" s="16"/>
      <c r="G1187" s="15"/>
      <c r="H1187" s="14"/>
      <c r="I1187" s="13"/>
    </row>
    <row r="1188" spans="2:9" ht="18.75" thickBot="1" x14ac:dyDescent="0.25">
      <c r="B1188" s="25" t="str">
        <f>IF(C1188="","",COUNTIF($C$7:C1188,C1188))</f>
        <v/>
      </c>
      <c r="C1188" s="25" t="str">
        <f>IF(AND('كشف حساب'!$F$5&amp;'كشف حساب'!$F$6="")*AND(D1188='كشف حساب'!$B$5),1,IF(AND(F1188&gt;='كشف حساب'!$F$5,'حركة العملاء'!F1188&lt;='كشف حساب'!$F$6)*AND(D1188='كشف حساب'!$B$5),1,""))</f>
        <v/>
      </c>
      <c r="D1188" s="18"/>
      <c r="E1188" s="17" t="str">
        <f>IFERROR(VLOOKUP(D1188,'بيان العملاء'!$B$7:$I$170,2,0),"")</f>
        <v/>
      </c>
      <c r="F1188" s="16"/>
      <c r="G1188" s="15"/>
      <c r="H1188" s="14"/>
      <c r="I1188" s="13"/>
    </row>
    <row r="1189" spans="2:9" ht="18.75" thickBot="1" x14ac:dyDescent="0.25">
      <c r="B1189" s="25" t="str">
        <f>IF(C1189="","",COUNTIF($C$7:C1189,C1189))</f>
        <v/>
      </c>
      <c r="C1189" s="25" t="str">
        <f>IF(AND('كشف حساب'!$F$5&amp;'كشف حساب'!$F$6="")*AND(D1189='كشف حساب'!$B$5),1,IF(AND(F1189&gt;='كشف حساب'!$F$5,'حركة العملاء'!F1189&lt;='كشف حساب'!$F$6)*AND(D1189='كشف حساب'!$B$5),1,""))</f>
        <v/>
      </c>
      <c r="D1189" s="18"/>
      <c r="E1189" s="17" t="str">
        <f>IFERROR(VLOOKUP(D1189,'بيان العملاء'!$B$7:$I$170,2,0),"")</f>
        <v/>
      </c>
      <c r="F1189" s="16"/>
      <c r="G1189" s="15"/>
      <c r="H1189" s="14"/>
      <c r="I1189" s="13"/>
    </row>
    <row r="1190" spans="2:9" ht="18.75" thickBot="1" x14ac:dyDescent="0.25">
      <c r="B1190" s="25" t="str">
        <f>IF(C1190="","",COUNTIF($C$7:C1190,C1190))</f>
        <v/>
      </c>
      <c r="C1190" s="25" t="str">
        <f>IF(AND('كشف حساب'!$F$5&amp;'كشف حساب'!$F$6="")*AND(D1190='كشف حساب'!$B$5),1,IF(AND(F1190&gt;='كشف حساب'!$F$5,'حركة العملاء'!F1190&lt;='كشف حساب'!$F$6)*AND(D1190='كشف حساب'!$B$5),1,""))</f>
        <v/>
      </c>
      <c r="D1190" s="18"/>
      <c r="E1190" s="17" t="str">
        <f>IFERROR(VLOOKUP(D1190,'بيان العملاء'!$B$7:$I$170,2,0),"")</f>
        <v/>
      </c>
      <c r="F1190" s="16"/>
      <c r="G1190" s="15"/>
      <c r="H1190" s="14"/>
      <c r="I1190" s="13"/>
    </row>
    <row r="1191" spans="2:9" ht="18.75" thickBot="1" x14ac:dyDescent="0.25">
      <c r="B1191" s="25" t="str">
        <f>IF(C1191="","",COUNTIF($C$7:C1191,C1191))</f>
        <v/>
      </c>
      <c r="C1191" s="25" t="str">
        <f>IF(AND('كشف حساب'!$F$5&amp;'كشف حساب'!$F$6="")*AND(D1191='كشف حساب'!$B$5),1,IF(AND(F1191&gt;='كشف حساب'!$F$5,'حركة العملاء'!F1191&lt;='كشف حساب'!$F$6)*AND(D1191='كشف حساب'!$B$5),1,""))</f>
        <v/>
      </c>
      <c r="D1191" s="18"/>
      <c r="E1191" s="17" t="str">
        <f>IFERROR(VLOOKUP(D1191,'بيان العملاء'!$B$7:$I$170,2,0),"")</f>
        <v/>
      </c>
      <c r="F1191" s="16"/>
      <c r="G1191" s="15"/>
      <c r="H1191" s="14"/>
      <c r="I1191" s="13"/>
    </row>
    <row r="1192" spans="2:9" ht="18.75" thickBot="1" x14ac:dyDescent="0.25">
      <c r="B1192" s="25" t="str">
        <f>IF(C1192="","",COUNTIF($C$7:C1192,C1192))</f>
        <v/>
      </c>
      <c r="C1192" s="25" t="str">
        <f>IF(AND('كشف حساب'!$F$5&amp;'كشف حساب'!$F$6="")*AND(D1192='كشف حساب'!$B$5),1,IF(AND(F1192&gt;='كشف حساب'!$F$5,'حركة العملاء'!F1192&lt;='كشف حساب'!$F$6)*AND(D1192='كشف حساب'!$B$5),1,""))</f>
        <v/>
      </c>
      <c r="D1192" s="18"/>
      <c r="E1192" s="17" t="str">
        <f>IFERROR(VLOOKUP(D1192,'بيان العملاء'!$B$7:$I$170,2,0),"")</f>
        <v/>
      </c>
      <c r="F1192" s="16"/>
      <c r="G1192" s="15"/>
      <c r="H1192" s="14"/>
      <c r="I1192" s="13"/>
    </row>
    <row r="1193" spans="2:9" ht="18.75" thickBot="1" x14ac:dyDescent="0.25">
      <c r="B1193" s="25" t="str">
        <f>IF(C1193="","",COUNTIF($C$7:C1193,C1193))</f>
        <v/>
      </c>
      <c r="C1193" s="25" t="str">
        <f>IF(AND('كشف حساب'!$F$5&amp;'كشف حساب'!$F$6="")*AND(D1193='كشف حساب'!$B$5),1,IF(AND(F1193&gt;='كشف حساب'!$F$5,'حركة العملاء'!F1193&lt;='كشف حساب'!$F$6)*AND(D1193='كشف حساب'!$B$5),1,""))</f>
        <v/>
      </c>
      <c r="D1193" s="18"/>
      <c r="E1193" s="17" t="str">
        <f>IFERROR(VLOOKUP(D1193,'بيان العملاء'!$B$7:$I$170,2,0),"")</f>
        <v/>
      </c>
      <c r="F1193" s="16"/>
      <c r="G1193" s="15"/>
      <c r="H1193" s="14"/>
      <c r="I1193" s="13"/>
    </row>
    <row r="1194" spans="2:9" ht="18.75" thickBot="1" x14ac:dyDescent="0.25">
      <c r="B1194" s="25" t="str">
        <f>IF(C1194="","",COUNTIF($C$7:C1194,C1194))</f>
        <v/>
      </c>
      <c r="C1194" s="25" t="str">
        <f>IF(AND('كشف حساب'!$F$5&amp;'كشف حساب'!$F$6="")*AND(D1194='كشف حساب'!$B$5),1,IF(AND(F1194&gt;='كشف حساب'!$F$5,'حركة العملاء'!F1194&lt;='كشف حساب'!$F$6)*AND(D1194='كشف حساب'!$B$5),1,""))</f>
        <v/>
      </c>
      <c r="D1194" s="18"/>
      <c r="E1194" s="17" t="str">
        <f>IFERROR(VLOOKUP(D1194,'بيان العملاء'!$B$7:$I$170,2,0),"")</f>
        <v/>
      </c>
      <c r="F1194" s="16"/>
      <c r="G1194" s="15"/>
      <c r="H1194" s="14"/>
      <c r="I1194" s="13"/>
    </row>
    <row r="1195" spans="2:9" ht="18.75" thickBot="1" x14ac:dyDescent="0.25">
      <c r="B1195" s="25" t="str">
        <f>IF(C1195="","",COUNTIF($C$7:C1195,C1195))</f>
        <v/>
      </c>
      <c r="C1195" s="25" t="str">
        <f>IF(AND('كشف حساب'!$F$5&amp;'كشف حساب'!$F$6="")*AND(D1195='كشف حساب'!$B$5),1,IF(AND(F1195&gt;='كشف حساب'!$F$5,'حركة العملاء'!F1195&lt;='كشف حساب'!$F$6)*AND(D1195='كشف حساب'!$B$5),1,""))</f>
        <v/>
      </c>
      <c r="D1195" s="18"/>
      <c r="E1195" s="17" t="str">
        <f>IFERROR(VLOOKUP(D1195,'بيان العملاء'!$B$7:$I$170,2,0),"")</f>
        <v/>
      </c>
      <c r="F1195" s="16"/>
      <c r="G1195" s="15"/>
      <c r="H1195" s="14"/>
      <c r="I1195" s="13"/>
    </row>
    <row r="1196" spans="2:9" ht="18.75" thickBot="1" x14ac:dyDescent="0.25">
      <c r="B1196" s="25" t="str">
        <f>IF(C1196="","",COUNTIF($C$7:C1196,C1196))</f>
        <v/>
      </c>
      <c r="C1196" s="25" t="str">
        <f>IF(AND('كشف حساب'!$F$5&amp;'كشف حساب'!$F$6="")*AND(D1196='كشف حساب'!$B$5),1,IF(AND(F1196&gt;='كشف حساب'!$F$5,'حركة العملاء'!F1196&lt;='كشف حساب'!$F$6)*AND(D1196='كشف حساب'!$B$5),1,""))</f>
        <v/>
      </c>
      <c r="D1196" s="18"/>
      <c r="E1196" s="17" t="str">
        <f>IFERROR(VLOOKUP(D1196,'بيان العملاء'!$B$7:$I$170,2,0),"")</f>
        <v/>
      </c>
      <c r="F1196" s="16"/>
      <c r="G1196" s="15"/>
      <c r="H1196" s="14"/>
      <c r="I1196" s="13"/>
    </row>
    <row r="1197" spans="2:9" ht="18.75" thickBot="1" x14ac:dyDescent="0.25">
      <c r="B1197" s="25" t="str">
        <f>IF(C1197="","",COUNTIF($C$7:C1197,C1197))</f>
        <v/>
      </c>
      <c r="C1197" s="25" t="str">
        <f>IF(AND('كشف حساب'!$F$5&amp;'كشف حساب'!$F$6="")*AND(D1197='كشف حساب'!$B$5),1,IF(AND(F1197&gt;='كشف حساب'!$F$5,'حركة العملاء'!F1197&lt;='كشف حساب'!$F$6)*AND(D1197='كشف حساب'!$B$5),1,""))</f>
        <v/>
      </c>
      <c r="D1197" s="18"/>
      <c r="E1197" s="17" t="str">
        <f>IFERROR(VLOOKUP(D1197,'بيان العملاء'!$B$7:$I$170,2,0),"")</f>
        <v/>
      </c>
      <c r="F1197" s="16"/>
      <c r="G1197" s="15"/>
      <c r="H1197" s="14"/>
      <c r="I1197" s="13"/>
    </row>
    <row r="1198" spans="2:9" ht="18.75" thickBot="1" x14ac:dyDescent="0.25">
      <c r="B1198" s="25" t="str">
        <f>IF(C1198="","",COUNTIF($C$7:C1198,C1198))</f>
        <v/>
      </c>
      <c r="C1198" s="25" t="str">
        <f>IF(AND('كشف حساب'!$F$5&amp;'كشف حساب'!$F$6="")*AND(D1198='كشف حساب'!$B$5),1,IF(AND(F1198&gt;='كشف حساب'!$F$5,'حركة العملاء'!F1198&lt;='كشف حساب'!$F$6)*AND(D1198='كشف حساب'!$B$5),1,""))</f>
        <v/>
      </c>
      <c r="D1198" s="18"/>
      <c r="E1198" s="17" t="str">
        <f>IFERROR(VLOOKUP(D1198,'بيان العملاء'!$B$7:$I$170,2,0),"")</f>
        <v/>
      </c>
      <c r="F1198" s="16"/>
      <c r="G1198" s="15"/>
      <c r="H1198" s="14"/>
      <c r="I1198" s="13"/>
    </row>
    <row r="1199" spans="2:9" ht="18.75" thickBot="1" x14ac:dyDescent="0.25">
      <c r="B1199" s="25" t="str">
        <f>IF(C1199="","",COUNTIF($C$7:C1199,C1199))</f>
        <v/>
      </c>
      <c r="C1199" s="25" t="str">
        <f>IF(AND('كشف حساب'!$F$5&amp;'كشف حساب'!$F$6="")*AND(D1199='كشف حساب'!$B$5),1,IF(AND(F1199&gt;='كشف حساب'!$F$5,'حركة العملاء'!F1199&lt;='كشف حساب'!$F$6)*AND(D1199='كشف حساب'!$B$5),1,""))</f>
        <v/>
      </c>
      <c r="D1199" s="18"/>
      <c r="E1199" s="17" t="str">
        <f>IFERROR(VLOOKUP(D1199,'بيان العملاء'!$B$7:$I$170,2,0),"")</f>
        <v/>
      </c>
      <c r="F1199" s="16"/>
      <c r="G1199" s="15"/>
      <c r="H1199" s="14"/>
      <c r="I1199" s="13"/>
    </row>
    <row r="1200" spans="2:9" ht="18.75" thickBot="1" x14ac:dyDescent="0.25">
      <c r="B1200" s="25" t="str">
        <f>IF(C1200="","",COUNTIF($C$7:C1200,C1200))</f>
        <v/>
      </c>
      <c r="C1200" s="25" t="str">
        <f>IF(AND('كشف حساب'!$F$5&amp;'كشف حساب'!$F$6="")*AND(D1200='كشف حساب'!$B$5),1,IF(AND(F1200&gt;='كشف حساب'!$F$5,'حركة العملاء'!F1200&lt;='كشف حساب'!$F$6)*AND(D1200='كشف حساب'!$B$5),1,""))</f>
        <v/>
      </c>
      <c r="D1200" s="18"/>
      <c r="E1200" s="17" t="str">
        <f>IFERROR(VLOOKUP(D1200,'بيان العملاء'!$B$7:$I$170,2,0),"")</f>
        <v/>
      </c>
      <c r="F1200" s="16"/>
      <c r="G1200" s="15"/>
      <c r="H1200" s="14"/>
      <c r="I1200" s="13"/>
    </row>
    <row r="1201" spans="2:9" ht="18.75" thickBot="1" x14ac:dyDescent="0.25">
      <c r="B1201" s="25" t="str">
        <f>IF(C1201="","",COUNTIF($C$7:C1201,C1201))</f>
        <v/>
      </c>
      <c r="C1201" s="25" t="str">
        <f>IF(AND('كشف حساب'!$F$5&amp;'كشف حساب'!$F$6="")*AND(D1201='كشف حساب'!$B$5),1,IF(AND(F1201&gt;='كشف حساب'!$F$5,'حركة العملاء'!F1201&lt;='كشف حساب'!$F$6)*AND(D1201='كشف حساب'!$B$5),1,""))</f>
        <v/>
      </c>
      <c r="D1201" s="18"/>
      <c r="E1201" s="17" t="str">
        <f>IFERROR(VLOOKUP(D1201,'بيان العملاء'!$B$7:$I$170,2,0),"")</f>
        <v/>
      </c>
      <c r="F1201" s="16"/>
      <c r="G1201" s="15"/>
      <c r="H1201" s="14"/>
      <c r="I1201" s="13"/>
    </row>
    <row r="1202" spans="2:9" ht="18.75" thickBot="1" x14ac:dyDescent="0.25">
      <c r="B1202" s="25" t="str">
        <f>IF(C1202="","",COUNTIF($C$7:C1202,C1202))</f>
        <v/>
      </c>
      <c r="C1202" s="25" t="str">
        <f>IF(AND('كشف حساب'!$F$5&amp;'كشف حساب'!$F$6="")*AND(D1202='كشف حساب'!$B$5),1,IF(AND(F1202&gt;='كشف حساب'!$F$5,'حركة العملاء'!F1202&lt;='كشف حساب'!$F$6)*AND(D1202='كشف حساب'!$B$5),1,""))</f>
        <v/>
      </c>
      <c r="D1202" s="18"/>
      <c r="E1202" s="17" t="str">
        <f>IFERROR(VLOOKUP(D1202,'بيان العملاء'!$B$7:$I$170,2,0),"")</f>
        <v/>
      </c>
      <c r="F1202" s="16"/>
      <c r="G1202" s="15"/>
      <c r="H1202" s="14"/>
      <c r="I1202" s="13"/>
    </row>
    <row r="1203" spans="2:9" ht="18.75" thickBot="1" x14ac:dyDescent="0.25">
      <c r="B1203" s="25" t="str">
        <f>IF(C1203="","",COUNTIF($C$7:C1203,C1203))</f>
        <v/>
      </c>
      <c r="C1203" s="25" t="str">
        <f>IF(AND('كشف حساب'!$F$5&amp;'كشف حساب'!$F$6="")*AND(D1203='كشف حساب'!$B$5),1,IF(AND(F1203&gt;='كشف حساب'!$F$5,'حركة العملاء'!F1203&lt;='كشف حساب'!$F$6)*AND(D1203='كشف حساب'!$B$5),1,""))</f>
        <v/>
      </c>
      <c r="D1203" s="18"/>
      <c r="E1203" s="17" t="str">
        <f>IFERROR(VLOOKUP(D1203,'بيان العملاء'!$B$7:$I$170,2,0),"")</f>
        <v/>
      </c>
      <c r="F1203" s="16"/>
      <c r="G1203" s="15"/>
      <c r="H1203" s="14"/>
      <c r="I1203" s="13"/>
    </row>
    <row r="1204" spans="2:9" ht="18.75" thickBot="1" x14ac:dyDescent="0.25">
      <c r="B1204" s="25" t="str">
        <f>IF(C1204="","",COUNTIF($C$7:C1204,C1204))</f>
        <v/>
      </c>
      <c r="C1204" s="25" t="str">
        <f>IF(AND('كشف حساب'!$F$5&amp;'كشف حساب'!$F$6="")*AND(D1204='كشف حساب'!$B$5),1,IF(AND(F1204&gt;='كشف حساب'!$F$5,'حركة العملاء'!F1204&lt;='كشف حساب'!$F$6)*AND(D1204='كشف حساب'!$B$5),1,""))</f>
        <v/>
      </c>
      <c r="D1204" s="18"/>
      <c r="E1204" s="17" t="str">
        <f>IFERROR(VLOOKUP(D1204,'بيان العملاء'!$B$7:$I$170,2,0),"")</f>
        <v/>
      </c>
      <c r="F1204" s="16"/>
      <c r="G1204" s="15"/>
      <c r="H1204" s="14"/>
      <c r="I1204" s="13"/>
    </row>
    <row r="1205" spans="2:9" ht="18.75" thickBot="1" x14ac:dyDescent="0.25">
      <c r="B1205" s="25" t="str">
        <f>IF(C1205="","",COUNTIF($C$7:C1205,C1205))</f>
        <v/>
      </c>
      <c r="C1205" s="25" t="str">
        <f>IF(AND('كشف حساب'!$F$5&amp;'كشف حساب'!$F$6="")*AND(D1205='كشف حساب'!$B$5),1,IF(AND(F1205&gt;='كشف حساب'!$F$5,'حركة العملاء'!F1205&lt;='كشف حساب'!$F$6)*AND(D1205='كشف حساب'!$B$5),1,""))</f>
        <v/>
      </c>
      <c r="D1205" s="18"/>
      <c r="E1205" s="17" t="str">
        <f>IFERROR(VLOOKUP(D1205,'بيان العملاء'!$B$7:$I$170,2,0),"")</f>
        <v/>
      </c>
      <c r="F1205" s="16"/>
      <c r="G1205" s="15"/>
      <c r="H1205" s="14"/>
      <c r="I1205" s="13"/>
    </row>
    <row r="1206" spans="2:9" ht="18.75" thickBot="1" x14ac:dyDescent="0.25">
      <c r="B1206" s="25" t="str">
        <f>IF(C1206="","",COUNTIF($C$7:C1206,C1206))</f>
        <v/>
      </c>
      <c r="C1206" s="25" t="str">
        <f>IF(AND('كشف حساب'!$F$5&amp;'كشف حساب'!$F$6="")*AND(D1206='كشف حساب'!$B$5),1,IF(AND(F1206&gt;='كشف حساب'!$F$5,'حركة العملاء'!F1206&lt;='كشف حساب'!$F$6)*AND(D1206='كشف حساب'!$B$5),1,""))</f>
        <v/>
      </c>
      <c r="D1206" s="18"/>
      <c r="E1206" s="17" t="str">
        <f>IFERROR(VLOOKUP(D1206,'بيان العملاء'!$B$7:$I$170,2,0),"")</f>
        <v/>
      </c>
      <c r="F1206" s="16"/>
      <c r="G1206" s="15"/>
      <c r="H1206" s="14"/>
      <c r="I1206" s="13"/>
    </row>
    <row r="1207" spans="2:9" ht="18.75" thickBot="1" x14ac:dyDescent="0.25">
      <c r="B1207" s="25" t="str">
        <f>IF(C1207="","",COUNTIF($C$7:C1207,C1207))</f>
        <v/>
      </c>
      <c r="C1207" s="25" t="str">
        <f>IF(AND('كشف حساب'!$F$5&amp;'كشف حساب'!$F$6="")*AND(D1207='كشف حساب'!$B$5),1,IF(AND(F1207&gt;='كشف حساب'!$F$5,'حركة العملاء'!F1207&lt;='كشف حساب'!$F$6)*AND(D1207='كشف حساب'!$B$5),1,""))</f>
        <v/>
      </c>
      <c r="D1207" s="18"/>
      <c r="E1207" s="17" t="str">
        <f>IFERROR(VLOOKUP(D1207,'بيان العملاء'!$B$7:$I$170,2,0),"")</f>
        <v/>
      </c>
      <c r="F1207" s="16"/>
      <c r="G1207" s="15"/>
      <c r="H1207" s="14"/>
      <c r="I1207" s="13"/>
    </row>
    <row r="1208" spans="2:9" ht="18.75" thickBot="1" x14ac:dyDescent="0.25">
      <c r="B1208" s="25" t="str">
        <f>IF(C1208="","",COUNTIF($C$7:C1208,C1208))</f>
        <v/>
      </c>
      <c r="C1208" s="25" t="str">
        <f>IF(AND('كشف حساب'!$F$5&amp;'كشف حساب'!$F$6="")*AND(D1208='كشف حساب'!$B$5),1,IF(AND(F1208&gt;='كشف حساب'!$F$5,'حركة العملاء'!F1208&lt;='كشف حساب'!$F$6)*AND(D1208='كشف حساب'!$B$5),1,""))</f>
        <v/>
      </c>
      <c r="D1208" s="18"/>
      <c r="E1208" s="17" t="str">
        <f>IFERROR(VLOOKUP(D1208,'بيان العملاء'!$B$7:$I$170,2,0),"")</f>
        <v/>
      </c>
      <c r="F1208" s="16"/>
      <c r="G1208" s="15"/>
      <c r="H1208" s="14"/>
      <c r="I1208" s="13"/>
    </row>
    <row r="1209" spans="2:9" ht="18.75" thickBot="1" x14ac:dyDescent="0.25">
      <c r="B1209" s="25" t="str">
        <f>IF(C1209="","",COUNTIF($C$7:C1209,C1209))</f>
        <v/>
      </c>
      <c r="C1209" s="25" t="str">
        <f>IF(AND('كشف حساب'!$F$5&amp;'كشف حساب'!$F$6="")*AND(D1209='كشف حساب'!$B$5),1,IF(AND(F1209&gt;='كشف حساب'!$F$5,'حركة العملاء'!F1209&lt;='كشف حساب'!$F$6)*AND(D1209='كشف حساب'!$B$5),1,""))</f>
        <v/>
      </c>
      <c r="D1209" s="18"/>
      <c r="E1209" s="17" t="str">
        <f>IFERROR(VLOOKUP(D1209,'بيان العملاء'!$B$7:$I$170,2,0),"")</f>
        <v/>
      </c>
      <c r="F1209" s="16"/>
      <c r="G1209" s="15"/>
      <c r="H1209" s="14"/>
      <c r="I1209" s="13"/>
    </row>
    <row r="1210" spans="2:9" ht="18.75" thickBot="1" x14ac:dyDescent="0.25">
      <c r="B1210" s="25" t="str">
        <f>IF(C1210="","",COUNTIF($C$7:C1210,C1210))</f>
        <v/>
      </c>
      <c r="C1210" s="25" t="str">
        <f>IF(AND('كشف حساب'!$F$5&amp;'كشف حساب'!$F$6="")*AND(D1210='كشف حساب'!$B$5),1,IF(AND(F1210&gt;='كشف حساب'!$F$5,'حركة العملاء'!F1210&lt;='كشف حساب'!$F$6)*AND(D1210='كشف حساب'!$B$5),1,""))</f>
        <v/>
      </c>
      <c r="D1210" s="18"/>
      <c r="E1210" s="17" t="str">
        <f>IFERROR(VLOOKUP(D1210,'بيان العملاء'!$B$7:$I$170,2,0),"")</f>
        <v/>
      </c>
      <c r="F1210" s="16"/>
      <c r="G1210" s="15"/>
      <c r="H1210" s="14"/>
      <c r="I1210" s="13"/>
    </row>
    <row r="1211" spans="2:9" ht="18.75" thickBot="1" x14ac:dyDescent="0.25">
      <c r="B1211" s="25" t="str">
        <f>IF(C1211="","",COUNTIF($C$7:C1211,C1211))</f>
        <v/>
      </c>
      <c r="C1211" s="25" t="str">
        <f>IF(AND('كشف حساب'!$F$5&amp;'كشف حساب'!$F$6="")*AND(D1211='كشف حساب'!$B$5),1,IF(AND(F1211&gt;='كشف حساب'!$F$5,'حركة العملاء'!F1211&lt;='كشف حساب'!$F$6)*AND(D1211='كشف حساب'!$B$5),1,""))</f>
        <v/>
      </c>
      <c r="D1211" s="18"/>
      <c r="E1211" s="17" t="str">
        <f>IFERROR(VLOOKUP(D1211,'بيان العملاء'!$B$7:$I$170,2,0),"")</f>
        <v/>
      </c>
      <c r="F1211" s="16"/>
      <c r="G1211" s="15"/>
      <c r="H1211" s="14"/>
      <c r="I1211" s="13"/>
    </row>
    <row r="1212" spans="2:9" ht="18.75" thickBot="1" x14ac:dyDescent="0.25">
      <c r="B1212" s="25" t="str">
        <f>IF(C1212="","",COUNTIF($C$7:C1212,C1212))</f>
        <v/>
      </c>
      <c r="C1212" s="25" t="str">
        <f>IF(AND('كشف حساب'!$F$5&amp;'كشف حساب'!$F$6="")*AND(D1212='كشف حساب'!$B$5),1,IF(AND(F1212&gt;='كشف حساب'!$F$5,'حركة العملاء'!F1212&lt;='كشف حساب'!$F$6)*AND(D1212='كشف حساب'!$B$5),1,""))</f>
        <v/>
      </c>
      <c r="D1212" s="18"/>
      <c r="E1212" s="17" t="str">
        <f>IFERROR(VLOOKUP(D1212,'بيان العملاء'!$B$7:$I$170,2,0),"")</f>
        <v/>
      </c>
      <c r="F1212" s="16"/>
      <c r="G1212" s="15"/>
      <c r="H1212" s="14"/>
      <c r="I1212" s="13"/>
    </row>
    <row r="1213" spans="2:9" ht="18.75" thickBot="1" x14ac:dyDescent="0.25">
      <c r="B1213" s="25" t="str">
        <f>IF(C1213="","",COUNTIF($C$7:C1213,C1213))</f>
        <v/>
      </c>
      <c r="C1213" s="25" t="str">
        <f>IF(AND('كشف حساب'!$F$5&amp;'كشف حساب'!$F$6="")*AND(D1213='كشف حساب'!$B$5),1,IF(AND(F1213&gt;='كشف حساب'!$F$5,'حركة العملاء'!F1213&lt;='كشف حساب'!$F$6)*AND(D1213='كشف حساب'!$B$5),1,""))</f>
        <v/>
      </c>
      <c r="D1213" s="18"/>
      <c r="E1213" s="17" t="str">
        <f>IFERROR(VLOOKUP(D1213,'بيان العملاء'!$B$7:$I$170,2,0),"")</f>
        <v/>
      </c>
      <c r="F1213" s="16"/>
      <c r="G1213" s="15"/>
      <c r="H1213" s="14"/>
      <c r="I1213" s="13"/>
    </row>
    <row r="1214" spans="2:9" ht="18.75" thickBot="1" x14ac:dyDescent="0.25">
      <c r="B1214" s="25" t="str">
        <f>IF(C1214="","",COUNTIF($C$7:C1214,C1214))</f>
        <v/>
      </c>
      <c r="C1214" s="25" t="str">
        <f>IF(AND('كشف حساب'!$F$5&amp;'كشف حساب'!$F$6="")*AND(D1214='كشف حساب'!$B$5),1,IF(AND(F1214&gt;='كشف حساب'!$F$5,'حركة العملاء'!F1214&lt;='كشف حساب'!$F$6)*AND(D1214='كشف حساب'!$B$5),1,""))</f>
        <v/>
      </c>
      <c r="D1214" s="18"/>
      <c r="E1214" s="17" t="str">
        <f>IFERROR(VLOOKUP(D1214,'بيان العملاء'!$B$7:$I$170,2,0),"")</f>
        <v/>
      </c>
      <c r="F1214" s="16"/>
      <c r="G1214" s="15"/>
      <c r="H1214" s="14"/>
      <c r="I1214" s="13"/>
    </row>
    <row r="1215" spans="2:9" ht="18.75" thickBot="1" x14ac:dyDescent="0.25">
      <c r="B1215" s="25" t="str">
        <f>IF(C1215="","",COUNTIF($C$7:C1215,C1215))</f>
        <v/>
      </c>
      <c r="C1215" s="25" t="str">
        <f>IF(AND('كشف حساب'!$F$5&amp;'كشف حساب'!$F$6="")*AND(D1215='كشف حساب'!$B$5),1,IF(AND(F1215&gt;='كشف حساب'!$F$5,'حركة العملاء'!F1215&lt;='كشف حساب'!$F$6)*AND(D1215='كشف حساب'!$B$5),1,""))</f>
        <v/>
      </c>
      <c r="D1215" s="18"/>
      <c r="E1215" s="17" t="str">
        <f>IFERROR(VLOOKUP(D1215,'بيان العملاء'!$B$7:$I$170,2,0),"")</f>
        <v/>
      </c>
      <c r="F1215" s="16"/>
      <c r="G1215" s="15"/>
      <c r="H1215" s="14"/>
      <c r="I1215" s="13"/>
    </row>
    <row r="1216" spans="2:9" ht="18.75" thickBot="1" x14ac:dyDescent="0.25">
      <c r="B1216" s="25" t="str">
        <f>IF(C1216="","",COUNTIF($C$7:C1216,C1216))</f>
        <v/>
      </c>
      <c r="C1216" s="25" t="str">
        <f>IF(AND('كشف حساب'!$F$5&amp;'كشف حساب'!$F$6="")*AND(D1216='كشف حساب'!$B$5),1,IF(AND(F1216&gt;='كشف حساب'!$F$5,'حركة العملاء'!F1216&lt;='كشف حساب'!$F$6)*AND(D1216='كشف حساب'!$B$5),1,""))</f>
        <v/>
      </c>
      <c r="D1216" s="18"/>
      <c r="E1216" s="17" t="str">
        <f>IFERROR(VLOOKUP(D1216,'بيان العملاء'!$B$7:$I$170,2,0),"")</f>
        <v/>
      </c>
      <c r="F1216" s="16"/>
      <c r="G1216" s="15"/>
      <c r="H1216" s="14"/>
      <c r="I1216" s="13"/>
    </row>
    <row r="1217" spans="2:9" ht="18.75" thickBot="1" x14ac:dyDescent="0.25">
      <c r="B1217" s="25" t="str">
        <f>IF(C1217="","",COUNTIF($C$7:C1217,C1217))</f>
        <v/>
      </c>
      <c r="C1217" s="25" t="str">
        <f>IF(AND('كشف حساب'!$F$5&amp;'كشف حساب'!$F$6="")*AND(D1217='كشف حساب'!$B$5),1,IF(AND(F1217&gt;='كشف حساب'!$F$5,'حركة العملاء'!F1217&lt;='كشف حساب'!$F$6)*AND(D1217='كشف حساب'!$B$5),1,""))</f>
        <v/>
      </c>
      <c r="D1217" s="18"/>
      <c r="E1217" s="17" t="str">
        <f>IFERROR(VLOOKUP(D1217,'بيان العملاء'!$B$7:$I$170,2,0),"")</f>
        <v/>
      </c>
      <c r="F1217" s="16"/>
      <c r="G1217" s="15"/>
      <c r="H1217" s="14"/>
      <c r="I1217" s="13"/>
    </row>
    <row r="1218" spans="2:9" ht="18.75" thickBot="1" x14ac:dyDescent="0.25">
      <c r="B1218" s="25" t="str">
        <f>IF(C1218="","",COUNTIF($C$7:C1218,C1218))</f>
        <v/>
      </c>
      <c r="C1218" s="25" t="str">
        <f>IF(AND('كشف حساب'!$F$5&amp;'كشف حساب'!$F$6="")*AND(D1218='كشف حساب'!$B$5),1,IF(AND(F1218&gt;='كشف حساب'!$F$5,'حركة العملاء'!F1218&lt;='كشف حساب'!$F$6)*AND(D1218='كشف حساب'!$B$5),1,""))</f>
        <v/>
      </c>
      <c r="D1218" s="18"/>
      <c r="E1218" s="17" t="str">
        <f>IFERROR(VLOOKUP(D1218,'بيان العملاء'!$B$7:$I$170,2,0),"")</f>
        <v/>
      </c>
      <c r="F1218" s="16"/>
      <c r="G1218" s="15"/>
      <c r="H1218" s="14"/>
      <c r="I1218" s="13"/>
    </row>
    <row r="1219" spans="2:9" ht="18.75" thickBot="1" x14ac:dyDescent="0.25">
      <c r="B1219" s="25" t="str">
        <f>IF(C1219="","",COUNTIF($C$7:C1219,C1219))</f>
        <v/>
      </c>
      <c r="C1219" s="25" t="str">
        <f>IF(AND('كشف حساب'!$F$5&amp;'كشف حساب'!$F$6="")*AND(D1219='كشف حساب'!$B$5),1,IF(AND(F1219&gt;='كشف حساب'!$F$5,'حركة العملاء'!F1219&lt;='كشف حساب'!$F$6)*AND(D1219='كشف حساب'!$B$5),1,""))</f>
        <v/>
      </c>
      <c r="D1219" s="18"/>
      <c r="E1219" s="17" t="str">
        <f>IFERROR(VLOOKUP(D1219,'بيان العملاء'!$B$7:$I$170,2,0),"")</f>
        <v/>
      </c>
      <c r="F1219" s="16"/>
      <c r="G1219" s="15"/>
      <c r="H1219" s="14"/>
      <c r="I1219" s="13"/>
    </row>
    <row r="1220" spans="2:9" ht="18.75" thickBot="1" x14ac:dyDescent="0.25">
      <c r="B1220" s="25" t="str">
        <f>IF(C1220="","",COUNTIF($C$7:C1220,C1220))</f>
        <v/>
      </c>
      <c r="C1220" s="25" t="str">
        <f>IF(AND('كشف حساب'!$F$5&amp;'كشف حساب'!$F$6="")*AND(D1220='كشف حساب'!$B$5),1,IF(AND(F1220&gt;='كشف حساب'!$F$5,'حركة العملاء'!F1220&lt;='كشف حساب'!$F$6)*AND(D1220='كشف حساب'!$B$5),1,""))</f>
        <v/>
      </c>
      <c r="D1220" s="18"/>
      <c r="E1220" s="17" t="str">
        <f>IFERROR(VLOOKUP(D1220,'بيان العملاء'!$B$7:$I$170,2,0),"")</f>
        <v/>
      </c>
      <c r="F1220" s="16"/>
      <c r="G1220" s="15"/>
      <c r="H1220" s="14"/>
      <c r="I1220" s="13"/>
    </row>
    <row r="1221" spans="2:9" ht="18.75" thickBot="1" x14ac:dyDescent="0.25">
      <c r="B1221" s="25" t="str">
        <f>IF(C1221="","",COUNTIF($C$7:C1221,C1221))</f>
        <v/>
      </c>
      <c r="C1221" s="25" t="str">
        <f>IF(AND('كشف حساب'!$F$5&amp;'كشف حساب'!$F$6="")*AND(D1221='كشف حساب'!$B$5),1,IF(AND(F1221&gt;='كشف حساب'!$F$5,'حركة العملاء'!F1221&lt;='كشف حساب'!$F$6)*AND(D1221='كشف حساب'!$B$5),1,""))</f>
        <v/>
      </c>
      <c r="D1221" s="18"/>
      <c r="E1221" s="17" t="str">
        <f>IFERROR(VLOOKUP(D1221,'بيان العملاء'!$B$7:$I$170,2,0),"")</f>
        <v/>
      </c>
      <c r="F1221" s="16"/>
      <c r="G1221" s="15"/>
      <c r="H1221" s="14"/>
      <c r="I1221" s="13"/>
    </row>
    <row r="1222" spans="2:9" ht="18.75" thickBot="1" x14ac:dyDescent="0.25">
      <c r="B1222" s="25" t="str">
        <f>IF(C1222="","",COUNTIF($C$7:C1222,C1222))</f>
        <v/>
      </c>
      <c r="C1222" s="25" t="str">
        <f>IF(AND('كشف حساب'!$F$5&amp;'كشف حساب'!$F$6="")*AND(D1222='كشف حساب'!$B$5),1,IF(AND(F1222&gt;='كشف حساب'!$F$5,'حركة العملاء'!F1222&lt;='كشف حساب'!$F$6)*AND(D1222='كشف حساب'!$B$5),1,""))</f>
        <v/>
      </c>
      <c r="D1222" s="18"/>
      <c r="E1222" s="17" t="str">
        <f>IFERROR(VLOOKUP(D1222,'بيان العملاء'!$B$7:$I$170,2,0),"")</f>
        <v/>
      </c>
      <c r="F1222" s="16"/>
      <c r="G1222" s="15"/>
      <c r="H1222" s="14"/>
      <c r="I1222" s="13"/>
    </row>
    <row r="1223" spans="2:9" ht="18.75" thickBot="1" x14ac:dyDescent="0.25">
      <c r="B1223" s="25" t="str">
        <f>IF(C1223="","",COUNTIF($C$7:C1223,C1223))</f>
        <v/>
      </c>
      <c r="C1223" s="25" t="str">
        <f>IF(AND('كشف حساب'!$F$5&amp;'كشف حساب'!$F$6="")*AND(D1223='كشف حساب'!$B$5),1,IF(AND(F1223&gt;='كشف حساب'!$F$5,'حركة العملاء'!F1223&lt;='كشف حساب'!$F$6)*AND(D1223='كشف حساب'!$B$5),1,""))</f>
        <v/>
      </c>
      <c r="D1223" s="18"/>
      <c r="E1223" s="17" t="str">
        <f>IFERROR(VLOOKUP(D1223,'بيان العملاء'!$B$7:$I$170,2,0),"")</f>
        <v/>
      </c>
      <c r="F1223" s="16"/>
      <c r="G1223" s="15"/>
      <c r="H1223" s="14"/>
      <c r="I1223" s="13"/>
    </row>
    <row r="1224" spans="2:9" ht="18.75" thickBot="1" x14ac:dyDescent="0.25">
      <c r="B1224" s="25" t="str">
        <f>IF(C1224="","",COUNTIF($C$7:C1224,C1224))</f>
        <v/>
      </c>
      <c r="C1224" s="25" t="str">
        <f>IF(AND('كشف حساب'!$F$5&amp;'كشف حساب'!$F$6="")*AND(D1224='كشف حساب'!$B$5),1,IF(AND(F1224&gt;='كشف حساب'!$F$5,'حركة العملاء'!F1224&lt;='كشف حساب'!$F$6)*AND(D1224='كشف حساب'!$B$5),1,""))</f>
        <v/>
      </c>
      <c r="D1224" s="18"/>
      <c r="E1224" s="17" t="str">
        <f>IFERROR(VLOOKUP(D1224,'بيان العملاء'!$B$7:$I$170,2,0),"")</f>
        <v/>
      </c>
      <c r="F1224" s="16"/>
      <c r="G1224" s="15"/>
      <c r="H1224" s="14"/>
      <c r="I1224" s="13"/>
    </row>
    <row r="1225" spans="2:9" ht="18.75" thickBot="1" x14ac:dyDescent="0.25">
      <c r="B1225" s="25" t="str">
        <f>IF(C1225="","",COUNTIF($C$7:C1225,C1225))</f>
        <v/>
      </c>
      <c r="C1225" s="25" t="str">
        <f>IF(AND('كشف حساب'!$F$5&amp;'كشف حساب'!$F$6="")*AND(D1225='كشف حساب'!$B$5),1,IF(AND(F1225&gt;='كشف حساب'!$F$5,'حركة العملاء'!F1225&lt;='كشف حساب'!$F$6)*AND(D1225='كشف حساب'!$B$5),1,""))</f>
        <v/>
      </c>
      <c r="D1225" s="18"/>
      <c r="E1225" s="17" t="str">
        <f>IFERROR(VLOOKUP(D1225,'بيان العملاء'!$B$7:$I$170,2,0),"")</f>
        <v/>
      </c>
      <c r="F1225" s="16"/>
      <c r="G1225" s="15"/>
      <c r="H1225" s="14"/>
      <c r="I1225" s="13"/>
    </row>
    <row r="1226" spans="2:9" ht="18.75" thickBot="1" x14ac:dyDescent="0.25">
      <c r="B1226" s="25" t="str">
        <f>IF(C1226="","",COUNTIF($C$7:C1226,C1226))</f>
        <v/>
      </c>
      <c r="C1226" s="25" t="str">
        <f>IF(AND('كشف حساب'!$F$5&amp;'كشف حساب'!$F$6="")*AND(D1226='كشف حساب'!$B$5),1,IF(AND(F1226&gt;='كشف حساب'!$F$5,'حركة العملاء'!F1226&lt;='كشف حساب'!$F$6)*AND(D1226='كشف حساب'!$B$5),1,""))</f>
        <v/>
      </c>
      <c r="D1226" s="18"/>
      <c r="E1226" s="17" t="str">
        <f>IFERROR(VLOOKUP(D1226,'بيان العملاء'!$B$7:$I$170,2,0),"")</f>
        <v/>
      </c>
      <c r="F1226" s="16"/>
      <c r="G1226" s="15"/>
      <c r="H1226" s="14"/>
      <c r="I1226" s="13"/>
    </row>
    <row r="1227" spans="2:9" ht="18.75" thickBot="1" x14ac:dyDescent="0.25">
      <c r="B1227" s="25" t="str">
        <f>IF(C1227="","",COUNTIF($C$7:C1227,C1227))</f>
        <v/>
      </c>
      <c r="C1227" s="25" t="str">
        <f>IF(AND('كشف حساب'!$F$5&amp;'كشف حساب'!$F$6="")*AND(D1227='كشف حساب'!$B$5),1,IF(AND(F1227&gt;='كشف حساب'!$F$5,'حركة العملاء'!F1227&lt;='كشف حساب'!$F$6)*AND(D1227='كشف حساب'!$B$5),1,""))</f>
        <v/>
      </c>
      <c r="D1227" s="18"/>
      <c r="E1227" s="17" t="str">
        <f>IFERROR(VLOOKUP(D1227,'بيان العملاء'!$B$7:$I$170,2,0),"")</f>
        <v/>
      </c>
      <c r="F1227" s="16"/>
      <c r="G1227" s="15"/>
      <c r="H1227" s="14"/>
      <c r="I1227" s="13"/>
    </row>
    <row r="1228" spans="2:9" ht="18.75" thickBot="1" x14ac:dyDescent="0.25">
      <c r="B1228" s="25" t="str">
        <f>IF(C1228="","",COUNTIF($C$7:C1228,C1228))</f>
        <v/>
      </c>
      <c r="C1228" s="25" t="str">
        <f>IF(AND('كشف حساب'!$F$5&amp;'كشف حساب'!$F$6="")*AND(D1228='كشف حساب'!$B$5),1,IF(AND(F1228&gt;='كشف حساب'!$F$5,'حركة العملاء'!F1228&lt;='كشف حساب'!$F$6)*AND(D1228='كشف حساب'!$B$5),1,""))</f>
        <v/>
      </c>
      <c r="D1228" s="18"/>
      <c r="E1228" s="17" t="str">
        <f>IFERROR(VLOOKUP(D1228,'بيان العملاء'!$B$7:$I$170,2,0),"")</f>
        <v/>
      </c>
      <c r="F1228" s="16"/>
      <c r="G1228" s="15"/>
      <c r="H1228" s="14"/>
      <c r="I1228" s="13"/>
    </row>
    <row r="1229" spans="2:9" ht="18.75" thickBot="1" x14ac:dyDescent="0.25">
      <c r="B1229" s="25" t="str">
        <f>IF(C1229="","",COUNTIF($C$7:C1229,C1229))</f>
        <v/>
      </c>
      <c r="C1229" s="25" t="str">
        <f>IF(AND('كشف حساب'!$F$5&amp;'كشف حساب'!$F$6="")*AND(D1229='كشف حساب'!$B$5),1,IF(AND(F1229&gt;='كشف حساب'!$F$5,'حركة العملاء'!F1229&lt;='كشف حساب'!$F$6)*AND(D1229='كشف حساب'!$B$5),1,""))</f>
        <v/>
      </c>
      <c r="D1229" s="18"/>
      <c r="E1229" s="17" t="str">
        <f>IFERROR(VLOOKUP(D1229,'بيان العملاء'!$B$7:$I$170,2,0),"")</f>
        <v/>
      </c>
      <c r="F1229" s="16"/>
      <c r="G1229" s="15"/>
      <c r="H1229" s="14"/>
      <c r="I1229" s="13"/>
    </row>
    <row r="1230" spans="2:9" ht="18.75" thickBot="1" x14ac:dyDescent="0.25">
      <c r="B1230" s="25" t="str">
        <f>IF(C1230="","",COUNTIF($C$7:C1230,C1230))</f>
        <v/>
      </c>
      <c r="C1230" s="25" t="str">
        <f>IF(AND('كشف حساب'!$F$5&amp;'كشف حساب'!$F$6="")*AND(D1230='كشف حساب'!$B$5),1,IF(AND(F1230&gt;='كشف حساب'!$F$5,'حركة العملاء'!F1230&lt;='كشف حساب'!$F$6)*AND(D1230='كشف حساب'!$B$5),1,""))</f>
        <v/>
      </c>
      <c r="D1230" s="18"/>
      <c r="E1230" s="17" t="str">
        <f>IFERROR(VLOOKUP(D1230,'بيان العملاء'!$B$7:$I$170,2,0),"")</f>
        <v/>
      </c>
      <c r="F1230" s="16"/>
      <c r="G1230" s="15"/>
      <c r="H1230" s="14"/>
      <c r="I1230" s="13"/>
    </row>
    <row r="1231" spans="2:9" ht="18.75" thickBot="1" x14ac:dyDescent="0.25">
      <c r="B1231" s="25" t="str">
        <f>IF(C1231="","",COUNTIF($C$7:C1231,C1231))</f>
        <v/>
      </c>
      <c r="C1231" s="25" t="str">
        <f>IF(AND('كشف حساب'!$F$5&amp;'كشف حساب'!$F$6="")*AND(D1231='كشف حساب'!$B$5),1,IF(AND(F1231&gt;='كشف حساب'!$F$5,'حركة العملاء'!F1231&lt;='كشف حساب'!$F$6)*AND(D1231='كشف حساب'!$B$5),1,""))</f>
        <v/>
      </c>
      <c r="D1231" s="18"/>
      <c r="E1231" s="17" t="str">
        <f>IFERROR(VLOOKUP(D1231,'بيان العملاء'!$B$7:$I$170,2,0),"")</f>
        <v/>
      </c>
      <c r="F1231" s="16"/>
      <c r="G1231" s="15"/>
      <c r="H1231" s="14"/>
      <c r="I1231" s="13"/>
    </row>
    <row r="1232" spans="2:9" ht="18.75" thickBot="1" x14ac:dyDescent="0.25">
      <c r="B1232" s="25" t="str">
        <f>IF(C1232="","",COUNTIF($C$7:C1232,C1232))</f>
        <v/>
      </c>
      <c r="C1232" s="25" t="str">
        <f>IF(AND('كشف حساب'!$F$5&amp;'كشف حساب'!$F$6="")*AND(D1232='كشف حساب'!$B$5),1,IF(AND(F1232&gt;='كشف حساب'!$F$5,'حركة العملاء'!F1232&lt;='كشف حساب'!$F$6)*AND(D1232='كشف حساب'!$B$5),1,""))</f>
        <v/>
      </c>
      <c r="D1232" s="18"/>
      <c r="E1232" s="17" t="str">
        <f>IFERROR(VLOOKUP(D1232,'بيان العملاء'!$B$7:$I$170,2,0),"")</f>
        <v/>
      </c>
      <c r="F1232" s="16"/>
      <c r="G1232" s="15"/>
      <c r="H1232" s="14"/>
      <c r="I1232" s="13"/>
    </row>
    <row r="1233" spans="2:9" ht="18.75" thickBot="1" x14ac:dyDescent="0.25">
      <c r="B1233" s="25" t="str">
        <f>IF(C1233="","",COUNTIF($C$7:C1233,C1233))</f>
        <v/>
      </c>
      <c r="C1233" s="25" t="str">
        <f>IF(AND('كشف حساب'!$F$5&amp;'كشف حساب'!$F$6="")*AND(D1233='كشف حساب'!$B$5),1,IF(AND(F1233&gt;='كشف حساب'!$F$5,'حركة العملاء'!F1233&lt;='كشف حساب'!$F$6)*AND(D1233='كشف حساب'!$B$5),1,""))</f>
        <v/>
      </c>
      <c r="D1233" s="18"/>
      <c r="E1233" s="17" t="str">
        <f>IFERROR(VLOOKUP(D1233,'بيان العملاء'!$B$7:$I$170,2,0),"")</f>
        <v/>
      </c>
      <c r="F1233" s="16"/>
      <c r="G1233" s="15"/>
      <c r="H1233" s="14"/>
      <c r="I1233" s="13"/>
    </row>
    <row r="1234" spans="2:9" ht="18.75" thickBot="1" x14ac:dyDescent="0.25">
      <c r="B1234" s="25" t="str">
        <f>IF(C1234="","",COUNTIF($C$7:C1234,C1234))</f>
        <v/>
      </c>
      <c r="C1234" s="25" t="str">
        <f>IF(AND('كشف حساب'!$F$5&amp;'كشف حساب'!$F$6="")*AND(D1234='كشف حساب'!$B$5),1,IF(AND(F1234&gt;='كشف حساب'!$F$5,'حركة العملاء'!F1234&lt;='كشف حساب'!$F$6)*AND(D1234='كشف حساب'!$B$5),1,""))</f>
        <v/>
      </c>
      <c r="D1234" s="18"/>
      <c r="E1234" s="17" t="str">
        <f>IFERROR(VLOOKUP(D1234,'بيان العملاء'!$B$7:$I$170,2,0),"")</f>
        <v/>
      </c>
      <c r="F1234" s="16"/>
      <c r="G1234" s="15"/>
      <c r="H1234" s="14"/>
      <c r="I1234" s="13"/>
    </row>
    <row r="1235" spans="2:9" ht="18.75" thickBot="1" x14ac:dyDescent="0.25">
      <c r="B1235" s="25" t="str">
        <f>IF(C1235="","",COUNTIF($C$7:C1235,C1235))</f>
        <v/>
      </c>
      <c r="C1235" s="25" t="str">
        <f>IF(AND('كشف حساب'!$F$5&amp;'كشف حساب'!$F$6="")*AND(D1235='كشف حساب'!$B$5),1,IF(AND(F1235&gt;='كشف حساب'!$F$5,'حركة العملاء'!F1235&lt;='كشف حساب'!$F$6)*AND(D1235='كشف حساب'!$B$5),1,""))</f>
        <v/>
      </c>
      <c r="D1235" s="18"/>
      <c r="E1235" s="17" t="str">
        <f>IFERROR(VLOOKUP(D1235,'بيان العملاء'!$B$7:$I$170,2,0),"")</f>
        <v/>
      </c>
      <c r="F1235" s="16"/>
      <c r="G1235" s="15"/>
      <c r="H1235" s="14"/>
      <c r="I1235" s="13"/>
    </row>
    <row r="1236" spans="2:9" ht="18.75" thickBot="1" x14ac:dyDescent="0.25">
      <c r="B1236" s="25" t="str">
        <f>IF(C1236="","",COUNTIF($C$7:C1236,C1236))</f>
        <v/>
      </c>
      <c r="C1236" s="25" t="str">
        <f>IF(AND('كشف حساب'!$F$5&amp;'كشف حساب'!$F$6="")*AND(D1236='كشف حساب'!$B$5),1,IF(AND(F1236&gt;='كشف حساب'!$F$5,'حركة العملاء'!F1236&lt;='كشف حساب'!$F$6)*AND(D1236='كشف حساب'!$B$5),1,""))</f>
        <v/>
      </c>
      <c r="D1236" s="18"/>
      <c r="E1236" s="17" t="str">
        <f>IFERROR(VLOOKUP(D1236,'بيان العملاء'!$B$7:$I$170,2,0),"")</f>
        <v/>
      </c>
      <c r="F1236" s="16"/>
      <c r="G1236" s="15"/>
      <c r="H1236" s="14"/>
      <c r="I1236" s="13"/>
    </row>
    <row r="1237" spans="2:9" ht="18.75" thickBot="1" x14ac:dyDescent="0.25">
      <c r="B1237" s="25" t="str">
        <f>IF(C1237="","",COUNTIF($C$7:C1237,C1237))</f>
        <v/>
      </c>
      <c r="C1237" s="25" t="str">
        <f>IF(AND('كشف حساب'!$F$5&amp;'كشف حساب'!$F$6="")*AND(D1237='كشف حساب'!$B$5),1,IF(AND(F1237&gt;='كشف حساب'!$F$5,'حركة العملاء'!F1237&lt;='كشف حساب'!$F$6)*AND(D1237='كشف حساب'!$B$5),1,""))</f>
        <v/>
      </c>
      <c r="D1237" s="18"/>
      <c r="E1237" s="17" t="str">
        <f>IFERROR(VLOOKUP(D1237,'بيان العملاء'!$B$7:$I$170,2,0),"")</f>
        <v/>
      </c>
      <c r="F1237" s="16"/>
      <c r="G1237" s="15"/>
      <c r="H1237" s="14"/>
      <c r="I1237" s="13"/>
    </row>
    <row r="1238" spans="2:9" ht="18.75" thickBot="1" x14ac:dyDescent="0.25">
      <c r="B1238" s="25" t="str">
        <f>IF(C1238="","",COUNTIF($C$7:C1238,C1238))</f>
        <v/>
      </c>
      <c r="C1238" s="25" t="str">
        <f>IF(AND('كشف حساب'!$F$5&amp;'كشف حساب'!$F$6="")*AND(D1238='كشف حساب'!$B$5),1,IF(AND(F1238&gt;='كشف حساب'!$F$5,'حركة العملاء'!F1238&lt;='كشف حساب'!$F$6)*AND(D1238='كشف حساب'!$B$5),1,""))</f>
        <v/>
      </c>
      <c r="D1238" s="18"/>
      <c r="E1238" s="17" t="str">
        <f>IFERROR(VLOOKUP(D1238,'بيان العملاء'!$B$7:$I$170,2,0),"")</f>
        <v/>
      </c>
      <c r="F1238" s="16"/>
      <c r="G1238" s="15"/>
      <c r="H1238" s="14"/>
      <c r="I1238" s="13"/>
    </row>
    <row r="1239" spans="2:9" ht="18.75" thickBot="1" x14ac:dyDescent="0.25">
      <c r="B1239" s="25" t="str">
        <f>IF(C1239="","",COUNTIF($C$7:C1239,C1239))</f>
        <v/>
      </c>
      <c r="C1239" s="25" t="str">
        <f>IF(AND('كشف حساب'!$F$5&amp;'كشف حساب'!$F$6="")*AND(D1239='كشف حساب'!$B$5),1,IF(AND(F1239&gt;='كشف حساب'!$F$5,'حركة العملاء'!F1239&lt;='كشف حساب'!$F$6)*AND(D1239='كشف حساب'!$B$5),1,""))</f>
        <v/>
      </c>
      <c r="D1239" s="18"/>
      <c r="E1239" s="17" t="str">
        <f>IFERROR(VLOOKUP(D1239,'بيان العملاء'!$B$7:$I$170,2,0),"")</f>
        <v/>
      </c>
      <c r="F1239" s="16"/>
      <c r="G1239" s="15"/>
      <c r="H1239" s="14"/>
      <c r="I1239" s="13"/>
    </row>
    <row r="1240" spans="2:9" ht="18.75" thickBot="1" x14ac:dyDescent="0.25">
      <c r="B1240" s="25" t="str">
        <f>IF(C1240="","",COUNTIF($C$7:C1240,C1240))</f>
        <v/>
      </c>
      <c r="C1240" s="25" t="str">
        <f>IF(AND('كشف حساب'!$F$5&amp;'كشف حساب'!$F$6="")*AND(D1240='كشف حساب'!$B$5),1,IF(AND(F1240&gt;='كشف حساب'!$F$5,'حركة العملاء'!F1240&lt;='كشف حساب'!$F$6)*AND(D1240='كشف حساب'!$B$5),1,""))</f>
        <v/>
      </c>
      <c r="D1240" s="18"/>
      <c r="E1240" s="17" t="str">
        <f>IFERROR(VLOOKUP(D1240,'بيان العملاء'!$B$7:$I$170,2,0),"")</f>
        <v/>
      </c>
      <c r="F1240" s="16"/>
      <c r="G1240" s="15"/>
      <c r="H1240" s="14"/>
      <c r="I1240" s="13"/>
    </row>
    <row r="1241" spans="2:9" ht="18.75" thickBot="1" x14ac:dyDescent="0.25">
      <c r="B1241" s="25" t="str">
        <f>IF(C1241="","",COUNTIF($C$7:C1241,C1241))</f>
        <v/>
      </c>
      <c r="C1241" s="25" t="str">
        <f>IF(AND('كشف حساب'!$F$5&amp;'كشف حساب'!$F$6="")*AND(D1241='كشف حساب'!$B$5),1,IF(AND(F1241&gt;='كشف حساب'!$F$5,'حركة العملاء'!F1241&lt;='كشف حساب'!$F$6)*AND(D1241='كشف حساب'!$B$5),1,""))</f>
        <v/>
      </c>
      <c r="D1241" s="18"/>
      <c r="E1241" s="17" t="str">
        <f>IFERROR(VLOOKUP(D1241,'بيان العملاء'!$B$7:$I$170,2,0),"")</f>
        <v/>
      </c>
      <c r="F1241" s="16"/>
      <c r="G1241" s="15"/>
      <c r="H1241" s="14"/>
      <c r="I1241" s="13"/>
    </row>
    <row r="1242" spans="2:9" ht="18.75" thickBot="1" x14ac:dyDescent="0.25">
      <c r="B1242" s="25" t="str">
        <f>IF(C1242="","",COUNTIF($C$7:C1242,C1242))</f>
        <v/>
      </c>
      <c r="C1242" s="25" t="str">
        <f>IF(AND('كشف حساب'!$F$5&amp;'كشف حساب'!$F$6="")*AND(D1242='كشف حساب'!$B$5),1,IF(AND(F1242&gt;='كشف حساب'!$F$5,'حركة العملاء'!F1242&lt;='كشف حساب'!$F$6)*AND(D1242='كشف حساب'!$B$5),1,""))</f>
        <v/>
      </c>
      <c r="D1242" s="18"/>
      <c r="E1242" s="17" t="str">
        <f>IFERROR(VLOOKUP(D1242,'بيان العملاء'!$B$7:$I$170,2,0),"")</f>
        <v/>
      </c>
      <c r="F1242" s="16"/>
      <c r="G1242" s="15"/>
      <c r="H1242" s="14"/>
      <c r="I1242" s="13"/>
    </row>
    <row r="1243" spans="2:9" ht="18.75" thickBot="1" x14ac:dyDescent="0.25">
      <c r="B1243" s="25" t="str">
        <f>IF(C1243="","",COUNTIF($C$7:C1243,C1243))</f>
        <v/>
      </c>
      <c r="C1243" s="25" t="str">
        <f>IF(AND('كشف حساب'!$F$5&amp;'كشف حساب'!$F$6="")*AND(D1243='كشف حساب'!$B$5),1,IF(AND(F1243&gt;='كشف حساب'!$F$5,'حركة العملاء'!F1243&lt;='كشف حساب'!$F$6)*AND(D1243='كشف حساب'!$B$5),1,""))</f>
        <v/>
      </c>
      <c r="D1243" s="18"/>
      <c r="E1243" s="17" t="str">
        <f>IFERROR(VLOOKUP(D1243,'بيان العملاء'!$B$7:$I$170,2,0),"")</f>
        <v/>
      </c>
      <c r="F1243" s="16"/>
      <c r="G1243" s="15"/>
      <c r="H1243" s="14"/>
      <c r="I1243" s="13"/>
    </row>
    <row r="1244" spans="2:9" ht="18.75" thickBot="1" x14ac:dyDescent="0.25">
      <c r="B1244" s="25" t="str">
        <f>IF(C1244="","",COUNTIF($C$7:C1244,C1244))</f>
        <v/>
      </c>
      <c r="C1244" s="25" t="str">
        <f>IF(AND('كشف حساب'!$F$5&amp;'كشف حساب'!$F$6="")*AND(D1244='كشف حساب'!$B$5),1,IF(AND(F1244&gt;='كشف حساب'!$F$5,'حركة العملاء'!F1244&lt;='كشف حساب'!$F$6)*AND(D1244='كشف حساب'!$B$5),1,""))</f>
        <v/>
      </c>
      <c r="D1244" s="18"/>
      <c r="E1244" s="17" t="str">
        <f>IFERROR(VLOOKUP(D1244,'بيان العملاء'!$B$7:$I$170,2,0),"")</f>
        <v/>
      </c>
      <c r="F1244" s="16"/>
      <c r="G1244" s="15"/>
      <c r="H1244" s="14"/>
      <c r="I1244" s="13"/>
    </row>
    <row r="1245" spans="2:9" ht="18.75" thickBot="1" x14ac:dyDescent="0.25">
      <c r="B1245" s="25" t="str">
        <f>IF(C1245="","",COUNTIF($C$7:C1245,C1245))</f>
        <v/>
      </c>
      <c r="C1245" s="25" t="str">
        <f>IF(AND('كشف حساب'!$F$5&amp;'كشف حساب'!$F$6="")*AND(D1245='كشف حساب'!$B$5),1,IF(AND(F1245&gt;='كشف حساب'!$F$5,'حركة العملاء'!F1245&lt;='كشف حساب'!$F$6)*AND(D1245='كشف حساب'!$B$5),1,""))</f>
        <v/>
      </c>
      <c r="D1245" s="18"/>
      <c r="E1245" s="17" t="str">
        <f>IFERROR(VLOOKUP(D1245,'بيان العملاء'!$B$7:$I$170,2,0),"")</f>
        <v/>
      </c>
      <c r="F1245" s="16"/>
      <c r="G1245" s="15"/>
      <c r="H1245" s="14"/>
      <c r="I1245" s="13"/>
    </row>
    <row r="1246" spans="2:9" ht="18.75" thickBot="1" x14ac:dyDescent="0.25">
      <c r="B1246" s="25" t="str">
        <f>IF(C1246="","",COUNTIF($C$7:C1246,C1246))</f>
        <v/>
      </c>
      <c r="C1246" s="25" t="str">
        <f>IF(AND('كشف حساب'!$F$5&amp;'كشف حساب'!$F$6="")*AND(D1246='كشف حساب'!$B$5),1,IF(AND(F1246&gt;='كشف حساب'!$F$5,'حركة العملاء'!F1246&lt;='كشف حساب'!$F$6)*AND(D1246='كشف حساب'!$B$5),1,""))</f>
        <v/>
      </c>
      <c r="D1246" s="18"/>
      <c r="E1246" s="17" t="str">
        <f>IFERROR(VLOOKUP(D1246,'بيان العملاء'!$B$7:$I$170,2,0),"")</f>
        <v/>
      </c>
      <c r="F1246" s="16"/>
      <c r="G1246" s="15"/>
      <c r="H1246" s="14"/>
      <c r="I1246" s="13"/>
    </row>
    <row r="1247" spans="2:9" ht="18.75" thickBot="1" x14ac:dyDescent="0.25">
      <c r="B1247" s="25" t="str">
        <f>IF(C1247="","",COUNTIF($C$7:C1247,C1247))</f>
        <v/>
      </c>
      <c r="C1247" s="25" t="str">
        <f>IF(AND('كشف حساب'!$F$5&amp;'كشف حساب'!$F$6="")*AND(D1247='كشف حساب'!$B$5),1,IF(AND(F1247&gt;='كشف حساب'!$F$5,'حركة العملاء'!F1247&lt;='كشف حساب'!$F$6)*AND(D1247='كشف حساب'!$B$5),1,""))</f>
        <v/>
      </c>
      <c r="D1247" s="18"/>
      <c r="E1247" s="17" t="str">
        <f>IFERROR(VLOOKUP(D1247,'بيان العملاء'!$B$7:$I$170,2,0),"")</f>
        <v/>
      </c>
      <c r="F1247" s="16"/>
      <c r="G1247" s="15"/>
      <c r="H1247" s="14"/>
      <c r="I1247" s="13"/>
    </row>
    <row r="1248" spans="2:9" ht="18.75" thickBot="1" x14ac:dyDescent="0.25">
      <c r="B1248" s="25" t="str">
        <f>IF(C1248="","",COUNTIF($C$7:C1248,C1248))</f>
        <v/>
      </c>
      <c r="C1248" s="25" t="str">
        <f>IF(AND('كشف حساب'!$F$5&amp;'كشف حساب'!$F$6="")*AND(D1248='كشف حساب'!$B$5),1,IF(AND(F1248&gt;='كشف حساب'!$F$5,'حركة العملاء'!F1248&lt;='كشف حساب'!$F$6)*AND(D1248='كشف حساب'!$B$5),1,""))</f>
        <v/>
      </c>
      <c r="D1248" s="18"/>
      <c r="E1248" s="17" t="str">
        <f>IFERROR(VLOOKUP(D1248,'بيان العملاء'!$B$7:$I$170,2,0),"")</f>
        <v/>
      </c>
      <c r="F1248" s="16"/>
      <c r="G1248" s="15"/>
      <c r="H1248" s="14"/>
      <c r="I1248" s="13"/>
    </row>
    <row r="1249" spans="2:9" ht="18.75" thickBot="1" x14ac:dyDescent="0.25">
      <c r="B1249" s="25" t="str">
        <f>IF(C1249="","",COUNTIF($C$7:C1249,C1249))</f>
        <v/>
      </c>
      <c r="C1249" s="25" t="str">
        <f>IF(AND('كشف حساب'!$F$5&amp;'كشف حساب'!$F$6="")*AND(D1249='كشف حساب'!$B$5),1,IF(AND(F1249&gt;='كشف حساب'!$F$5,'حركة العملاء'!F1249&lt;='كشف حساب'!$F$6)*AND(D1249='كشف حساب'!$B$5),1,""))</f>
        <v/>
      </c>
      <c r="D1249" s="18"/>
      <c r="E1249" s="17" t="str">
        <f>IFERROR(VLOOKUP(D1249,'بيان العملاء'!$B$7:$I$170,2,0),"")</f>
        <v/>
      </c>
      <c r="F1249" s="16"/>
      <c r="G1249" s="15"/>
      <c r="H1249" s="14"/>
      <c r="I1249" s="13"/>
    </row>
    <row r="1250" spans="2:9" ht="18.75" thickBot="1" x14ac:dyDescent="0.25">
      <c r="B1250" s="25" t="str">
        <f>IF(C1250="","",COUNTIF($C$7:C1250,C1250))</f>
        <v/>
      </c>
      <c r="C1250" s="25" t="str">
        <f>IF(AND('كشف حساب'!$F$5&amp;'كشف حساب'!$F$6="")*AND(D1250='كشف حساب'!$B$5),1,IF(AND(F1250&gt;='كشف حساب'!$F$5,'حركة العملاء'!F1250&lt;='كشف حساب'!$F$6)*AND(D1250='كشف حساب'!$B$5),1,""))</f>
        <v/>
      </c>
      <c r="D1250" s="18"/>
      <c r="E1250" s="17" t="str">
        <f>IFERROR(VLOOKUP(D1250,'بيان العملاء'!$B$7:$I$170,2,0),"")</f>
        <v/>
      </c>
      <c r="F1250" s="16"/>
      <c r="G1250" s="15"/>
      <c r="H1250" s="14"/>
      <c r="I1250" s="13"/>
    </row>
    <row r="1251" spans="2:9" ht="18.75" thickBot="1" x14ac:dyDescent="0.25">
      <c r="B1251" s="25" t="str">
        <f>IF(C1251="","",COUNTIF($C$7:C1251,C1251))</f>
        <v/>
      </c>
      <c r="C1251" s="25" t="str">
        <f>IF(AND('كشف حساب'!$F$5&amp;'كشف حساب'!$F$6="")*AND(D1251='كشف حساب'!$B$5),1,IF(AND(F1251&gt;='كشف حساب'!$F$5,'حركة العملاء'!F1251&lt;='كشف حساب'!$F$6)*AND(D1251='كشف حساب'!$B$5),1,""))</f>
        <v/>
      </c>
      <c r="D1251" s="18"/>
      <c r="E1251" s="17" t="str">
        <f>IFERROR(VLOOKUP(D1251,'بيان العملاء'!$B$7:$I$170,2,0),"")</f>
        <v/>
      </c>
      <c r="F1251" s="16"/>
      <c r="G1251" s="15"/>
      <c r="H1251" s="14"/>
      <c r="I1251" s="13"/>
    </row>
    <row r="1252" spans="2:9" ht="18.75" thickBot="1" x14ac:dyDescent="0.25">
      <c r="B1252" s="25" t="str">
        <f>IF(C1252="","",COUNTIF($C$7:C1252,C1252))</f>
        <v/>
      </c>
      <c r="C1252" s="25" t="str">
        <f>IF(AND('كشف حساب'!$F$5&amp;'كشف حساب'!$F$6="")*AND(D1252='كشف حساب'!$B$5),1,IF(AND(F1252&gt;='كشف حساب'!$F$5,'حركة العملاء'!F1252&lt;='كشف حساب'!$F$6)*AND(D1252='كشف حساب'!$B$5),1,""))</f>
        <v/>
      </c>
      <c r="D1252" s="18"/>
      <c r="E1252" s="17" t="str">
        <f>IFERROR(VLOOKUP(D1252,'بيان العملاء'!$B$7:$I$170,2,0),"")</f>
        <v/>
      </c>
      <c r="F1252" s="16"/>
      <c r="G1252" s="15"/>
      <c r="H1252" s="14"/>
      <c r="I1252" s="13"/>
    </row>
    <row r="1253" spans="2:9" ht="18.75" thickBot="1" x14ac:dyDescent="0.25">
      <c r="B1253" s="25" t="str">
        <f>IF(C1253="","",COUNTIF($C$7:C1253,C1253))</f>
        <v/>
      </c>
      <c r="C1253" s="25" t="str">
        <f>IF(AND('كشف حساب'!$F$5&amp;'كشف حساب'!$F$6="")*AND(D1253='كشف حساب'!$B$5),1,IF(AND(F1253&gt;='كشف حساب'!$F$5,'حركة العملاء'!F1253&lt;='كشف حساب'!$F$6)*AND(D1253='كشف حساب'!$B$5),1,""))</f>
        <v/>
      </c>
      <c r="D1253" s="18"/>
      <c r="E1253" s="17" t="str">
        <f>IFERROR(VLOOKUP(D1253,'بيان العملاء'!$B$7:$I$170,2,0),"")</f>
        <v/>
      </c>
      <c r="F1253" s="16"/>
      <c r="G1253" s="15"/>
      <c r="H1253" s="14"/>
      <c r="I1253" s="13"/>
    </row>
    <row r="1254" spans="2:9" ht="18.75" thickBot="1" x14ac:dyDescent="0.25">
      <c r="B1254" s="25" t="str">
        <f>IF(C1254="","",COUNTIF($C$7:C1254,C1254))</f>
        <v/>
      </c>
      <c r="C1254" s="25" t="str">
        <f>IF(AND('كشف حساب'!$F$5&amp;'كشف حساب'!$F$6="")*AND(D1254='كشف حساب'!$B$5),1,IF(AND(F1254&gt;='كشف حساب'!$F$5,'حركة العملاء'!F1254&lt;='كشف حساب'!$F$6)*AND(D1254='كشف حساب'!$B$5),1,""))</f>
        <v/>
      </c>
      <c r="D1254" s="18"/>
      <c r="E1254" s="17" t="str">
        <f>IFERROR(VLOOKUP(D1254,'بيان العملاء'!$B$7:$I$170,2,0),"")</f>
        <v/>
      </c>
      <c r="F1254" s="16"/>
      <c r="G1254" s="15"/>
      <c r="H1254" s="14"/>
      <c r="I1254" s="13"/>
    </row>
    <row r="1255" spans="2:9" ht="18.75" thickBot="1" x14ac:dyDescent="0.25">
      <c r="B1255" s="25" t="str">
        <f>IF(C1255="","",COUNTIF($C$7:C1255,C1255))</f>
        <v/>
      </c>
      <c r="C1255" s="25" t="str">
        <f>IF(AND('كشف حساب'!$F$5&amp;'كشف حساب'!$F$6="")*AND(D1255='كشف حساب'!$B$5),1,IF(AND(F1255&gt;='كشف حساب'!$F$5,'حركة العملاء'!F1255&lt;='كشف حساب'!$F$6)*AND(D1255='كشف حساب'!$B$5),1,""))</f>
        <v/>
      </c>
      <c r="D1255" s="18"/>
      <c r="E1255" s="17" t="str">
        <f>IFERROR(VLOOKUP(D1255,'بيان العملاء'!$B$7:$I$170,2,0),"")</f>
        <v/>
      </c>
      <c r="F1255" s="16"/>
      <c r="G1255" s="15"/>
      <c r="H1255" s="14"/>
      <c r="I1255" s="13"/>
    </row>
    <row r="1256" spans="2:9" ht="18.75" thickBot="1" x14ac:dyDescent="0.25">
      <c r="B1256" s="25" t="str">
        <f>IF(C1256="","",COUNTIF($C$7:C1256,C1256))</f>
        <v/>
      </c>
      <c r="C1256" s="25" t="str">
        <f>IF(AND('كشف حساب'!$F$5&amp;'كشف حساب'!$F$6="")*AND(D1256='كشف حساب'!$B$5),1,IF(AND(F1256&gt;='كشف حساب'!$F$5,'حركة العملاء'!F1256&lt;='كشف حساب'!$F$6)*AND(D1256='كشف حساب'!$B$5),1,""))</f>
        <v/>
      </c>
      <c r="D1256" s="18"/>
      <c r="E1256" s="17" t="str">
        <f>IFERROR(VLOOKUP(D1256,'بيان العملاء'!$B$7:$I$170,2,0),"")</f>
        <v/>
      </c>
      <c r="F1256" s="16"/>
      <c r="G1256" s="15"/>
      <c r="H1256" s="14"/>
      <c r="I1256" s="13"/>
    </row>
    <row r="1257" spans="2:9" ht="18.75" thickBot="1" x14ac:dyDescent="0.25">
      <c r="B1257" s="25" t="str">
        <f>IF(C1257="","",COUNTIF($C$7:C1257,C1257))</f>
        <v/>
      </c>
      <c r="C1257" s="25" t="str">
        <f>IF(AND('كشف حساب'!$F$5&amp;'كشف حساب'!$F$6="")*AND(D1257='كشف حساب'!$B$5),1,IF(AND(F1257&gt;='كشف حساب'!$F$5,'حركة العملاء'!F1257&lt;='كشف حساب'!$F$6)*AND(D1257='كشف حساب'!$B$5),1,""))</f>
        <v/>
      </c>
      <c r="D1257" s="18"/>
      <c r="E1257" s="17" t="str">
        <f>IFERROR(VLOOKUP(D1257,'بيان العملاء'!$B$7:$I$170,2,0),"")</f>
        <v/>
      </c>
      <c r="F1257" s="16"/>
      <c r="G1257" s="15"/>
      <c r="H1257" s="14"/>
      <c r="I1257" s="13"/>
    </row>
    <row r="1258" spans="2:9" ht="18.75" thickBot="1" x14ac:dyDescent="0.25">
      <c r="B1258" s="25" t="str">
        <f>IF(C1258="","",COUNTIF($C$7:C1258,C1258))</f>
        <v/>
      </c>
      <c r="C1258" s="25" t="str">
        <f>IF(AND('كشف حساب'!$F$5&amp;'كشف حساب'!$F$6="")*AND(D1258='كشف حساب'!$B$5),1,IF(AND(F1258&gt;='كشف حساب'!$F$5,'حركة العملاء'!F1258&lt;='كشف حساب'!$F$6)*AND(D1258='كشف حساب'!$B$5),1,""))</f>
        <v/>
      </c>
      <c r="D1258" s="18"/>
      <c r="E1258" s="17" t="str">
        <f>IFERROR(VLOOKUP(D1258,'بيان العملاء'!$B$7:$I$170,2,0),"")</f>
        <v/>
      </c>
      <c r="F1258" s="16"/>
      <c r="G1258" s="15"/>
      <c r="H1258" s="14"/>
      <c r="I1258" s="13"/>
    </row>
    <row r="1259" spans="2:9" ht="18.75" thickBot="1" x14ac:dyDescent="0.25">
      <c r="B1259" s="25" t="str">
        <f>IF(C1259="","",COUNTIF($C$7:C1259,C1259))</f>
        <v/>
      </c>
      <c r="C1259" s="25" t="str">
        <f>IF(AND('كشف حساب'!$F$5&amp;'كشف حساب'!$F$6="")*AND(D1259='كشف حساب'!$B$5),1,IF(AND(F1259&gt;='كشف حساب'!$F$5,'حركة العملاء'!F1259&lt;='كشف حساب'!$F$6)*AND(D1259='كشف حساب'!$B$5),1,""))</f>
        <v/>
      </c>
      <c r="D1259" s="18"/>
      <c r="E1259" s="17" t="str">
        <f>IFERROR(VLOOKUP(D1259,'بيان العملاء'!$B$7:$I$170,2,0),"")</f>
        <v/>
      </c>
      <c r="F1259" s="16"/>
      <c r="G1259" s="15"/>
      <c r="H1259" s="14"/>
      <c r="I1259" s="13"/>
    </row>
    <row r="1260" spans="2:9" ht="18.75" thickBot="1" x14ac:dyDescent="0.25">
      <c r="B1260" s="25" t="str">
        <f>IF(C1260="","",COUNTIF($C$7:C1260,C1260))</f>
        <v/>
      </c>
      <c r="C1260" s="25" t="str">
        <f>IF(AND('كشف حساب'!$F$5&amp;'كشف حساب'!$F$6="")*AND(D1260='كشف حساب'!$B$5),1,IF(AND(F1260&gt;='كشف حساب'!$F$5,'حركة العملاء'!F1260&lt;='كشف حساب'!$F$6)*AND(D1260='كشف حساب'!$B$5),1,""))</f>
        <v/>
      </c>
      <c r="D1260" s="18"/>
      <c r="E1260" s="17" t="str">
        <f>IFERROR(VLOOKUP(D1260,'بيان العملاء'!$B$7:$I$170,2,0),"")</f>
        <v/>
      </c>
      <c r="F1260" s="16"/>
      <c r="G1260" s="15"/>
      <c r="H1260" s="14"/>
      <c r="I1260" s="13"/>
    </row>
    <row r="1261" spans="2:9" ht="18.75" thickBot="1" x14ac:dyDescent="0.25">
      <c r="B1261" s="25" t="str">
        <f>IF(C1261="","",COUNTIF($C$7:C1261,C1261))</f>
        <v/>
      </c>
      <c r="C1261" s="25" t="str">
        <f>IF(AND('كشف حساب'!$F$5&amp;'كشف حساب'!$F$6="")*AND(D1261='كشف حساب'!$B$5),1,IF(AND(F1261&gt;='كشف حساب'!$F$5,'حركة العملاء'!F1261&lt;='كشف حساب'!$F$6)*AND(D1261='كشف حساب'!$B$5),1,""))</f>
        <v/>
      </c>
      <c r="D1261" s="18"/>
      <c r="E1261" s="17" t="str">
        <f>IFERROR(VLOOKUP(D1261,'بيان العملاء'!$B$7:$I$170,2,0),"")</f>
        <v/>
      </c>
      <c r="F1261" s="16"/>
      <c r="G1261" s="15"/>
      <c r="H1261" s="14"/>
      <c r="I1261" s="13"/>
    </row>
    <row r="1262" spans="2:9" ht="18.75" thickBot="1" x14ac:dyDescent="0.25">
      <c r="B1262" s="25" t="str">
        <f>IF(C1262="","",COUNTIF($C$7:C1262,C1262))</f>
        <v/>
      </c>
      <c r="C1262" s="25" t="str">
        <f>IF(AND('كشف حساب'!$F$5&amp;'كشف حساب'!$F$6="")*AND(D1262='كشف حساب'!$B$5),1,IF(AND(F1262&gt;='كشف حساب'!$F$5,'حركة العملاء'!F1262&lt;='كشف حساب'!$F$6)*AND(D1262='كشف حساب'!$B$5),1,""))</f>
        <v/>
      </c>
      <c r="D1262" s="18"/>
      <c r="E1262" s="17" t="str">
        <f>IFERROR(VLOOKUP(D1262,'بيان العملاء'!$B$7:$I$170,2,0),"")</f>
        <v/>
      </c>
      <c r="F1262" s="16"/>
      <c r="G1262" s="15"/>
      <c r="H1262" s="14"/>
      <c r="I1262" s="13"/>
    </row>
    <row r="1263" spans="2:9" ht="18.75" thickBot="1" x14ac:dyDescent="0.25">
      <c r="B1263" s="25" t="str">
        <f>IF(C1263="","",COUNTIF($C$7:C1263,C1263))</f>
        <v/>
      </c>
      <c r="C1263" s="25" t="str">
        <f>IF(AND('كشف حساب'!$F$5&amp;'كشف حساب'!$F$6="")*AND(D1263='كشف حساب'!$B$5),1,IF(AND(F1263&gt;='كشف حساب'!$F$5,'حركة العملاء'!F1263&lt;='كشف حساب'!$F$6)*AND(D1263='كشف حساب'!$B$5),1,""))</f>
        <v/>
      </c>
      <c r="D1263" s="18"/>
      <c r="E1263" s="17" t="str">
        <f>IFERROR(VLOOKUP(D1263,'بيان العملاء'!$B$7:$I$170,2,0),"")</f>
        <v/>
      </c>
      <c r="F1263" s="16"/>
      <c r="G1263" s="15"/>
      <c r="H1263" s="14"/>
      <c r="I1263" s="13"/>
    </row>
    <row r="1264" spans="2:9" ht="18.75" thickBot="1" x14ac:dyDescent="0.25">
      <c r="B1264" s="25" t="str">
        <f>IF(C1264="","",COUNTIF($C$7:C1264,C1264))</f>
        <v/>
      </c>
      <c r="C1264" s="25" t="str">
        <f>IF(AND('كشف حساب'!$F$5&amp;'كشف حساب'!$F$6="")*AND(D1264='كشف حساب'!$B$5),1,IF(AND(F1264&gt;='كشف حساب'!$F$5,'حركة العملاء'!F1264&lt;='كشف حساب'!$F$6)*AND(D1264='كشف حساب'!$B$5),1,""))</f>
        <v/>
      </c>
      <c r="D1264" s="18"/>
      <c r="E1264" s="17" t="str">
        <f>IFERROR(VLOOKUP(D1264,'بيان العملاء'!$B$7:$I$170,2,0),"")</f>
        <v/>
      </c>
      <c r="F1264" s="16"/>
      <c r="G1264" s="15"/>
      <c r="H1264" s="14"/>
      <c r="I1264" s="13"/>
    </row>
    <row r="1265" spans="2:9" ht="18.75" thickBot="1" x14ac:dyDescent="0.25">
      <c r="B1265" s="25" t="str">
        <f>IF(C1265="","",COUNTIF($C$7:C1265,C1265))</f>
        <v/>
      </c>
      <c r="C1265" s="25" t="str">
        <f>IF(AND('كشف حساب'!$F$5&amp;'كشف حساب'!$F$6="")*AND(D1265='كشف حساب'!$B$5),1,IF(AND(F1265&gt;='كشف حساب'!$F$5,'حركة العملاء'!F1265&lt;='كشف حساب'!$F$6)*AND(D1265='كشف حساب'!$B$5),1,""))</f>
        <v/>
      </c>
      <c r="D1265" s="18"/>
      <c r="E1265" s="17" t="str">
        <f>IFERROR(VLOOKUP(D1265,'بيان العملاء'!$B$7:$I$170,2,0),"")</f>
        <v/>
      </c>
      <c r="F1265" s="16"/>
      <c r="G1265" s="15"/>
      <c r="H1265" s="14"/>
      <c r="I1265" s="13"/>
    </row>
    <row r="1266" spans="2:9" ht="18.75" thickBot="1" x14ac:dyDescent="0.25">
      <c r="B1266" s="25" t="str">
        <f>IF(C1266="","",COUNTIF($C$7:C1266,C1266))</f>
        <v/>
      </c>
      <c r="C1266" s="25" t="str">
        <f>IF(AND('كشف حساب'!$F$5&amp;'كشف حساب'!$F$6="")*AND(D1266='كشف حساب'!$B$5),1,IF(AND(F1266&gt;='كشف حساب'!$F$5,'حركة العملاء'!F1266&lt;='كشف حساب'!$F$6)*AND(D1266='كشف حساب'!$B$5),1,""))</f>
        <v/>
      </c>
      <c r="D1266" s="18"/>
      <c r="E1266" s="17" t="str">
        <f>IFERROR(VLOOKUP(D1266,'بيان العملاء'!$B$7:$I$170,2,0),"")</f>
        <v/>
      </c>
      <c r="F1266" s="16"/>
      <c r="G1266" s="15"/>
      <c r="H1266" s="14"/>
      <c r="I1266" s="13"/>
    </row>
    <row r="1267" spans="2:9" ht="18.75" thickBot="1" x14ac:dyDescent="0.25">
      <c r="B1267" s="25" t="str">
        <f>IF(C1267="","",COUNTIF($C$7:C1267,C1267))</f>
        <v/>
      </c>
      <c r="C1267" s="25" t="str">
        <f>IF(AND('كشف حساب'!$F$5&amp;'كشف حساب'!$F$6="")*AND(D1267='كشف حساب'!$B$5),1,IF(AND(F1267&gt;='كشف حساب'!$F$5,'حركة العملاء'!F1267&lt;='كشف حساب'!$F$6)*AND(D1267='كشف حساب'!$B$5),1,""))</f>
        <v/>
      </c>
      <c r="D1267" s="18"/>
      <c r="E1267" s="17" t="str">
        <f>IFERROR(VLOOKUP(D1267,'بيان العملاء'!$B$7:$I$170,2,0),"")</f>
        <v/>
      </c>
      <c r="F1267" s="16"/>
      <c r="G1267" s="15"/>
      <c r="H1267" s="14"/>
      <c r="I1267" s="13"/>
    </row>
    <row r="1268" spans="2:9" ht="18.75" thickBot="1" x14ac:dyDescent="0.25">
      <c r="B1268" s="25" t="str">
        <f>IF(C1268="","",COUNTIF($C$7:C1268,C1268))</f>
        <v/>
      </c>
      <c r="C1268" s="25" t="str">
        <f>IF(AND('كشف حساب'!$F$5&amp;'كشف حساب'!$F$6="")*AND(D1268='كشف حساب'!$B$5),1,IF(AND(F1268&gt;='كشف حساب'!$F$5,'حركة العملاء'!F1268&lt;='كشف حساب'!$F$6)*AND(D1268='كشف حساب'!$B$5),1,""))</f>
        <v/>
      </c>
      <c r="D1268" s="18"/>
      <c r="E1268" s="17" t="str">
        <f>IFERROR(VLOOKUP(D1268,'بيان العملاء'!$B$7:$I$170,2,0),"")</f>
        <v/>
      </c>
      <c r="F1268" s="16"/>
      <c r="G1268" s="15"/>
      <c r="H1268" s="14"/>
      <c r="I1268" s="13"/>
    </row>
    <row r="1269" spans="2:9" ht="18.75" thickBot="1" x14ac:dyDescent="0.25">
      <c r="B1269" s="25" t="str">
        <f>IF(C1269="","",COUNTIF($C$7:C1269,C1269))</f>
        <v/>
      </c>
      <c r="C1269" s="25" t="str">
        <f>IF(AND('كشف حساب'!$F$5&amp;'كشف حساب'!$F$6="")*AND(D1269='كشف حساب'!$B$5),1,IF(AND(F1269&gt;='كشف حساب'!$F$5,'حركة العملاء'!F1269&lt;='كشف حساب'!$F$6)*AND(D1269='كشف حساب'!$B$5),1,""))</f>
        <v/>
      </c>
      <c r="D1269" s="18"/>
      <c r="E1269" s="17" t="str">
        <f>IFERROR(VLOOKUP(D1269,'بيان العملاء'!$B$7:$I$170,2,0),"")</f>
        <v/>
      </c>
      <c r="F1269" s="16"/>
      <c r="G1269" s="15"/>
      <c r="H1269" s="14"/>
      <c r="I1269" s="13"/>
    </row>
    <row r="1270" spans="2:9" ht="18.75" thickBot="1" x14ac:dyDescent="0.25">
      <c r="B1270" s="25" t="str">
        <f>IF(C1270="","",COUNTIF($C$7:C1270,C1270))</f>
        <v/>
      </c>
      <c r="C1270" s="25" t="str">
        <f>IF(AND('كشف حساب'!$F$5&amp;'كشف حساب'!$F$6="")*AND(D1270='كشف حساب'!$B$5),1,IF(AND(F1270&gt;='كشف حساب'!$F$5,'حركة العملاء'!F1270&lt;='كشف حساب'!$F$6)*AND(D1270='كشف حساب'!$B$5),1,""))</f>
        <v/>
      </c>
      <c r="D1270" s="18"/>
      <c r="E1270" s="17" t="str">
        <f>IFERROR(VLOOKUP(D1270,'بيان العملاء'!$B$7:$I$170,2,0),"")</f>
        <v/>
      </c>
      <c r="F1270" s="16"/>
      <c r="G1270" s="15"/>
      <c r="H1270" s="14"/>
      <c r="I1270" s="13"/>
    </row>
    <row r="1271" spans="2:9" ht="18.75" thickBot="1" x14ac:dyDescent="0.25">
      <c r="B1271" s="25" t="str">
        <f>IF(C1271="","",COUNTIF($C$7:C1271,C1271))</f>
        <v/>
      </c>
      <c r="C1271" s="25" t="str">
        <f>IF(AND('كشف حساب'!$F$5&amp;'كشف حساب'!$F$6="")*AND(D1271='كشف حساب'!$B$5),1,IF(AND(F1271&gt;='كشف حساب'!$F$5,'حركة العملاء'!F1271&lt;='كشف حساب'!$F$6)*AND(D1271='كشف حساب'!$B$5),1,""))</f>
        <v/>
      </c>
      <c r="D1271" s="18"/>
      <c r="E1271" s="17" t="str">
        <f>IFERROR(VLOOKUP(D1271,'بيان العملاء'!$B$7:$I$170,2,0),"")</f>
        <v/>
      </c>
      <c r="F1271" s="16"/>
      <c r="G1271" s="15"/>
      <c r="H1271" s="14"/>
      <c r="I1271" s="13"/>
    </row>
    <row r="1272" spans="2:9" ht="18.75" thickBot="1" x14ac:dyDescent="0.25">
      <c r="B1272" s="25" t="str">
        <f>IF(C1272="","",COUNTIF($C$7:C1272,C1272))</f>
        <v/>
      </c>
      <c r="C1272" s="25" t="str">
        <f>IF(AND('كشف حساب'!$F$5&amp;'كشف حساب'!$F$6="")*AND(D1272='كشف حساب'!$B$5),1,IF(AND(F1272&gt;='كشف حساب'!$F$5,'حركة العملاء'!F1272&lt;='كشف حساب'!$F$6)*AND(D1272='كشف حساب'!$B$5),1,""))</f>
        <v/>
      </c>
      <c r="D1272" s="18"/>
      <c r="E1272" s="17" t="str">
        <f>IFERROR(VLOOKUP(D1272,'بيان العملاء'!$B$7:$I$170,2,0),"")</f>
        <v/>
      </c>
      <c r="F1272" s="16"/>
      <c r="G1272" s="15"/>
      <c r="H1272" s="14"/>
      <c r="I1272" s="13"/>
    </row>
    <row r="1273" spans="2:9" ht="18.75" thickBot="1" x14ac:dyDescent="0.25">
      <c r="B1273" s="25" t="str">
        <f>IF(C1273="","",COUNTIF($C$7:C1273,C1273))</f>
        <v/>
      </c>
      <c r="C1273" s="25" t="str">
        <f>IF(AND('كشف حساب'!$F$5&amp;'كشف حساب'!$F$6="")*AND(D1273='كشف حساب'!$B$5),1,IF(AND(F1273&gt;='كشف حساب'!$F$5,'حركة العملاء'!F1273&lt;='كشف حساب'!$F$6)*AND(D1273='كشف حساب'!$B$5),1,""))</f>
        <v/>
      </c>
      <c r="D1273" s="18"/>
      <c r="E1273" s="17" t="str">
        <f>IFERROR(VLOOKUP(D1273,'بيان العملاء'!$B$7:$I$170,2,0),"")</f>
        <v/>
      </c>
      <c r="F1273" s="16"/>
      <c r="G1273" s="15"/>
      <c r="H1273" s="14"/>
      <c r="I1273" s="13"/>
    </row>
    <row r="1274" spans="2:9" ht="18.75" thickBot="1" x14ac:dyDescent="0.25">
      <c r="B1274" s="25" t="str">
        <f>IF(C1274="","",COUNTIF($C$7:C1274,C1274))</f>
        <v/>
      </c>
      <c r="C1274" s="25" t="str">
        <f>IF(AND('كشف حساب'!$F$5&amp;'كشف حساب'!$F$6="")*AND(D1274='كشف حساب'!$B$5),1,IF(AND(F1274&gt;='كشف حساب'!$F$5,'حركة العملاء'!F1274&lt;='كشف حساب'!$F$6)*AND(D1274='كشف حساب'!$B$5),1,""))</f>
        <v/>
      </c>
      <c r="D1274" s="18"/>
      <c r="E1274" s="17" t="str">
        <f>IFERROR(VLOOKUP(D1274,'بيان العملاء'!$B$7:$I$170,2,0),"")</f>
        <v/>
      </c>
      <c r="F1274" s="16"/>
      <c r="G1274" s="15"/>
      <c r="H1274" s="14"/>
      <c r="I1274" s="13"/>
    </row>
    <row r="1275" spans="2:9" ht="18.75" thickBot="1" x14ac:dyDescent="0.25">
      <c r="B1275" s="25" t="str">
        <f>IF(C1275="","",COUNTIF($C$7:C1275,C1275))</f>
        <v/>
      </c>
      <c r="C1275" s="25" t="str">
        <f>IF(AND('كشف حساب'!$F$5&amp;'كشف حساب'!$F$6="")*AND(D1275='كشف حساب'!$B$5),1,IF(AND(F1275&gt;='كشف حساب'!$F$5,'حركة العملاء'!F1275&lt;='كشف حساب'!$F$6)*AND(D1275='كشف حساب'!$B$5),1,""))</f>
        <v/>
      </c>
      <c r="D1275" s="18"/>
      <c r="E1275" s="17" t="str">
        <f>IFERROR(VLOOKUP(D1275,'بيان العملاء'!$B$7:$I$170,2,0),"")</f>
        <v/>
      </c>
      <c r="F1275" s="16"/>
      <c r="G1275" s="15"/>
      <c r="H1275" s="14"/>
      <c r="I1275" s="13"/>
    </row>
    <row r="1276" spans="2:9" ht="18.75" thickBot="1" x14ac:dyDescent="0.25">
      <c r="B1276" s="25" t="str">
        <f>IF(C1276="","",COUNTIF($C$7:C1276,C1276))</f>
        <v/>
      </c>
      <c r="C1276" s="25" t="str">
        <f>IF(AND('كشف حساب'!$F$5&amp;'كشف حساب'!$F$6="")*AND(D1276='كشف حساب'!$B$5),1,IF(AND(F1276&gt;='كشف حساب'!$F$5,'حركة العملاء'!F1276&lt;='كشف حساب'!$F$6)*AND(D1276='كشف حساب'!$B$5),1,""))</f>
        <v/>
      </c>
      <c r="D1276" s="18"/>
      <c r="E1276" s="17" t="str">
        <f>IFERROR(VLOOKUP(D1276,'بيان العملاء'!$B$7:$I$170,2,0),"")</f>
        <v/>
      </c>
      <c r="F1276" s="16"/>
      <c r="G1276" s="15"/>
      <c r="H1276" s="14"/>
      <c r="I1276" s="13"/>
    </row>
    <row r="1277" spans="2:9" ht="18.75" thickBot="1" x14ac:dyDescent="0.25">
      <c r="B1277" s="25" t="str">
        <f>IF(C1277="","",COUNTIF($C$7:C1277,C1277))</f>
        <v/>
      </c>
      <c r="C1277" s="25" t="str">
        <f>IF(AND('كشف حساب'!$F$5&amp;'كشف حساب'!$F$6="")*AND(D1277='كشف حساب'!$B$5),1,IF(AND(F1277&gt;='كشف حساب'!$F$5,'حركة العملاء'!F1277&lt;='كشف حساب'!$F$6)*AND(D1277='كشف حساب'!$B$5),1,""))</f>
        <v/>
      </c>
      <c r="D1277" s="18"/>
      <c r="E1277" s="17" t="str">
        <f>IFERROR(VLOOKUP(D1277,'بيان العملاء'!$B$7:$I$170,2,0),"")</f>
        <v/>
      </c>
      <c r="F1277" s="16"/>
      <c r="G1277" s="15"/>
      <c r="H1277" s="14"/>
      <c r="I1277" s="13"/>
    </row>
    <row r="1278" spans="2:9" ht="18.75" thickBot="1" x14ac:dyDescent="0.25">
      <c r="B1278" s="25" t="str">
        <f>IF(C1278="","",COUNTIF($C$7:C1278,C1278))</f>
        <v/>
      </c>
      <c r="C1278" s="25" t="str">
        <f>IF(AND('كشف حساب'!$F$5&amp;'كشف حساب'!$F$6="")*AND(D1278='كشف حساب'!$B$5),1,IF(AND(F1278&gt;='كشف حساب'!$F$5,'حركة العملاء'!F1278&lt;='كشف حساب'!$F$6)*AND(D1278='كشف حساب'!$B$5),1,""))</f>
        <v/>
      </c>
      <c r="D1278" s="18"/>
      <c r="E1278" s="17" t="str">
        <f>IFERROR(VLOOKUP(D1278,'بيان العملاء'!$B$7:$I$170,2,0),"")</f>
        <v/>
      </c>
      <c r="F1278" s="16"/>
      <c r="G1278" s="15"/>
      <c r="H1278" s="14"/>
      <c r="I1278" s="13"/>
    </row>
    <row r="1279" spans="2:9" ht="18.75" thickBot="1" x14ac:dyDescent="0.25">
      <c r="B1279" s="25" t="str">
        <f>IF(C1279="","",COUNTIF($C$7:C1279,C1279))</f>
        <v/>
      </c>
      <c r="C1279" s="25" t="str">
        <f>IF(AND('كشف حساب'!$F$5&amp;'كشف حساب'!$F$6="")*AND(D1279='كشف حساب'!$B$5),1,IF(AND(F1279&gt;='كشف حساب'!$F$5,'حركة العملاء'!F1279&lt;='كشف حساب'!$F$6)*AND(D1279='كشف حساب'!$B$5),1,""))</f>
        <v/>
      </c>
      <c r="D1279" s="18"/>
      <c r="E1279" s="17" t="str">
        <f>IFERROR(VLOOKUP(D1279,'بيان العملاء'!$B$7:$I$170,2,0),"")</f>
        <v/>
      </c>
      <c r="F1279" s="16"/>
      <c r="G1279" s="15"/>
      <c r="H1279" s="14"/>
      <c r="I1279" s="13"/>
    </row>
    <row r="1280" spans="2:9" ht="18.75" thickBot="1" x14ac:dyDescent="0.25">
      <c r="B1280" s="25" t="str">
        <f>IF(C1280="","",COUNTIF($C$7:C1280,C1280))</f>
        <v/>
      </c>
      <c r="C1280" s="25" t="str">
        <f>IF(AND('كشف حساب'!$F$5&amp;'كشف حساب'!$F$6="")*AND(D1280='كشف حساب'!$B$5),1,IF(AND(F1280&gt;='كشف حساب'!$F$5,'حركة العملاء'!F1280&lt;='كشف حساب'!$F$6)*AND(D1280='كشف حساب'!$B$5),1,""))</f>
        <v/>
      </c>
      <c r="D1280" s="18"/>
      <c r="E1280" s="17" t="str">
        <f>IFERROR(VLOOKUP(D1280,'بيان العملاء'!$B$7:$I$170,2,0),"")</f>
        <v/>
      </c>
      <c r="F1280" s="16"/>
      <c r="G1280" s="15"/>
      <c r="H1280" s="14"/>
      <c r="I1280" s="13"/>
    </row>
    <row r="1281" spans="2:9" ht="18.75" thickBot="1" x14ac:dyDescent="0.25">
      <c r="B1281" s="25" t="str">
        <f>IF(C1281="","",COUNTIF($C$7:C1281,C1281))</f>
        <v/>
      </c>
      <c r="C1281" s="25" t="str">
        <f>IF(AND('كشف حساب'!$F$5&amp;'كشف حساب'!$F$6="")*AND(D1281='كشف حساب'!$B$5),1,IF(AND(F1281&gt;='كشف حساب'!$F$5,'حركة العملاء'!F1281&lt;='كشف حساب'!$F$6)*AND(D1281='كشف حساب'!$B$5),1,""))</f>
        <v/>
      </c>
      <c r="D1281" s="18"/>
      <c r="E1281" s="17" t="str">
        <f>IFERROR(VLOOKUP(D1281,'بيان العملاء'!$B$7:$I$170,2,0),"")</f>
        <v/>
      </c>
      <c r="F1281" s="16"/>
      <c r="G1281" s="15"/>
      <c r="H1281" s="14"/>
      <c r="I1281" s="13"/>
    </row>
    <row r="1282" spans="2:9" ht="18.75" thickBot="1" x14ac:dyDescent="0.25">
      <c r="B1282" s="25" t="str">
        <f>IF(C1282="","",COUNTIF($C$7:C1282,C1282))</f>
        <v/>
      </c>
      <c r="C1282" s="25" t="str">
        <f>IF(AND('كشف حساب'!$F$5&amp;'كشف حساب'!$F$6="")*AND(D1282='كشف حساب'!$B$5),1,IF(AND(F1282&gt;='كشف حساب'!$F$5,'حركة العملاء'!F1282&lt;='كشف حساب'!$F$6)*AND(D1282='كشف حساب'!$B$5),1,""))</f>
        <v/>
      </c>
      <c r="D1282" s="18"/>
      <c r="E1282" s="17" t="str">
        <f>IFERROR(VLOOKUP(D1282,'بيان العملاء'!$B$7:$I$170,2,0),"")</f>
        <v/>
      </c>
      <c r="F1282" s="16"/>
      <c r="G1282" s="15"/>
      <c r="H1282" s="14"/>
      <c r="I1282" s="13"/>
    </row>
    <row r="1283" spans="2:9" ht="18.75" thickBot="1" x14ac:dyDescent="0.25">
      <c r="B1283" s="25" t="str">
        <f>IF(C1283="","",COUNTIF($C$7:C1283,C1283))</f>
        <v/>
      </c>
      <c r="C1283" s="25" t="str">
        <f>IF(AND('كشف حساب'!$F$5&amp;'كشف حساب'!$F$6="")*AND(D1283='كشف حساب'!$B$5),1,IF(AND(F1283&gt;='كشف حساب'!$F$5,'حركة العملاء'!F1283&lt;='كشف حساب'!$F$6)*AND(D1283='كشف حساب'!$B$5),1,""))</f>
        <v/>
      </c>
      <c r="D1283" s="18"/>
      <c r="E1283" s="17" t="str">
        <f>IFERROR(VLOOKUP(D1283,'بيان العملاء'!$B$7:$I$170,2,0),"")</f>
        <v/>
      </c>
      <c r="F1283" s="16"/>
      <c r="G1283" s="15"/>
      <c r="H1283" s="14"/>
      <c r="I1283" s="13"/>
    </row>
    <row r="1284" spans="2:9" ht="18.75" thickBot="1" x14ac:dyDescent="0.25">
      <c r="B1284" s="25" t="str">
        <f>IF(C1284="","",COUNTIF($C$7:C1284,C1284))</f>
        <v/>
      </c>
      <c r="C1284" s="25" t="str">
        <f>IF(AND('كشف حساب'!$F$5&amp;'كشف حساب'!$F$6="")*AND(D1284='كشف حساب'!$B$5),1,IF(AND(F1284&gt;='كشف حساب'!$F$5,'حركة العملاء'!F1284&lt;='كشف حساب'!$F$6)*AND(D1284='كشف حساب'!$B$5),1,""))</f>
        <v/>
      </c>
      <c r="D1284" s="18"/>
      <c r="E1284" s="17" t="str">
        <f>IFERROR(VLOOKUP(D1284,'بيان العملاء'!$B$7:$I$170,2,0),"")</f>
        <v/>
      </c>
      <c r="F1284" s="16"/>
      <c r="G1284" s="15"/>
      <c r="H1284" s="14"/>
      <c r="I1284" s="13"/>
    </row>
    <row r="1285" spans="2:9" ht="18.75" thickBot="1" x14ac:dyDescent="0.25">
      <c r="B1285" s="25" t="str">
        <f>IF(C1285="","",COUNTIF($C$7:C1285,C1285))</f>
        <v/>
      </c>
      <c r="C1285" s="25" t="str">
        <f>IF(AND('كشف حساب'!$F$5&amp;'كشف حساب'!$F$6="")*AND(D1285='كشف حساب'!$B$5),1,IF(AND(F1285&gt;='كشف حساب'!$F$5,'حركة العملاء'!F1285&lt;='كشف حساب'!$F$6)*AND(D1285='كشف حساب'!$B$5),1,""))</f>
        <v/>
      </c>
      <c r="D1285" s="18"/>
      <c r="E1285" s="17" t="str">
        <f>IFERROR(VLOOKUP(D1285,'بيان العملاء'!$B$7:$I$170,2,0),"")</f>
        <v/>
      </c>
      <c r="F1285" s="16"/>
      <c r="G1285" s="15"/>
      <c r="H1285" s="14"/>
      <c r="I1285" s="13"/>
    </row>
    <row r="1286" spans="2:9" ht="18.75" thickBot="1" x14ac:dyDescent="0.25">
      <c r="B1286" s="25" t="str">
        <f>IF(C1286="","",COUNTIF($C$7:C1286,C1286))</f>
        <v/>
      </c>
      <c r="C1286" s="25" t="str">
        <f>IF(AND('كشف حساب'!$F$5&amp;'كشف حساب'!$F$6="")*AND(D1286='كشف حساب'!$B$5),1,IF(AND(F1286&gt;='كشف حساب'!$F$5,'حركة العملاء'!F1286&lt;='كشف حساب'!$F$6)*AND(D1286='كشف حساب'!$B$5),1,""))</f>
        <v/>
      </c>
      <c r="D1286" s="18"/>
      <c r="E1286" s="17" t="str">
        <f>IFERROR(VLOOKUP(D1286,'بيان العملاء'!$B$7:$I$170,2,0),"")</f>
        <v/>
      </c>
      <c r="F1286" s="16"/>
      <c r="G1286" s="15"/>
      <c r="H1286" s="14"/>
      <c r="I1286" s="13"/>
    </row>
    <row r="1287" spans="2:9" ht="18.75" thickBot="1" x14ac:dyDescent="0.25">
      <c r="B1287" s="25" t="str">
        <f>IF(C1287="","",COUNTIF($C$7:C1287,C1287))</f>
        <v/>
      </c>
      <c r="C1287" s="25" t="str">
        <f>IF(AND('كشف حساب'!$F$5&amp;'كشف حساب'!$F$6="")*AND(D1287='كشف حساب'!$B$5),1,IF(AND(F1287&gt;='كشف حساب'!$F$5,'حركة العملاء'!F1287&lt;='كشف حساب'!$F$6)*AND(D1287='كشف حساب'!$B$5),1,""))</f>
        <v/>
      </c>
      <c r="D1287" s="18"/>
      <c r="E1287" s="17" t="str">
        <f>IFERROR(VLOOKUP(D1287,'بيان العملاء'!$B$7:$I$170,2,0),"")</f>
        <v/>
      </c>
      <c r="F1287" s="16"/>
      <c r="G1287" s="15"/>
      <c r="H1287" s="14"/>
      <c r="I1287" s="13"/>
    </row>
    <row r="1288" spans="2:9" ht="18.75" thickBot="1" x14ac:dyDescent="0.25">
      <c r="B1288" s="25" t="str">
        <f>IF(C1288="","",COUNTIF($C$7:C1288,C1288))</f>
        <v/>
      </c>
      <c r="C1288" s="25" t="str">
        <f>IF(AND('كشف حساب'!$F$5&amp;'كشف حساب'!$F$6="")*AND(D1288='كشف حساب'!$B$5),1,IF(AND(F1288&gt;='كشف حساب'!$F$5,'حركة العملاء'!F1288&lt;='كشف حساب'!$F$6)*AND(D1288='كشف حساب'!$B$5),1,""))</f>
        <v/>
      </c>
      <c r="D1288" s="18"/>
      <c r="E1288" s="17" t="str">
        <f>IFERROR(VLOOKUP(D1288,'بيان العملاء'!$B$7:$I$170,2,0),"")</f>
        <v/>
      </c>
      <c r="F1288" s="16"/>
      <c r="G1288" s="15"/>
      <c r="H1288" s="14"/>
      <c r="I1288" s="13"/>
    </row>
    <row r="1289" spans="2:9" ht="18.75" thickBot="1" x14ac:dyDescent="0.25">
      <c r="B1289" s="25" t="str">
        <f>IF(C1289="","",COUNTIF($C$7:C1289,C1289))</f>
        <v/>
      </c>
      <c r="C1289" s="25" t="str">
        <f>IF(AND('كشف حساب'!$F$5&amp;'كشف حساب'!$F$6="")*AND(D1289='كشف حساب'!$B$5),1,IF(AND(F1289&gt;='كشف حساب'!$F$5,'حركة العملاء'!F1289&lt;='كشف حساب'!$F$6)*AND(D1289='كشف حساب'!$B$5),1,""))</f>
        <v/>
      </c>
      <c r="D1289" s="18"/>
      <c r="E1289" s="17" t="str">
        <f>IFERROR(VLOOKUP(D1289,'بيان العملاء'!$B$7:$I$170,2,0),"")</f>
        <v/>
      </c>
      <c r="F1289" s="16"/>
      <c r="G1289" s="15"/>
      <c r="H1289" s="14"/>
      <c r="I1289" s="13"/>
    </row>
    <row r="1290" spans="2:9" ht="18.75" thickBot="1" x14ac:dyDescent="0.25">
      <c r="B1290" s="25" t="str">
        <f>IF(C1290="","",COUNTIF($C$7:C1290,C1290))</f>
        <v/>
      </c>
      <c r="C1290" s="25" t="str">
        <f>IF(AND('كشف حساب'!$F$5&amp;'كشف حساب'!$F$6="")*AND(D1290='كشف حساب'!$B$5),1,IF(AND(F1290&gt;='كشف حساب'!$F$5,'حركة العملاء'!F1290&lt;='كشف حساب'!$F$6)*AND(D1290='كشف حساب'!$B$5),1,""))</f>
        <v/>
      </c>
      <c r="D1290" s="18"/>
      <c r="E1290" s="17" t="str">
        <f>IFERROR(VLOOKUP(D1290,'بيان العملاء'!$B$7:$I$170,2,0),"")</f>
        <v/>
      </c>
      <c r="F1290" s="16"/>
      <c r="G1290" s="15"/>
      <c r="H1290" s="14"/>
      <c r="I1290" s="13"/>
    </row>
    <row r="1291" spans="2:9" ht="18.75" thickBot="1" x14ac:dyDescent="0.25">
      <c r="B1291" s="25" t="str">
        <f>IF(C1291="","",COUNTIF($C$7:C1291,C1291))</f>
        <v/>
      </c>
      <c r="C1291" s="25" t="str">
        <f>IF(AND('كشف حساب'!$F$5&amp;'كشف حساب'!$F$6="")*AND(D1291='كشف حساب'!$B$5),1,IF(AND(F1291&gt;='كشف حساب'!$F$5,'حركة العملاء'!F1291&lt;='كشف حساب'!$F$6)*AND(D1291='كشف حساب'!$B$5),1,""))</f>
        <v/>
      </c>
      <c r="D1291" s="18"/>
      <c r="E1291" s="17" t="str">
        <f>IFERROR(VLOOKUP(D1291,'بيان العملاء'!$B$7:$I$170,2,0),"")</f>
        <v/>
      </c>
      <c r="F1291" s="16"/>
      <c r="G1291" s="15"/>
      <c r="H1291" s="14"/>
      <c r="I1291" s="13"/>
    </row>
    <row r="1292" spans="2:9" ht="18.75" thickBot="1" x14ac:dyDescent="0.25">
      <c r="B1292" s="25" t="str">
        <f>IF(C1292="","",COUNTIF($C$7:C1292,C1292))</f>
        <v/>
      </c>
      <c r="C1292" s="25" t="str">
        <f>IF(AND('كشف حساب'!$F$5&amp;'كشف حساب'!$F$6="")*AND(D1292='كشف حساب'!$B$5),1,IF(AND(F1292&gt;='كشف حساب'!$F$5,'حركة العملاء'!F1292&lt;='كشف حساب'!$F$6)*AND(D1292='كشف حساب'!$B$5),1,""))</f>
        <v/>
      </c>
      <c r="D1292" s="18"/>
      <c r="E1292" s="17" t="str">
        <f>IFERROR(VLOOKUP(D1292,'بيان العملاء'!$B$7:$I$170,2,0),"")</f>
        <v/>
      </c>
      <c r="F1292" s="16"/>
      <c r="G1292" s="15"/>
      <c r="H1292" s="14"/>
      <c r="I1292" s="13"/>
    </row>
    <row r="1293" spans="2:9" ht="18.75" thickBot="1" x14ac:dyDescent="0.25">
      <c r="B1293" s="25" t="str">
        <f>IF(C1293="","",COUNTIF($C$7:C1293,C1293))</f>
        <v/>
      </c>
      <c r="C1293" s="25" t="str">
        <f>IF(AND('كشف حساب'!$F$5&amp;'كشف حساب'!$F$6="")*AND(D1293='كشف حساب'!$B$5),1,IF(AND(F1293&gt;='كشف حساب'!$F$5,'حركة العملاء'!F1293&lt;='كشف حساب'!$F$6)*AND(D1293='كشف حساب'!$B$5),1,""))</f>
        <v/>
      </c>
      <c r="D1293" s="18"/>
      <c r="E1293" s="17" t="str">
        <f>IFERROR(VLOOKUP(D1293,'بيان العملاء'!$B$7:$I$170,2,0),"")</f>
        <v/>
      </c>
      <c r="F1293" s="16"/>
      <c r="G1293" s="15"/>
      <c r="H1293" s="14"/>
      <c r="I1293" s="13"/>
    </row>
    <row r="1294" spans="2:9" ht="18.75" thickBot="1" x14ac:dyDescent="0.25">
      <c r="B1294" s="25" t="str">
        <f>IF(C1294="","",COUNTIF($C$7:C1294,C1294))</f>
        <v/>
      </c>
      <c r="C1294" s="25" t="str">
        <f>IF(AND('كشف حساب'!$F$5&amp;'كشف حساب'!$F$6="")*AND(D1294='كشف حساب'!$B$5),1,IF(AND(F1294&gt;='كشف حساب'!$F$5,'حركة العملاء'!F1294&lt;='كشف حساب'!$F$6)*AND(D1294='كشف حساب'!$B$5),1,""))</f>
        <v/>
      </c>
      <c r="D1294" s="18"/>
      <c r="E1294" s="17" t="str">
        <f>IFERROR(VLOOKUP(D1294,'بيان العملاء'!$B$7:$I$170,2,0),"")</f>
        <v/>
      </c>
      <c r="F1294" s="16"/>
      <c r="G1294" s="15"/>
      <c r="H1294" s="14"/>
      <c r="I1294" s="13"/>
    </row>
    <row r="1295" spans="2:9" ht="18.75" thickBot="1" x14ac:dyDescent="0.25">
      <c r="B1295" s="25" t="str">
        <f>IF(C1295="","",COUNTIF($C$7:C1295,C1295))</f>
        <v/>
      </c>
      <c r="C1295" s="25" t="str">
        <f>IF(AND('كشف حساب'!$F$5&amp;'كشف حساب'!$F$6="")*AND(D1295='كشف حساب'!$B$5),1,IF(AND(F1295&gt;='كشف حساب'!$F$5,'حركة العملاء'!F1295&lt;='كشف حساب'!$F$6)*AND(D1295='كشف حساب'!$B$5),1,""))</f>
        <v/>
      </c>
      <c r="D1295" s="18"/>
      <c r="E1295" s="17" t="str">
        <f>IFERROR(VLOOKUP(D1295,'بيان العملاء'!$B$7:$I$170,2,0),"")</f>
        <v/>
      </c>
      <c r="F1295" s="16"/>
      <c r="G1295" s="15"/>
      <c r="H1295" s="14"/>
      <c r="I1295" s="13"/>
    </row>
    <row r="1296" spans="2:9" ht="18.75" thickBot="1" x14ac:dyDescent="0.25">
      <c r="B1296" s="25" t="str">
        <f>IF(C1296="","",COUNTIF($C$7:C1296,C1296))</f>
        <v/>
      </c>
      <c r="C1296" s="25" t="str">
        <f>IF(AND('كشف حساب'!$F$5&amp;'كشف حساب'!$F$6="")*AND(D1296='كشف حساب'!$B$5),1,IF(AND(F1296&gt;='كشف حساب'!$F$5,'حركة العملاء'!F1296&lt;='كشف حساب'!$F$6)*AND(D1296='كشف حساب'!$B$5),1,""))</f>
        <v/>
      </c>
      <c r="D1296" s="18"/>
      <c r="E1296" s="17" t="str">
        <f>IFERROR(VLOOKUP(D1296,'بيان العملاء'!$B$7:$I$170,2,0),"")</f>
        <v/>
      </c>
      <c r="F1296" s="16"/>
      <c r="G1296" s="15"/>
      <c r="H1296" s="14"/>
      <c r="I1296" s="13"/>
    </row>
    <row r="1297" spans="2:9" ht="18.75" thickBot="1" x14ac:dyDescent="0.25">
      <c r="B1297" s="25" t="str">
        <f>IF(C1297="","",COUNTIF($C$7:C1297,C1297))</f>
        <v/>
      </c>
      <c r="C1297" s="25" t="str">
        <f>IF(AND('كشف حساب'!$F$5&amp;'كشف حساب'!$F$6="")*AND(D1297='كشف حساب'!$B$5),1,IF(AND(F1297&gt;='كشف حساب'!$F$5,'حركة العملاء'!F1297&lt;='كشف حساب'!$F$6)*AND(D1297='كشف حساب'!$B$5),1,""))</f>
        <v/>
      </c>
      <c r="D1297" s="18"/>
      <c r="E1297" s="17" t="str">
        <f>IFERROR(VLOOKUP(D1297,'بيان العملاء'!$B$7:$I$170,2,0),"")</f>
        <v/>
      </c>
      <c r="F1297" s="16"/>
      <c r="G1297" s="15"/>
      <c r="H1297" s="14"/>
      <c r="I1297" s="13"/>
    </row>
    <row r="1298" spans="2:9" ht="18.75" thickBot="1" x14ac:dyDescent="0.25">
      <c r="B1298" s="25" t="str">
        <f>IF(C1298="","",COUNTIF($C$7:C1298,C1298))</f>
        <v/>
      </c>
      <c r="C1298" s="25" t="str">
        <f>IF(AND('كشف حساب'!$F$5&amp;'كشف حساب'!$F$6="")*AND(D1298='كشف حساب'!$B$5),1,IF(AND(F1298&gt;='كشف حساب'!$F$5,'حركة العملاء'!F1298&lt;='كشف حساب'!$F$6)*AND(D1298='كشف حساب'!$B$5),1,""))</f>
        <v/>
      </c>
      <c r="D1298" s="18"/>
      <c r="E1298" s="17" t="str">
        <f>IFERROR(VLOOKUP(D1298,'بيان العملاء'!$B$7:$I$170,2,0),"")</f>
        <v/>
      </c>
      <c r="F1298" s="16"/>
      <c r="G1298" s="15"/>
      <c r="H1298" s="14"/>
      <c r="I1298" s="13"/>
    </row>
    <row r="1299" spans="2:9" ht="18.75" thickBot="1" x14ac:dyDescent="0.25">
      <c r="B1299" s="25" t="str">
        <f>IF(C1299="","",COUNTIF($C$7:C1299,C1299))</f>
        <v/>
      </c>
      <c r="C1299" s="25" t="str">
        <f>IF(AND('كشف حساب'!$F$5&amp;'كشف حساب'!$F$6="")*AND(D1299='كشف حساب'!$B$5),1,IF(AND(F1299&gt;='كشف حساب'!$F$5,'حركة العملاء'!F1299&lt;='كشف حساب'!$F$6)*AND(D1299='كشف حساب'!$B$5),1,""))</f>
        <v/>
      </c>
      <c r="D1299" s="18"/>
      <c r="E1299" s="17" t="str">
        <f>IFERROR(VLOOKUP(D1299,'بيان العملاء'!$B$7:$I$170,2,0),"")</f>
        <v/>
      </c>
      <c r="F1299" s="16"/>
      <c r="G1299" s="15"/>
      <c r="H1299" s="14"/>
      <c r="I1299" s="13"/>
    </row>
    <row r="1300" spans="2:9" ht="18.75" thickBot="1" x14ac:dyDescent="0.25">
      <c r="B1300" s="25" t="str">
        <f>IF(C1300="","",COUNTIF($C$7:C1300,C1300))</f>
        <v/>
      </c>
      <c r="C1300" s="25" t="str">
        <f>IF(AND('كشف حساب'!$F$5&amp;'كشف حساب'!$F$6="")*AND(D1300='كشف حساب'!$B$5),1,IF(AND(F1300&gt;='كشف حساب'!$F$5,'حركة العملاء'!F1300&lt;='كشف حساب'!$F$6)*AND(D1300='كشف حساب'!$B$5),1,""))</f>
        <v/>
      </c>
      <c r="D1300" s="18"/>
      <c r="E1300" s="17" t="str">
        <f>IFERROR(VLOOKUP(D1300,'بيان العملاء'!$B$7:$I$170,2,0),"")</f>
        <v/>
      </c>
      <c r="F1300" s="16"/>
      <c r="G1300" s="15"/>
      <c r="H1300" s="14"/>
      <c r="I1300" s="13"/>
    </row>
    <row r="1301" spans="2:9" ht="18.75" thickBot="1" x14ac:dyDescent="0.25">
      <c r="B1301" s="25" t="str">
        <f>IF(C1301="","",COUNTIF($C$7:C1301,C1301))</f>
        <v/>
      </c>
      <c r="C1301" s="25" t="str">
        <f>IF(AND('كشف حساب'!$F$5&amp;'كشف حساب'!$F$6="")*AND(D1301='كشف حساب'!$B$5),1,IF(AND(F1301&gt;='كشف حساب'!$F$5,'حركة العملاء'!F1301&lt;='كشف حساب'!$F$6)*AND(D1301='كشف حساب'!$B$5),1,""))</f>
        <v/>
      </c>
      <c r="D1301" s="18"/>
      <c r="E1301" s="17" t="str">
        <f>IFERROR(VLOOKUP(D1301,'بيان العملاء'!$B$7:$I$170,2,0),"")</f>
        <v/>
      </c>
      <c r="F1301" s="16"/>
      <c r="G1301" s="15"/>
      <c r="H1301" s="14"/>
      <c r="I1301" s="13"/>
    </row>
    <row r="1302" spans="2:9" ht="18.75" thickBot="1" x14ac:dyDescent="0.25">
      <c r="B1302" s="25" t="str">
        <f>IF(C1302="","",COUNTIF($C$7:C1302,C1302))</f>
        <v/>
      </c>
      <c r="C1302" s="25" t="str">
        <f>IF(AND('كشف حساب'!$F$5&amp;'كشف حساب'!$F$6="")*AND(D1302='كشف حساب'!$B$5),1,IF(AND(F1302&gt;='كشف حساب'!$F$5,'حركة العملاء'!F1302&lt;='كشف حساب'!$F$6)*AND(D1302='كشف حساب'!$B$5),1,""))</f>
        <v/>
      </c>
      <c r="D1302" s="18"/>
      <c r="E1302" s="17" t="str">
        <f>IFERROR(VLOOKUP(D1302,'بيان العملاء'!$B$7:$I$170,2,0),"")</f>
        <v/>
      </c>
      <c r="F1302" s="16"/>
      <c r="G1302" s="15"/>
      <c r="H1302" s="14"/>
      <c r="I1302" s="13"/>
    </row>
    <row r="1303" spans="2:9" ht="18.75" thickBot="1" x14ac:dyDescent="0.25">
      <c r="B1303" s="25" t="str">
        <f>IF(C1303="","",COUNTIF($C$7:C1303,C1303))</f>
        <v/>
      </c>
      <c r="C1303" s="25" t="str">
        <f>IF(AND('كشف حساب'!$F$5&amp;'كشف حساب'!$F$6="")*AND(D1303='كشف حساب'!$B$5),1,IF(AND(F1303&gt;='كشف حساب'!$F$5,'حركة العملاء'!F1303&lt;='كشف حساب'!$F$6)*AND(D1303='كشف حساب'!$B$5),1,""))</f>
        <v/>
      </c>
      <c r="D1303" s="18"/>
      <c r="E1303" s="17" t="str">
        <f>IFERROR(VLOOKUP(D1303,'بيان العملاء'!$B$7:$I$170,2,0),"")</f>
        <v/>
      </c>
      <c r="F1303" s="16"/>
      <c r="G1303" s="15"/>
      <c r="H1303" s="14"/>
      <c r="I1303" s="13"/>
    </row>
    <row r="1304" spans="2:9" ht="18.75" thickBot="1" x14ac:dyDescent="0.25">
      <c r="B1304" s="25" t="str">
        <f>IF(C1304="","",COUNTIF($C$7:C1304,C1304))</f>
        <v/>
      </c>
      <c r="C1304" s="25" t="str">
        <f>IF(AND('كشف حساب'!$F$5&amp;'كشف حساب'!$F$6="")*AND(D1304='كشف حساب'!$B$5),1,IF(AND(F1304&gt;='كشف حساب'!$F$5,'حركة العملاء'!F1304&lt;='كشف حساب'!$F$6)*AND(D1304='كشف حساب'!$B$5),1,""))</f>
        <v/>
      </c>
      <c r="D1304" s="18"/>
      <c r="E1304" s="17" t="str">
        <f>IFERROR(VLOOKUP(D1304,'بيان العملاء'!$B$7:$I$170,2,0),"")</f>
        <v/>
      </c>
      <c r="F1304" s="16"/>
      <c r="G1304" s="15"/>
      <c r="H1304" s="14"/>
      <c r="I1304" s="13"/>
    </row>
    <row r="1305" spans="2:9" ht="18.75" thickBot="1" x14ac:dyDescent="0.25">
      <c r="B1305" s="25" t="str">
        <f>IF(C1305="","",COUNTIF($C$7:C1305,C1305))</f>
        <v/>
      </c>
      <c r="C1305" s="25" t="str">
        <f>IF(AND('كشف حساب'!$F$5&amp;'كشف حساب'!$F$6="")*AND(D1305='كشف حساب'!$B$5),1,IF(AND(F1305&gt;='كشف حساب'!$F$5,'حركة العملاء'!F1305&lt;='كشف حساب'!$F$6)*AND(D1305='كشف حساب'!$B$5),1,""))</f>
        <v/>
      </c>
      <c r="D1305" s="18"/>
      <c r="E1305" s="17" t="str">
        <f>IFERROR(VLOOKUP(D1305,'بيان العملاء'!$B$7:$I$170,2,0),"")</f>
        <v/>
      </c>
      <c r="F1305" s="16"/>
      <c r="G1305" s="15"/>
      <c r="H1305" s="14"/>
      <c r="I1305" s="13"/>
    </row>
    <row r="1306" spans="2:9" ht="18.75" thickBot="1" x14ac:dyDescent="0.25">
      <c r="B1306" s="25" t="str">
        <f>IF(C1306="","",COUNTIF($C$7:C1306,C1306))</f>
        <v/>
      </c>
      <c r="C1306" s="25" t="str">
        <f>IF(AND('كشف حساب'!$F$5&amp;'كشف حساب'!$F$6="")*AND(D1306='كشف حساب'!$B$5),1,IF(AND(F1306&gt;='كشف حساب'!$F$5,'حركة العملاء'!F1306&lt;='كشف حساب'!$F$6)*AND(D1306='كشف حساب'!$B$5),1,""))</f>
        <v/>
      </c>
      <c r="D1306" s="18"/>
      <c r="E1306" s="17" t="str">
        <f>IFERROR(VLOOKUP(D1306,'بيان العملاء'!$B$7:$I$170,2,0),"")</f>
        <v/>
      </c>
      <c r="F1306" s="16"/>
      <c r="G1306" s="15"/>
      <c r="H1306" s="14"/>
      <c r="I1306" s="13"/>
    </row>
    <row r="1307" spans="2:9" ht="18.75" thickBot="1" x14ac:dyDescent="0.25">
      <c r="B1307" s="25" t="str">
        <f>IF(C1307="","",COUNTIF($C$7:C1307,C1307))</f>
        <v/>
      </c>
      <c r="C1307" s="25" t="str">
        <f>IF(AND('كشف حساب'!$F$5&amp;'كشف حساب'!$F$6="")*AND(D1307='كشف حساب'!$B$5),1,IF(AND(F1307&gt;='كشف حساب'!$F$5,'حركة العملاء'!F1307&lt;='كشف حساب'!$F$6)*AND(D1307='كشف حساب'!$B$5),1,""))</f>
        <v/>
      </c>
      <c r="D1307" s="18"/>
      <c r="E1307" s="17" t="str">
        <f>IFERROR(VLOOKUP(D1307,'بيان العملاء'!$B$7:$I$170,2,0),"")</f>
        <v/>
      </c>
      <c r="F1307" s="16"/>
      <c r="G1307" s="15"/>
      <c r="H1307" s="14"/>
      <c r="I1307" s="13"/>
    </row>
    <row r="1308" spans="2:9" ht="18.75" thickBot="1" x14ac:dyDescent="0.25">
      <c r="B1308" s="25" t="str">
        <f>IF(C1308="","",COUNTIF($C$7:C1308,C1308))</f>
        <v/>
      </c>
      <c r="C1308" s="25" t="str">
        <f>IF(AND('كشف حساب'!$F$5&amp;'كشف حساب'!$F$6="")*AND(D1308='كشف حساب'!$B$5),1,IF(AND(F1308&gt;='كشف حساب'!$F$5,'حركة العملاء'!F1308&lt;='كشف حساب'!$F$6)*AND(D1308='كشف حساب'!$B$5),1,""))</f>
        <v/>
      </c>
      <c r="D1308" s="18"/>
      <c r="E1308" s="17" t="str">
        <f>IFERROR(VLOOKUP(D1308,'بيان العملاء'!$B$7:$I$170,2,0),"")</f>
        <v/>
      </c>
      <c r="F1308" s="16"/>
      <c r="G1308" s="15"/>
      <c r="H1308" s="14"/>
      <c r="I1308" s="13"/>
    </row>
    <row r="1309" spans="2:9" ht="18.75" thickBot="1" x14ac:dyDescent="0.25">
      <c r="B1309" s="25" t="str">
        <f>IF(C1309="","",COUNTIF($C$7:C1309,C1309))</f>
        <v/>
      </c>
      <c r="C1309" s="25" t="str">
        <f>IF(AND('كشف حساب'!$F$5&amp;'كشف حساب'!$F$6="")*AND(D1309='كشف حساب'!$B$5),1,IF(AND(F1309&gt;='كشف حساب'!$F$5,'حركة العملاء'!F1309&lt;='كشف حساب'!$F$6)*AND(D1309='كشف حساب'!$B$5),1,""))</f>
        <v/>
      </c>
      <c r="D1309" s="18"/>
      <c r="E1309" s="17" t="str">
        <f>IFERROR(VLOOKUP(D1309,'بيان العملاء'!$B$7:$I$170,2,0),"")</f>
        <v/>
      </c>
      <c r="F1309" s="16"/>
      <c r="G1309" s="15"/>
      <c r="H1309" s="14"/>
      <c r="I1309" s="13"/>
    </row>
    <row r="1310" spans="2:9" ht="18.75" thickBot="1" x14ac:dyDescent="0.25">
      <c r="B1310" s="25" t="str">
        <f>IF(C1310="","",COUNTIF($C$7:C1310,C1310))</f>
        <v/>
      </c>
      <c r="C1310" s="25" t="str">
        <f>IF(AND('كشف حساب'!$F$5&amp;'كشف حساب'!$F$6="")*AND(D1310='كشف حساب'!$B$5),1,IF(AND(F1310&gt;='كشف حساب'!$F$5,'حركة العملاء'!F1310&lt;='كشف حساب'!$F$6)*AND(D1310='كشف حساب'!$B$5),1,""))</f>
        <v/>
      </c>
      <c r="D1310" s="18"/>
      <c r="E1310" s="17" t="str">
        <f>IFERROR(VLOOKUP(D1310,'بيان العملاء'!$B$7:$I$170,2,0),"")</f>
        <v/>
      </c>
      <c r="F1310" s="16"/>
      <c r="G1310" s="15"/>
      <c r="H1310" s="14"/>
      <c r="I1310" s="13"/>
    </row>
    <row r="1311" spans="2:9" ht="18.75" thickBot="1" x14ac:dyDescent="0.25">
      <c r="B1311" s="25" t="str">
        <f>IF(C1311="","",COUNTIF($C$7:C1311,C1311))</f>
        <v/>
      </c>
      <c r="C1311" s="25" t="str">
        <f>IF(AND('كشف حساب'!$F$5&amp;'كشف حساب'!$F$6="")*AND(D1311='كشف حساب'!$B$5),1,IF(AND(F1311&gt;='كشف حساب'!$F$5,'حركة العملاء'!F1311&lt;='كشف حساب'!$F$6)*AND(D1311='كشف حساب'!$B$5),1,""))</f>
        <v/>
      </c>
      <c r="D1311" s="18"/>
      <c r="E1311" s="17" t="str">
        <f>IFERROR(VLOOKUP(D1311,'بيان العملاء'!$B$7:$I$170,2,0),"")</f>
        <v/>
      </c>
      <c r="F1311" s="16"/>
      <c r="G1311" s="15"/>
      <c r="H1311" s="14"/>
      <c r="I1311" s="13"/>
    </row>
    <row r="1312" spans="2:9" ht="18.75" thickBot="1" x14ac:dyDescent="0.25">
      <c r="B1312" s="25" t="str">
        <f>IF(C1312="","",COUNTIF($C$7:C1312,C1312))</f>
        <v/>
      </c>
      <c r="C1312" s="25" t="str">
        <f>IF(AND('كشف حساب'!$F$5&amp;'كشف حساب'!$F$6="")*AND(D1312='كشف حساب'!$B$5),1,IF(AND(F1312&gt;='كشف حساب'!$F$5,'حركة العملاء'!F1312&lt;='كشف حساب'!$F$6)*AND(D1312='كشف حساب'!$B$5),1,""))</f>
        <v/>
      </c>
      <c r="D1312" s="18"/>
      <c r="E1312" s="17" t="str">
        <f>IFERROR(VLOOKUP(D1312,'بيان العملاء'!$B$7:$I$170,2,0),"")</f>
        <v/>
      </c>
      <c r="F1312" s="16"/>
      <c r="G1312" s="15"/>
      <c r="H1312" s="14"/>
      <c r="I1312" s="13"/>
    </row>
    <row r="1313" spans="2:9" ht="18.75" thickBot="1" x14ac:dyDescent="0.25">
      <c r="B1313" s="25" t="str">
        <f>IF(C1313="","",COUNTIF($C$7:C1313,C1313))</f>
        <v/>
      </c>
      <c r="C1313" s="25" t="str">
        <f>IF(AND('كشف حساب'!$F$5&amp;'كشف حساب'!$F$6="")*AND(D1313='كشف حساب'!$B$5),1,IF(AND(F1313&gt;='كشف حساب'!$F$5,'حركة العملاء'!F1313&lt;='كشف حساب'!$F$6)*AND(D1313='كشف حساب'!$B$5),1,""))</f>
        <v/>
      </c>
      <c r="D1313" s="18"/>
      <c r="E1313" s="17" t="str">
        <f>IFERROR(VLOOKUP(D1313,'بيان العملاء'!$B$7:$I$170,2,0),"")</f>
        <v/>
      </c>
      <c r="F1313" s="16"/>
      <c r="G1313" s="15"/>
      <c r="H1313" s="14"/>
      <c r="I1313" s="13"/>
    </row>
    <row r="1314" spans="2:9" ht="18.75" thickBot="1" x14ac:dyDescent="0.25">
      <c r="B1314" s="25" t="str">
        <f>IF(C1314="","",COUNTIF($C$7:C1314,C1314))</f>
        <v/>
      </c>
      <c r="C1314" s="25" t="str">
        <f>IF(AND('كشف حساب'!$F$5&amp;'كشف حساب'!$F$6="")*AND(D1314='كشف حساب'!$B$5),1,IF(AND(F1314&gt;='كشف حساب'!$F$5,'حركة العملاء'!F1314&lt;='كشف حساب'!$F$6)*AND(D1314='كشف حساب'!$B$5),1,""))</f>
        <v/>
      </c>
      <c r="D1314" s="18"/>
      <c r="E1314" s="17" t="str">
        <f>IFERROR(VLOOKUP(D1314,'بيان العملاء'!$B$7:$I$170,2,0),"")</f>
        <v/>
      </c>
      <c r="F1314" s="16"/>
      <c r="G1314" s="15"/>
      <c r="H1314" s="14"/>
      <c r="I1314" s="13"/>
    </row>
    <row r="1315" spans="2:9" ht="18.75" thickBot="1" x14ac:dyDescent="0.25">
      <c r="B1315" s="25" t="str">
        <f>IF(C1315="","",COUNTIF($C$7:C1315,C1315))</f>
        <v/>
      </c>
      <c r="C1315" s="25" t="str">
        <f>IF(AND('كشف حساب'!$F$5&amp;'كشف حساب'!$F$6="")*AND(D1315='كشف حساب'!$B$5),1,IF(AND(F1315&gt;='كشف حساب'!$F$5,'حركة العملاء'!F1315&lt;='كشف حساب'!$F$6)*AND(D1315='كشف حساب'!$B$5),1,""))</f>
        <v/>
      </c>
      <c r="D1315" s="18"/>
      <c r="E1315" s="17" t="str">
        <f>IFERROR(VLOOKUP(D1315,'بيان العملاء'!$B$7:$I$170,2,0),"")</f>
        <v/>
      </c>
      <c r="F1315" s="16"/>
      <c r="G1315" s="15"/>
      <c r="H1315" s="14"/>
      <c r="I1315" s="13"/>
    </row>
    <row r="1316" spans="2:9" ht="18.75" thickBot="1" x14ac:dyDescent="0.25">
      <c r="B1316" s="25" t="str">
        <f>IF(C1316="","",COUNTIF($C$7:C1316,C1316))</f>
        <v/>
      </c>
      <c r="C1316" s="25" t="str">
        <f>IF(AND('كشف حساب'!$F$5&amp;'كشف حساب'!$F$6="")*AND(D1316='كشف حساب'!$B$5),1,IF(AND(F1316&gt;='كشف حساب'!$F$5,'حركة العملاء'!F1316&lt;='كشف حساب'!$F$6)*AND(D1316='كشف حساب'!$B$5),1,""))</f>
        <v/>
      </c>
      <c r="D1316" s="18"/>
      <c r="E1316" s="17" t="str">
        <f>IFERROR(VLOOKUP(D1316,'بيان العملاء'!$B$7:$I$170,2,0),"")</f>
        <v/>
      </c>
      <c r="F1316" s="16"/>
      <c r="G1316" s="15"/>
      <c r="H1316" s="14"/>
      <c r="I1316" s="13"/>
    </row>
    <row r="1317" spans="2:9" ht="18.75" thickBot="1" x14ac:dyDescent="0.25">
      <c r="B1317" s="25" t="str">
        <f>IF(C1317="","",COUNTIF($C$7:C1317,C1317))</f>
        <v/>
      </c>
      <c r="C1317" s="25" t="str">
        <f>IF(AND('كشف حساب'!$F$5&amp;'كشف حساب'!$F$6="")*AND(D1317='كشف حساب'!$B$5),1,IF(AND(F1317&gt;='كشف حساب'!$F$5,'حركة العملاء'!F1317&lt;='كشف حساب'!$F$6)*AND(D1317='كشف حساب'!$B$5),1,""))</f>
        <v/>
      </c>
      <c r="D1317" s="18"/>
      <c r="E1317" s="17" t="str">
        <f>IFERROR(VLOOKUP(D1317,'بيان العملاء'!$B$7:$I$170,2,0),"")</f>
        <v/>
      </c>
      <c r="F1317" s="16"/>
      <c r="G1317" s="15"/>
      <c r="H1317" s="14"/>
      <c r="I1317" s="13"/>
    </row>
    <row r="1318" spans="2:9" ht="18.75" thickBot="1" x14ac:dyDescent="0.25">
      <c r="B1318" s="25" t="str">
        <f>IF(C1318="","",COUNTIF($C$7:C1318,C1318))</f>
        <v/>
      </c>
      <c r="C1318" s="25" t="str">
        <f>IF(AND('كشف حساب'!$F$5&amp;'كشف حساب'!$F$6="")*AND(D1318='كشف حساب'!$B$5),1,IF(AND(F1318&gt;='كشف حساب'!$F$5,'حركة العملاء'!F1318&lt;='كشف حساب'!$F$6)*AND(D1318='كشف حساب'!$B$5),1,""))</f>
        <v/>
      </c>
      <c r="D1318" s="18"/>
      <c r="E1318" s="17" t="str">
        <f>IFERROR(VLOOKUP(D1318,'بيان العملاء'!$B$7:$I$170,2,0),"")</f>
        <v/>
      </c>
      <c r="F1318" s="16"/>
      <c r="G1318" s="15"/>
      <c r="H1318" s="14"/>
      <c r="I1318" s="13"/>
    </row>
    <row r="1319" spans="2:9" ht="18.75" thickBot="1" x14ac:dyDescent="0.25">
      <c r="B1319" s="25" t="str">
        <f>IF(C1319="","",COUNTIF($C$7:C1319,C1319))</f>
        <v/>
      </c>
      <c r="C1319" s="25" t="str">
        <f>IF(AND('كشف حساب'!$F$5&amp;'كشف حساب'!$F$6="")*AND(D1319='كشف حساب'!$B$5),1,IF(AND(F1319&gt;='كشف حساب'!$F$5,'حركة العملاء'!F1319&lt;='كشف حساب'!$F$6)*AND(D1319='كشف حساب'!$B$5),1,""))</f>
        <v/>
      </c>
      <c r="D1319" s="18"/>
      <c r="E1319" s="17" t="str">
        <f>IFERROR(VLOOKUP(D1319,'بيان العملاء'!$B$7:$I$170,2,0),"")</f>
        <v/>
      </c>
      <c r="F1319" s="16"/>
      <c r="G1319" s="15"/>
      <c r="H1319" s="14"/>
      <c r="I1319" s="13"/>
    </row>
    <row r="1320" spans="2:9" ht="18.75" thickBot="1" x14ac:dyDescent="0.25">
      <c r="B1320" s="25" t="str">
        <f>IF(C1320="","",COUNTIF($C$7:C1320,C1320))</f>
        <v/>
      </c>
      <c r="C1320" s="25" t="str">
        <f>IF(AND('كشف حساب'!$F$5&amp;'كشف حساب'!$F$6="")*AND(D1320='كشف حساب'!$B$5),1,IF(AND(F1320&gt;='كشف حساب'!$F$5,'حركة العملاء'!F1320&lt;='كشف حساب'!$F$6)*AND(D1320='كشف حساب'!$B$5),1,""))</f>
        <v/>
      </c>
      <c r="D1320" s="18"/>
      <c r="E1320" s="17" t="str">
        <f>IFERROR(VLOOKUP(D1320,'بيان العملاء'!$B$7:$I$170,2,0),"")</f>
        <v/>
      </c>
      <c r="F1320" s="16"/>
      <c r="G1320" s="15"/>
      <c r="H1320" s="14"/>
      <c r="I1320" s="13"/>
    </row>
    <row r="1321" spans="2:9" ht="18.75" thickBot="1" x14ac:dyDescent="0.25">
      <c r="B1321" s="25" t="str">
        <f>IF(C1321="","",COUNTIF($C$7:C1321,C1321))</f>
        <v/>
      </c>
      <c r="C1321" s="25" t="str">
        <f>IF(AND('كشف حساب'!$F$5&amp;'كشف حساب'!$F$6="")*AND(D1321='كشف حساب'!$B$5),1,IF(AND(F1321&gt;='كشف حساب'!$F$5,'حركة العملاء'!F1321&lt;='كشف حساب'!$F$6)*AND(D1321='كشف حساب'!$B$5),1,""))</f>
        <v/>
      </c>
      <c r="D1321" s="18"/>
      <c r="E1321" s="17" t="str">
        <f>IFERROR(VLOOKUP(D1321,'بيان العملاء'!$B$7:$I$170,2,0),"")</f>
        <v/>
      </c>
      <c r="F1321" s="16"/>
      <c r="G1321" s="15"/>
      <c r="H1321" s="14"/>
      <c r="I1321" s="13"/>
    </row>
    <row r="1322" spans="2:9" ht="18.75" thickBot="1" x14ac:dyDescent="0.25">
      <c r="B1322" s="25" t="str">
        <f>IF(C1322="","",COUNTIF($C$7:C1322,C1322))</f>
        <v/>
      </c>
      <c r="C1322" s="25" t="str">
        <f>IF(AND('كشف حساب'!$F$5&amp;'كشف حساب'!$F$6="")*AND(D1322='كشف حساب'!$B$5),1,IF(AND(F1322&gt;='كشف حساب'!$F$5,'حركة العملاء'!F1322&lt;='كشف حساب'!$F$6)*AND(D1322='كشف حساب'!$B$5),1,""))</f>
        <v/>
      </c>
      <c r="D1322" s="18"/>
      <c r="E1322" s="17" t="str">
        <f>IFERROR(VLOOKUP(D1322,'بيان العملاء'!$B$7:$I$170,2,0),"")</f>
        <v/>
      </c>
      <c r="F1322" s="16"/>
      <c r="G1322" s="15"/>
      <c r="H1322" s="14"/>
      <c r="I1322" s="13"/>
    </row>
    <row r="1323" spans="2:9" ht="18.75" thickBot="1" x14ac:dyDescent="0.25">
      <c r="B1323" s="25" t="str">
        <f>IF(C1323="","",COUNTIF($C$7:C1323,C1323))</f>
        <v/>
      </c>
      <c r="C1323" s="25" t="str">
        <f>IF(AND('كشف حساب'!$F$5&amp;'كشف حساب'!$F$6="")*AND(D1323='كشف حساب'!$B$5),1,IF(AND(F1323&gt;='كشف حساب'!$F$5,'حركة العملاء'!F1323&lt;='كشف حساب'!$F$6)*AND(D1323='كشف حساب'!$B$5),1,""))</f>
        <v/>
      </c>
      <c r="D1323" s="18"/>
      <c r="E1323" s="17" t="str">
        <f>IFERROR(VLOOKUP(D1323,'بيان العملاء'!$B$7:$I$170,2,0),"")</f>
        <v/>
      </c>
      <c r="F1323" s="16"/>
      <c r="G1323" s="15"/>
      <c r="H1323" s="14"/>
      <c r="I1323" s="13"/>
    </row>
    <row r="1324" spans="2:9" ht="18.75" thickBot="1" x14ac:dyDescent="0.25">
      <c r="B1324" s="25" t="str">
        <f>IF(C1324="","",COUNTIF($C$7:C1324,C1324))</f>
        <v/>
      </c>
      <c r="C1324" s="25" t="str">
        <f>IF(AND('كشف حساب'!$F$5&amp;'كشف حساب'!$F$6="")*AND(D1324='كشف حساب'!$B$5),1,IF(AND(F1324&gt;='كشف حساب'!$F$5,'حركة العملاء'!F1324&lt;='كشف حساب'!$F$6)*AND(D1324='كشف حساب'!$B$5),1,""))</f>
        <v/>
      </c>
      <c r="D1324" s="18"/>
      <c r="E1324" s="17" t="str">
        <f>IFERROR(VLOOKUP(D1324,'بيان العملاء'!$B$7:$I$170,2,0),"")</f>
        <v/>
      </c>
      <c r="F1324" s="16"/>
      <c r="G1324" s="15"/>
      <c r="H1324" s="14"/>
      <c r="I1324" s="13"/>
    </row>
    <row r="1325" spans="2:9" ht="18.75" thickBot="1" x14ac:dyDescent="0.25">
      <c r="B1325" s="25" t="str">
        <f>IF(C1325="","",COUNTIF($C$7:C1325,C1325))</f>
        <v/>
      </c>
      <c r="C1325" s="25" t="str">
        <f>IF(AND('كشف حساب'!$F$5&amp;'كشف حساب'!$F$6="")*AND(D1325='كشف حساب'!$B$5),1,IF(AND(F1325&gt;='كشف حساب'!$F$5,'حركة العملاء'!F1325&lt;='كشف حساب'!$F$6)*AND(D1325='كشف حساب'!$B$5),1,""))</f>
        <v/>
      </c>
      <c r="D1325" s="18"/>
      <c r="E1325" s="17" t="str">
        <f>IFERROR(VLOOKUP(D1325,'بيان العملاء'!$B$7:$I$170,2,0),"")</f>
        <v/>
      </c>
      <c r="F1325" s="16"/>
      <c r="G1325" s="15"/>
      <c r="H1325" s="14"/>
      <c r="I1325" s="13"/>
    </row>
    <row r="1326" spans="2:9" ht="18.75" thickBot="1" x14ac:dyDescent="0.25">
      <c r="B1326" s="25" t="str">
        <f>IF(C1326="","",COUNTIF($C$7:C1326,C1326))</f>
        <v/>
      </c>
      <c r="C1326" s="25" t="str">
        <f>IF(AND('كشف حساب'!$F$5&amp;'كشف حساب'!$F$6="")*AND(D1326='كشف حساب'!$B$5),1,IF(AND(F1326&gt;='كشف حساب'!$F$5,'حركة العملاء'!F1326&lt;='كشف حساب'!$F$6)*AND(D1326='كشف حساب'!$B$5),1,""))</f>
        <v/>
      </c>
      <c r="D1326" s="18"/>
      <c r="E1326" s="17" t="str">
        <f>IFERROR(VLOOKUP(D1326,'بيان العملاء'!$B$7:$I$170,2,0),"")</f>
        <v/>
      </c>
      <c r="F1326" s="16"/>
      <c r="G1326" s="15"/>
      <c r="H1326" s="14"/>
      <c r="I1326" s="13"/>
    </row>
    <row r="1327" spans="2:9" ht="18.75" thickBot="1" x14ac:dyDescent="0.25">
      <c r="B1327" s="25" t="str">
        <f>IF(C1327="","",COUNTIF($C$7:C1327,C1327))</f>
        <v/>
      </c>
      <c r="C1327" s="25" t="str">
        <f>IF(AND('كشف حساب'!$F$5&amp;'كشف حساب'!$F$6="")*AND(D1327='كشف حساب'!$B$5),1,IF(AND(F1327&gt;='كشف حساب'!$F$5,'حركة العملاء'!F1327&lt;='كشف حساب'!$F$6)*AND(D1327='كشف حساب'!$B$5),1,""))</f>
        <v/>
      </c>
      <c r="D1327" s="18"/>
      <c r="E1327" s="17" t="str">
        <f>IFERROR(VLOOKUP(D1327,'بيان العملاء'!$B$7:$I$170,2,0),"")</f>
        <v/>
      </c>
      <c r="F1327" s="16"/>
      <c r="G1327" s="15"/>
      <c r="H1327" s="14"/>
      <c r="I1327" s="13"/>
    </row>
    <row r="1328" spans="2:9" ht="18.75" thickBot="1" x14ac:dyDescent="0.25">
      <c r="B1328" s="25" t="str">
        <f>IF(C1328="","",COUNTIF($C$7:C1328,C1328))</f>
        <v/>
      </c>
      <c r="C1328" s="25" t="str">
        <f>IF(AND('كشف حساب'!$F$5&amp;'كشف حساب'!$F$6="")*AND(D1328='كشف حساب'!$B$5),1,IF(AND(F1328&gt;='كشف حساب'!$F$5,'حركة العملاء'!F1328&lt;='كشف حساب'!$F$6)*AND(D1328='كشف حساب'!$B$5),1,""))</f>
        <v/>
      </c>
      <c r="D1328" s="18"/>
      <c r="E1328" s="17" t="str">
        <f>IFERROR(VLOOKUP(D1328,'بيان العملاء'!$B$7:$I$170,2,0),"")</f>
        <v/>
      </c>
      <c r="F1328" s="16"/>
      <c r="G1328" s="15"/>
      <c r="H1328" s="14"/>
      <c r="I1328" s="13"/>
    </row>
    <row r="1329" spans="2:9" ht="18.75" thickBot="1" x14ac:dyDescent="0.25">
      <c r="B1329" s="25" t="str">
        <f>IF(C1329="","",COUNTIF($C$7:C1329,C1329))</f>
        <v/>
      </c>
      <c r="C1329" s="25" t="str">
        <f>IF(AND('كشف حساب'!$F$5&amp;'كشف حساب'!$F$6="")*AND(D1329='كشف حساب'!$B$5),1,IF(AND(F1329&gt;='كشف حساب'!$F$5,'حركة العملاء'!F1329&lt;='كشف حساب'!$F$6)*AND(D1329='كشف حساب'!$B$5),1,""))</f>
        <v/>
      </c>
      <c r="D1329" s="18"/>
      <c r="E1329" s="17" t="str">
        <f>IFERROR(VLOOKUP(D1329,'بيان العملاء'!$B$7:$I$170,2,0),"")</f>
        <v/>
      </c>
      <c r="F1329" s="16"/>
      <c r="G1329" s="15"/>
      <c r="H1329" s="14"/>
      <c r="I1329" s="13"/>
    </row>
    <row r="1330" spans="2:9" ht="18.75" thickBot="1" x14ac:dyDescent="0.25">
      <c r="B1330" s="25" t="str">
        <f>IF(C1330="","",COUNTIF($C$7:C1330,C1330))</f>
        <v/>
      </c>
      <c r="C1330" s="25" t="str">
        <f>IF(AND('كشف حساب'!$F$5&amp;'كشف حساب'!$F$6="")*AND(D1330='كشف حساب'!$B$5),1,IF(AND(F1330&gt;='كشف حساب'!$F$5,'حركة العملاء'!F1330&lt;='كشف حساب'!$F$6)*AND(D1330='كشف حساب'!$B$5),1,""))</f>
        <v/>
      </c>
      <c r="D1330" s="18"/>
      <c r="E1330" s="17" t="str">
        <f>IFERROR(VLOOKUP(D1330,'بيان العملاء'!$B$7:$I$170,2,0),"")</f>
        <v/>
      </c>
      <c r="F1330" s="16"/>
      <c r="G1330" s="15"/>
      <c r="H1330" s="14"/>
      <c r="I1330" s="13"/>
    </row>
    <row r="1331" spans="2:9" ht="18.75" thickBot="1" x14ac:dyDescent="0.25">
      <c r="B1331" s="25" t="str">
        <f>IF(C1331="","",COUNTIF($C$7:C1331,C1331))</f>
        <v/>
      </c>
      <c r="C1331" s="25" t="str">
        <f>IF(AND('كشف حساب'!$F$5&amp;'كشف حساب'!$F$6="")*AND(D1331='كشف حساب'!$B$5),1,IF(AND(F1331&gt;='كشف حساب'!$F$5,'حركة العملاء'!F1331&lt;='كشف حساب'!$F$6)*AND(D1331='كشف حساب'!$B$5),1,""))</f>
        <v/>
      </c>
      <c r="D1331" s="18"/>
      <c r="E1331" s="17" t="str">
        <f>IFERROR(VLOOKUP(D1331,'بيان العملاء'!$B$7:$I$170,2,0),"")</f>
        <v/>
      </c>
      <c r="F1331" s="16"/>
      <c r="G1331" s="15"/>
      <c r="H1331" s="14"/>
      <c r="I1331" s="13"/>
    </row>
    <row r="1332" spans="2:9" ht="18.75" thickBot="1" x14ac:dyDescent="0.25">
      <c r="B1332" s="25" t="str">
        <f>IF(C1332="","",COUNTIF($C$7:C1332,C1332))</f>
        <v/>
      </c>
      <c r="C1332" s="25" t="str">
        <f>IF(AND('كشف حساب'!$F$5&amp;'كشف حساب'!$F$6="")*AND(D1332='كشف حساب'!$B$5),1,IF(AND(F1332&gt;='كشف حساب'!$F$5,'حركة العملاء'!F1332&lt;='كشف حساب'!$F$6)*AND(D1332='كشف حساب'!$B$5),1,""))</f>
        <v/>
      </c>
      <c r="D1332" s="18"/>
      <c r="E1332" s="17" t="str">
        <f>IFERROR(VLOOKUP(D1332,'بيان العملاء'!$B$7:$I$170,2,0),"")</f>
        <v/>
      </c>
      <c r="F1332" s="16"/>
      <c r="G1332" s="15"/>
      <c r="H1332" s="14"/>
      <c r="I1332" s="13"/>
    </row>
    <row r="1333" spans="2:9" ht="18.75" thickBot="1" x14ac:dyDescent="0.25">
      <c r="B1333" s="25" t="str">
        <f>IF(C1333="","",COUNTIF($C$7:C1333,C1333))</f>
        <v/>
      </c>
      <c r="C1333" s="25" t="str">
        <f>IF(AND('كشف حساب'!$F$5&amp;'كشف حساب'!$F$6="")*AND(D1333='كشف حساب'!$B$5),1,IF(AND(F1333&gt;='كشف حساب'!$F$5,'حركة العملاء'!F1333&lt;='كشف حساب'!$F$6)*AND(D1333='كشف حساب'!$B$5),1,""))</f>
        <v/>
      </c>
      <c r="D1333" s="18"/>
      <c r="E1333" s="17" t="str">
        <f>IFERROR(VLOOKUP(D1333,'بيان العملاء'!$B$7:$I$170,2,0),"")</f>
        <v/>
      </c>
      <c r="F1333" s="16"/>
      <c r="G1333" s="15"/>
      <c r="H1333" s="14"/>
      <c r="I1333" s="13"/>
    </row>
    <row r="1334" spans="2:9" ht="18.75" thickBot="1" x14ac:dyDescent="0.25">
      <c r="B1334" s="25" t="str">
        <f>IF(C1334="","",COUNTIF($C$7:C1334,C1334))</f>
        <v/>
      </c>
      <c r="C1334" s="25" t="str">
        <f>IF(AND('كشف حساب'!$F$5&amp;'كشف حساب'!$F$6="")*AND(D1334='كشف حساب'!$B$5),1,IF(AND(F1334&gt;='كشف حساب'!$F$5,'حركة العملاء'!F1334&lt;='كشف حساب'!$F$6)*AND(D1334='كشف حساب'!$B$5),1,""))</f>
        <v/>
      </c>
      <c r="D1334" s="18"/>
      <c r="E1334" s="17" t="str">
        <f>IFERROR(VLOOKUP(D1334,'بيان العملاء'!$B$7:$I$170,2,0),"")</f>
        <v/>
      </c>
      <c r="F1334" s="16"/>
      <c r="G1334" s="15"/>
      <c r="H1334" s="14"/>
      <c r="I1334" s="13"/>
    </row>
    <row r="1335" spans="2:9" ht="18.75" thickBot="1" x14ac:dyDescent="0.25">
      <c r="B1335" s="25" t="str">
        <f>IF(C1335="","",COUNTIF($C$7:C1335,C1335))</f>
        <v/>
      </c>
      <c r="C1335" s="25" t="str">
        <f>IF(AND('كشف حساب'!$F$5&amp;'كشف حساب'!$F$6="")*AND(D1335='كشف حساب'!$B$5),1,IF(AND(F1335&gt;='كشف حساب'!$F$5,'حركة العملاء'!F1335&lt;='كشف حساب'!$F$6)*AND(D1335='كشف حساب'!$B$5),1,""))</f>
        <v/>
      </c>
      <c r="D1335" s="18"/>
      <c r="E1335" s="17" t="str">
        <f>IFERROR(VLOOKUP(D1335,'بيان العملاء'!$B$7:$I$170,2,0),"")</f>
        <v/>
      </c>
      <c r="F1335" s="16"/>
      <c r="G1335" s="15"/>
      <c r="H1335" s="14"/>
      <c r="I1335" s="13"/>
    </row>
    <row r="1336" spans="2:9" ht="18.75" thickBot="1" x14ac:dyDescent="0.25">
      <c r="B1336" s="25" t="str">
        <f>IF(C1336="","",COUNTIF($C$7:C1336,C1336))</f>
        <v/>
      </c>
      <c r="C1336" s="25" t="str">
        <f>IF(AND('كشف حساب'!$F$5&amp;'كشف حساب'!$F$6="")*AND(D1336='كشف حساب'!$B$5),1,IF(AND(F1336&gt;='كشف حساب'!$F$5,'حركة العملاء'!F1336&lt;='كشف حساب'!$F$6)*AND(D1336='كشف حساب'!$B$5),1,""))</f>
        <v/>
      </c>
      <c r="D1336" s="18"/>
      <c r="E1336" s="17" t="str">
        <f>IFERROR(VLOOKUP(D1336,'بيان العملاء'!$B$7:$I$170,2,0),"")</f>
        <v/>
      </c>
      <c r="F1336" s="16"/>
      <c r="G1336" s="15"/>
      <c r="H1336" s="14"/>
      <c r="I1336" s="13"/>
    </row>
    <row r="1337" spans="2:9" ht="18.75" thickBot="1" x14ac:dyDescent="0.25">
      <c r="B1337" s="25" t="str">
        <f>IF(C1337="","",COUNTIF($C$7:C1337,C1337))</f>
        <v/>
      </c>
      <c r="C1337" s="25" t="str">
        <f>IF(AND('كشف حساب'!$F$5&amp;'كشف حساب'!$F$6="")*AND(D1337='كشف حساب'!$B$5),1,IF(AND(F1337&gt;='كشف حساب'!$F$5,'حركة العملاء'!F1337&lt;='كشف حساب'!$F$6)*AND(D1337='كشف حساب'!$B$5),1,""))</f>
        <v/>
      </c>
      <c r="D1337" s="18"/>
      <c r="E1337" s="17" t="str">
        <f>IFERROR(VLOOKUP(D1337,'بيان العملاء'!$B$7:$I$170,2,0),"")</f>
        <v/>
      </c>
      <c r="F1337" s="16"/>
      <c r="G1337" s="15"/>
      <c r="H1337" s="14"/>
      <c r="I1337" s="13"/>
    </row>
    <row r="1338" spans="2:9" ht="18.75" thickBot="1" x14ac:dyDescent="0.25">
      <c r="B1338" s="25" t="str">
        <f>IF(C1338="","",COUNTIF($C$7:C1338,C1338))</f>
        <v/>
      </c>
      <c r="C1338" s="25" t="str">
        <f>IF(AND('كشف حساب'!$F$5&amp;'كشف حساب'!$F$6="")*AND(D1338='كشف حساب'!$B$5),1,IF(AND(F1338&gt;='كشف حساب'!$F$5,'حركة العملاء'!F1338&lt;='كشف حساب'!$F$6)*AND(D1338='كشف حساب'!$B$5),1,""))</f>
        <v/>
      </c>
      <c r="D1338" s="18"/>
      <c r="E1338" s="17" t="str">
        <f>IFERROR(VLOOKUP(D1338,'بيان العملاء'!$B$7:$I$170,2,0),"")</f>
        <v/>
      </c>
      <c r="F1338" s="16"/>
      <c r="G1338" s="15"/>
      <c r="H1338" s="14"/>
      <c r="I1338" s="13"/>
    </row>
    <row r="1339" spans="2:9" ht="18.75" thickBot="1" x14ac:dyDescent="0.25">
      <c r="B1339" s="25" t="str">
        <f>IF(C1339="","",COUNTIF($C$7:C1339,C1339))</f>
        <v/>
      </c>
      <c r="C1339" s="25" t="str">
        <f>IF(AND('كشف حساب'!$F$5&amp;'كشف حساب'!$F$6="")*AND(D1339='كشف حساب'!$B$5),1,IF(AND(F1339&gt;='كشف حساب'!$F$5,'حركة العملاء'!F1339&lt;='كشف حساب'!$F$6)*AND(D1339='كشف حساب'!$B$5),1,""))</f>
        <v/>
      </c>
      <c r="D1339" s="18"/>
      <c r="E1339" s="17" t="str">
        <f>IFERROR(VLOOKUP(D1339,'بيان العملاء'!$B$7:$I$170,2,0),"")</f>
        <v/>
      </c>
      <c r="F1339" s="16"/>
      <c r="G1339" s="15"/>
      <c r="H1339" s="14"/>
      <c r="I1339" s="13"/>
    </row>
    <row r="1340" spans="2:9" ht="18.75" thickBot="1" x14ac:dyDescent="0.25">
      <c r="B1340" s="25" t="str">
        <f>IF(C1340="","",COUNTIF($C$7:C1340,C1340))</f>
        <v/>
      </c>
      <c r="C1340" s="25" t="str">
        <f>IF(AND('كشف حساب'!$F$5&amp;'كشف حساب'!$F$6="")*AND(D1340='كشف حساب'!$B$5),1,IF(AND(F1340&gt;='كشف حساب'!$F$5,'حركة العملاء'!F1340&lt;='كشف حساب'!$F$6)*AND(D1340='كشف حساب'!$B$5),1,""))</f>
        <v/>
      </c>
      <c r="D1340" s="18"/>
      <c r="E1340" s="17" t="str">
        <f>IFERROR(VLOOKUP(D1340,'بيان العملاء'!$B$7:$I$170,2,0),"")</f>
        <v/>
      </c>
      <c r="F1340" s="16"/>
      <c r="G1340" s="15"/>
      <c r="H1340" s="14"/>
      <c r="I1340" s="13"/>
    </row>
    <row r="1341" spans="2:9" ht="18.75" thickBot="1" x14ac:dyDescent="0.25">
      <c r="B1341" s="25" t="str">
        <f>IF(C1341="","",COUNTIF($C$7:C1341,C1341))</f>
        <v/>
      </c>
      <c r="C1341" s="25" t="str">
        <f>IF(AND('كشف حساب'!$F$5&amp;'كشف حساب'!$F$6="")*AND(D1341='كشف حساب'!$B$5),1,IF(AND(F1341&gt;='كشف حساب'!$F$5,'حركة العملاء'!F1341&lt;='كشف حساب'!$F$6)*AND(D1341='كشف حساب'!$B$5),1,""))</f>
        <v/>
      </c>
      <c r="D1341" s="18"/>
      <c r="E1341" s="17" t="str">
        <f>IFERROR(VLOOKUP(D1341,'بيان العملاء'!$B$7:$I$170,2,0),"")</f>
        <v/>
      </c>
      <c r="F1341" s="16"/>
      <c r="G1341" s="15"/>
      <c r="H1341" s="14"/>
      <c r="I1341" s="13"/>
    </row>
    <row r="1342" spans="2:9" ht="18.75" thickBot="1" x14ac:dyDescent="0.25">
      <c r="B1342" s="25" t="str">
        <f>IF(C1342="","",COUNTIF($C$7:C1342,C1342))</f>
        <v/>
      </c>
      <c r="C1342" s="25" t="str">
        <f>IF(AND('كشف حساب'!$F$5&amp;'كشف حساب'!$F$6="")*AND(D1342='كشف حساب'!$B$5),1,IF(AND(F1342&gt;='كشف حساب'!$F$5,'حركة العملاء'!F1342&lt;='كشف حساب'!$F$6)*AND(D1342='كشف حساب'!$B$5),1,""))</f>
        <v/>
      </c>
      <c r="D1342" s="18"/>
      <c r="E1342" s="17" t="str">
        <f>IFERROR(VLOOKUP(D1342,'بيان العملاء'!$B$7:$I$170,2,0),"")</f>
        <v/>
      </c>
      <c r="F1342" s="16"/>
      <c r="G1342" s="15"/>
      <c r="H1342" s="14"/>
      <c r="I1342" s="13"/>
    </row>
    <row r="1343" spans="2:9" ht="18.75" thickBot="1" x14ac:dyDescent="0.25">
      <c r="B1343" s="25" t="str">
        <f>IF(C1343="","",COUNTIF($C$7:C1343,C1343))</f>
        <v/>
      </c>
      <c r="C1343" s="25" t="str">
        <f>IF(AND('كشف حساب'!$F$5&amp;'كشف حساب'!$F$6="")*AND(D1343='كشف حساب'!$B$5),1,IF(AND(F1343&gt;='كشف حساب'!$F$5,'حركة العملاء'!F1343&lt;='كشف حساب'!$F$6)*AND(D1343='كشف حساب'!$B$5),1,""))</f>
        <v/>
      </c>
      <c r="D1343" s="18"/>
      <c r="E1343" s="17" t="str">
        <f>IFERROR(VLOOKUP(D1343,'بيان العملاء'!$B$7:$I$170,2,0),"")</f>
        <v/>
      </c>
      <c r="F1343" s="16"/>
      <c r="G1343" s="15"/>
      <c r="H1343" s="14"/>
      <c r="I1343" s="13"/>
    </row>
    <row r="1344" spans="2:9" ht="18.75" thickBot="1" x14ac:dyDescent="0.25">
      <c r="B1344" s="25" t="str">
        <f>IF(C1344="","",COUNTIF($C$7:C1344,C1344))</f>
        <v/>
      </c>
      <c r="C1344" s="25" t="str">
        <f>IF(AND('كشف حساب'!$F$5&amp;'كشف حساب'!$F$6="")*AND(D1344='كشف حساب'!$B$5),1,IF(AND(F1344&gt;='كشف حساب'!$F$5,'حركة العملاء'!F1344&lt;='كشف حساب'!$F$6)*AND(D1344='كشف حساب'!$B$5),1,""))</f>
        <v/>
      </c>
      <c r="D1344" s="18"/>
      <c r="E1344" s="17" t="str">
        <f>IFERROR(VLOOKUP(D1344,'بيان العملاء'!$B$7:$I$170,2,0),"")</f>
        <v/>
      </c>
      <c r="F1344" s="16"/>
      <c r="G1344" s="15"/>
      <c r="H1344" s="14"/>
      <c r="I1344" s="13"/>
    </row>
    <row r="1345" spans="2:9" ht="18.75" thickBot="1" x14ac:dyDescent="0.25">
      <c r="B1345" s="25" t="str">
        <f>IF(C1345="","",COUNTIF($C$7:C1345,C1345))</f>
        <v/>
      </c>
      <c r="C1345" s="25" t="str">
        <f>IF(AND('كشف حساب'!$F$5&amp;'كشف حساب'!$F$6="")*AND(D1345='كشف حساب'!$B$5),1,IF(AND(F1345&gt;='كشف حساب'!$F$5,'حركة العملاء'!F1345&lt;='كشف حساب'!$F$6)*AND(D1345='كشف حساب'!$B$5),1,""))</f>
        <v/>
      </c>
      <c r="D1345" s="18"/>
      <c r="E1345" s="17" t="str">
        <f>IFERROR(VLOOKUP(D1345,'بيان العملاء'!$B$7:$I$170,2,0),"")</f>
        <v/>
      </c>
      <c r="F1345" s="16"/>
      <c r="G1345" s="15"/>
      <c r="H1345" s="14"/>
      <c r="I1345" s="13"/>
    </row>
    <row r="1346" spans="2:9" ht="18.75" thickBot="1" x14ac:dyDescent="0.25">
      <c r="B1346" s="25" t="str">
        <f>IF(C1346="","",COUNTIF($C$7:C1346,C1346))</f>
        <v/>
      </c>
      <c r="C1346" s="25" t="str">
        <f>IF(AND('كشف حساب'!$F$5&amp;'كشف حساب'!$F$6="")*AND(D1346='كشف حساب'!$B$5),1,IF(AND(F1346&gt;='كشف حساب'!$F$5,'حركة العملاء'!F1346&lt;='كشف حساب'!$F$6)*AND(D1346='كشف حساب'!$B$5),1,""))</f>
        <v/>
      </c>
      <c r="D1346" s="18"/>
      <c r="E1346" s="17" t="str">
        <f>IFERROR(VLOOKUP(D1346,'بيان العملاء'!$B$7:$I$170,2,0),"")</f>
        <v/>
      </c>
      <c r="F1346" s="16"/>
      <c r="G1346" s="15"/>
      <c r="H1346" s="14"/>
      <c r="I1346" s="13"/>
    </row>
    <row r="1347" spans="2:9" ht="18.75" thickBot="1" x14ac:dyDescent="0.25">
      <c r="B1347" s="25" t="str">
        <f>IF(C1347="","",COUNTIF($C$7:C1347,C1347))</f>
        <v/>
      </c>
      <c r="C1347" s="25" t="str">
        <f>IF(AND('كشف حساب'!$F$5&amp;'كشف حساب'!$F$6="")*AND(D1347='كشف حساب'!$B$5),1,IF(AND(F1347&gt;='كشف حساب'!$F$5,'حركة العملاء'!F1347&lt;='كشف حساب'!$F$6)*AND(D1347='كشف حساب'!$B$5),1,""))</f>
        <v/>
      </c>
      <c r="D1347" s="18"/>
      <c r="E1347" s="17" t="str">
        <f>IFERROR(VLOOKUP(D1347,'بيان العملاء'!$B$7:$I$170,2,0),"")</f>
        <v/>
      </c>
      <c r="F1347" s="16"/>
      <c r="G1347" s="15"/>
      <c r="H1347" s="14"/>
      <c r="I1347" s="13"/>
    </row>
    <row r="1348" spans="2:9" ht="18.75" thickBot="1" x14ac:dyDescent="0.25">
      <c r="B1348" s="25" t="str">
        <f>IF(C1348="","",COUNTIF($C$7:C1348,C1348))</f>
        <v/>
      </c>
      <c r="C1348" s="25" t="str">
        <f>IF(AND('كشف حساب'!$F$5&amp;'كشف حساب'!$F$6="")*AND(D1348='كشف حساب'!$B$5),1,IF(AND(F1348&gt;='كشف حساب'!$F$5,'حركة العملاء'!F1348&lt;='كشف حساب'!$F$6)*AND(D1348='كشف حساب'!$B$5),1,""))</f>
        <v/>
      </c>
      <c r="D1348" s="18"/>
      <c r="E1348" s="17" t="str">
        <f>IFERROR(VLOOKUP(D1348,'بيان العملاء'!$B$7:$I$170,2,0),"")</f>
        <v/>
      </c>
      <c r="F1348" s="16"/>
      <c r="G1348" s="15"/>
      <c r="H1348" s="14"/>
      <c r="I1348" s="13"/>
    </row>
    <row r="1349" spans="2:9" ht="18.75" thickBot="1" x14ac:dyDescent="0.25">
      <c r="B1349" s="25" t="str">
        <f>IF(C1349="","",COUNTIF($C$7:C1349,C1349))</f>
        <v/>
      </c>
      <c r="C1349" s="25" t="str">
        <f>IF(AND('كشف حساب'!$F$5&amp;'كشف حساب'!$F$6="")*AND(D1349='كشف حساب'!$B$5),1,IF(AND(F1349&gt;='كشف حساب'!$F$5,'حركة العملاء'!F1349&lt;='كشف حساب'!$F$6)*AND(D1349='كشف حساب'!$B$5),1,""))</f>
        <v/>
      </c>
      <c r="D1349" s="18"/>
      <c r="E1349" s="17" t="str">
        <f>IFERROR(VLOOKUP(D1349,'بيان العملاء'!$B$7:$I$170,2,0),"")</f>
        <v/>
      </c>
      <c r="F1349" s="16"/>
      <c r="G1349" s="15"/>
      <c r="H1349" s="14"/>
      <c r="I1349" s="13"/>
    </row>
    <row r="1350" spans="2:9" ht="18.75" thickBot="1" x14ac:dyDescent="0.25">
      <c r="B1350" s="25" t="str">
        <f>IF(C1350="","",COUNTIF($C$7:C1350,C1350))</f>
        <v/>
      </c>
      <c r="C1350" s="25" t="str">
        <f>IF(AND('كشف حساب'!$F$5&amp;'كشف حساب'!$F$6="")*AND(D1350='كشف حساب'!$B$5),1,IF(AND(F1350&gt;='كشف حساب'!$F$5,'حركة العملاء'!F1350&lt;='كشف حساب'!$F$6)*AND(D1350='كشف حساب'!$B$5),1,""))</f>
        <v/>
      </c>
      <c r="D1350" s="18"/>
      <c r="E1350" s="17" t="str">
        <f>IFERROR(VLOOKUP(D1350,'بيان العملاء'!$B$7:$I$170,2,0),"")</f>
        <v/>
      </c>
      <c r="F1350" s="16"/>
      <c r="G1350" s="15"/>
      <c r="H1350" s="14"/>
      <c r="I1350" s="13"/>
    </row>
    <row r="1351" spans="2:9" ht="18.75" thickBot="1" x14ac:dyDescent="0.25">
      <c r="B1351" s="25" t="str">
        <f>IF(C1351="","",COUNTIF($C$7:C1351,C1351))</f>
        <v/>
      </c>
      <c r="C1351" s="25" t="str">
        <f>IF(AND('كشف حساب'!$F$5&amp;'كشف حساب'!$F$6="")*AND(D1351='كشف حساب'!$B$5),1,IF(AND(F1351&gt;='كشف حساب'!$F$5,'حركة العملاء'!F1351&lt;='كشف حساب'!$F$6)*AND(D1351='كشف حساب'!$B$5),1,""))</f>
        <v/>
      </c>
      <c r="D1351" s="18"/>
      <c r="E1351" s="17" t="str">
        <f>IFERROR(VLOOKUP(D1351,'بيان العملاء'!$B$7:$I$170,2,0),"")</f>
        <v/>
      </c>
      <c r="F1351" s="16"/>
      <c r="G1351" s="15"/>
      <c r="H1351" s="14"/>
      <c r="I1351" s="13"/>
    </row>
    <row r="1352" spans="2:9" ht="18.75" thickBot="1" x14ac:dyDescent="0.25">
      <c r="B1352" s="25" t="str">
        <f>IF(C1352="","",COUNTIF($C$7:C1352,C1352))</f>
        <v/>
      </c>
      <c r="C1352" s="25" t="str">
        <f>IF(AND('كشف حساب'!$F$5&amp;'كشف حساب'!$F$6="")*AND(D1352='كشف حساب'!$B$5),1,IF(AND(F1352&gt;='كشف حساب'!$F$5,'حركة العملاء'!F1352&lt;='كشف حساب'!$F$6)*AND(D1352='كشف حساب'!$B$5),1,""))</f>
        <v/>
      </c>
      <c r="D1352" s="18"/>
      <c r="E1352" s="17" t="str">
        <f>IFERROR(VLOOKUP(D1352,'بيان العملاء'!$B$7:$I$170,2,0),"")</f>
        <v/>
      </c>
      <c r="F1352" s="16"/>
      <c r="G1352" s="15"/>
      <c r="H1352" s="14"/>
      <c r="I1352" s="13"/>
    </row>
    <row r="1353" spans="2:9" ht="18.75" thickBot="1" x14ac:dyDescent="0.25">
      <c r="B1353" s="25" t="str">
        <f>IF(C1353="","",COUNTIF($C$7:C1353,C1353))</f>
        <v/>
      </c>
      <c r="C1353" s="25" t="str">
        <f>IF(AND('كشف حساب'!$F$5&amp;'كشف حساب'!$F$6="")*AND(D1353='كشف حساب'!$B$5),1,IF(AND(F1353&gt;='كشف حساب'!$F$5,'حركة العملاء'!F1353&lt;='كشف حساب'!$F$6)*AND(D1353='كشف حساب'!$B$5),1,""))</f>
        <v/>
      </c>
      <c r="D1353" s="18"/>
      <c r="E1353" s="17" t="str">
        <f>IFERROR(VLOOKUP(D1353,'بيان العملاء'!$B$7:$I$170,2,0),"")</f>
        <v/>
      </c>
      <c r="F1353" s="16"/>
      <c r="G1353" s="15"/>
      <c r="H1353" s="14"/>
      <c r="I1353" s="13"/>
    </row>
    <row r="1354" spans="2:9" ht="18.75" thickBot="1" x14ac:dyDescent="0.25">
      <c r="B1354" s="25" t="str">
        <f>IF(C1354="","",COUNTIF($C$7:C1354,C1354))</f>
        <v/>
      </c>
      <c r="C1354" s="25" t="str">
        <f>IF(AND('كشف حساب'!$F$5&amp;'كشف حساب'!$F$6="")*AND(D1354='كشف حساب'!$B$5),1,IF(AND(F1354&gt;='كشف حساب'!$F$5,'حركة العملاء'!F1354&lt;='كشف حساب'!$F$6)*AND(D1354='كشف حساب'!$B$5),1,""))</f>
        <v/>
      </c>
      <c r="D1354" s="18"/>
      <c r="E1354" s="17" t="str">
        <f>IFERROR(VLOOKUP(D1354,'بيان العملاء'!$B$7:$I$170,2,0),"")</f>
        <v/>
      </c>
      <c r="F1354" s="16"/>
      <c r="G1354" s="15"/>
      <c r="H1354" s="14"/>
      <c r="I1354" s="13"/>
    </row>
    <row r="1355" spans="2:9" ht="18.75" thickBot="1" x14ac:dyDescent="0.25">
      <c r="B1355" s="25" t="str">
        <f>IF(C1355="","",COUNTIF($C$7:C1355,C1355))</f>
        <v/>
      </c>
      <c r="C1355" s="25" t="str">
        <f>IF(AND('كشف حساب'!$F$5&amp;'كشف حساب'!$F$6="")*AND(D1355='كشف حساب'!$B$5),1,IF(AND(F1355&gt;='كشف حساب'!$F$5,'حركة العملاء'!F1355&lt;='كشف حساب'!$F$6)*AND(D1355='كشف حساب'!$B$5),1,""))</f>
        <v/>
      </c>
      <c r="D1355" s="18"/>
      <c r="E1355" s="17" t="str">
        <f>IFERROR(VLOOKUP(D1355,'بيان العملاء'!$B$7:$I$170,2,0),"")</f>
        <v/>
      </c>
      <c r="F1355" s="16"/>
      <c r="G1355" s="15"/>
      <c r="H1355" s="14"/>
      <c r="I1355" s="13"/>
    </row>
    <row r="1356" spans="2:9" ht="18.75" thickBot="1" x14ac:dyDescent="0.25">
      <c r="B1356" s="25" t="str">
        <f>IF(C1356="","",COUNTIF($C$7:C1356,C1356))</f>
        <v/>
      </c>
      <c r="C1356" s="25" t="str">
        <f>IF(AND('كشف حساب'!$F$5&amp;'كشف حساب'!$F$6="")*AND(D1356='كشف حساب'!$B$5),1,IF(AND(F1356&gt;='كشف حساب'!$F$5,'حركة العملاء'!F1356&lt;='كشف حساب'!$F$6)*AND(D1356='كشف حساب'!$B$5),1,""))</f>
        <v/>
      </c>
      <c r="D1356" s="18"/>
      <c r="E1356" s="17" t="str">
        <f>IFERROR(VLOOKUP(D1356,'بيان العملاء'!$B$7:$I$170,2,0),"")</f>
        <v/>
      </c>
      <c r="F1356" s="16"/>
      <c r="G1356" s="15"/>
      <c r="H1356" s="14"/>
      <c r="I1356" s="13"/>
    </row>
    <row r="1357" spans="2:9" ht="18.75" thickBot="1" x14ac:dyDescent="0.25">
      <c r="B1357" s="25" t="str">
        <f>IF(C1357="","",COUNTIF($C$7:C1357,C1357))</f>
        <v/>
      </c>
      <c r="C1357" s="25" t="str">
        <f>IF(AND('كشف حساب'!$F$5&amp;'كشف حساب'!$F$6="")*AND(D1357='كشف حساب'!$B$5),1,IF(AND(F1357&gt;='كشف حساب'!$F$5,'حركة العملاء'!F1357&lt;='كشف حساب'!$F$6)*AND(D1357='كشف حساب'!$B$5),1,""))</f>
        <v/>
      </c>
      <c r="D1357" s="18"/>
      <c r="E1357" s="17" t="str">
        <f>IFERROR(VLOOKUP(D1357,'بيان العملاء'!$B$7:$I$170,2,0),"")</f>
        <v/>
      </c>
      <c r="F1357" s="16"/>
      <c r="G1357" s="15"/>
      <c r="H1357" s="14"/>
      <c r="I1357" s="13"/>
    </row>
    <row r="1358" spans="2:9" ht="18.75" thickBot="1" x14ac:dyDescent="0.25">
      <c r="B1358" s="25" t="str">
        <f>IF(C1358="","",COUNTIF($C$7:C1358,C1358))</f>
        <v/>
      </c>
      <c r="C1358" s="25" t="str">
        <f>IF(AND('كشف حساب'!$F$5&amp;'كشف حساب'!$F$6="")*AND(D1358='كشف حساب'!$B$5),1,IF(AND(F1358&gt;='كشف حساب'!$F$5,'حركة العملاء'!F1358&lt;='كشف حساب'!$F$6)*AND(D1358='كشف حساب'!$B$5),1,""))</f>
        <v/>
      </c>
      <c r="D1358" s="18"/>
      <c r="E1358" s="17" t="str">
        <f>IFERROR(VLOOKUP(D1358,'بيان العملاء'!$B$7:$I$170,2,0),"")</f>
        <v/>
      </c>
      <c r="F1358" s="16"/>
      <c r="G1358" s="15"/>
      <c r="H1358" s="14"/>
      <c r="I1358" s="13"/>
    </row>
    <row r="1359" spans="2:9" ht="18.75" thickBot="1" x14ac:dyDescent="0.25">
      <c r="B1359" s="25" t="str">
        <f>IF(C1359="","",COUNTIF($C$7:C1359,C1359))</f>
        <v/>
      </c>
      <c r="C1359" s="25" t="str">
        <f>IF(AND('كشف حساب'!$F$5&amp;'كشف حساب'!$F$6="")*AND(D1359='كشف حساب'!$B$5),1,IF(AND(F1359&gt;='كشف حساب'!$F$5,'حركة العملاء'!F1359&lt;='كشف حساب'!$F$6)*AND(D1359='كشف حساب'!$B$5),1,""))</f>
        <v/>
      </c>
      <c r="D1359" s="18"/>
      <c r="E1359" s="17" t="str">
        <f>IFERROR(VLOOKUP(D1359,'بيان العملاء'!$B$7:$I$170,2,0),"")</f>
        <v/>
      </c>
      <c r="F1359" s="16"/>
      <c r="G1359" s="15"/>
      <c r="H1359" s="14"/>
      <c r="I1359" s="13"/>
    </row>
    <row r="1360" spans="2:9" ht="18.75" thickBot="1" x14ac:dyDescent="0.25">
      <c r="B1360" s="25" t="str">
        <f>IF(C1360="","",COUNTIF($C$7:C1360,C1360))</f>
        <v/>
      </c>
      <c r="C1360" s="25" t="str">
        <f>IF(AND('كشف حساب'!$F$5&amp;'كشف حساب'!$F$6="")*AND(D1360='كشف حساب'!$B$5),1,IF(AND(F1360&gt;='كشف حساب'!$F$5,'حركة العملاء'!F1360&lt;='كشف حساب'!$F$6)*AND(D1360='كشف حساب'!$B$5),1,""))</f>
        <v/>
      </c>
      <c r="D1360" s="18"/>
      <c r="E1360" s="17" t="str">
        <f>IFERROR(VLOOKUP(D1360,'بيان العملاء'!$B$7:$I$170,2,0),"")</f>
        <v/>
      </c>
      <c r="F1360" s="16"/>
      <c r="G1360" s="15"/>
      <c r="H1360" s="14"/>
      <c r="I1360" s="13"/>
    </row>
    <row r="1361" spans="2:9" ht="18.75" thickBot="1" x14ac:dyDescent="0.25">
      <c r="B1361" s="25" t="str">
        <f>IF(C1361="","",COUNTIF($C$7:C1361,C1361))</f>
        <v/>
      </c>
      <c r="C1361" s="25" t="str">
        <f>IF(AND('كشف حساب'!$F$5&amp;'كشف حساب'!$F$6="")*AND(D1361='كشف حساب'!$B$5),1,IF(AND(F1361&gt;='كشف حساب'!$F$5,'حركة العملاء'!F1361&lt;='كشف حساب'!$F$6)*AND(D1361='كشف حساب'!$B$5),1,""))</f>
        <v/>
      </c>
      <c r="D1361" s="18"/>
      <c r="E1361" s="17" t="str">
        <f>IFERROR(VLOOKUP(D1361,'بيان العملاء'!$B$7:$I$170,2,0),"")</f>
        <v/>
      </c>
      <c r="F1361" s="16"/>
      <c r="G1361" s="15"/>
      <c r="H1361" s="14"/>
      <c r="I1361" s="13"/>
    </row>
    <row r="1362" spans="2:9" ht="18.75" thickBot="1" x14ac:dyDescent="0.25">
      <c r="B1362" s="25" t="str">
        <f>IF(C1362="","",COUNTIF($C$7:C1362,C1362))</f>
        <v/>
      </c>
      <c r="C1362" s="25" t="str">
        <f>IF(AND('كشف حساب'!$F$5&amp;'كشف حساب'!$F$6="")*AND(D1362='كشف حساب'!$B$5),1,IF(AND(F1362&gt;='كشف حساب'!$F$5,'حركة العملاء'!F1362&lt;='كشف حساب'!$F$6)*AND(D1362='كشف حساب'!$B$5),1,""))</f>
        <v/>
      </c>
      <c r="D1362" s="18"/>
      <c r="E1362" s="17" t="str">
        <f>IFERROR(VLOOKUP(D1362,'بيان العملاء'!$B$7:$I$170,2,0),"")</f>
        <v/>
      </c>
      <c r="F1362" s="16"/>
      <c r="G1362" s="15"/>
      <c r="H1362" s="14"/>
      <c r="I1362" s="13"/>
    </row>
    <row r="1363" spans="2:9" ht="18.75" thickBot="1" x14ac:dyDescent="0.25">
      <c r="B1363" s="25" t="str">
        <f>IF(C1363="","",COUNTIF($C$7:C1363,C1363))</f>
        <v/>
      </c>
      <c r="C1363" s="25" t="str">
        <f>IF(AND('كشف حساب'!$F$5&amp;'كشف حساب'!$F$6="")*AND(D1363='كشف حساب'!$B$5),1,IF(AND(F1363&gt;='كشف حساب'!$F$5,'حركة العملاء'!F1363&lt;='كشف حساب'!$F$6)*AND(D1363='كشف حساب'!$B$5),1,""))</f>
        <v/>
      </c>
      <c r="D1363" s="18"/>
      <c r="E1363" s="17" t="str">
        <f>IFERROR(VLOOKUP(D1363,'بيان العملاء'!$B$7:$I$170,2,0),"")</f>
        <v/>
      </c>
      <c r="F1363" s="16"/>
      <c r="G1363" s="15"/>
      <c r="H1363" s="14"/>
      <c r="I1363" s="13"/>
    </row>
    <row r="1364" spans="2:9" ht="18.75" thickBot="1" x14ac:dyDescent="0.25">
      <c r="B1364" s="25" t="str">
        <f>IF(C1364="","",COUNTIF($C$7:C1364,C1364))</f>
        <v/>
      </c>
      <c r="C1364" s="25" t="str">
        <f>IF(AND('كشف حساب'!$F$5&amp;'كشف حساب'!$F$6="")*AND(D1364='كشف حساب'!$B$5),1,IF(AND(F1364&gt;='كشف حساب'!$F$5,'حركة العملاء'!F1364&lt;='كشف حساب'!$F$6)*AND(D1364='كشف حساب'!$B$5),1,""))</f>
        <v/>
      </c>
      <c r="D1364" s="18"/>
      <c r="E1364" s="17" t="str">
        <f>IFERROR(VLOOKUP(D1364,'بيان العملاء'!$B$7:$I$170,2,0),"")</f>
        <v/>
      </c>
      <c r="F1364" s="16"/>
      <c r="G1364" s="15"/>
      <c r="H1364" s="14"/>
      <c r="I1364" s="13"/>
    </row>
    <row r="1365" spans="2:9" ht="18.75" thickBot="1" x14ac:dyDescent="0.25">
      <c r="B1365" s="25" t="str">
        <f>IF(C1365="","",COUNTIF($C$7:C1365,C1365))</f>
        <v/>
      </c>
      <c r="C1365" s="25" t="str">
        <f>IF(AND('كشف حساب'!$F$5&amp;'كشف حساب'!$F$6="")*AND(D1365='كشف حساب'!$B$5),1,IF(AND(F1365&gt;='كشف حساب'!$F$5,'حركة العملاء'!F1365&lt;='كشف حساب'!$F$6)*AND(D1365='كشف حساب'!$B$5),1,""))</f>
        <v/>
      </c>
      <c r="D1365" s="18"/>
      <c r="E1365" s="17" t="str">
        <f>IFERROR(VLOOKUP(D1365,'بيان العملاء'!$B$7:$I$170,2,0),"")</f>
        <v/>
      </c>
      <c r="F1365" s="16"/>
      <c r="G1365" s="15"/>
      <c r="H1365" s="14"/>
      <c r="I1365" s="13"/>
    </row>
    <row r="1366" spans="2:9" ht="18.75" thickBot="1" x14ac:dyDescent="0.25">
      <c r="B1366" s="25" t="str">
        <f>IF(C1366="","",COUNTIF($C$7:C1366,C1366))</f>
        <v/>
      </c>
      <c r="C1366" s="25" t="str">
        <f>IF(AND('كشف حساب'!$F$5&amp;'كشف حساب'!$F$6="")*AND(D1366='كشف حساب'!$B$5),1,IF(AND(F1366&gt;='كشف حساب'!$F$5,'حركة العملاء'!F1366&lt;='كشف حساب'!$F$6)*AND(D1366='كشف حساب'!$B$5),1,""))</f>
        <v/>
      </c>
      <c r="D1366" s="18"/>
      <c r="E1366" s="17" t="str">
        <f>IFERROR(VLOOKUP(D1366,'بيان العملاء'!$B$7:$I$170,2,0),"")</f>
        <v/>
      </c>
      <c r="F1366" s="16"/>
      <c r="G1366" s="15"/>
      <c r="H1366" s="14"/>
      <c r="I1366" s="13"/>
    </row>
    <row r="1367" spans="2:9" ht="18.75" thickBot="1" x14ac:dyDescent="0.25">
      <c r="B1367" s="25" t="str">
        <f>IF(C1367="","",COUNTIF($C$7:C1367,C1367))</f>
        <v/>
      </c>
      <c r="C1367" s="25" t="str">
        <f>IF(AND('كشف حساب'!$F$5&amp;'كشف حساب'!$F$6="")*AND(D1367='كشف حساب'!$B$5),1,IF(AND(F1367&gt;='كشف حساب'!$F$5,'حركة العملاء'!F1367&lt;='كشف حساب'!$F$6)*AND(D1367='كشف حساب'!$B$5),1,""))</f>
        <v/>
      </c>
      <c r="D1367" s="18"/>
      <c r="E1367" s="17" t="str">
        <f>IFERROR(VLOOKUP(D1367,'بيان العملاء'!$B$7:$I$170,2,0),"")</f>
        <v/>
      </c>
      <c r="F1367" s="16"/>
      <c r="G1367" s="15"/>
      <c r="H1367" s="14"/>
      <c r="I1367" s="13"/>
    </row>
    <row r="1368" spans="2:9" ht="18.75" thickBot="1" x14ac:dyDescent="0.25">
      <c r="B1368" s="25" t="str">
        <f>IF(C1368="","",COUNTIF($C$7:C1368,C1368))</f>
        <v/>
      </c>
      <c r="C1368" s="25" t="str">
        <f>IF(AND('كشف حساب'!$F$5&amp;'كشف حساب'!$F$6="")*AND(D1368='كشف حساب'!$B$5),1,IF(AND(F1368&gt;='كشف حساب'!$F$5,'حركة العملاء'!F1368&lt;='كشف حساب'!$F$6)*AND(D1368='كشف حساب'!$B$5),1,""))</f>
        <v/>
      </c>
      <c r="D1368" s="18"/>
      <c r="E1368" s="17" t="str">
        <f>IFERROR(VLOOKUP(D1368,'بيان العملاء'!$B$7:$I$170,2,0),"")</f>
        <v/>
      </c>
      <c r="F1368" s="16"/>
      <c r="G1368" s="15"/>
      <c r="H1368" s="14"/>
      <c r="I1368" s="13"/>
    </row>
    <row r="1369" spans="2:9" ht="18.75" thickBot="1" x14ac:dyDescent="0.25">
      <c r="B1369" s="25" t="str">
        <f>IF(C1369="","",COUNTIF($C$7:C1369,C1369))</f>
        <v/>
      </c>
      <c r="C1369" s="25" t="str">
        <f>IF(AND('كشف حساب'!$F$5&amp;'كشف حساب'!$F$6="")*AND(D1369='كشف حساب'!$B$5),1,IF(AND(F1369&gt;='كشف حساب'!$F$5,'حركة العملاء'!F1369&lt;='كشف حساب'!$F$6)*AND(D1369='كشف حساب'!$B$5),1,""))</f>
        <v/>
      </c>
      <c r="D1369" s="18"/>
      <c r="E1369" s="17" t="str">
        <f>IFERROR(VLOOKUP(D1369,'بيان العملاء'!$B$7:$I$170,2,0),"")</f>
        <v/>
      </c>
      <c r="F1369" s="16"/>
      <c r="G1369" s="15"/>
      <c r="H1369" s="14"/>
      <c r="I1369" s="13"/>
    </row>
    <row r="1370" spans="2:9" ht="18.75" thickBot="1" x14ac:dyDescent="0.25">
      <c r="B1370" s="25" t="str">
        <f>IF(C1370="","",COUNTIF($C$7:C1370,C1370))</f>
        <v/>
      </c>
      <c r="C1370" s="25" t="str">
        <f>IF(AND('كشف حساب'!$F$5&amp;'كشف حساب'!$F$6="")*AND(D1370='كشف حساب'!$B$5),1,IF(AND(F1370&gt;='كشف حساب'!$F$5,'حركة العملاء'!F1370&lt;='كشف حساب'!$F$6)*AND(D1370='كشف حساب'!$B$5),1,""))</f>
        <v/>
      </c>
      <c r="D1370" s="18"/>
      <c r="E1370" s="17" t="str">
        <f>IFERROR(VLOOKUP(D1370,'بيان العملاء'!$B$7:$I$170,2,0),"")</f>
        <v/>
      </c>
      <c r="F1370" s="16"/>
      <c r="G1370" s="15"/>
      <c r="H1370" s="14"/>
      <c r="I1370" s="13"/>
    </row>
    <row r="1371" spans="2:9" ht="18.75" thickBot="1" x14ac:dyDescent="0.25">
      <c r="B1371" s="25" t="str">
        <f>IF(C1371="","",COUNTIF($C$7:C1371,C1371))</f>
        <v/>
      </c>
      <c r="C1371" s="25" t="str">
        <f>IF(AND('كشف حساب'!$F$5&amp;'كشف حساب'!$F$6="")*AND(D1371='كشف حساب'!$B$5),1,IF(AND(F1371&gt;='كشف حساب'!$F$5,'حركة العملاء'!F1371&lt;='كشف حساب'!$F$6)*AND(D1371='كشف حساب'!$B$5),1,""))</f>
        <v/>
      </c>
      <c r="D1371" s="18"/>
      <c r="E1371" s="17" t="str">
        <f>IFERROR(VLOOKUP(D1371,'بيان العملاء'!$B$7:$I$170,2,0),"")</f>
        <v/>
      </c>
      <c r="F1371" s="16"/>
      <c r="G1371" s="15"/>
      <c r="H1371" s="14"/>
      <c r="I1371" s="13"/>
    </row>
    <row r="1372" spans="2:9" ht="18.75" thickBot="1" x14ac:dyDescent="0.25">
      <c r="B1372" s="25" t="str">
        <f>IF(C1372="","",COUNTIF($C$7:C1372,C1372))</f>
        <v/>
      </c>
      <c r="C1372" s="25" t="str">
        <f>IF(AND('كشف حساب'!$F$5&amp;'كشف حساب'!$F$6="")*AND(D1372='كشف حساب'!$B$5),1,IF(AND(F1372&gt;='كشف حساب'!$F$5,'حركة العملاء'!F1372&lt;='كشف حساب'!$F$6)*AND(D1372='كشف حساب'!$B$5),1,""))</f>
        <v/>
      </c>
      <c r="D1372" s="18"/>
      <c r="E1372" s="17" t="str">
        <f>IFERROR(VLOOKUP(D1372,'بيان العملاء'!$B$7:$I$170,2,0),"")</f>
        <v/>
      </c>
      <c r="F1372" s="16"/>
      <c r="G1372" s="15"/>
      <c r="H1372" s="14"/>
      <c r="I1372" s="13"/>
    </row>
    <row r="1373" spans="2:9" ht="18.75" thickBot="1" x14ac:dyDescent="0.25">
      <c r="B1373" s="25" t="str">
        <f>IF(C1373="","",COUNTIF($C$7:C1373,C1373))</f>
        <v/>
      </c>
      <c r="C1373" s="25" t="str">
        <f>IF(AND('كشف حساب'!$F$5&amp;'كشف حساب'!$F$6="")*AND(D1373='كشف حساب'!$B$5),1,IF(AND(F1373&gt;='كشف حساب'!$F$5,'حركة العملاء'!F1373&lt;='كشف حساب'!$F$6)*AND(D1373='كشف حساب'!$B$5),1,""))</f>
        <v/>
      </c>
      <c r="D1373" s="18"/>
      <c r="E1373" s="17" t="str">
        <f>IFERROR(VLOOKUP(D1373,'بيان العملاء'!$B$7:$I$170,2,0),"")</f>
        <v/>
      </c>
      <c r="F1373" s="16"/>
      <c r="G1373" s="15"/>
      <c r="H1373" s="14"/>
      <c r="I1373" s="13"/>
    </row>
    <row r="1374" spans="2:9" ht="18.75" thickBot="1" x14ac:dyDescent="0.25">
      <c r="B1374" s="25" t="str">
        <f>IF(C1374="","",COUNTIF($C$7:C1374,C1374))</f>
        <v/>
      </c>
      <c r="C1374" s="25" t="str">
        <f>IF(AND('كشف حساب'!$F$5&amp;'كشف حساب'!$F$6="")*AND(D1374='كشف حساب'!$B$5),1,IF(AND(F1374&gt;='كشف حساب'!$F$5,'حركة العملاء'!F1374&lt;='كشف حساب'!$F$6)*AND(D1374='كشف حساب'!$B$5),1,""))</f>
        <v/>
      </c>
      <c r="D1374" s="18"/>
      <c r="E1374" s="17" t="str">
        <f>IFERROR(VLOOKUP(D1374,'بيان العملاء'!$B$7:$I$170,2,0),"")</f>
        <v/>
      </c>
      <c r="F1374" s="16"/>
      <c r="G1374" s="15"/>
      <c r="H1374" s="14"/>
      <c r="I1374" s="13"/>
    </row>
    <row r="1375" spans="2:9" ht="18.75" thickBot="1" x14ac:dyDescent="0.25">
      <c r="B1375" s="25" t="str">
        <f>IF(C1375="","",COUNTIF($C$7:C1375,C1375))</f>
        <v/>
      </c>
      <c r="C1375" s="25" t="str">
        <f>IF(AND('كشف حساب'!$F$5&amp;'كشف حساب'!$F$6="")*AND(D1375='كشف حساب'!$B$5),1,IF(AND(F1375&gt;='كشف حساب'!$F$5,'حركة العملاء'!F1375&lt;='كشف حساب'!$F$6)*AND(D1375='كشف حساب'!$B$5),1,""))</f>
        <v/>
      </c>
      <c r="D1375" s="18"/>
      <c r="E1375" s="17" t="str">
        <f>IFERROR(VLOOKUP(D1375,'بيان العملاء'!$B$7:$I$170,2,0),"")</f>
        <v/>
      </c>
      <c r="F1375" s="16"/>
      <c r="G1375" s="15"/>
      <c r="H1375" s="14"/>
      <c r="I1375" s="13"/>
    </row>
    <row r="1376" spans="2:9" ht="18.75" thickBot="1" x14ac:dyDescent="0.25">
      <c r="B1376" s="25" t="str">
        <f>IF(C1376="","",COUNTIF($C$7:C1376,C1376))</f>
        <v/>
      </c>
      <c r="C1376" s="25" t="str">
        <f>IF(AND('كشف حساب'!$F$5&amp;'كشف حساب'!$F$6="")*AND(D1376='كشف حساب'!$B$5),1,IF(AND(F1376&gt;='كشف حساب'!$F$5,'حركة العملاء'!F1376&lt;='كشف حساب'!$F$6)*AND(D1376='كشف حساب'!$B$5),1,""))</f>
        <v/>
      </c>
      <c r="D1376" s="18"/>
      <c r="E1376" s="17" t="str">
        <f>IFERROR(VLOOKUP(D1376,'بيان العملاء'!$B$7:$I$170,2,0),"")</f>
        <v/>
      </c>
      <c r="F1376" s="16"/>
      <c r="G1376" s="15"/>
      <c r="H1376" s="14"/>
      <c r="I1376" s="13"/>
    </row>
    <row r="1377" spans="2:9" ht="18.75" thickBot="1" x14ac:dyDescent="0.25">
      <c r="B1377" s="25" t="str">
        <f>IF(C1377="","",COUNTIF($C$7:C1377,C1377))</f>
        <v/>
      </c>
      <c r="C1377" s="25" t="str">
        <f>IF(AND('كشف حساب'!$F$5&amp;'كشف حساب'!$F$6="")*AND(D1377='كشف حساب'!$B$5),1,IF(AND(F1377&gt;='كشف حساب'!$F$5,'حركة العملاء'!F1377&lt;='كشف حساب'!$F$6)*AND(D1377='كشف حساب'!$B$5),1,""))</f>
        <v/>
      </c>
      <c r="D1377" s="18"/>
      <c r="E1377" s="17" t="str">
        <f>IFERROR(VLOOKUP(D1377,'بيان العملاء'!$B$7:$I$170,2,0),"")</f>
        <v/>
      </c>
      <c r="F1377" s="16"/>
      <c r="G1377" s="15"/>
      <c r="H1377" s="14"/>
      <c r="I1377" s="13"/>
    </row>
    <row r="1378" spans="2:9" ht="18.75" thickBot="1" x14ac:dyDescent="0.25">
      <c r="B1378" s="25" t="str">
        <f>IF(C1378="","",COUNTIF($C$7:C1378,C1378))</f>
        <v/>
      </c>
      <c r="C1378" s="25" t="str">
        <f>IF(AND('كشف حساب'!$F$5&amp;'كشف حساب'!$F$6="")*AND(D1378='كشف حساب'!$B$5),1,IF(AND(F1378&gt;='كشف حساب'!$F$5,'حركة العملاء'!F1378&lt;='كشف حساب'!$F$6)*AND(D1378='كشف حساب'!$B$5),1,""))</f>
        <v/>
      </c>
      <c r="D1378" s="18"/>
      <c r="E1378" s="17" t="str">
        <f>IFERROR(VLOOKUP(D1378,'بيان العملاء'!$B$7:$I$170,2,0),"")</f>
        <v/>
      </c>
      <c r="F1378" s="16"/>
      <c r="G1378" s="15"/>
      <c r="H1378" s="14"/>
      <c r="I1378" s="13"/>
    </row>
    <row r="1379" spans="2:9" ht="18.75" thickBot="1" x14ac:dyDescent="0.25">
      <c r="B1379" s="25" t="str">
        <f>IF(C1379="","",COUNTIF($C$7:C1379,C1379))</f>
        <v/>
      </c>
      <c r="C1379" s="25" t="str">
        <f>IF(AND('كشف حساب'!$F$5&amp;'كشف حساب'!$F$6="")*AND(D1379='كشف حساب'!$B$5),1,IF(AND(F1379&gt;='كشف حساب'!$F$5,'حركة العملاء'!F1379&lt;='كشف حساب'!$F$6)*AND(D1379='كشف حساب'!$B$5),1,""))</f>
        <v/>
      </c>
      <c r="D1379" s="18"/>
      <c r="E1379" s="17" t="str">
        <f>IFERROR(VLOOKUP(D1379,'بيان العملاء'!$B$7:$I$170,2,0),"")</f>
        <v/>
      </c>
      <c r="F1379" s="16"/>
      <c r="G1379" s="15"/>
      <c r="H1379" s="14"/>
      <c r="I1379" s="13"/>
    </row>
    <row r="1380" spans="2:9" ht="18.75" thickBot="1" x14ac:dyDescent="0.25">
      <c r="B1380" s="25" t="str">
        <f>IF(C1380="","",COUNTIF($C$7:C1380,C1380))</f>
        <v/>
      </c>
      <c r="C1380" s="25" t="str">
        <f>IF(AND('كشف حساب'!$F$5&amp;'كشف حساب'!$F$6="")*AND(D1380='كشف حساب'!$B$5),1,IF(AND(F1380&gt;='كشف حساب'!$F$5,'حركة العملاء'!F1380&lt;='كشف حساب'!$F$6)*AND(D1380='كشف حساب'!$B$5),1,""))</f>
        <v/>
      </c>
      <c r="D1380" s="18"/>
      <c r="E1380" s="17" t="str">
        <f>IFERROR(VLOOKUP(D1380,'بيان العملاء'!$B$7:$I$170,2,0),"")</f>
        <v/>
      </c>
      <c r="F1380" s="16"/>
      <c r="G1380" s="15"/>
      <c r="H1380" s="14"/>
      <c r="I1380" s="13"/>
    </row>
    <row r="1381" spans="2:9" ht="18.75" thickBot="1" x14ac:dyDescent="0.25">
      <c r="B1381" s="25" t="str">
        <f>IF(C1381="","",COUNTIF($C$7:C1381,C1381))</f>
        <v/>
      </c>
      <c r="C1381" s="25" t="str">
        <f>IF(AND('كشف حساب'!$F$5&amp;'كشف حساب'!$F$6="")*AND(D1381='كشف حساب'!$B$5),1,IF(AND(F1381&gt;='كشف حساب'!$F$5,'حركة العملاء'!F1381&lt;='كشف حساب'!$F$6)*AND(D1381='كشف حساب'!$B$5),1,""))</f>
        <v/>
      </c>
      <c r="D1381" s="18"/>
      <c r="E1381" s="17" t="str">
        <f>IFERROR(VLOOKUP(D1381,'بيان العملاء'!$B$7:$I$170,2,0),"")</f>
        <v/>
      </c>
      <c r="F1381" s="16"/>
      <c r="G1381" s="15"/>
      <c r="H1381" s="14"/>
      <c r="I1381" s="13"/>
    </row>
    <row r="1382" spans="2:9" ht="18.75" thickBot="1" x14ac:dyDescent="0.25">
      <c r="B1382" s="25" t="str">
        <f>IF(C1382="","",COUNTIF($C$7:C1382,C1382))</f>
        <v/>
      </c>
      <c r="C1382" s="25" t="str">
        <f>IF(AND('كشف حساب'!$F$5&amp;'كشف حساب'!$F$6="")*AND(D1382='كشف حساب'!$B$5),1,IF(AND(F1382&gt;='كشف حساب'!$F$5,'حركة العملاء'!F1382&lt;='كشف حساب'!$F$6)*AND(D1382='كشف حساب'!$B$5),1,""))</f>
        <v/>
      </c>
      <c r="D1382" s="18"/>
      <c r="E1382" s="17" t="str">
        <f>IFERROR(VLOOKUP(D1382,'بيان العملاء'!$B$7:$I$170,2,0),"")</f>
        <v/>
      </c>
      <c r="F1382" s="16"/>
      <c r="G1382" s="15"/>
      <c r="H1382" s="14"/>
      <c r="I1382" s="13"/>
    </row>
    <row r="1383" spans="2:9" ht="18.75" thickBot="1" x14ac:dyDescent="0.25">
      <c r="B1383" s="25" t="str">
        <f>IF(C1383="","",COUNTIF($C$7:C1383,C1383))</f>
        <v/>
      </c>
      <c r="C1383" s="25" t="str">
        <f>IF(AND('كشف حساب'!$F$5&amp;'كشف حساب'!$F$6="")*AND(D1383='كشف حساب'!$B$5),1,IF(AND(F1383&gt;='كشف حساب'!$F$5,'حركة العملاء'!F1383&lt;='كشف حساب'!$F$6)*AND(D1383='كشف حساب'!$B$5),1,""))</f>
        <v/>
      </c>
      <c r="D1383" s="18"/>
      <c r="E1383" s="17" t="str">
        <f>IFERROR(VLOOKUP(D1383,'بيان العملاء'!$B$7:$I$170,2,0),"")</f>
        <v/>
      </c>
      <c r="F1383" s="16"/>
      <c r="G1383" s="15"/>
      <c r="H1383" s="14"/>
      <c r="I1383" s="13"/>
    </row>
    <row r="1384" spans="2:9" ht="18.75" thickBot="1" x14ac:dyDescent="0.25">
      <c r="B1384" s="25" t="str">
        <f>IF(C1384="","",COUNTIF($C$7:C1384,C1384))</f>
        <v/>
      </c>
      <c r="C1384" s="25" t="str">
        <f>IF(AND('كشف حساب'!$F$5&amp;'كشف حساب'!$F$6="")*AND(D1384='كشف حساب'!$B$5),1,IF(AND(F1384&gt;='كشف حساب'!$F$5,'حركة العملاء'!F1384&lt;='كشف حساب'!$F$6)*AND(D1384='كشف حساب'!$B$5),1,""))</f>
        <v/>
      </c>
      <c r="D1384" s="18"/>
      <c r="E1384" s="17" t="str">
        <f>IFERROR(VLOOKUP(D1384,'بيان العملاء'!$B$7:$I$170,2,0),"")</f>
        <v/>
      </c>
      <c r="F1384" s="16"/>
      <c r="G1384" s="15"/>
      <c r="H1384" s="14"/>
      <c r="I1384" s="13"/>
    </row>
    <row r="1385" spans="2:9" ht="18.75" thickBot="1" x14ac:dyDescent="0.25">
      <c r="B1385" s="25" t="str">
        <f>IF(C1385="","",COUNTIF($C$7:C1385,C1385))</f>
        <v/>
      </c>
      <c r="C1385" s="25" t="str">
        <f>IF(AND('كشف حساب'!$F$5&amp;'كشف حساب'!$F$6="")*AND(D1385='كشف حساب'!$B$5),1,IF(AND(F1385&gt;='كشف حساب'!$F$5,'حركة العملاء'!F1385&lt;='كشف حساب'!$F$6)*AND(D1385='كشف حساب'!$B$5),1,""))</f>
        <v/>
      </c>
      <c r="D1385" s="18"/>
      <c r="E1385" s="17" t="str">
        <f>IFERROR(VLOOKUP(D1385,'بيان العملاء'!$B$7:$I$170,2,0),"")</f>
        <v/>
      </c>
      <c r="F1385" s="16"/>
      <c r="G1385" s="15"/>
      <c r="H1385" s="14"/>
      <c r="I1385" s="13"/>
    </row>
    <row r="1386" spans="2:9" ht="18.75" thickBot="1" x14ac:dyDescent="0.25">
      <c r="B1386" s="25" t="str">
        <f>IF(C1386="","",COUNTIF($C$7:C1386,C1386))</f>
        <v/>
      </c>
      <c r="C1386" s="25" t="str">
        <f>IF(AND('كشف حساب'!$F$5&amp;'كشف حساب'!$F$6="")*AND(D1386='كشف حساب'!$B$5),1,IF(AND(F1386&gt;='كشف حساب'!$F$5,'حركة العملاء'!F1386&lt;='كشف حساب'!$F$6)*AND(D1386='كشف حساب'!$B$5),1,""))</f>
        <v/>
      </c>
      <c r="D1386" s="18"/>
      <c r="E1386" s="17" t="str">
        <f>IFERROR(VLOOKUP(D1386,'بيان العملاء'!$B$7:$I$170,2,0),"")</f>
        <v/>
      </c>
      <c r="F1386" s="16"/>
      <c r="G1386" s="15"/>
      <c r="H1386" s="14"/>
      <c r="I1386" s="13"/>
    </row>
    <row r="1387" spans="2:9" ht="18.75" thickBot="1" x14ac:dyDescent="0.25">
      <c r="B1387" s="25" t="str">
        <f>IF(C1387="","",COUNTIF($C$7:C1387,C1387))</f>
        <v/>
      </c>
      <c r="C1387" s="25" t="str">
        <f>IF(AND('كشف حساب'!$F$5&amp;'كشف حساب'!$F$6="")*AND(D1387='كشف حساب'!$B$5),1,IF(AND(F1387&gt;='كشف حساب'!$F$5,'حركة العملاء'!F1387&lt;='كشف حساب'!$F$6)*AND(D1387='كشف حساب'!$B$5),1,""))</f>
        <v/>
      </c>
      <c r="D1387" s="18"/>
      <c r="E1387" s="17" t="str">
        <f>IFERROR(VLOOKUP(D1387,'بيان العملاء'!$B$7:$I$170,2,0),"")</f>
        <v/>
      </c>
      <c r="F1387" s="16"/>
      <c r="G1387" s="15"/>
      <c r="H1387" s="14"/>
      <c r="I1387" s="13"/>
    </row>
    <row r="1388" spans="2:9" ht="18.75" thickBot="1" x14ac:dyDescent="0.25">
      <c r="B1388" s="25" t="str">
        <f>IF(C1388="","",COUNTIF($C$7:C1388,C1388))</f>
        <v/>
      </c>
      <c r="C1388" s="25" t="str">
        <f>IF(AND('كشف حساب'!$F$5&amp;'كشف حساب'!$F$6="")*AND(D1388='كشف حساب'!$B$5),1,IF(AND(F1388&gt;='كشف حساب'!$F$5,'حركة العملاء'!F1388&lt;='كشف حساب'!$F$6)*AND(D1388='كشف حساب'!$B$5),1,""))</f>
        <v/>
      </c>
      <c r="D1388" s="18"/>
      <c r="E1388" s="17" t="str">
        <f>IFERROR(VLOOKUP(D1388,'بيان العملاء'!$B$7:$I$170,2,0),"")</f>
        <v/>
      </c>
      <c r="F1388" s="16"/>
      <c r="G1388" s="15"/>
      <c r="H1388" s="14"/>
      <c r="I1388" s="13"/>
    </row>
    <row r="1389" spans="2:9" ht="18.75" thickBot="1" x14ac:dyDescent="0.25">
      <c r="B1389" s="25" t="str">
        <f>IF(C1389="","",COUNTIF($C$7:C1389,C1389))</f>
        <v/>
      </c>
      <c r="C1389" s="25" t="str">
        <f>IF(AND('كشف حساب'!$F$5&amp;'كشف حساب'!$F$6="")*AND(D1389='كشف حساب'!$B$5),1,IF(AND(F1389&gt;='كشف حساب'!$F$5,'حركة العملاء'!F1389&lt;='كشف حساب'!$F$6)*AND(D1389='كشف حساب'!$B$5),1,""))</f>
        <v/>
      </c>
      <c r="D1389" s="18"/>
      <c r="E1389" s="17" t="str">
        <f>IFERROR(VLOOKUP(D1389,'بيان العملاء'!$B$7:$I$170,2,0),"")</f>
        <v/>
      </c>
      <c r="F1389" s="16"/>
      <c r="G1389" s="15"/>
      <c r="H1389" s="14"/>
      <c r="I1389" s="13"/>
    </row>
    <row r="1390" spans="2:9" ht="18.75" thickBot="1" x14ac:dyDescent="0.25">
      <c r="B1390" s="25" t="str">
        <f>IF(C1390="","",COUNTIF($C$7:C1390,C1390))</f>
        <v/>
      </c>
      <c r="C1390" s="25" t="str">
        <f>IF(AND('كشف حساب'!$F$5&amp;'كشف حساب'!$F$6="")*AND(D1390='كشف حساب'!$B$5),1,IF(AND(F1390&gt;='كشف حساب'!$F$5,'حركة العملاء'!F1390&lt;='كشف حساب'!$F$6)*AND(D1390='كشف حساب'!$B$5),1,""))</f>
        <v/>
      </c>
      <c r="D1390" s="18"/>
      <c r="E1390" s="17" t="str">
        <f>IFERROR(VLOOKUP(D1390,'بيان العملاء'!$B$7:$I$170,2,0),"")</f>
        <v/>
      </c>
      <c r="F1390" s="16"/>
      <c r="G1390" s="15"/>
      <c r="H1390" s="14"/>
      <c r="I1390" s="13"/>
    </row>
    <row r="1391" spans="2:9" ht="18.75" thickBot="1" x14ac:dyDescent="0.25">
      <c r="B1391" s="25" t="str">
        <f>IF(C1391="","",COUNTIF($C$7:C1391,C1391))</f>
        <v/>
      </c>
      <c r="C1391" s="25" t="str">
        <f>IF(AND('كشف حساب'!$F$5&amp;'كشف حساب'!$F$6="")*AND(D1391='كشف حساب'!$B$5),1,IF(AND(F1391&gt;='كشف حساب'!$F$5,'حركة العملاء'!F1391&lt;='كشف حساب'!$F$6)*AND(D1391='كشف حساب'!$B$5),1,""))</f>
        <v/>
      </c>
      <c r="D1391" s="18"/>
      <c r="E1391" s="17" t="str">
        <f>IFERROR(VLOOKUP(D1391,'بيان العملاء'!$B$7:$I$170,2,0),"")</f>
        <v/>
      </c>
      <c r="F1391" s="16"/>
      <c r="G1391" s="15"/>
      <c r="H1391" s="14"/>
      <c r="I1391" s="13"/>
    </row>
    <row r="1392" spans="2:9" ht="18.75" thickBot="1" x14ac:dyDescent="0.25">
      <c r="B1392" s="25" t="str">
        <f>IF(C1392="","",COUNTIF($C$7:C1392,C1392))</f>
        <v/>
      </c>
      <c r="C1392" s="25" t="str">
        <f>IF(AND('كشف حساب'!$F$5&amp;'كشف حساب'!$F$6="")*AND(D1392='كشف حساب'!$B$5),1,IF(AND(F1392&gt;='كشف حساب'!$F$5,'حركة العملاء'!F1392&lt;='كشف حساب'!$F$6)*AND(D1392='كشف حساب'!$B$5),1,""))</f>
        <v/>
      </c>
      <c r="D1392" s="18"/>
      <c r="E1392" s="17" t="str">
        <f>IFERROR(VLOOKUP(D1392,'بيان العملاء'!$B$7:$I$170,2,0),"")</f>
        <v/>
      </c>
      <c r="F1392" s="16"/>
      <c r="G1392" s="15"/>
      <c r="H1392" s="14"/>
      <c r="I1392" s="13"/>
    </row>
    <row r="1393" spans="2:9" ht="18.75" thickBot="1" x14ac:dyDescent="0.25">
      <c r="B1393" s="25" t="str">
        <f>IF(C1393="","",COUNTIF($C$7:C1393,C1393))</f>
        <v/>
      </c>
      <c r="C1393" s="25" t="str">
        <f>IF(AND('كشف حساب'!$F$5&amp;'كشف حساب'!$F$6="")*AND(D1393='كشف حساب'!$B$5),1,IF(AND(F1393&gt;='كشف حساب'!$F$5,'حركة العملاء'!F1393&lt;='كشف حساب'!$F$6)*AND(D1393='كشف حساب'!$B$5),1,""))</f>
        <v/>
      </c>
      <c r="D1393" s="18"/>
      <c r="E1393" s="17" t="str">
        <f>IFERROR(VLOOKUP(D1393,'بيان العملاء'!$B$7:$I$170,2,0),"")</f>
        <v/>
      </c>
      <c r="F1393" s="16"/>
      <c r="G1393" s="15"/>
      <c r="H1393" s="14"/>
      <c r="I1393" s="13"/>
    </row>
    <row r="1394" spans="2:9" ht="18.75" thickBot="1" x14ac:dyDescent="0.25">
      <c r="B1394" s="25" t="str">
        <f>IF(C1394="","",COUNTIF($C$7:C1394,C1394))</f>
        <v/>
      </c>
      <c r="C1394" s="25" t="str">
        <f>IF(AND('كشف حساب'!$F$5&amp;'كشف حساب'!$F$6="")*AND(D1394='كشف حساب'!$B$5),1,IF(AND(F1394&gt;='كشف حساب'!$F$5,'حركة العملاء'!F1394&lt;='كشف حساب'!$F$6)*AND(D1394='كشف حساب'!$B$5),1,""))</f>
        <v/>
      </c>
      <c r="D1394" s="18"/>
      <c r="E1394" s="17" t="str">
        <f>IFERROR(VLOOKUP(D1394,'بيان العملاء'!$B$7:$I$170,2,0),"")</f>
        <v/>
      </c>
      <c r="F1394" s="16"/>
      <c r="G1394" s="15"/>
      <c r="H1394" s="14"/>
      <c r="I1394" s="13"/>
    </row>
    <row r="1395" spans="2:9" ht="18.75" thickBot="1" x14ac:dyDescent="0.25">
      <c r="B1395" s="25" t="str">
        <f>IF(C1395="","",COUNTIF($C$7:C1395,C1395))</f>
        <v/>
      </c>
      <c r="C1395" s="25" t="str">
        <f>IF(AND('كشف حساب'!$F$5&amp;'كشف حساب'!$F$6="")*AND(D1395='كشف حساب'!$B$5),1,IF(AND(F1395&gt;='كشف حساب'!$F$5,'حركة العملاء'!F1395&lt;='كشف حساب'!$F$6)*AND(D1395='كشف حساب'!$B$5),1,""))</f>
        <v/>
      </c>
      <c r="D1395" s="18"/>
      <c r="E1395" s="17" t="str">
        <f>IFERROR(VLOOKUP(D1395,'بيان العملاء'!$B$7:$I$170,2,0),"")</f>
        <v/>
      </c>
      <c r="F1395" s="16"/>
      <c r="G1395" s="15"/>
      <c r="H1395" s="14"/>
      <c r="I1395" s="13"/>
    </row>
    <row r="1396" spans="2:9" ht="18.75" thickBot="1" x14ac:dyDescent="0.25">
      <c r="B1396" s="25" t="str">
        <f>IF(C1396="","",COUNTIF($C$7:C1396,C1396))</f>
        <v/>
      </c>
      <c r="C1396" s="25" t="str">
        <f>IF(AND('كشف حساب'!$F$5&amp;'كشف حساب'!$F$6="")*AND(D1396='كشف حساب'!$B$5),1,IF(AND(F1396&gt;='كشف حساب'!$F$5,'حركة العملاء'!F1396&lt;='كشف حساب'!$F$6)*AND(D1396='كشف حساب'!$B$5),1,""))</f>
        <v/>
      </c>
      <c r="D1396" s="18"/>
      <c r="E1396" s="17" t="str">
        <f>IFERROR(VLOOKUP(D1396,'بيان العملاء'!$B$7:$I$170,2,0),"")</f>
        <v/>
      </c>
      <c r="F1396" s="16"/>
      <c r="G1396" s="15"/>
      <c r="H1396" s="14"/>
      <c r="I1396" s="13"/>
    </row>
    <row r="1397" spans="2:9" ht="18.75" thickBot="1" x14ac:dyDescent="0.25">
      <c r="B1397" s="25" t="str">
        <f>IF(C1397="","",COUNTIF($C$7:C1397,C1397))</f>
        <v/>
      </c>
      <c r="C1397" s="25" t="str">
        <f>IF(AND('كشف حساب'!$F$5&amp;'كشف حساب'!$F$6="")*AND(D1397='كشف حساب'!$B$5),1,IF(AND(F1397&gt;='كشف حساب'!$F$5,'حركة العملاء'!F1397&lt;='كشف حساب'!$F$6)*AND(D1397='كشف حساب'!$B$5),1,""))</f>
        <v/>
      </c>
      <c r="D1397" s="18"/>
      <c r="E1397" s="17" t="str">
        <f>IFERROR(VLOOKUP(D1397,'بيان العملاء'!$B$7:$I$170,2,0),"")</f>
        <v/>
      </c>
      <c r="F1397" s="16"/>
      <c r="G1397" s="15"/>
      <c r="H1397" s="14"/>
      <c r="I1397" s="13"/>
    </row>
    <row r="1398" spans="2:9" ht="18.75" thickBot="1" x14ac:dyDescent="0.25">
      <c r="B1398" s="25" t="str">
        <f>IF(C1398="","",COUNTIF($C$7:C1398,C1398))</f>
        <v/>
      </c>
      <c r="C1398" s="25" t="str">
        <f>IF(AND('كشف حساب'!$F$5&amp;'كشف حساب'!$F$6="")*AND(D1398='كشف حساب'!$B$5),1,IF(AND(F1398&gt;='كشف حساب'!$F$5,'حركة العملاء'!F1398&lt;='كشف حساب'!$F$6)*AND(D1398='كشف حساب'!$B$5),1,""))</f>
        <v/>
      </c>
      <c r="D1398" s="18"/>
      <c r="E1398" s="17" t="str">
        <f>IFERROR(VLOOKUP(D1398,'بيان العملاء'!$B$7:$I$170,2,0),"")</f>
        <v/>
      </c>
      <c r="F1398" s="16"/>
      <c r="G1398" s="15"/>
      <c r="H1398" s="14"/>
      <c r="I1398" s="13"/>
    </row>
    <row r="1399" spans="2:9" ht="18.75" thickBot="1" x14ac:dyDescent="0.25">
      <c r="B1399" s="25" t="str">
        <f>IF(C1399="","",COUNTIF($C$7:C1399,C1399))</f>
        <v/>
      </c>
      <c r="C1399" s="25" t="str">
        <f>IF(AND('كشف حساب'!$F$5&amp;'كشف حساب'!$F$6="")*AND(D1399='كشف حساب'!$B$5),1,IF(AND(F1399&gt;='كشف حساب'!$F$5,'حركة العملاء'!F1399&lt;='كشف حساب'!$F$6)*AND(D1399='كشف حساب'!$B$5),1,""))</f>
        <v/>
      </c>
      <c r="D1399" s="18"/>
      <c r="E1399" s="17" t="str">
        <f>IFERROR(VLOOKUP(D1399,'بيان العملاء'!$B$7:$I$170,2,0),"")</f>
        <v/>
      </c>
      <c r="F1399" s="16"/>
      <c r="G1399" s="15"/>
      <c r="H1399" s="14"/>
      <c r="I1399" s="13"/>
    </row>
    <row r="1400" spans="2:9" ht="18.75" thickBot="1" x14ac:dyDescent="0.25">
      <c r="B1400" s="25" t="str">
        <f>IF(C1400="","",COUNTIF($C$7:C1400,C1400))</f>
        <v/>
      </c>
      <c r="C1400" s="25" t="str">
        <f>IF(AND('كشف حساب'!$F$5&amp;'كشف حساب'!$F$6="")*AND(D1400='كشف حساب'!$B$5),1,IF(AND(F1400&gt;='كشف حساب'!$F$5,'حركة العملاء'!F1400&lt;='كشف حساب'!$F$6)*AND(D1400='كشف حساب'!$B$5),1,""))</f>
        <v/>
      </c>
      <c r="D1400" s="18"/>
      <c r="E1400" s="17" t="str">
        <f>IFERROR(VLOOKUP(D1400,'بيان العملاء'!$B$7:$I$170,2,0),"")</f>
        <v/>
      </c>
      <c r="F1400" s="16"/>
      <c r="G1400" s="15"/>
      <c r="H1400" s="14"/>
      <c r="I1400" s="13"/>
    </row>
    <row r="1401" spans="2:9" ht="18.75" thickBot="1" x14ac:dyDescent="0.25">
      <c r="B1401" s="25" t="str">
        <f>IF(C1401="","",COUNTIF($C$7:C1401,C1401))</f>
        <v/>
      </c>
      <c r="C1401" s="25" t="str">
        <f>IF(AND('كشف حساب'!$F$5&amp;'كشف حساب'!$F$6="")*AND(D1401='كشف حساب'!$B$5),1,IF(AND(F1401&gt;='كشف حساب'!$F$5,'حركة العملاء'!F1401&lt;='كشف حساب'!$F$6)*AND(D1401='كشف حساب'!$B$5),1,""))</f>
        <v/>
      </c>
      <c r="D1401" s="18"/>
      <c r="E1401" s="17" t="str">
        <f>IFERROR(VLOOKUP(D1401,'بيان العملاء'!$B$7:$I$170,2,0),"")</f>
        <v/>
      </c>
      <c r="F1401" s="16"/>
      <c r="G1401" s="15"/>
      <c r="H1401" s="14"/>
      <c r="I1401" s="13"/>
    </row>
    <row r="1402" spans="2:9" ht="18.75" thickBot="1" x14ac:dyDescent="0.25">
      <c r="B1402" s="25" t="str">
        <f>IF(C1402="","",COUNTIF($C$7:C1402,C1402))</f>
        <v/>
      </c>
      <c r="C1402" s="25" t="str">
        <f>IF(AND('كشف حساب'!$F$5&amp;'كشف حساب'!$F$6="")*AND(D1402='كشف حساب'!$B$5),1,IF(AND(F1402&gt;='كشف حساب'!$F$5,'حركة العملاء'!F1402&lt;='كشف حساب'!$F$6)*AND(D1402='كشف حساب'!$B$5),1,""))</f>
        <v/>
      </c>
      <c r="D1402" s="18"/>
      <c r="E1402" s="17" t="str">
        <f>IFERROR(VLOOKUP(D1402,'بيان العملاء'!$B$7:$I$170,2,0),"")</f>
        <v/>
      </c>
      <c r="F1402" s="16"/>
      <c r="G1402" s="15"/>
      <c r="H1402" s="14"/>
      <c r="I1402" s="13"/>
    </row>
    <row r="1403" spans="2:9" ht="18.75" thickBot="1" x14ac:dyDescent="0.25">
      <c r="B1403" s="25" t="str">
        <f>IF(C1403="","",COUNTIF($C$7:C1403,C1403))</f>
        <v/>
      </c>
      <c r="C1403" s="25" t="str">
        <f>IF(AND('كشف حساب'!$F$5&amp;'كشف حساب'!$F$6="")*AND(D1403='كشف حساب'!$B$5),1,IF(AND(F1403&gt;='كشف حساب'!$F$5,'حركة العملاء'!F1403&lt;='كشف حساب'!$F$6)*AND(D1403='كشف حساب'!$B$5),1,""))</f>
        <v/>
      </c>
      <c r="D1403" s="18"/>
      <c r="E1403" s="17" t="str">
        <f>IFERROR(VLOOKUP(D1403,'بيان العملاء'!$B$7:$I$170,2,0),"")</f>
        <v/>
      </c>
      <c r="F1403" s="16"/>
      <c r="G1403" s="15"/>
      <c r="H1403" s="14"/>
      <c r="I1403" s="13"/>
    </row>
    <row r="1404" spans="2:9" ht="18.75" thickBot="1" x14ac:dyDescent="0.25">
      <c r="B1404" s="25" t="str">
        <f>IF(C1404="","",COUNTIF($C$7:C1404,C1404))</f>
        <v/>
      </c>
      <c r="C1404" s="25" t="str">
        <f>IF(AND('كشف حساب'!$F$5&amp;'كشف حساب'!$F$6="")*AND(D1404='كشف حساب'!$B$5),1,IF(AND(F1404&gt;='كشف حساب'!$F$5,'حركة العملاء'!F1404&lt;='كشف حساب'!$F$6)*AND(D1404='كشف حساب'!$B$5),1,""))</f>
        <v/>
      </c>
      <c r="D1404" s="18"/>
      <c r="E1404" s="17" t="str">
        <f>IFERROR(VLOOKUP(D1404,'بيان العملاء'!$B$7:$I$170,2,0),"")</f>
        <v/>
      </c>
      <c r="F1404" s="16"/>
      <c r="G1404" s="15"/>
      <c r="H1404" s="14"/>
      <c r="I1404" s="13"/>
    </row>
    <row r="1405" spans="2:9" ht="18.75" thickBot="1" x14ac:dyDescent="0.25">
      <c r="B1405" s="25" t="str">
        <f>IF(C1405="","",COUNTIF($C$7:C1405,C1405))</f>
        <v/>
      </c>
      <c r="C1405" s="25" t="str">
        <f>IF(AND('كشف حساب'!$F$5&amp;'كشف حساب'!$F$6="")*AND(D1405='كشف حساب'!$B$5),1,IF(AND(F1405&gt;='كشف حساب'!$F$5,'حركة العملاء'!F1405&lt;='كشف حساب'!$F$6)*AND(D1405='كشف حساب'!$B$5),1,""))</f>
        <v/>
      </c>
      <c r="D1405" s="18"/>
      <c r="E1405" s="17" t="str">
        <f>IFERROR(VLOOKUP(D1405,'بيان العملاء'!$B$7:$I$170,2,0),"")</f>
        <v/>
      </c>
      <c r="F1405" s="16"/>
      <c r="G1405" s="15"/>
      <c r="H1405" s="14"/>
      <c r="I1405" s="13"/>
    </row>
    <row r="1406" spans="2:9" ht="18.75" thickBot="1" x14ac:dyDescent="0.25">
      <c r="B1406" s="25" t="str">
        <f>IF(C1406="","",COUNTIF($C$7:C1406,C1406))</f>
        <v/>
      </c>
      <c r="C1406" s="25" t="str">
        <f>IF(AND('كشف حساب'!$F$5&amp;'كشف حساب'!$F$6="")*AND(D1406='كشف حساب'!$B$5),1,IF(AND(F1406&gt;='كشف حساب'!$F$5,'حركة العملاء'!F1406&lt;='كشف حساب'!$F$6)*AND(D1406='كشف حساب'!$B$5),1,""))</f>
        <v/>
      </c>
      <c r="D1406" s="18"/>
      <c r="E1406" s="17" t="str">
        <f>IFERROR(VLOOKUP(D1406,'بيان العملاء'!$B$7:$I$170,2,0),"")</f>
        <v/>
      </c>
      <c r="F1406" s="16"/>
      <c r="G1406" s="15"/>
      <c r="H1406" s="14"/>
      <c r="I1406" s="13"/>
    </row>
    <row r="1407" spans="2:9" ht="18.75" thickBot="1" x14ac:dyDescent="0.25">
      <c r="B1407" s="25" t="str">
        <f>IF(C1407="","",COUNTIF($C$7:C1407,C1407))</f>
        <v/>
      </c>
      <c r="C1407" s="25" t="str">
        <f>IF(AND('كشف حساب'!$F$5&amp;'كشف حساب'!$F$6="")*AND(D1407='كشف حساب'!$B$5),1,IF(AND(F1407&gt;='كشف حساب'!$F$5,'حركة العملاء'!F1407&lt;='كشف حساب'!$F$6)*AND(D1407='كشف حساب'!$B$5),1,""))</f>
        <v/>
      </c>
      <c r="D1407" s="18"/>
      <c r="E1407" s="17" t="str">
        <f>IFERROR(VLOOKUP(D1407,'بيان العملاء'!$B$7:$I$170,2,0),"")</f>
        <v/>
      </c>
      <c r="F1407" s="16"/>
      <c r="G1407" s="15"/>
      <c r="H1407" s="14"/>
      <c r="I1407" s="13"/>
    </row>
    <row r="1408" spans="2:9" ht="18.75" thickBot="1" x14ac:dyDescent="0.25">
      <c r="B1408" s="25" t="str">
        <f>IF(C1408="","",COUNTIF($C$7:C1408,C1408))</f>
        <v/>
      </c>
      <c r="C1408" s="25" t="str">
        <f>IF(AND('كشف حساب'!$F$5&amp;'كشف حساب'!$F$6="")*AND(D1408='كشف حساب'!$B$5),1,IF(AND(F1408&gt;='كشف حساب'!$F$5,'حركة العملاء'!F1408&lt;='كشف حساب'!$F$6)*AND(D1408='كشف حساب'!$B$5),1,""))</f>
        <v/>
      </c>
      <c r="D1408" s="18"/>
      <c r="E1408" s="17" t="str">
        <f>IFERROR(VLOOKUP(D1408,'بيان العملاء'!$B$7:$I$170,2,0),"")</f>
        <v/>
      </c>
      <c r="F1408" s="16"/>
      <c r="G1408" s="15"/>
      <c r="H1408" s="14"/>
      <c r="I1408" s="13"/>
    </row>
    <row r="1409" spans="2:9" ht="18.75" thickBot="1" x14ac:dyDescent="0.25">
      <c r="B1409" s="25" t="str">
        <f>IF(C1409="","",COUNTIF($C$7:C1409,C1409))</f>
        <v/>
      </c>
      <c r="C1409" s="25" t="str">
        <f>IF(AND('كشف حساب'!$F$5&amp;'كشف حساب'!$F$6="")*AND(D1409='كشف حساب'!$B$5),1,IF(AND(F1409&gt;='كشف حساب'!$F$5,'حركة العملاء'!F1409&lt;='كشف حساب'!$F$6)*AND(D1409='كشف حساب'!$B$5),1,""))</f>
        <v/>
      </c>
      <c r="D1409" s="18"/>
      <c r="E1409" s="17" t="str">
        <f>IFERROR(VLOOKUP(D1409,'بيان العملاء'!$B$7:$I$170,2,0),"")</f>
        <v/>
      </c>
      <c r="F1409" s="16"/>
      <c r="G1409" s="15"/>
      <c r="H1409" s="14"/>
      <c r="I1409" s="13"/>
    </row>
    <row r="1410" spans="2:9" ht="18.75" thickBot="1" x14ac:dyDescent="0.25">
      <c r="B1410" s="25" t="str">
        <f>IF(C1410="","",COUNTIF($C$7:C1410,C1410))</f>
        <v/>
      </c>
      <c r="C1410" s="25" t="str">
        <f>IF(AND('كشف حساب'!$F$5&amp;'كشف حساب'!$F$6="")*AND(D1410='كشف حساب'!$B$5),1,IF(AND(F1410&gt;='كشف حساب'!$F$5,'حركة العملاء'!F1410&lt;='كشف حساب'!$F$6)*AND(D1410='كشف حساب'!$B$5),1,""))</f>
        <v/>
      </c>
      <c r="D1410" s="18"/>
      <c r="E1410" s="17" t="str">
        <f>IFERROR(VLOOKUP(D1410,'بيان العملاء'!$B$7:$I$170,2,0),"")</f>
        <v/>
      </c>
      <c r="F1410" s="16"/>
      <c r="G1410" s="15"/>
      <c r="H1410" s="14"/>
      <c r="I1410" s="13"/>
    </row>
    <row r="1411" spans="2:9" ht="18.75" thickBot="1" x14ac:dyDescent="0.25">
      <c r="B1411" s="25" t="str">
        <f>IF(C1411="","",COUNTIF($C$7:C1411,C1411))</f>
        <v/>
      </c>
      <c r="C1411" s="25" t="str">
        <f>IF(AND('كشف حساب'!$F$5&amp;'كشف حساب'!$F$6="")*AND(D1411='كشف حساب'!$B$5),1,IF(AND(F1411&gt;='كشف حساب'!$F$5,'حركة العملاء'!F1411&lt;='كشف حساب'!$F$6)*AND(D1411='كشف حساب'!$B$5),1,""))</f>
        <v/>
      </c>
      <c r="D1411" s="18"/>
      <c r="E1411" s="17" t="str">
        <f>IFERROR(VLOOKUP(D1411,'بيان العملاء'!$B$7:$I$170,2,0),"")</f>
        <v/>
      </c>
      <c r="F1411" s="16"/>
      <c r="G1411" s="15"/>
      <c r="H1411" s="14"/>
      <c r="I1411" s="13"/>
    </row>
    <row r="1412" spans="2:9" ht="18.75" thickBot="1" x14ac:dyDescent="0.25">
      <c r="B1412" s="25" t="str">
        <f>IF(C1412="","",COUNTIF($C$7:C1412,C1412))</f>
        <v/>
      </c>
      <c r="C1412" s="25" t="str">
        <f>IF(AND('كشف حساب'!$F$5&amp;'كشف حساب'!$F$6="")*AND(D1412='كشف حساب'!$B$5),1,IF(AND(F1412&gt;='كشف حساب'!$F$5,'حركة العملاء'!F1412&lt;='كشف حساب'!$F$6)*AND(D1412='كشف حساب'!$B$5),1,""))</f>
        <v/>
      </c>
      <c r="D1412" s="18"/>
      <c r="E1412" s="17" t="str">
        <f>IFERROR(VLOOKUP(D1412,'بيان العملاء'!$B$7:$I$170,2,0),"")</f>
        <v/>
      </c>
      <c r="F1412" s="16"/>
      <c r="G1412" s="15"/>
      <c r="H1412" s="14"/>
      <c r="I1412" s="13"/>
    </row>
    <row r="1413" spans="2:9" ht="18.75" thickBot="1" x14ac:dyDescent="0.25">
      <c r="B1413" s="25" t="str">
        <f>IF(C1413="","",COUNTIF($C$7:C1413,C1413))</f>
        <v/>
      </c>
      <c r="C1413" s="25" t="str">
        <f>IF(AND('كشف حساب'!$F$5&amp;'كشف حساب'!$F$6="")*AND(D1413='كشف حساب'!$B$5),1,IF(AND(F1413&gt;='كشف حساب'!$F$5,'حركة العملاء'!F1413&lt;='كشف حساب'!$F$6)*AND(D1413='كشف حساب'!$B$5),1,""))</f>
        <v/>
      </c>
      <c r="D1413" s="18"/>
      <c r="E1413" s="17" t="str">
        <f>IFERROR(VLOOKUP(D1413,'بيان العملاء'!$B$7:$I$170,2,0),"")</f>
        <v/>
      </c>
      <c r="F1413" s="16"/>
      <c r="G1413" s="15"/>
      <c r="H1413" s="14"/>
      <c r="I1413" s="13"/>
    </row>
    <row r="1414" spans="2:9" ht="18.75" thickBot="1" x14ac:dyDescent="0.25">
      <c r="B1414" s="25" t="str">
        <f>IF(C1414="","",COUNTIF($C$7:C1414,C1414))</f>
        <v/>
      </c>
      <c r="C1414" s="25" t="str">
        <f>IF(AND('كشف حساب'!$F$5&amp;'كشف حساب'!$F$6="")*AND(D1414='كشف حساب'!$B$5),1,IF(AND(F1414&gt;='كشف حساب'!$F$5,'حركة العملاء'!F1414&lt;='كشف حساب'!$F$6)*AND(D1414='كشف حساب'!$B$5),1,""))</f>
        <v/>
      </c>
      <c r="D1414" s="18"/>
      <c r="E1414" s="17" t="str">
        <f>IFERROR(VLOOKUP(D1414,'بيان العملاء'!$B$7:$I$170,2,0),"")</f>
        <v/>
      </c>
      <c r="F1414" s="16"/>
      <c r="G1414" s="15"/>
      <c r="H1414" s="14"/>
      <c r="I1414" s="13"/>
    </row>
    <row r="1415" spans="2:9" ht="18.75" thickBot="1" x14ac:dyDescent="0.25">
      <c r="B1415" s="25" t="str">
        <f>IF(C1415="","",COUNTIF($C$7:C1415,C1415))</f>
        <v/>
      </c>
      <c r="C1415" s="25" t="str">
        <f>IF(AND('كشف حساب'!$F$5&amp;'كشف حساب'!$F$6="")*AND(D1415='كشف حساب'!$B$5),1,IF(AND(F1415&gt;='كشف حساب'!$F$5,'حركة العملاء'!F1415&lt;='كشف حساب'!$F$6)*AND(D1415='كشف حساب'!$B$5),1,""))</f>
        <v/>
      </c>
      <c r="D1415" s="18"/>
      <c r="E1415" s="17" t="str">
        <f>IFERROR(VLOOKUP(D1415,'بيان العملاء'!$B$7:$I$170,2,0),"")</f>
        <v/>
      </c>
      <c r="F1415" s="16"/>
      <c r="G1415" s="15"/>
      <c r="H1415" s="14"/>
      <c r="I1415" s="13"/>
    </row>
    <row r="1416" spans="2:9" ht="18.75" thickBot="1" x14ac:dyDescent="0.25">
      <c r="B1416" s="25" t="str">
        <f>IF(C1416="","",COUNTIF($C$7:C1416,C1416))</f>
        <v/>
      </c>
      <c r="C1416" s="25" t="str">
        <f>IF(AND('كشف حساب'!$F$5&amp;'كشف حساب'!$F$6="")*AND(D1416='كشف حساب'!$B$5),1,IF(AND(F1416&gt;='كشف حساب'!$F$5,'حركة العملاء'!F1416&lt;='كشف حساب'!$F$6)*AND(D1416='كشف حساب'!$B$5),1,""))</f>
        <v/>
      </c>
      <c r="D1416" s="18"/>
      <c r="E1416" s="17" t="str">
        <f>IFERROR(VLOOKUP(D1416,'بيان العملاء'!$B$7:$I$170,2,0),"")</f>
        <v/>
      </c>
      <c r="F1416" s="16"/>
      <c r="G1416" s="15"/>
      <c r="H1416" s="14"/>
      <c r="I1416" s="13"/>
    </row>
    <row r="1417" spans="2:9" ht="18.75" thickBot="1" x14ac:dyDescent="0.25">
      <c r="B1417" s="25" t="str">
        <f>IF(C1417="","",COUNTIF($C$7:C1417,C1417))</f>
        <v/>
      </c>
      <c r="C1417" s="25" t="str">
        <f>IF(AND('كشف حساب'!$F$5&amp;'كشف حساب'!$F$6="")*AND(D1417='كشف حساب'!$B$5),1,IF(AND(F1417&gt;='كشف حساب'!$F$5,'حركة العملاء'!F1417&lt;='كشف حساب'!$F$6)*AND(D1417='كشف حساب'!$B$5),1,""))</f>
        <v/>
      </c>
      <c r="D1417" s="18"/>
      <c r="E1417" s="17" t="str">
        <f>IFERROR(VLOOKUP(D1417,'بيان العملاء'!$B$7:$I$170,2,0),"")</f>
        <v/>
      </c>
      <c r="F1417" s="16"/>
      <c r="G1417" s="15"/>
      <c r="H1417" s="14"/>
      <c r="I1417" s="13"/>
    </row>
    <row r="1418" spans="2:9" ht="18.75" thickBot="1" x14ac:dyDescent="0.25">
      <c r="B1418" s="25" t="str">
        <f>IF(C1418="","",COUNTIF($C$7:C1418,C1418))</f>
        <v/>
      </c>
      <c r="C1418" s="25" t="str">
        <f>IF(AND('كشف حساب'!$F$5&amp;'كشف حساب'!$F$6="")*AND(D1418='كشف حساب'!$B$5),1,IF(AND(F1418&gt;='كشف حساب'!$F$5,'حركة العملاء'!F1418&lt;='كشف حساب'!$F$6)*AND(D1418='كشف حساب'!$B$5),1,""))</f>
        <v/>
      </c>
      <c r="D1418" s="18"/>
      <c r="E1418" s="17" t="str">
        <f>IFERROR(VLOOKUP(D1418,'بيان العملاء'!$B$7:$I$170,2,0),"")</f>
        <v/>
      </c>
      <c r="F1418" s="16"/>
      <c r="G1418" s="15"/>
      <c r="H1418" s="14"/>
      <c r="I1418" s="13"/>
    </row>
    <row r="1419" spans="2:9" ht="18.75" thickBot="1" x14ac:dyDescent="0.25">
      <c r="B1419" s="25" t="str">
        <f>IF(C1419="","",COUNTIF($C$7:C1419,C1419))</f>
        <v/>
      </c>
      <c r="C1419" s="25" t="str">
        <f>IF(AND('كشف حساب'!$F$5&amp;'كشف حساب'!$F$6="")*AND(D1419='كشف حساب'!$B$5),1,IF(AND(F1419&gt;='كشف حساب'!$F$5,'حركة العملاء'!F1419&lt;='كشف حساب'!$F$6)*AND(D1419='كشف حساب'!$B$5),1,""))</f>
        <v/>
      </c>
      <c r="D1419" s="18"/>
      <c r="E1419" s="17" t="str">
        <f>IFERROR(VLOOKUP(D1419,'بيان العملاء'!$B$7:$I$170,2,0),"")</f>
        <v/>
      </c>
      <c r="F1419" s="16"/>
      <c r="G1419" s="15"/>
      <c r="H1419" s="14"/>
      <c r="I1419" s="13"/>
    </row>
    <row r="1420" spans="2:9" ht="18.75" thickBot="1" x14ac:dyDescent="0.25">
      <c r="B1420" s="25" t="str">
        <f>IF(C1420="","",COUNTIF($C$7:C1420,C1420))</f>
        <v/>
      </c>
      <c r="C1420" s="25" t="str">
        <f>IF(AND('كشف حساب'!$F$5&amp;'كشف حساب'!$F$6="")*AND(D1420='كشف حساب'!$B$5),1,IF(AND(F1420&gt;='كشف حساب'!$F$5,'حركة العملاء'!F1420&lt;='كشف حساب'!$F$6)*AND(D1420='كشف حساب'!$B$5),1,""))</f>
        <v/>
      </c>
      <c r="D1420" s="18"/>
      <c r="E1420" s="17" t="str">
        <f>IFERROR(VLOOKUP(D1420,'بيان العملاء'!$B$7:$I$170,2,0),"")</f>
        <v/>
      </c>
      <c r="F1420" s="16"/>
      <c r="G1420" s="15"/>
      <c r="H1420" s="14"/>
      <c r="I1420" s="13"/>
    </row>
    <row r="1421" spans="2:9" ht="18.75" thickBot="1" x14ac:dyDescent="0.25">
      <c r="B1421" s="25" t="str">
        <f>IF(C1421="","",COUNTIF($C$7:C1421,C1421))</f>
        <v/>
      </c>
      <c r="C1421" s="25" t="str">
        <f>IF(AND('كشف حساب'!$F$5&amp;'كشف حساب'!$F$6="")*AND(D1421='كشف حساب'!$B$5),1,IF(AND(F1421&gt;='كشف حساب'!$F$5,'حركة العملاء'!F1421&lt;='كشف حساب'!$F$6)*AND(D1421='كشف حساب'!$B$5),1,""))</f>
        <v/>
      </c>
      <c r="D1421" s="18"/>
      <c r="E1421" s="17" t="str">
        <f>IFERROR(VLOOKUP(D1421,'بيان العملاء'!$B$7:$I$170,2,0),"")</f>
        <v/>
      </c>
      <c r="F1421" s="16"/>
      <c r="G1421" s="15"/>
      <c r="H1421" s="14"/>
      <c r="I1421" s="13"/>
    </row>
    <row r="1422" spans="2:9" ht="18.75" thickBot="1" x14ac:dyDescent="0.25">
      <c r="B1422" s="25" t="str">
        <f>IF(C1422="","",COUNTIF($C$7:C1422,C1422))</f>
        <v/>
      </c>
      <c r="C1422" s="25" t="str">
        <f>IF(AND('كشف حساب'!$F$5&amp;'كشف حساب'!$F$6="")*AND(D1422='كشف حساب'!$B$5),1,IF(AND(F1422&gt;='كشف حساب'!$F$5,'حركة العملاء'!F1422&lt;='كشف حساب'!$F$6)*AND(D1422='كشف حساب'!$B$5),1,""))</f>
        <v/>
      </c>
      <c r="D1422" s="18"/>
      <c r="E1422" s="17" t="str">
        <f>IFERROR(VLOOKUP(D1422,'بيان العملاء'!$B$7:$I$170,2,0),"")</f>
        <v/>
      </c>
      <c r="F1422" s="16"/>
      <c r="G1422" s="15"/>
      <c r="H1422" s="14"/>
      <c r="I1422" s="13"/>
    </row>
    <row r="1423" spans="2:9" ht="18.75" thickBot="1" x14ac:dyDescent="0.25">
      <c r="B1423" s="25" t="str">
        <f>IF(C1423="","",COUNTIF($C$7:C1423,C1423))</f>
        <v/>
      </c>
      <c r="C1423" s="25" t="str">
        <f>IF(AND('كشف حساب'!$F$5&amp;'كشف حساب'!$F$6="")*AND(D1423='كشف حساب'!$B$5),1,IF(AND(F1423&gt;='كشف حساب'!$F$5,'حركة العملاء'!F1423&lt;='كشف حساب'!$F$6)*AND(D1423='كشف حساب'!$B$5),1,""))</f>
        <v/>
      </c>
      <c r="D1423" s="18"/>
      <c r="E1423" s="17" t="str">
        <f>IFERROR(VLOOKUP(D1423,'بيان العملاء'!$B$7:$I$170,2,0),"")</f>
        <v/>
      </c>
      <c r="F1423" s="16"/>
      <c r="G1423" s="15"/>
      <c r="H1423" s="14"/>
      <c r="I1423" s="13"/>
    </row>
    <row r="1424" spans="2:9" ht="18.75" thickBot="1" x14ac:dyDescent="0.25">
      <c r="B1424" s="25" t="str">
        <f>IF(C1424="","",COUNTIF($C$7:C1424,C1424))</f>
        <v/>
      </c>
      <c r="C1424" s="25" t="str">
        <f>IF(AND('كشف حساب'!$F$5&amp;'كشف حساب'!$F$6="")*AND(D1424='كشف حساب'!$B$5),1,IF(AND(F1424&gt;='كشف حساب'!$F$5,'حركة العملاء'!F1424&lt;='كشف حساب'!$F$6)*AND(D1424='كشف حساب'!$B$5),1,""))</f>
        <v/>
      </c>
      <c r="D1424" s="18"/>
      <c r="E1424" s="17" t="str">
        <f>IFERROR(VLOOKUP(D1424,'بيان العملاء'!$B$7:$I$170,2,0),"")</f>
        <v/>
      </c>
      <c r="F1424" s="16"/>
      <c r="G1424" s="15"/>
      <c r="H1424" s="14"/>
      <c r="I1424" s="13"/>
    </row>
    <row r="1425" spans="2:9" ht="18.75" thickBot="1" x14ac:dyDescent="0.25">
      <c r="B1425" s="25" t="str">
        <f>IF(C1425="","",COUNTIF($C$7:C1425,C1425))</f>
        <v/>
      </c>
      <c r="C1425" s="25" t="str">
        <f>IF(AND('كشف حساب'!$F$5&amp;'كشف حساب'!$F$6="")*AND(D1425='كشف حساب'!$B$5),1,IF(AND(F1425&gt;='كشف حساب'!$F$5,'حركة العملاء'!F1425&lt;='كشف حساب'!$F$6)*AND(D1425='كشف حساب'!$B$5),1,""))</f>
        <v/>
      </c>
      <c r="D1425" s="18"/>
      <c r="E1425" s="17" t="str">
        <f>IFERROR(VLOOKUP(D1425,'بيان العملاء'!$B$7:$I$170,2,0),"")</f>
        <v/>
      </c>
      <c r="F1425" s="16"/>
      <c r="G1425" s="15"/>
      <c r="H1425" s="14"/>
      <c r="I1425" s="13"/>
    </row>
    <row r="1426" spans="2:9" ht="18.75" thickBot="1" x14ac:dyDescent="0.25">
      <c r="B1426" s="25" t="str">
        <f>IF(C1426="","",COUNTIF($C$7:C1426,C1426))</f>
        <v/>
      </c>
      <c r="C1426" s="25" t="str">
        <f>IF(AND('كشف حساب'!$F$5&amp;'كشف حساب'!$F$6="")*AND(D1426='كشف حساب'!$B$5),1,IF(AND(F1426&gt;='كشف حساب'!$F$5,'حركة العملاء'!F1426&lt;='كشف حساب'!$F$6)*AND(D1426='كشف حساب'!$B$5),1,""))</f>
        <v/>
      </c>
      <c r="D1426" s="18"/>
      <c r="E1426" s="17" t="str">
        <f>IFERROR(VLOOKUP(D1426,'بيان العملاء'!$B$7:$I$170,2,0),"")</f>
        <v/>
      </c>
      <c r="F1426" s="16"/>
      <c r="G1426" s="15"/>
      <c r="H1426" s="14"/>
      <c r="I1426" s="13"/>
    </row>
    <row r="1427" spans="2:9" ht="18.75" thickBot="1" x14ac:dyDescent="0.25">
      <c r="B1427" s="25" t="str">
        <f>IF(C1427="","",COUNTIF($C$7:C1427,C1427))</f>
        <v/>
      </c>
      <c r="C1427" s="25" t="str">
        <f>IF(AND('كشف حساب'!$F$5&amp;'كشف حساب'!$F$6="")*AND(D1427='كشف حساب'!$B$5),1,IF(AND(F1427&gt;='كشف حساب'!$F$5,'حركة العملاء'!F1427&lt;='كشف حساب'!$F$6)*AND(D1427='كشف حساب'!$B$5),1,""))</f>
        <v/>
      </c>
      <c r="D1427" s="18"/>
      <c r="E1427" s="17" t="str">
        <f>IFERROR(VLOOKUP(D1427,'بيان العملاء'!$B$7:$I$170,2,0),"")</f>
        <v/>
      </c>
      <c r="F1427" s="16"/>
      <c r="G1427" s="15"/>
      <c r="H1427" s="14"/>
      <c r="I1427" s="13"/>
    </row>
    <row r="1428" spans="2:9" ht="18.75" thickBot="1" x14ac:dyDescent="0.25">
      <c r="B1428" s="25" t="str">
        <f>IF(C1428="","",COUNTIF($C$7:C1428,C1428))</f>
        <v/>
      </c>
      <c r="C1428" s="25" t="str">
        <f>IF(AND('كشف حساب'!$F$5&amp;'كشف حساب'!$F$6="")*AND(D1428='كشف حساب'!$B$5),1,IF(AND(F1428&gt;='كشف حساب'!$F$5,'حركة العملاء'!F1428&lt;='كشف حساب'!$F$6)*AND(D1428='كشف حساب'!$B$5),1,""))</f>
        <v/>
      </c>
      <c r="D1428" s="18"/>
      <c r="E1428" s="17" t="str">
        <f>IFERROR(VLOOKUP(D1428,'بيان العملاء'!$B$7:$I$170,2,0),"")</f>
        <v/>
      </c>
      <c r="F1428" s="16"/>
      <c r="G1428" s="15"/>
      <c r="H1428" s="14"/>
      <c r="I1428" s="13"/>
    </row>
    <row r="1429" spans="2:9" ht="18.75" thickBot="1" x14ac:dyDescent="0.25">
      <c r="B1429" s="25" t="str">
        <f>IF(C1429="","",COUNTIF($C$7:C1429,C1429))</f>
        <v/>
      </c>
      <c r="C1429" s="25" t="str">
        <f>IF(AND('كشف حساب'!$F$5&amp;'كشف حساب'!$F$6="")*AND(D1429='كشف حساب'!$B$5),1,IF(AND(F1429&gt;='كشف حساب'!$F$5,'حركة العملاء'!F1429&lt;='كشف حساب'!$F$6)*AND(D1429='كشف حساب'!$B$5),1,""))</f>
        <v/>
      </c>
      <c r="D1429" s="18"/>
      <c r="E1429" s="17" t="str">
        <f>IFERROR(VLOOKUP(D1429,'بيان العملاء'!$B$7:$I$170,2,0),"")</f>
        <v/>
      </c>
      <c r="F1429" s="16"/>
      <c r="G1429" s="15"/>
      <c r="H1429" s="14"/>
      <c r="I1429" s="13"/>
    </row>
    <row r="1430" spans="2:9" ht="18.75" thickBot="1" x14ac:dyDescent="0.25">
      <c r="B1430" s="25" t="str">
        <f>IF(C1430="","",COUNTIF($C$7:C1430,C1430))</f>
        <v/>
      </c>
      <c r="C1430" s="25" t="str">
        <f>IF(AND('كشف حساب'!$F$5&amp;'كشف حساب'!$F$6="")*AND(D1430='كشف حساب'!$B$5),1,IF(AND(F1430&gt;='كشف حساب'!$F$5,'حركة العملاء'!F1430&lt;='كشف حساب'!$F$6)*AND(D1430='كشف حساب'!$B$5),1,""))</f>
        <v/>
      </c>
      <c r="D1430" s="18"/>
      <c r="E1430" s="17" t="str">
        <f>IFERROR(VLOOKUP(D1430,'بيان العملاء'!$B$7:$I$170,2,0),"")</f>
        <v/>
      </c>
      <c r="F1430" s="16"/>
      <c r="G1430" s="15"/>
      <c r="H1430" s="14"/>
      <c r="I1430" s="13"/>
    </row>
    <row r="1431" spans="2:9" ht="18.75" thickBot="1" x14ac:dyDescent="0.25">
      <c r="B1431" s="25" t="str">
        <f>IF(C1431="","",COUNTIF($C$7:C1431,C1431))</f>
        <v/>
      </c>
      <c r="C1431" s="25" t="str">
        <f>IF(AND('كشف حساب'!$F$5&amp;'كشف حساب'!$F$6="")*AND(D1431='كشف حساب'!$B$5),1,IF(AND(F1431&gt;='كشف حساب'!$F$5,'حركة العملاء'!F1431&lt;='كشف حساب'!$F$6)*AND(D1431='كشف حساب'!$B$5),1,""))</f>
        <v/>
      </c>
      <c r="D1431" s="18"/>
      <c r="E1431" s="17" t="str">
        <f>IFERROR(VLOOKUP(D1431,'بيان العملاء'!$B$7:$I$170,2,0),"")</f>
        <v/>
      </c>
      <c r="F1431" s="16"/>
      <c r="G1431" s="15"/>
      <c r="H1431" s="14"/>
      <c r="I1431" s="13"/>
    </row>
    <row r="1432" spans="2:9" ht="18.75" thickBot="1" x14ac:dyDescent="0.25">
      <c r="B1432" s="25" t="str">
        <f>IF(C1432="","",COUNTIF($C$7:C1432,C1432))</f>
        <v/>
      </c>
      <c r="C1432" s="25" t="str">
        <f>IF(AND('كشف حساب'!$F$5&amp;'كشف حساب'!$F$6="")*AND(D1432='كشف حساب'!$B$5),1,IF(AND(F1432&gt;='كشف حساب'!$F$5,'حركة العملاء'!F1432&lt;='كشف حساب'!$F$6)*AND(D1432='كشف حساب'!$B$5),1,""))</f>
        <v/>
      </c>
      <c r="D1432" s="18"/>
      <c r="E1432" s="17" t="str">
        <f>IFERROR(VLOOKUP(D1432,'بيان العملاء'!$B$7:$I$170,2,0),"")</f>
        <v/>
      </c>
      <c r="F1432" s="16"/>
      <c r="G1432" s="15"/>
      <c r="H1432" s="14"/>
      <c r="I1432" s="13"/>
    </row>
    <row r="1433" spans="2:9" ht="18.75" thickBot="1" x14ac:dyDescent="0.25">
      <c r="B1433" s="25" t="str">
        <f>IF(C1433="","",COUNTIF($C$7:C1433,C1433))</f>
        <v/>
      </c>
      <c r="C1433" s="25" t="str">
        <f>IF(AND('كشف حساب'!$F$5&amp;'كشف حساب'!$F$6="")*AND(D1433='كشف حساب'!$B$5),1,IF(AND(F1433&gt;='كشف حساب'!$F$5,'حركة العملاء'!F1433&lt;='كشف حساب'!$F$6)*AND(D1433='كشف حساب'!$B$5),1,""))</f>
        <v/>
      </c>
      <c r="D1433" s="18"/>
      <c r="E1433" s="17" t="str">
        <f>IFERROR(VLOOKUP(D1433,'بيان العملاء'!$B$7:$I$170,2,0),"")</f>
        <v/>
      </c>
      <c r="F1433" s="16"/>
      <c r="G1433" s="15"/>
      <c r="H1433" s="14"/>
      <c r="I1433" s="13"/>
    </row>
    <row r="1434" spans="2:9" ht="18.75" thickBot="1" x14ac:dyDescent="0.25">
      <c r="B1434" s="25" t="str">
        <f>IF(C1434="","",COUNTIF($C$7:C1434,C1434))</f>
        <v/>
      </c>
      <c r="C1434" s="25" t="str">
        <f>IF(AND('كشف حساب'!$F$5&amp;'كشف حساب'!$F$6="")*AND(D1434='كشف حساب'!$B$5),1,IF(AND(F1434&gt;='كشف حساب'!$F$5,'حركة العملاء'!F1434&lt;='كشف حساب'!$F$6)*AND(D1434='كشف حساب'!$B$5),1,""))</f>
        <v/>
      </c>
      <c r="D1434" s="18"/>
      <c r="E1434" s="17" t="str">
        <f>IFERROR(VLOOKUP(D1434,'بيان العملاء'!$B$7:$I$170,2,0),"")</f>
        <v/>
      </c>
      <c r="F1434" s="16"/>
      <c r="G1434" s="15"/>
      <c r="H1434" s="14"/>
      <c r="I1434" s="13"/>
    </row>
    <row r="1435" spans="2:9" ht="18.75" thickBot="1" x14ac:dyDescent="0.25">
      <c r="B1435" s="25" t="str">
        <f>IF(C1435="","",COUNTIF($C$7:C1435,C1435))</f>
        <v/>
      </c>
      <c r="C1435" s="25" t="str">
        <f>IF(AND('كشف حساب'!$F$5&amp;'كشف حساب'!$F$6="")*AND(D1435='كشف حساب'!$B$5),1,IF(AND(F1435&gt;='كشف حساب'!$F$5,'حركة العملاء'!F1435&lt;='كشف حساب'!$F$6)*AND(D1435='كشف حساب'!$B$5),1,""))</f>
        <v/>
      </c>
      <c r="D1435" s="18"/>
      <c r="E1435" s="17" t="str">
        <f>IFERROR(VLOOKUP(D1435,'بيان العملاء'!$B$7:$I$170,2,0),"")</f>
        <v/>
      </c>
      <c r="F1435" s="16"/>
      <c r="G1435" s="15"/>
      <c r="H1435" s="14"/>
      <c r="I1435" s="13"/>
    </row>
    <row r="1436" spans="2:9" ht="18.75" thickBot="1" x14ac:dyDescent="0.25">
      <c r="B1436" s="25" t="str">
        <f>IF(C1436="","",COUNTIF($C$7:C1436,C1436))</f>
        <v/>
      </c>
      <c r="C1436" s="25" t="str">
        <f>IF(AND('كشف حساب'!$F$5&amp;'كشف حساب'!$F$6="")*AND(D1436='كشف حساب'!$B$5),1,IF(AND(F1436&gt;='كشف حساب'!$F$5,'حركة العملاء'!F1436&lt;='كشف حساب'!$F$6)*AND(D1436='كشف حساب'!$B$5),1,""))</f>
        <v/>
      </c>
      <c r="D1436" s="18"/>
      <c r="E1436" s="17" t="str">
        <f>IFERROR(VLOOKUP(D1436,'بيان العملاء'!$B$7:$I$170,2,0),"")</f>
        <v/>
      </c>
      <c r="F1436" s="16"/>
      <c r="G1436" s="15"/>
      <c r="H1436" s="14"/>
      <c r="I1436" s="13"/>
    </row>
    <row r="1437" spans="2:9" ht="18.75" thickBot="1" x14ac:dyDescent="0.25">
      <c r="B1437" s="25" t="str">
        <f>IF(C1437="","",COUNTIF($C$7:C1437,C1437))</f>
        <v/>
      </c>
      <c r="C1437" s="25" t="str">
        <f>IF(AND('كشف حساب'!$F$5&amp;'كشف حساب'!$F$6="")*AND(D1437='كشف حساب'!$B$5),1,IF(AND(F1437&gt;='كشف حساب'!$F$5,'حركة العملاء'!F1437&lt;='كشف حساب'!$F$6)*AND(D1437='كشف حساب'!$B$5),1,""))</f>
        <v/>
      </c>
      <c r="D1437" s="18"/>
      <c r="E1437" s="17" t="str">
        <f>IFERROR(VLOOKUP(D1437,'بيان العملاء'!$B$7:$I$170,2,0),"")</f>
        <v/>
      </c>
      <c r="F1437" s="16"/>
      <c r="G1437" s="15"/>
      <c r="H1437" s="14"/>
      <c r="I1437" s="13"/>
    </row>
    <row r="1438" spans="2:9" ht="18.75" thickBot="1" x14ac:dyDescent="0.25">
      <c r="B1438" s="25" t="str">
        <f>IF(C1438="","",COUNTIF($C$7:C1438,C1438))</f>
        <v/>
      </c>
      <c r="C1438" s="25" t="str">
        <f>IF(AND('كشف حساب'!$F$5&amp;'كشف حساب'!$F$6="")*AND(D1438='كشف حساب'!$B$5),1,IF(AND(F1438&gt;='كشف حساب'!$F$5,'حركة العملاء'!F1438&lt;='كشف حساب'!$F$6)*AND(D1438='كشف حساب'!$B$5),1,""))</f>
        <v/>
      </c>
      <c r="D1438" s="18"/>
      <c r="E1438" s="17" t="str">
        <f>IFERROR(VLOOKUP(D1438,'بيان العملاء'!$B$7:$I$170,2,0),"")</f>
        <v/>
      </c>
      <c r="F1438" s="16"/>
      <c r="G1438" s="15"/>
      <c r="H1438" s="14"/>
      <c r="I1438" s="13"/>
    </row>
    <row r="1439" spans="2:9" ht="18.75" thickBot="1" x14ac:dyDescent="0.25">
      <c r="B1439" s="25" t="str">
        <f>IF(C1439="","",COUNTIF($C$7:C1439,C1439))</f>
        <v/>
      </c>
      <c r="C1439" s="25" t="str">
        <f>IF(AND('كشف حساب'!$F$5&amp;'كشف حساب'!$F$6="")*AND(D1439='كشف حساب'!$B$5),1,IF(AND(F1439&gt;='كشف حساب'!$F$5,'حركة العملاء'!F1439&lt;='كشف حساب'!$F$6)*AND(D1439='كشف حساب'!$B$5),1,""))</f>
        <v/>
      </c>
      <c r="D1439" s="18"/>
      <c r="E1439" s="17" t="str">
        <f>IFERROR(VLOOKUP(D1439,'بيان العملاء'!$B$7:$I$170,2,0),"")</f>
        <v/>
      </c>
      <c r="F1439" s="16"/>
      <c r="G1439" s="15"/>
      <c r="H1439" s="14"/>
      <c r="I1439" s="13"/>
    </row>
    <row r="1440" spans="2:9" ht="18.75" thickBot="1" x14ac:dyDescent="0.25">
      <c r="B1440" s="25" t="str">
        <f>IF(C1440="","",COUNTIF($C$7:C1440,C1440))</f>
        <v/>
      </c>
      <c r="C1440" s="25" t="str">
        <f>IF(AND('كشف حساب'!$F$5&amp;'كشف حساب'!$F$6="")*AND(D1440='كشف حساب'!$B$5),1,IF(AND(F1440&gt;='كشف حساب'!$F$5,'حركة العملاء'!F1440&lt;='كشف حساب'!$F$6)*AND(D1440='كشف حساب'!$B$5),1,""))</f>
        <v/>
      </c>
      <c r="D1440" s="18"/>
      <c r="E1440" s="17" t="str">
        <f>IFERROR(VLOOKUP(D1440,'بيان العملاء'!$B$7:$I$170,2,0),"")</f>
        <v/>
      </c>
      <c r="F1440" s="16"/>
      <c r="G1440" s="15"/>
      <c r="H1440" s="14"/>
      <c r="I1440" s="13"/>
    </row>
    <row r="1441" spans="2:9" ht="18.75" thickBot="1" x14ac:dyDescent="0.25">
      <c r="B1441" s="25" t="str">
        <f>IF(C1441="","",COUNTIF($C$7:C1441,C1441))</f>
        <v/>
      </c>
      <c r="C1441" s="25" t="str">
        <f>IF(AND('كشف حساب'!$F$5&amp;'كشف حساب'!$F$6="")*AND(D1441='كشف حساب'!$B$5),1,IF(AND(F1441&gt;='كشف حساب'!$F$5,'حركة العملاء'!F1441&lt;='كشف حساب'!$F$6)*AND(D1441='كشف حساب'!$B$5),1,""))</f>
        <v/>
      </c>
      <c r="D1441" s="18"/>
      <c r="E1441" s="17" t="str">
        <f>IFERROR(VLOOKUP(D1441,'بيان العملاء'!$B$7:$I$170,2,0),"")</f>
        <v/>
      </c>
      <c r="F1441" s="16"/>
      <c r="G1441" s="15"/>
      <c r="H1441" s="14"/>
      <c r="I1441" s="13"/>
    </row>
    <row r="1442" spans="2:9" ht="18.75" thickBot="1" x14ac:dyDescent="0.25">
      <c r="B1442" s="25" t="str">
        <f>IF(C1442="","",COUNTIF($C$7:C1442,C1442))</f>
        <v/>
      </c>
      <c r="C1442" s="25" t="str">
        <f>IF(AND('كشف حساب'!$F$5&amp;'كشف حساب'!$F$6="")*AND(D1442='كشف حساب'!$B$5),1,IF(AND(F1442&gt;='كشف حساب'!$F$5,'حركة العملاء'!F1442&lt;='كشف حساب'!$F$6)*AND(D1442='كشف حساب'!$B$5),1,""))</f>
        <v/>
      </c>
      <c r="D1442" s="18"/>
      <c r="E1442" s="17" t="str">
        <f>IFERROR(VLOOKUP(D1442,'بيان العملاء'!$B$7:$I$170,2,0),"")</f>
        <v/>
      </c>
      <c r="F1442" s="16"/>
      <c r="G1442" s="15"/>
      <c r="H1442" s="14"/>
      <c r="I1442" s="13"/>
    </row>
    <row r="1443" spans="2:9" ht="18.75" thickBot="1" x14ac:dyDescent="0.25">
      <c r="B1443" s="25" t="str">
        <f>IF(C1443="","",COUNTIF($C$7:C1443,C1443))</f>
        <v/>
      </c>
      <c r="C1443" s="25" t="str">
        <f>IF(AND('كشف حساب'!$F$5&amp;'كشف حساب'!$F$6="")*AND(D1443='كشف حساب'!$B$5),1,IF(AND(F1443&gt;='كشف حساب'!$F$5,'حركة العملاء'!F1443&lt;='كشف حساب'!$F$6)*AND(D1443='كشف حساب'!$B$5),1,""))</f>
        <v/>
      </c>
      <c r="D1443" s="18"/>
      <c r="E1443" s="17" t="str">
        <f>IFERROR(VLOOKUP(D1443,'بيان العملاء'!$B$7:$I$170,2,0),"")</f>
        <v/>
      </c>
      <c r="F1443" s="16"/>
      <c r="G1443" s="15"/>
      <c r="H1443" s="14"/>
      <c r="I1443" s="13"/>
    </row>
    <row r="1444" spans="2:9" ht="18.75" thickBot="1" x14ac:dyDescent="0.25">
      <c r="B1444" s="25" t="str">
        <f>IF(C1444="","",COUNTIF($C$7:C1444,C1444))</f>
        <v/>
      </c>
      <c r="C1444" s="25" t="str">
        <f>IF(AND('كشف حساب'!$F$5&amp;'كشف حساب'!$F$6="")*AND(D1444='كشف حساب'!$B$5),1,IF(AND(F1444&gt;='كشف حساب'!$F$5,'حركة العملاء'!F1444&lt;='كشف حساب'!$F$6)*AND(D1444='كشف حساب'!$B$5),1,""))</f>
        <v/>
      </c>
      <c r="D1444" s="18"/>
      <c r="E1444" s="17" t="str">
        <f>IFERROR(VLOOKUP(D1444,'بيان العملاء'!$B$7:$I$170,2,0),"")</f>
        <v/>
      </c>
      <c r="F1444" s="16"/>
      <c r="G1444" s="15"/>
      <c r="H1444" s="14"/>
      <c r="I1444" s="13"/>
    </row>
    <row r="1445" spans="2:9" ht="18.75" thickBot="1" x14ac:dyDescent="0.25">
      <c r="B1445" s="25" t="str">
        <f>IF(C1445="","",COUNTIF($C$7:C1445,C1445))</f>
        <v/>
      </c>
      <c r="C1445" s="25" t="str">
        <f>IF(AND('كشف حساب'!$F$5&amp;'كشف حساب'!$F$6="")*AND(D1445='كشف حساب'!$B$5),1,IF(AND(F1445&gt;='كشف حساب'!$F$5,'حركة العملاء'!F1445&lt;='كشف حساب'!$F$6)*AND(D1445='كشف حساب'!$B$5),1,""))</f>
        <v/>
      </c>
      <c r="D1445" s="18"/>
      <c r="E1445" s="17" t="str">
        <f>IFERROR(VLOOKUP(D1445,'بيان العملاء'!$B$7:$I$170,2,0),"")</f>
        <v/>
      </c>
      <c r="F1445" s="16"/>
      <c r="G1445" s="15"/>
      <c r="H1445" s="14"/>
      <c r="I1445" s="13"/>
    </row>
    <row r="1446" spans="2:9" ht="18.75" thickBot="1" x14ac:dyDescent="0.25">
      <c r="B1446" s="25" t="str">
        <f>IF(C1446="","",COUNTIF($C$7:C1446,C1446))</f>
        <v/>
      </c>
      <c r="C1446" s="25" t="str">
        <f>IF(AND('كشف حساب'!$F$5&amp;'كشف حساب'!$F$6="")*AND(D1446='كشف حساب'!$B$5),1,IF(AND(F1446&gt;='كشف حساب'!$F$5,'حركة العملاء'!F1446&lt;='كشف حساب'!$F$6)*AND(D1446='كشف حساب'!$B$5),1,""))</f>
        <v/>
      </c>
      <c r="D1446" s="18"/>
      <c r="E1446" s="17" t="str">
        <f>IFERROR(VLOOKUP(D1446,'بيان العملاء'!$B$7:$I$170,2,0),"")</f>
        <v/>
      </c>
      <c r="F1446" s="16"/>
      <c r="G1446" s="15"/>
      <c r="H1446" s="14"/>
      <c r="I1446" s="13"/>
    </row>
    <row r="1447" spans="2:9" ht="18.75" thickBot="1" x14ac:dyDescent="0.25">
      <c r="B1447" s="25" t="str">
        <f>IF(C1447="","",COUNTIF($C$7:C1447,C1447))</f>
        <v/>
      </c>
      <c r="C1447" s="25" t="str">
        <f>IF(AND('كشف حساب'!$F$5&amp;'كشف حساب'!$F$6="")*AND(D1447='كشف حساب'!$B$5),1,IF(AND(F1447&gt;='كشف حساب'!$F$5,'حركة العملاء'!F1447&lt;='كشف حساب'!$F$6)*AND(D1447='كشف حساب'!$B$5),1,""))</f>
        <v/>
      </c>
      <c r="D1447" s="18"/>
      <c r="E1447" s="17" t="str">
        <f>IFERROR(VLOOKUP(D1447,'بيان العملاء'!$B$7:$I$170,2,0),"")</f>
        <v/>
      </c>
      <c r="F1447" s="16"/>
      <c r="G1447" s="15"/>
      <c r="H1447" s="14"/>
      <c r="I1447" s="13"/>
    </row>
    <row r="1448" spans="2:9" ht="18.75" thickBot="1" x14ac:dyDescent="0.25">
      <c r="B1448" s="25" t="str">
        <f>IF(C1448="","",COUNTIF($C$7:C1448,C1448))</f>
        <v/>
      </c>
      <c r="C1448" s="25" t="str">
        <f>IF(AND('كشف حساب'!$F$5&amp;'كشف حساب'!$F$6="")*AND(D1448='كشف حساب'!$B$5),1,IF(AND(F1448&gt;='كشف حساب'!$F$5,'حركة العملاء'!F1448&lt;='كشف حساب'!$F$6)*AND(D1448='كشف حساب'!$B$5),1,""))</f>
        <v/>
      </c>
      <c r="D1448" s="18"/>
      <c r="E1448" s="17" t="str">
        <f>IFERROR(VLOOKUP(D1448,'بيان العملاء'!$B$7:$I$170,2,0),"")</f>
        <v/>
      </c>
      <c r="F1448" s="16"/>
      <c r="G1448" s="15"/>
      <c r="H1448" s="14"/>
      <c r="I1448" s="13"/>
    </row>
    <row r="1449" spans="2:9" ht="18.75" thickBot="1" x14ac:dyDescent="0.25">
      <c r="B1449" s="25" t="str">
        <f>IF(C1449="","",COUNTIF($C$7:C1449,C1449))</f>
        <v/>
      </c>
      <c r="C1449" s="25" t="str">
        <f>IF(AND('كشف حساب'!$F$5&amp;'كشف حساب'!$F$6="")*AND(D1449='كشف حساب'!$B$5),1,IF(AND(F1449&gt;='كشف حساب'!$F$5,'حركة العملاء'!F1449&lt;='كشف حساب'!$F$6)*AND(D1449='كشف حساب'!$B$5),1,""))</f>
        <v/>
      </c>
      <c r="D1449" s="18"/>
      <c r="E1449" s="17" t="str">
        <f>IFERROR(VLOOKUP(D1449,'بيان العملاء'!$B$7:$I$170,2,0),"")</f>
        <v/>
      </c>
      <c r="F1449" s="16"/>
      <c r="G1449" s="15"/>
      <c r="H1449" s="14"/>
      <c r="I1449" s="13"/>
    </row>
    <row r="1450" spans="2:9" ht="18.75" thickBot="1" x14ac:dyDescent="0.25">
      <c r="B1450" s="25" t="str">
        <f>IF(C1450="","",COUNTIF($C$7:C1450,C1450))</f>
        <v/>
      </c>
      <c r="C1450" s="25" t="str">
        <f>IF(AND('كشف حساب'!$F$5&amp;'كشف حساب'!$F$6="")*AND(D1450='كشف حساب'!$B$5),1,IF(AND(F1450&gt;='كشف حساب'!$F$5,'حركة العملاء'!F1450&lt;='كشف حساب'!$F$6)*AND(D1450='كشف حساب'!$B$5),1,""))</f>
        <v/>
      </c>
      <c r="D1450" s="18"/>
      <c r="E1450" s="17" t="str">
        <f>IFERROR(VLOOKUP(D1450,'بيان العملاء'!$B$7:$I$170,2,0),"")</f>
        <v/>
      </c>
      <c r="F1450" s="16"/>
      <c r="G1450" s="15"/>
      <c r="H1450" s="14"/>
      <c r="I1450" s="13"/>
    </row>
    <row r="1451" spans="2:9" ht="18.75" thickBot="1" x14ac:dyDescent="0.25">
      <c r="B1451" s="25" t="str">
        <f>IF(C1451="","",COUNTIF($C$7:C1451,C1451))</f>
        <v/>
      </c>
      <c r="C1451" s="25" t="str">
        <f>IF(AND('كشف حساب'!$F$5&amp;'كشف حساب'!$F$6="")*AND(D1451='كشف حساب'!$B$5),1,IF(AND(F1451&gt;='كشف حساب'!$F$5,'حركة العملاء'!F1451&lt;='كشف حساب'!$F$6)*AND(D1451='كشف حساب'!$B$5),1,""))</f>
        <v/>
      </c>
      <c r="D1451" s="18"/>
      <c r="E1451" s="17" t="str">
        <f>IFERROR(VLOOKUP(D1451,'بيان العملاء'!$B$7:$I$170,2,0),"")</f>
        <v/>
      </c>
      <c r="F1451" s="16"/>
      <c r="G1451" s="15"/>
      <c r="H1451" s="14"/>
      <c r="I1451" s="13"/>
    </row>
    <row r="1452" spans="2:9" ht="18.75" thickBot="1" x14ac:dyDescent="0.25">
      <c r="B1452" s="25" t="str">
        <f>IF(C1452="","",COUNTIF($C$7:C1452,C1452))</f>
        <v/>
      </c>
      <c r="C1452" s="25" t="str">
        <f>IF(AND('كشف حساب'!$F$5&amp;'كشف حساب'!$F$6="")*AND(D1452='كشف حساب'!$B$5),1,IF(AND(F1452&gt;='كشف حساب'!$F$5,'حركة العملاء'!F1452&lt;='كشف حساب'!$F$6)*AND(D1452='كشف حساب'!$B$5),1,""))</f>
        <v/>
      </c>
      <c r="D1452" s="18"/>
      <c r="E1452" s="17" t="str">
        <f>IFERROR(VLOOKUP(D1452,'بيان العملاء'!$B$7:$I$170,2,0),"")</f>
        <v/>
      </c>
      <c r="F1452" s="16"/>
      <c r="G1452" s="15"/>
      <c r="H1452" s="14"/>
      <c r="I1452" s="13"/>
    </row>
    <row r="1453" spans="2:9" ht="18.75" thickBot="1" x14ac:dyDescent="0.25">
      <c r="B1453" s="25" t="str">
        <f>IF(C1453="","",COUNTIF($C$7:C1453,C1453))</f>
        <v/>
      </c>
      <c r="C1453" s="25" t="str">
        <f>IF(AND('كشف حساب'!$F$5&amp;'كشف حساب'!$F$6="")*AND(D1453='كشف حساب'!$B$5),1,IF(AND(F1453&gt;='كشف حساب'!$F$5,'حركة العملاء'!F1453&lt;='كشف حساب'!$F$6)*AND(D1453='كشف حساب'!$B$5),1,""))</f>
        <v/>
      </c>
      <c r="D1453" s="18"/>
      <c r="E1453" s="17" t="str">
        <f>IFERROR(VLOOKUP(D1453,'بيان العملاء'!$B$7:$I$170,2,0),"")</f>
        <v/>
      </c>
      <c r="F1453" s="16"/>
      <c r="G1453" s="15"/>
      <c r="H1453" s="14"/>
      <c r="I1453" s="13"/>
    </row>
    <row r="1454" spans="2:9" ht="18.75" thickBot="1" x14ac:dyDescent="0.25">
      <c r="B1454" s="25" t="str">
        <f>IF(C1454="","",COUNTIF($C$7:C1454,C1454))</f>
        <v/>
      </c>
      <c r="C1454" s="25" t="str">
        <f>IF(AND('كشف حساب'!$F$5&amp;'كشف حساب'!$F$6="")*AND(D1454='كشف حساب'!$B$5),1,IF(AND(F1454&gt;='كشف حساب'!$F$5,'حركة العملاء'!F1454&lt;='كشف حساب'!$F$6)*AND(D1454='كشف حساب'!$B$5),1,""))</f>
        <v/>
      </c>
      <c r="D1454" s="18"/>
      <c r="E1454" s="17" t="str">
        <f>IFERROR(VLOOKUP(D1454,'بيان العملاء'!$B$7:$I$170,2,0),"")</f>
        <v/>
      </c>
      <c r="F1454" s="16"/>
      <c r="G1454" s="15"/>
      <c r="H1454" s="14"/>
      <c r="I1454" s="13"/>
    </row>
    <row r="1455" spans="2:9" ht="18.75" thickBot="1" x14ac:dyDescent="0.25">
      <c r="B1455" s="25" t="str">
        <f>IF(C1455="","",COUNTIF($C$7:C1455,C1455))</f>
        <v/>
      </c>
      <c r="C1455" s="25" t="str">
        <f>IF(AND('كشف حساب'!$F$5&amp;'كشف حساب'!$F$6="")*AND(D1455='كشف حساب'!$B$5),1,IF(AND(F1455&gt;='كشف حساب'!$F$5,'حركة العملاء'!F1455&lt;='كشف حساب'!$F$6)*AND(D1455='كشف حساب'!$B$5),1,""))</f>
        <v/>
      </c>
      <c r="D1455" s="18"/>
      <c r="E1455" s="17" t="str">
        <f>IFERROR(VLOOKUP(D1455,'بيان العملاء'!$B$7:$I$170,2,0),"")</f>
        <v/>
      </c>
      <c r="F1455" s="16"/>
      <c r="G1455" s="15"/>
      <c r="H1455" s="14"/>
      <c r="I1455" s="13"/>
    </row>
    <row r="1456" spans="2:9" ht="18.75" thickBot="1" x14ac:dyDescent="0.25">
      <c r="B1456" s="25" t="str">
        <f>IF(C1456="","",COUNTIF($C$7:C1456,C1456))</f>
        <v/>
      </c>
      <c r="C1456" s="25" t="str">
        <f>IF(AND('كشف حساب'!$F$5&amp;'كشف حساب'!$F$6="")*AND(D1456='كشف حساب'!$B$5),1,IF(AND(F1456&gt;='كشف حساب'!$F$5,'حركة العملاء'!F1456&lt;='كشف حساب'!$F$6)*AND(D1456='كشف حساب'!$B$5),1,""))</f>
        <v/>
      </c>
      <c r="D1456" s="18"/>
      <c r="E1456" s="17" t="str">
        <f>IFERROR(VLOOKUP(D1456,'بيان العملاء'!$B$7:$I$170,2,0),"")</f>
        <v/>
      </c>
      <c r="F1456" s="16"/>
      <c r="G1456" s="15"/>
      <c r="H1456" s="14"/>
      <c r="I1456" s="13"/>
    </row>
    <row r="1457" spans="2:9" ht="18.75" thickBot="1" x14ac:dyDescent="0.25">
      <c r="B1457" s="25" t="str">
        <f>IF(C1457="","",COUNTIF($C$7:C1457,C1457))</f>
        <v/>
      </c>
      <c r="C1457" s="25" t="str">
        <f>IF(AND('كشف حساب'!$F$5&amp;'كشف حساب'!$F$6="")*AND(D1457='كشف حساب'!$B$5),1,IF(AND(F1457&gt;='كشف حساب'!$F$5,'حركة العملاء'!F1457&lt;='كشف حساب'!$F$6)*AND(D1457='كشف حساب'!$B$5),1,""))</f>
        <v/>
      </c>
      <c r="D1457" s="18"/>
      <c r="E1457" s="17" t="str">
        <f>IFERROR(VLOOKUP(D1457,'بيان العملاء'!$B$7:$I$170,2,0),"")</f>
        <v/>
      </c>
      <c r="F1457" s="16"/>
      <c r="G1457" s="15"/>
      <c r="H1457" s="14"/>
      <c r="I1457" s="13"/>
    </row>
    <row r="1458" spans="2:9" ht="18.75" thickBot="1" x14ac:dyDescent="0.25">
      <c r="B1458" s="25" t="str">
        <f>IF(C1458="","",COUNTIF($C$7:C1458,C1458))</f>
        <v/>
      </c>
      <c r="C1458" s="25" t="str">
        <f>IF(AND('كشف حساب'!$F$5&amp;'كشف حساب'!$F$6="")*AND(D1458='كشف حساب'!$B$5),1,IF(AND(F1458&gt;='كشف حساب'!$F$5,'حركة العملاء'!F1458&lt;='كشف حساب'!$F$6)*AND(D1458='كشف حساب'!$B$5),1,""))</f>
        <v/>
      </c>
      <c r="D1458" s="18"/>
      <c r="E1458" s="17" t="str">
        <f>IFERROR(VLOOKUP(D1458,'بيان العملاء'!$B$7:$I$170,2,0),"")</f>
        <v/>
      </c>
      <c r="F1458" s="16"/>
      <c r="G1458" s="15"/>
      <c r="H1458" s="14"/>
      <c r="I1458" s="13"/>
    </row>
    <row r="1459" spans="2:9" ht="18.75" thickBot="1" x14ac:dyDescent="0.25">
      <c r="B1459" s="25" t="str">
        <f>IF(C1459="","",COUNTIF($C$7:C1459,C1459))</f>
        <v/>
      </c>
      <c r="C1459" s="25" t="str">
        <f>IF(AND('كشف حساب'!$F$5&amp;'كشف حساب'!$F$6="")*AND(D1459='كشف حساب'!$B$5),1,IF(AND(F1459&gt;='كشف حساب'!$F$5,'حركة العملاء'!F1459&lt;='كشف حساب'!$F$6)*AND(D1459='كشف حساب'!$B$5),1,""))</f>
        <v/>
      </c>
      <c r="D1459" s="18"/>
      <c r="E1459" s="17" t="str">
        <f>IFERROR(VLOOKUP(D1459,'بيان العملاء'!$B$7:$I$170,2,0),"")</f>
        <v/>
      </c>
      <c r="F1459" s="16"/>
      <c r="G1459" s="15"/>
      <c r="H1459" s="14"/>
      <c r="I1459" s="13"/>
    </row>
    <row r="1460" spans="2:9" ht="18.75" thickBot="1" x14ac:dyDescent="0.25">
      <c r="B1460" s="25" t="str">
        <f>IF(C1460="","",COUNTIF($C$7:C1460,C1460))</f>
        <v/>
      </c>
      <c r="C1460" s="25" t="str">
        <f>IF(AND('كشف حساب'!$F$5&amp;'كشف حساب'!$F$6="")*AND(D1460='كشف حساب'!$B$5),1,IF(AND(F1460&gt;='كشف حساب'!$F$5,'حركة العملاء'!F1460&lt;='كشف حساب'!$F$6)*AND(D1460='كشف حساب'!$B$5),1,""))</f>
        <v/>
      </c>
      <c r="D1460" s="18"/>
      <c r="E1460" s="17" t="str">
        <f>IFERROR(VLOOKUP(D1460,'بيان العملاء'!$B$7:$I$170,2,0),"")</f>
        <v/>
      </c>
      <c r="F1460" s="16"/>
      <c r="G1460" s="15"/>
      <c r="H1460" s="14"/>
      <c r="I1460" s="13"/>
    </row>
    <row r="1461" spans="2:9" ht="18.75" thickBot="1" x14ac:dyDescent="0.25">
      <c r="B1461" s="25" t="str">
        <f>IF(C1461="","",COUNTIF($C$7:C1461,C1461))</f>
        <v/>
      </c>
      <c r="C1461" s="25" t="str">
        <f>IF(AND('كشف حساب'!$F$5&amp;'كشف حساب'!$F$6="")*AND(D1461='كشف حساب'!$B$5),1,IF(AND(F1461&gt;='كشف حساب'!$F$5,'حركة العملاء'!F1461&lt;='كشف حساب'!$F$6)*AND(D1461='كشف حساب'!$B$5),1,""))</f>
        <v/>
      </c>
      <c r="D1461" s="18"/>
      <c r="E1461" s="17" t="str">
        <f>IFERROR(VLOOKUP(D1461,'بيان العملاء'!$B$7:$I$170,2,0),"")</f>
        <v/>
      </c>
      <c r="F1461" s="16"/>
      <c r="G1461" s="15"/>
      <c r="H1461" s="14"/>
      <c r="I1461" s="13"/>
    </row>
    <row r="1462" spans="2:9" ht="18.75" thickBot="1" x14ac:dyDescent="0.25">
      <c r="B1462" s="25" t="str">
        <f>IF(C1462="","",COUNTIF($C$7:C1462,C1462))</f>
        <v/>
      </c>
      <c r="C1462" s="25" t="str">
        <f>IF(AND('كشف حساب'!$F$5&amp;'كشف حساب'!$F$6="")*AND(D1462='كشف حساب'!$B$5),1,IF(AND(F1462&gt;='كشف حساب'!$F$5,'حركة العملاء'!F1462&lt;='كشف حساب'!$F$6)*AND(D1462='كشف حساب'!$B$5),1,""))</f>
        <v/>
      </c>
      <c r="D1462" s="18"/>
      <c r="E1462" s="17" t="str">
        <f>IFERROR(VLOOKUP(D1462,'بيان العملاء'!$B$7:$I$170,2,0),"")</f>
        <v/>
      </c>
      <c r="F1462" s="16"/>
      <c r="G1462" s="15"/>
      <c r="H1462" s="14"/>
      <c r="I1462" s="13"/>
    </row>
    <row r="1463" spans="2:9" ht="18.75" thickBot="1" x14ac:dyDescent="0.25">
      <c r="B1463" s="25" t="str">
        <f>IF(C1463="","",COUNTIF($C$7:C1463,C1463))</f>
        <v/>
      </c>
      <c r="C1463" s="25" t="str">
        <f>IF(AND('كشف حساب'!$F$5&amp;'كشف حساب'!$F$6="")*AND(D1463='كشف حساب'!$B$5),1,IF(AND(F1463&gt;='كشف حساب'!$F$5,'حركة العملاء'!F1463&lt;='كشف حساب'!$F$6)*AND(D1463='كشف حساب'!$B$5),1,""))</f>
        <v/>
      </c>
      <c r="D1463" s="18"/>
      <c r="E1463" s="17" t="str">
        <f>IFERROR(VLOOKUP(D1463,'بيان العملاء'!$B$7:$I$170,2,0),"")</f>
        <v/>
      </c>
      <c r="F1463" s="16"/>
      <c r="G1463" s="15"/>
      <c r="H1463" s="14"/>
      <c r="I1463" s="13"/>
    </row>
    <row r="1464" spans="2:9" ht="18.75" thickBot="1" x14ac:dyDescent="0.25">
      <c r="B1464" s="25" t="str">
        <f>IF(C1464="","",COUNTIF($C$7:C1464,C1464))</f>
        <v/>
      </c>
      <c r="C1464" s="25" t="str">
        <f>IF(AND('كشف حساب'!$F$5&amp;'كشف حساب'!$F$6="")*AND(D1464='كشف حساب'!$B$5),1,IF(AND(F1464&gt;='كشف حساب'!$F$5,'حركة العملاء'!F1464&lt;='كشف حساب'!$F$6)*AND(D1464='كشف حساب'!$B$5),1,""))</f>
        <v/>
      </c>
      <c r="D1464" s="18"/>
      <c r="E1464" s="17" t="str">
        <f>IFERROR(VLOOKUP(D1464,'بيان العملاء'!$B$7:$I$170,2,0),"")</f>
        <v/>
      </c>
      <c r="F1464" s="16"/>
      <c r="G1464" s="15"/>
      <c r="H1464" s="14"/>
      <c r="I1464" s="13"/>
    </row>
    <row r="1465" spans="2:9" ht="18.75" thickBot="1" x14ac:dyDescent="0.25">
      <c r="B1465" s="25" t="str">
        <f>IF(C1465="","",COUNTIF($C$7:C1465,C1465))</f>
        <v/>
      </c>
      <c r="C1465" s="25" t="str">
        <f>IF(AND('كشف حساب'!$F$5&amp;'كشف حساب'!$F$6="")*AND(D1465='كشف حساب'!$B$5),1,IF(AND(F1465&gt;='كشف حساب'!$F$5,'حركة العملاء'!F1465&lt;='كشف حساب'!$F$6)*AND(D1465='كشف حساب'!$B$5),1,""))</f>
        <v/>
      </c>
      <c r="D1465" s="18"/>
      <c r="E1465" s="17" t="str">
        <f>IFERROR(VLOOKUP(D1465,'بيان العملاء'!$B$7:$I$170,2,0),"")</f>
        <v/>
      </c>
      <c r="F1465" s="16"/>
      <c r="G1465" s="15"/>
      <c r="H1465" s="14"/>
      <c r="I1465" s="13"/>
    </row>
    <row r="1466" spans="2:9" ht="18.75" thickBot="1" x14ac:dyDescent="0.25">
      <c r="B1466" s="25" t="str">
        <f>IF(C1466="","",COUNTIF($C$7:C1466,C1466))</f>
        <v/>
      </c>
      <c r="C1466" s="25" t="str">
        <f>IF(AND('كشف حساب'!$F$5&amp;'كشف حساب'!$F$6="")*AND(D1466='كشف حساب'!$B$5),1,IF(AND(F1466&gt;='كشف حساب'!$F$5,'حركة العملاء'!F1466&lt;='كشف حساب'!$F$6)*AND(D1466='كشف حساب'!$B$5),1,""))</f>
        <v/>
      </c>
      <c r="D1466" s="18"/>
      <c r="E1466" s="17" t="str">
        <f>IFERROR(VLOOKUP(D1466,'بيان العملاء'!$B$7:$I$170,2,0),"")</f>
        <v/>
      </c>
      <c r="F1466" s="16"/>
      <c r="G1466" s="15"/>
      <c r="H1466" s="14"/>
      <c r="I1466" s="13"/>
    </row>
    <row r="1467" spans="2:9" ht="18.75" thickBot="1" x14ac:dyDescent="0.25">
      <c r="B1467" s="25" t="str">
        <f>IF(C1467="","",COUNTIF($C$7:C1467,C1467))</f>
        <v/>
      </c>
      <c r="C1467" s="25" t="str">
        <f>IF(AND('كشف حساب'!$F$5&amp;'كشف حساب'!$F$6="")*AND(D1467='كشف حساب'!$B$5),1,IF(AND(F1467&gt;='كشف حساب'!$F$5,'حركة العملاء'!F1467&lt;='كشف حساب'!$F$6)*AND(D1467='كشف حساب'!$B$5),1,""))</f>
        <v/>
      </c>
      <c r="D1467" s="18"/>
      <c r="E1467" s="17" t="str">
        <f>IFERROR(VLOOKUP(D1467,'بيان العملاء'!$B$7:$I$170,2,0),"")</f>
        <v/>
      </c>
      <c r="F1467" s="16"/>
      <c r="G1467" s="15"/>
      <c r="H1467" s="14"/>
      <c r="I1467" s="13"/>
    </row>
    <row r="1468" spans="2:9" ht="18.75" thickBot="1" x14ac:dyDescent="0.25">
      <c r="B1468" s="25" t="str">
        <f>IF(C1468="","",COUNTIF($C$7:C1468,C1468))</f>
        <v/>
      </c>
      <c r="C1468" s="25" t="str">
        <f>IF(AND('كشف حساب'!$F$5&amp;'كشف حساب'!$F$6="")*AND(D1468='كشف حساب'!$B$5),1,IF(AND(F1468&gt;='كشف حساب'!$F$5,'حركة العملاء'!F1468&lt;='كشف حساب'!$F$6)*AND(D1468='كشف حساب'!$B$5),1,""))</f>
        <v/>
      </c>
      <c r="D1468" s="18"/>
      <c r="E1468" s="17" t="str">
        <f>IFERROR(VLOOKUP(D1468,'بيان العملاء'!$B$7:$I$170,2,0),"")</f>
        <v/>
      </c>
      <c r="F1468" s="16"/>
      <c r="G1468" s="15"/>
      <c r="H1468" s="14"/>
      <c r="I1468" s="13"/>
    </row>
    <row r="1469" spans="2:9" ht="18.75" thickBot="1" x14ac:dyDescent="0.25">
      <c r="B1469" s="25" t="str">
        <f>IF(C1469="","",COUNTIF($C$7:C1469,C1469))</f>
        <v/>
      </c>
      <c r="C1469" s="25" t="str">
        <f>IF(AND('كشف حساب'!$F$5&amp;'كشف حساب'!$F$6="")*AND(D1469='كشف حساب'!$B$5),1,IF(AND(F1469&gt;='كشف حساب'!$F$5,'حركة العملاء'!F1469&lt;='كشف حساب'!$F$6)*AND(D1469='كشف حساب'!$B$5),1,""))</f>
        <v/>
      </c>
      <c r="D1469" s="18"/>
      <c r="E1469" s="17" t="str">
        <f>IFERROR(VLOOKUP(D1469,'بيان العملاء'!$B$7:$I$170,2,0),"")</f>
        <v/>
      </c>
      <c r="F1469" s="16"/>
      <c r="G1469" s="15"/>
      <c r="H1469" s="14"/>
      <c r="I1469" s="13"/>
    </row>
    <row r="1470" spans="2:9" ht="18.75" thickBot="1" x14ac:dyDescent="0.25">
      <c r="B1470" s="25" t="str">
        <f>IF(C1470="","",COUNTIF($C$7:C1470,C1470))</f>
        <v/>
      </c>
      <c r="C1470" s="25" t="str">
        <f>IF(AND('كشف حساب'!$F$5&amp;'كشف حساب'!$F$6="")*AND(D1470='كشف حساب'!$B$5),1,IF(AND(F1470&gt;='كشف حساب'!$F$5,'حركة العملاء'!F1470&lt;='كشف حساب'!$F$6)*AND(D1470='كشف حساب'!$B$5),1,""))</f>
        <v/>
      </c>
      <c r="D1470" s="18"/>
      <c r="E1470" s="17" t="str">
        <f>IFERROR(VLOOKUP(D1470,'بيان العملاء'!$B$7:$I$170,2,0),"")</f>
        <v/>
      </c>
      <c r="F1470" s="16"/>
      <c r="G1470" s="15"/>
      <c r="H1470" s="14"/>
      <c r="I1470" s="13"/>
    </row>
    <row r="1471" spans="2:9" ht="18.75" thickBot="1" x14ac:dyDescent="0.25">
      <c r="B1471" s="25" t="str">
        <f>IF(C1471="","",COUNTIF($C$7:C1471,C1471))</f>
        <v/>
      </c>
      <c r="C1471" s="25" t="str">
        <f>IF(AND('كشف حساب'!$F$5&amp;'كشف حساب'!$F$6="")*AND(D1471='كشف حساب'!$B$5),1,IF(AND(F1471&gt;='كشف حساب'!$F$5,'حركة العملاء'!F1471&lt;='كشف حساب'!$F$6)*AND(D1471='كشف حساب'!$B$5),1,""))</f>
        <v/>
      </c>
      <c r="D1471" s="18"/>
      <c r="E1471" s="17" t="str">
        <f>IFERROR(VLOOKUP(D1471,'بيان العملاء'!$B$7:$I$170,2,0),"")</f>
        <v/>
      </c>
      <c r="F1471" s="16"/>
      <c r="G1471" s="15"/>
      <c r="H1471" s="14"/>
      <c r="I1471" s="13"/>
    </row>
    <row r="1472" spans="2:9" ht="18.75" thickBot="1" x14ac:dyDescent="0.25">
      <c r="B1472" s="25" t="str">
        <f>IF(C1472="","",COUNTIF($C$7:C1472,C1472))</f>
        <v/>
      </c>
      <c r="C1472" s="25" t="str">
        <f>IF(AND('كشف حساب'!$F$5&amp;'كشف حساب'!$F$6="")*AND(D1472='كشف حساب'!$B$5),1,IF(AND(F1472&gt;='كشف حساب'!$F$5,'حركة العملاء'!F1472&lt;='كشف حساب'!$F$6)*AND(D1472='كشف حساب'!$B$5),1,""))</f>
        <v/>
      </c>
      <c r="D1472" s="18"/>
      <c r="E1472" s="17" t="str">
        <f>IFERROR(VLOOKUP(D1472,'بيان العملاء'!$B$7:$I$170,2,0),"")</f>
        <v/>
      </c>
      <c r="F1472" s="16"/>
      <c r="G1472" s="15"/>
      <c r="H1472" s="14"/>
      <c r="I1472" s="13"/>
    </row>
    <row r="1473" spans="2:9" ht="18.75" thickBot="1" x14ac:dyDescent="0.25">
      <c r="B1473" s="25" t="str">
        <f>IF(C1473="","",COUNTIF($C$7:C1473,C1473))</f>
        <v/>
      </c>
      <c r="C1473" s="25" t="str">
        <f>IF(AND('كشف حساب'!$F$5&amp;'كشف حساب'!$F$6="")*AND(D1473='كشف حساب'!$B$5),1,IF(AND(F1473&gt;='كشف حساب'!$F$5,'حركة العملاء'!F1473&lt;='كشف حساب'!$F$6)*AND(D1473='كشف حساب'!$B$5),1,""))</f>
        <v/>
      </c>
      <c r="D1473" s="18"/>
      <c r="E1473" s="17" t="str">
        <f>IFERROR(VLOOKUP(D1473,'بيان العملاء'!$B$7:$I$170,2,0),"")</f>
        <v/>
      </c>
      <c r="F1473" s="16"/>
      <c r="G1473" s="15"/>
      <c r="H1473" s="14"/>
      <c r="I1473" s="13"/>
    </row>
    <row r="1474" spans="2:9" ht="18.75" thickBot="1" x14ac:dyDescent="0.25">
      <c r="B1474" s="25" t="str">
        <f>IF(C1474="","",COUNTIF($C$7:C1474,C1474))</f>
        <v/>
      </c>
      <c r="C1474" s="25" t="str">
        <f>IF(AND('كشف حساب'!$F$5&amp;'كشف حساب'!$F$6="")*AND(D1474='كشف حساب'!$B$5),1,IF(AND(F1474&gt;='كشف حساب'!$F$5,'حركة العملاء'!F1474&lt;='كشف حساب'!$F$6)*AND(D1474='كشف حساب'!$B$5),1,""))</f>
        <v/>
      </c>
      <c r="D1474" s="18"/>
      <c r="E1474" s="17" t="str">
        <f>IFERROR(VLOOKUP(D1474,'بيان العملاء'!$B$7:$I$170,2,0),"")</f>
        <v/>
      </c>
      <c r="F1474" s="16"/>
      <c r="G1474" s="15"/>
      <c r="H1474" s="14"/>
      <c r="I1474" s="13"/>
    </row>
    <row r="1475" spans="2:9" ht="18.75" thickBot="1" x14ac:dyDescent="0.25">
      <c r="B1475" s="25" t="str">
        <f>IF(C1475="","",COUNTIF($C$7:C1475,C1475))</f>
        <v/>
      </c>
      <c r="C1475" s="25" t="str">
        <f>IF(AND('كشف حساب'!$F$5&amp;'كشف حساب'!$F$6="")*AND(D1475='كشف حساب'!$B$5),1,IF(AND(F1475&gt;='كشف حساب'!$F$5,'حركة العملاء'!F1475&lt;='كشف حساب'!$F$6)*AND(D1475='كشف حساب'!$B$5),1,""))</f>
        <v/>
      </c>
      <c r="D1475" s="18"/>
      <c r="E1475" s="17" t="str">
        <f>IFERROR(VLOOKUP(D1475,'بيان العملاء'!$B$7:$I$170,2,0),"")</f>
        <v/>
      </c>
      <c r="F1475" s="16"/>
      <c r="G1475" s="15"/>
      <c r="H1475" s="14"/>
      <c r="I1475" s="13"/>
    </row>
    <row r="1476" spans="2:9" ht="18.75" thickBot="1" x14ac:dyDescent="0.25">
      <c r="B1476" s="25" t="str">
        <f>IF(C1476="","",COUNTIF($C$7:C1476,C1476))</f>
        <v/>
      </c>
      <c r="C1476" s="25" t="str">
        <f>IF(AND('كشف حساب'!$F$5&amp;'كشف حساب'!$F$6="")*AND(D1476='كشف حساب'!$B$5),1,IF(AND(F1476&gt;='كشف حساب'!$F$5,'حركة العملاء'!F1476&lt;='كشف حساب'!$F$6)*AND(D1476='كشف حساب'!$B$5),1,""))</f>
        <v/>
      </c>
      <c r="D1476" s="18"/>
      <c r="E1476" s="17" t="str">
        <f>IFERROR(VLOOKUP(D1476,'بيان العملاء'!$B$7:$I$170,2,0),"")</f>
        <v/>
      </c>
      <c r="F1476" s="16"/>
      <c r="G1476" s="15"/>
      <c r="H1476" s="14"/>
      <c r="I1476" s="13"/>
    </row>
    <row r="1477" spans="2:9" ht="18.75" thickBot="1" x14ac:dyDescent="0.25">
      <c r="B1477" s="25" t="str">
        <f>IF(C1477="","",COUNTIF($C$7:C1477,C1477))</f>
        <v/>
      </c>
      <c r="C1477" s="25" t="str">
        <f>IF(AND('كشف حساب'!$F$5&amp;'كشف حساب'!$F$6="")*AND(D1477='كشف حساب'!$B$5),1,IF(AND(F1477&gt;='كشف حساب'!$F$5,'حركة العملاء'!F1477&lt;='كشف حساب'!$F$6)*AND(D1477='كشف حساب'!$B$5),1,""))</f>
        <v/>
      </c>
      <c r="D1477" s="18"/>
      <c r="E1477" s="17" t="str">
        <f>IFERROR(VLOOKUP(D1477,'بيان العملاء'!$B$7:$I$170,2,0),"")</f>
        <v/>
      </c>
      <c r="F1477" s="16"/>
      <c r="G1477" s="15"/>
      <c r="H1477" s="14"/>
      <c r="I1477" s="13"/>
    </row>
    <row r="1478" spans="2:9" ht="18.75" thickBot="1" x14ac:dyDescent="0.25">
      <c r="B1478" s="25" t="str">
        <f>IF(C1478="","",COUNTIF($C$7:C1478,C1478))</f>
        <v/>
      </c>
      <c r="C1478" s="25" t="str">
        <f>IF(AND('كشف حساب'!$F$5&amp;'كشف حساب'!$F$6="")*AND(D1478='كشف حساب'!$B$5),1,IF(AND(F1478&gt;='كشف حساب'!$F$5,'حركة العملاء'!F1478&lt;='كشف حساب'!$F$6)*AND(D1478='كشف حساب'!$B$5),1,""))</f>
        <v/>
      </c>
      <c r="D1478" s="18"/>
      <c r="E1478" s="17" t="str">
        <f>IFERROR(VLOOKUP(D1478,'بيان العملاء'!$B$7:$I$170,2,0),"")</f>
        <v/>
      </c>
      <c r="F1478" s="16"/>
      <c r="G1478" s="15"/>
      <c r="H1478" s="14"/>
      <c r="I1478" s="13"/>
    </row>
    <row r="1479" spans="2:9" ht="18.75" thickBot="1" x14ac:dyDescent="0.25">
      <c r="B1479" s="25" t="str">
        <f>IF(C1479="","",COUNTIF($C$7:C1479,C1479))</f>
        <v/>
      </c>
      <c r="C1479" s="25" t="str">
        <f>IF(AND('كشف حساب'!$F$5&amp;'كشف حساب'!$F$6="")*AND(D1479='كشف حساب'!$B$5),1,IF(AND(F1479&gt;='كشف حساب'!$F$5,'حركة العملاء'!F1479&lt;='كشف حساب'!$F$6)*AND(D1479='كشف حساب'!$B$5),1,""))</f>
        <v/>
      </c>
      <c r="D1479" s="18"/>
      <c r="E1479" s="17" t="str">
        <f>IFERROR(VLOOKUP(D1479,'بيان العملاء'!$B$7:$I$170,2,0),"")</f>
        <v/>
      </c>
      <c r="F1479" s="16"/>
      <c r="G1479" s="15"/>
      <c r="H1479" s="14"/>
      <c r="I1479" s="13"/>
    </row>
    <row r="1480" spans="2:9" ht="18.75" thickBot="1" x14ac:dyDescent="0.25">
      <c r="B1480" s="25" t="str">
        <f>IF(C1480="","",COUNTIF($C$7:C1480,C1480))</f>
        <v/>
      </c>
      <c r="C1480" s="25" t="str">
        <f>IF(AND('كشف حساب'!$F$5&amp;'كشف حساب'!$F$6="")*AND(D1480='كشف حساب'!$B$5),1,IF(AND(F1480&gt;='كشف حساب'!$F$5,'حركة العملاء'!F1480&lt;='كشف حساب'!$F$6)*AND(D1480='كشف حساب'!$B$5),1,""))</f>
        <v/>
      </c>
      <c r="D1480" s="18"/>
      <c r="E1480" s="17" t="str">
        <f>IFERROR(VLOOKUP(D1480,'بيان العملاء'!$B$7:$I$170,2,0),"")</f>
        <v/>
      </c>
      <c r="F1480" s="16"/>
      <c r="G1480" s="15"/>
      <c r="H1480" s="14"/>
      <c r="I1480" s="13"/>
    </row>
    <row r="1481" spans="2:9" ht="18.75" thickBot="1" x14ac:dyDescent="0.25">
      <c r="B1481" s="25" t="str">
        <f>IF(C1481="","",COUNTIF($C$7:C1481,C1481))</f>
        <v/>
      </c>
      <c r="C1481" s="25" t="str">
        <f>IF(AND('كشف حساب'!$F$5&amp;'كشف حساب'!$F$6="")*AND(D1481='كشف حساب'!$B$5),1,IF(AND(F1481&gt;='كشف حساب'!$F$5,'حركة العملاء'!F1481&lt;='كشف حساب'!$F$6)*AND(D1481='كشف حساب'!$B$5),1,""))</f>
        <v/>
      </c>
      <c r="D1481" s="18"/>
      <c r="E1481" s="17" t="str">
        <f>IFERROR(VLOOKUP(D1481,'بيان العملاء'!$B$7:$I$170,2,0),"")</f>
        <v/>
      </c>
      <c r="F1481" s="16"/>
      <c r="G1481" s="15"/>
      <c r="H1481" s="14"/>
      <c r="I1481" s="13"/>
    </row>
    <row r="1482" spans="2:9" ht="18.75" thickBot="1" x14ac:dyDescent="0.25">
      <c r="B1482" s="25" t="str">
        <f>IF(C1482="","",COUNTIF($C$7:C1482,C1482))</f>
        <v/>
      </c>
      <c r="C1482" s="25" t="str">
        <f>IF(AND('كشف حساب'!$F$5&amp;'كشف حساب'!$F$6="")*AND(D1482='كشف حساب'!$B$5),1,IF(AND(F1482&gt;='كشف حساب'!$F$5,'حركة العملاء'!F1482&lt;='كشف حساب'!$F$6)*AND(D1482='كشف حساب'!$B$5),1,""))</f>
        <v/>
      </c>
      <c r="D1482" s="18"/>
      <c r="E1482" s="17" t="str">
        <f>IFERROR(VLOOKUP(D1482,'بيان العملاء'!$B$7:$I$170,2,0),"")</f>
        <v/>
      </c>
      <c r="F1482" s="16"/>
      <c r="G1482" s="15"/>
      <c r="H1482" s="14"/>
      <c r="I1482" s="13"/>
    </row>
    <row r="1483" spans="2:9" ht="18.75" thickBot="1" x14ac:dyDescent="0.25">
      <c r="B1483" s="25" t="str">
        <f>IF(C1483="","",COUNTIF($C$7:C1483,C1483))</f>
        <v/>
      </c>
      <c r="C1483" s="25" t="str">
        <f>IF(AND('كشف حساب'!$F$5&amp;'كشف حساب'!$F$6="")*AND(D1483='كشف حساب'!$B$5),1,IF(AND(F1483&gt;='كشف حساب'!$F$5,'حركة العملاء'!F1483&lt;='كشف حساب'!$F$6)*AND(D1483='كشف حساب'!$B$5),1,""))</f>
        <v/>
      </c>
      <c r="D1483" s="18"/>
      <c r="E1483" s="17" t="str">
        <f>IFERROR(VLOOKUP(D1483,'بيان العملاء'!$B$7:$I$170,2,0),"")</f>
        <v/>
      </c>
      <c r="F1483" s="16"/>
      <c r="G1483" s="15"/>
      <c r="H1483" s="14"/>
      <c r="I1483" s="13"/>
    </row>
    <row r="1484" spans="2:9" ht="18.75" thickBot="1" x14ac:dyDescent="0.25">
      <c r="B1484" s="25" t="str">
        <f>IF(C1484="","",COUNTIF($C$7:C1484,C1484))</f>
        <v/>
      </c>
      <c r="C1484" s="25" t="str">
        <f>IF(AND('كشف حساب'!$F$5&amp;'كشف حساب'!$F$6="")*AND(D1484='كشف حساب'!$B$5),1,IF(AND(F1484&gt;='كشف حساب'!$F$5,'حركة العملاء'!F1484&lt;='كشف حساب'!$F$6)*AND(D1484='كشف حساب'!$B$5),1,""))</f>
        <v/>
      </c>
      <c r="D1484" s="18"/>
      <c r="E1484" s="17" t="str">
        <f>IFERROR(VLOOKUP(D1484,'بيان العملاء'!$B$7:$I$170,2,0),"")</f>
        <v/>
      </c>
      <c r="F1484" s="16"/>
      <c r="G1484" s="15"/>
      <c r="H1484" s="14"/>
      <c r="I1484" s="13"/>
    </row>
    <row r="1485" spans="2:9" ht="18.75" thickBot="1" x14ac:dyDescent="0.25">
      <c r="B1485" s="25" t="str">
        <f>IF(C1485="","",COUNTIF($C$7:C1485,C1485))</f>
        <v/>
      </c>
      <c r="C1485" s="25" t="str">
        <f>IF(AND('كشف حساب'!$F$5&amp;'كشف حساب'!$F$6="")*AND(D1485='كشف حساب'!$B$5),1,IF(AND(F1485&gt;='كشف حساب'!$F$5,'حركة العملاء'!F1485&lt;='كشف حساب'!$F$6)*AND(D1485='كشف حساب'!$B$5),1,""))</f>
        <v/>
      </c>
      <c r="D1485" s="18"/>
      <c r="E1485" s="17" t="str">
        <f>IFERROR(VLOOKUP(D1485,'بيان العملاء'!$B$7:$I$170,2,0),"")</f>
        <v/>
      </c>
      <c r="F1485" s="16"/>
      <c r="G1485" s="15"/>
      <c r="H1485" s="14"/>
      <c r="I1485" s="13"/>
    </row>
    <row r="1486" spans="2:9" ht="18.75" thickBot="1" x14ac:dyDescent="0.25">
      <c r="B1486" s="25" t="str">
        <f>IF(C1486="","",COUNTIF($C$7:C1486,C1486))</f>
        <v/>
      </c>
      <c r="C1486" s="25" t="str">
        <f>IF(AND('كشف حساب'!$F$5&amp;'كشف حساب'!$F$6="")*AND(D1486='كشف حساب'!$B$5),1,IF(AND(F1486&gt;='كشف حساب'!$F$5,'حركة العملاء'!F1486&lt;='كشف حساب'!$F$6)*AND(D1486='كشف حساب'!$B$5),1,""))</f>
        <v/>
      </c>
      <c r="D1486" s="18"/>
      <c r="E1486" s="17" t="str">
        <f>IFERROR(VLOOKUP(D1486,'بيان العملاء'!$B$7:$I$170,2,0),"")</f>
        <v/>
      </c>
      <c r="F1486" s="16"/>
      <c r="G1486" s="15"/>
      <c r="H1486" s="14"/>
      <c r="I1486" s="13"/>
    </row>
    <row r="1487" spans="2:9" ht="18.75" thickBot="1" x14ac:dyDescent="0.25">
      <c r="B1487" s="25" t="str">
        <f>IF(C1487="","",COUNTIF($C$7:C1487,C1487))</f>
        <v/>
      </c>
      <c r="C1487" s="25" t="str">
        <f>IF(AND('كشف حساب'!$F$5&amp;'كشف حساب'!$F$6="")*AND(D1487='كشف حساب'!$B$5),1,IF(AND(F1487&gt;='كشف حساب'!$F$5,'حركة العملاء'!F1487&lt;='كشف حساب'!$F$6)*AND(D1487='كشف حساب'!$B$5),1,""))</f>
        <v/>
      </c>
      <c r="D1487" s="18"/>
      <c r="E1487" s="17" t="str">
        <f>IFERROR(VLOOKUP(D1487,'بيان العملاء'!$B$7:$I$170,2,0),"")</f>
        <v/>
      </c>
      <c r="F1487" s="16"/>
      <c r="G1487" s="15"/>
      <c r="H1487" s="14"/>
      <c r="I1487" s="13"/>
    </row>
    <row r="1488" spans="2:9" ht="18.75" thickBot="1" x14ac:dyDescent="0.25">
      <c r="B1488" s="25" t="str">
        <f>IF(C1488="","",COUNTIF($C$7:C1488,C1488))</f>
        <v/>
      </c>
      <c r="C1488" s="25" t="str">
        <f>IF(AND('كشف حساب'!$F$5&amp;'كشف حساب'!$F$6="")*AND(D1488='كشف حساب'!$B$5),1,IF(AND(F1488&gt;='كشف حساب'!$F$5,'حركة العملاء'!F1488&lt;='كشف حساب'!$F$6)*AND(D1488='كشف حساب'!$B$5),1,""))</f>
        <v/>
      </c>
      <c r="D1488" s="18"/>
      <c r="E1488" s="17" t="str">
        <f>IFERROR(VLOOKUP(D1488,'بيان العملاء'!$B$7:$I$170,2,0),"")</f>
        <v/>
      </c>
      <c r="F1488" s="16"/>
      <c r="G1488" s="15"/>
      <c r="H1488" s="14"/>
      <c r="I1488" s="13"/>
    </row>
    <row r="1489" spans="2:9" ht="18.75" thickBot="1" x14ac:dyDescent="0.25">
      <c r="B1489" s="25" t="str">
        <f>IF(C1489="","",COUNTIF($C$7:C1489,C1489))</f>
        <v/>
      </c>
      <c r="C1489" s="25" t="str">
        <f>IF(AND('كشف حساب'!$F$5&amp;'كشف حساب'!$F$6="")*AND(D1489='كشف حساب'!$B$5),1,IF(AND(F1489&gt;='كشف حساب'!$F$5,'حركة العملاء'!F1489&lt;='كشف حساب'!$F$6)*AND(D1489='كشف حساب'!$B$5),1,""))</f>
        <v/>
      </c>
      <c r="D1489" s="18"/>
      <c r="E1489" s="17" t="str">
        <f>IFERROR(VLOOKUP(D1489,'بيان العملاء'!$B$7:$I$170,2,0),"")</f>
        <v/>
      </c>
      <c r="F1489" s="16"/>
      <c r="G1489" s="15"/>
      <c r="H1489" s="14"/>
      <c r="I1489" s="13"/>
    </row>
    <row r="1490" spans="2:9" ht="18.75" thickBot="1" x14ac:dyDescent="0.25">
      <c r="B1490" s="25" t="str">
        <f>IF(C1490="","",COUNTIF($C$7:C1490,C1490))</f>
        <v/>
      </c>
      <c r="C1490" s="25" t="str">
        <f>IF(AND('كشف حساب'!$F$5&amp;'كشف حساب'!$F$6="")*AND(D1490='كشف حساب'!$B$5),1,IF(AND(F1490&gt;='كشف حساب'!$F$5,'حركة العملاء'!F1490&lt;='كشف حساب'!$F$6)*AND(D1490='كشف حساب'!$B$5),1,""))</f>
        <v/>
      </c>
      <c r="D1490" s="18"/>
      <c r="E1490" s="17" t="str">
        <f>IFERROR(VLOOKUP(D1490,'بيان العملاء'!$B$7:$I$170,2,0),"")</f>
        <v/>
      </c>
      <c r="F1490" s="16"/>
      <c r="G1490" s="15"/>
      <c r="H1490" s="14"/>
      <c r="I1490" s="13"/>
    </row>
    <row r="1491" spans="2:9" ht="18.75" thickBot="1" x14ac:dyDescent="0.25">
      <c r="B1491" s="25" t="str">
        <f>IF(C1491="","",COUNTIF($C$7:C1491,C1491))</f>
        <v/>
      </c>
      <c r="C1491" s="25" t="str">
        <f>IF(AND('كشف حساب'!$F$5&amp;'كشف حساب'!$F$6="")*AND(D1491='كشف حساب'!$B$5),1,IF(AND(F1491&gt;='كشف حساب'!$F$5,'حركة العملاء'!F1491&lt;='كشف حساب'!$F$6)*AND(D1491='كشف حساب'!$B$5),1,""))</f>
        <v/>
      </c>
      <c r="D1491" s="18"/>
      <c r="E1491" s="17" t="str">
        <f>IFERROR(VLOOKUP(D1491,'بيان العملاء'!$B$7:$I$170,2,0),"")</f>
        <v/>
      </c>
      <c r="F1491" s="16"/>
      <c r="G1491" s="15"/>
      <c r="H1491" s="14"/>
      <c r="I1491" s="13"/>
    </row>
    <row r="1492" spans="2:9" ht="18.75" thickBot="1" x14ac:dyDescent="0.25">
      <c r="B1492" s="25" t="str">
        <f>IF(C1492="","",COUNTIF($C$7:C1492,C1492))</f>
        <v/>
      </c>
      <c r="C1492" s="25" t="str">
        <f>IF(AND('كشف حساب'!$F$5&amp;'كشف حساب'!$F$6="")*AND(D1492='كشف حساب'!$B$5),1,IF(AND(F1492&gt;='كشف حساب'!$F$5,'حركة العملاء'!F1492&lt;='كشف حساب'!$F$6)*AND(D1492='كشف حساب'!$B$5),1,""))</f>
        <v/>
      </c>
      <c r="D1492" s="18"/>
      <c r="E1492" s="17" t="str">
        <f>IFERROR(VLOOKUP(D1492,'بيان العملاء'!$B$7:$I$170,2,0),"")</f>
        <v/>
      </c>
      <c r="F1492" s="16"/>
      <c r="G1492" s="15"/>
      <c r="H1492" s="14"/>
      <c r="I1492" s="13"/>
    </row>
    <row r="1493" spans="2:9" ht="18.75" thickBot="1" x14ac:dyDescent="0.25">
      <c r="B1493" s="25" t="str">
        <f>IF(C1493="","",COUNTIF($C$7:C1493,C1493))</f>
        <v/>
      </c>
      <c r="C1493" s="25" t="str">
        <f>IF(AND('كشف حساب'!$F$5&amp;'كشف حساب'!$F$6="")*AND(D1493='كشف حساب'!$B$5),1,IF(AND(F1493&gt;='كشف حساب'!$F$5,'حركة العملاء'!F1493&lt;='كشف حساب'!$F$6)*AND(D1493='كشف حساب'!$B$5),1,""))</f>
        <v/>
      </c>
      <c r="D1493" s="18"/>
      <c r="E1493" s="17" t="str">
        <f>IFERROR(VLOOKUP(D1493,'بيان العملاء'!$B$7:$I$170,2,0),"")</f>
        <v/>
      </c>
      <c r="F1493" s="16"/>
      <c r="G1493" s="15"/>
      <c r="H1493" s="14"/>
      <c r="I1493" s="13"/>
    </row>
    <row r="1494" spans="2:9" ht="18.75" thickBot="1" x14ac:dyDescent="0.25">
      <c r="B1494" s="25" t="str">
        <f>IF(C1494="","",COUNTIF($C$7:C1494,C1494))</f>
        <v/>
      </c>
      <c r="C1494" s="25" t="str">
        <f>IF(AND('كشف حساب'!$F$5&amp;'كشف حساب'!$F$6="")*AND(D1494='كشف حساب'!$B$5),1,IF(AND(F1494&gt;='كشف حساب'!$F$5,'حركة العملاء'!F1494&lt;='كشف حساب'!$F$6)*AND(D1494='كشف حساب'!$B$5),1,""))</f>
        <v/>
      </c>
      <c r="D1494" s="18"/>
      <c r="E1494" s="17" t="str">
        <f>IFERROR(VLOOKUP(D1494,'بيان العملاء'!$B$7:$I$170,2,0),"")</f>
        <v/>
      </c>
      <c r="F1494" s="16"/>
      <c r="G1494" s="15"/>
      <c r="H1494" s="14"/>
      <c r="I1494" s="13"/>
    </row>
    <row r="1495" spans="2:9" ht="18.75" thickBot="1" x14ac:dyDescent="0.25">
      <c r="B1495" s="25" t="str">
        <f>IF(C1495="","",COUNTIF($C$7:C1495,C1495))</f>
        <v/>
      </c>
      <c r="C1495" s="25" t="str">
        <f>IF(AND('كشف حساب'!$F$5&amp;'كشف حساب'!$F$6="")*AND(D1495='كشف حساب'!$B$5),1,IF(AND(F1495&gt;='كشف حساب'!$F$5,'حركة العملاء'!F1495&lt;='كشف حساب'!$F$6)*AND(D1495='كشف حساب'!$B$5),1,""))</f>
        <v/>
      </c>
      <c r="D1495" s="18"/>
      <c r="E1495" s="17" t="str">
        <f>IFERROR(VLOOKUP(D1495,'بيان العملاء'!$B$7:$I$170,2,0),"")</f>
        <v/>
      </c>
      <c r="F1495" s="16"/>
      <c r="G1495" s="15"/>
      <c r="H1495" s="14"/>
      <c r="I1495" s="13"/>
    </row>
    <row r="1496" spans="2:9" ht="18.75" thickBot="1" x14ac:dyDescent="0.25">
      <c r="B1496" s="25" t="str">
        <f>IF(C1496="","",COUNTIF($C$7:C1496,C1496))</f>
        <v/>
      </c>
      <c r="C1496" s="25" t="str">
        <f>IF(AND('كشف حساب'!$F$5&amp;'كشف حساب'!$F$6="")*AND(D1496='كشف حساب'!$B$5),1,IF(AND(F1496&gt;='كشف حساب'!$F$5,'حركة العملاء'!F1496&lt;='كشف حساب'!$F$6)*AND(D1496='كشف حساب'!$B$5),1,""))</f>
        <v/>
      </c>
      <c r="D1496" s="18"/>
      <c r="E1496" s="17" t="str">
        <f>IFERROR(VLOOKUP(D1496,'بيان العملاء'!$B$7:$I$170,2,0),"")</f>
        <v/>
      </c>
      <c r="F1496" s="16"/>
      <c r="G1496" s="15"/>
      <c r="H1496" s="14"/>
      <c r="I1496" s="13"/>
    </row>
    <row r="1497" spans="2:9" ht="18.75" thickBot="1" x14ac:dyDescent="0.25">
      <c r="B1497" s="25" t="str">
        <f>IF(C1497="","",COUNTIF($C$7:C1497,C1497))</f>
        <v/>
      </c>
      <c r="C1497" s="25" t="str">
        <f>IF(AND('كشف حساب'!$F$5&amp;'كشف حساب'!$F$6="")*AND(D1497='كشف حساب'!$B$5),1,IF(AND(F1497&gt;='كشف حساب'!$F$5,'حركة العملاء'!F1497&lt;='كشف حساب'!$F$6)*AND(D1497='كشف حساب'!$B$5),1,""))</f>
        <v/>
      </c>
      <c r="D1497" s="18"/>
      <c r="E1497" s="17" t="str">
        <f>IFERROR(VLOOKUP(D1497,'بيان العملاء'!$B$7:$I$170,2,0),"")</f>
        <v/>
      </c>
      <c r="F1497" s="16"/>
      <c r="G1497" s="15"/>
      <c r="H1497" s="14"/>
      <c r="I1497" s="13"/>
    </row>
    <row r="1498" spans="2:9" ht="18.75" thickBot="1" x14ac:dyDescent="0.25">
      <c r="B1498" s="25" t="str">
        <f>IF(C1498="","",COUNTIF($C$7:C1498,C1498))</f>
        <v/>
      </c>
      <c r="C1498" s="25" t="str">
        <f>IF(AND('كشف حساب'!$F$5&amp;'كشف حساب'!$F$6="")*AND(D1498='كشف حساب'!$B$5),1,IF(AND(F1498&gt;='كشف حساب'!$F$5,'حركة العملاء'!F1498&lt;='كشف حساب'!$F$6)*AND(D1498='كشف حساب'!$B$5),1,""))</f>
        <v/>
      </c>
      <c r="D1498" s="18"/>
      <c r="E1498" s="17" t="str">
        <f>IFERROR(VLOOKUP(D1498,'بيان العملاء'!$B$7:$I$170,2,0),"")</f>
        <v/>
      </c>
      <c r="F1498" s="16"/>
      <c r="G1498" s="15"/>
      <c r="H1498" s="14"/>
      <c r="I1498" s="13"/>
    </row>
    <row r="1499" spans="2:9" ht="18.75" thickBot="1" x14ac:dyDescent="0.25">
      <c r="B1499" s="25" t="str">
        <f>IF(C1499="","",COUNTIF($C$7:C1499,C1499))</f>
        <v/>
      </c>
      <c r="C1499" s="25" t="str">
        <f>IF(AND('كشف حساب'!$F$5&amp;'كشف حساب'!$F$6="")*AND(D1499='كشف حساب'!$B$5),1,IF(AND(F1499&gt;='كشف حساب'!$F$5,'حركة العملاء'!F1499&lt;='كشف حساب'!$F$6)*AND(D1499='كشف حساب'!$B$5),1,""))</f>
        <v/>
      </c>
      <c r="D1499" s="18"/>
      <c r="E1499" s="17" t="str">
        <f>IFERROR(VLOOKUP(D1499,'بيان العملاء'!$B$7:$I$170,2,0),"")</f>
        <v/>
      </c>
      <c r="F1499" s="16"/>
      <c r="G1499" s="15"/>
      <c r="H1499" s="14"/>
      <c r="I1499" s="13"/>
    </row>
    <row r="1500" spans="2:9" ht="18.75" thickBot="1" x14ac:dyDescent="0.25">
      <c r="B1500" s="25" t="str">
        <f>IF(C1500="","",COUNTIF($C$7:C1500,C1500))</f>
        <v/>
      </c>
      <c r="C1500" s="25" t="str">
        <f>IF(AND('كشف حساب'!$F$5&amp;'كشف حساب'!$F$6="")*AND(D1500='كشف حساب'!$B$5),1,IF(AND(F1500&gt;='كشف حساب'!$F$5,'حركة العملاء'!F1500&lt;='كشف حساب'!$F$6)*AND(D1500='كشف حساب'!$B$5),1,""))</f>
        <v/>
      </c>
      <c r="D1500" s="18"/>
      <c r="E1500" s="17" t="str">
        <f>IFERROR(VLOOKUP(D1500,'بيان العملاء'!$B$7:$I$170,2,0),"")</f>
        <v/>
      </c>
      <c r="F1500" s="16"/>
      <c r="G1500" s="15"/>
      <c r="H1500" s="14"/>
      <c r="I1500" s="13"/>
    </row>
    <row r="1501" spans="2:9" ht="18.75" thickBot="1" x14ac:dyDescent="0.25">
      <c r="B1501" s="25" t="str">
        <f>IF(C1501="","",COUNTIF($C$7:C1501,C1501))</f>
        <v/>
      </c>
      <c r="C1501" s="25" t="str">
        <f>IF(AND('كشف حساب'!$F$5&amp;'كشف حساب'!$F$6="")*AND(D1501='كشف حساب'!$B$5),1,IF(AND(F1501&gt;='كشف حساب'!$F$5,'حركة العملاء'!F1501&lt;='كشف حساب'!$F$6)*AND(D1501='كشف حساب'!$B$5),1,""))</f>
        <v/>
      </c>
      <c r="D1501" s="18"/>
      <c r="E1501" s="17" t="str">
        <f>IFERROR(VLOOKUP(D1501,'بيان العملاء'!$B$7:$I$170,2,0),"")</f>
        <v/>
      </c>
      <c r="F1501" s="16"/>
      <c r="G1501" s="15"/>
      <c r="H1501" s="14"/>
      <c r="I1501" s="13"/>
    </row>
    <row r="1502" spans="2:9" ht="18.75" thickBot="1" x14ac:dyDescent="0.25">
      <c r="B1502" s="25" t="str">
        <f>IF(C1502="","",COUNTIF($C$7:C1502,C1502))</f>
        <v/>
      </c>
      <c r="C1502" s="25" t="str">
        <f>IF(AND('كشف حساب'!$F$5&amp;'كشف حساب'!$F$6="")*AND(D1502='كشف حساب'!$B$5),1,IF(AND(F1502&gt;='كشف حساب'!$F$5,'حركة العملاء'!F1502&lt;='كشف حساب'!$F$6)*AND(D1502='كشف حساب'!$B$5),1,""))</f>
        <v/>
      </c>
      <c r="D1502" s="18"/>
      <c r="E1502" s="17" t="str">
        <f>IFERROR(VLOOKUP(D1502,'بيان العملاء'!$B$7:$I$170,2,0),"")</f>
        <v/>
      </c>
      <c r="F1502" s="16"/>
      <c r="G1502" s="15"/>
      <c r="H1502" s="14"/>
      <c r="I1502" s="13"/>
    </row>
    <row r="1503" spans="2:9" ht="18.75" thickBot="1" x14ac:dyDescent="0.25">
      <c r="B1503" s="25" t="str">
        <f>IF(C1503="","",COUNTIF($C$7:C1503,C1503))</f>
        <v/>
      </c>
      <c r="C1503" s="25" t="str">
        <f>IF(AND('كشف حساب'!$F$5&amp;'كشف حساب'!$F$6="")*AND(D1503='كشف حساب'!$B$5),1,IF(AND(F1503&gt;='كشف حساب'!$F$5,'حركة العملاء'!F1503&lt;='كشف حساب'!$F$6)*AND(D1503='كشف حساب'!$B$5),1,""))</f>
        <v/>
      </c>
      <c r="D1503" s="18"/>
      <c r="E1503" s="17" t="str">
        <f>IFERROR(VLOOKUP(D1503,'بيان العملاء'!$B$7:$I$170,2,0),"")</f>
        <v/>
      </c>
      <c r="F1503" s="16"/>
      <c r="G1503" s="15"/>
      <c r="H1503" s="14"/>
      <c r="I1503" s="13"/>
    </row>
    <row r="1504" spans="2:9" ht="18.75" thickBot="1" x14ac:dyDescent="0.25">
      <c r="B1504" s="25" t="str">
        <f>IF(C1504="","",COUNTIF($C$7:C1504,C1504))</f>
        <v/>
      </c>
      <c r="C1504" s="25" t="str">
        <f>IF(AND('كشف حساب'!$F$5&amp;'كشف حساب'!$F$6="")*AND(D1504='كشف حساب'!$B$5),1,IF(AND(F1504&gt;='كشف حساب'!$F$5,'حركة العملاء'!F1504&lt;='كشف حساب'!$F$6)*AND(D1504='كشف حساب'!$B$5),1,""))</f>
        <v/>
      </c>
      <c r="D1504" s="18"/>
      <c r="E1504" s="17" t="str">
        <f>IFERROR(VLOOKUP(D1504,'بيان العملاء'!$B$7:$I$170,2,0),"")</f>
        <v/>
      </c>
      <c r="F1504" s="16"/>
      <c r="G1504" s="15"/>
      <c r="H1504" s="14"/>
      <c r="I1504" s="13"/>
    </row>
    <row r="1505" spans="2:9" ht="18.75" thickBot="1" x14ac:dyDescent="0.25">
      <c r="B1505" s="25" t="str">
        <f>IF(C1505="","",COUNTIF($C$7:C1505,C1505))</f>
        <v/>
      </c>
      <c r="C1505" s="25" t="str">
        <f>IF(AND('كشف حساب'!$F$5&amp;'كشف حساب'!$F$6="")*AND(D1505='كشف حساب'!$B$5),1,IF(AND(F1505&gt;='كشف حساب'!$F$5,'حركة العملاء'!F1505&lt;='كشف حساب'!$F$6)*AND(D1505='كشف حساب'!$B$5),1,""))</f>
        <v/>
      </c>
      <c r="D1505" s="18"/>
      <c r="E1505" s="17" t="str">
        <f>IFERROR(VLOOKUP(D1505,'بيان العملاء'!$B$7:$I$170,2,0),"")</f>
        <v/>
      </c>
      <c r="F1505" s="16"/>
      <c r="G1505" s="15"/>
      <c r="H1505" s="14"/>
      <c r="I1505" s="13"/>
    </row>
    <row r="1506" spans="2:9" ht="18.75" thickBot="1" x14ac:dyDescent="0.25">
      <c r="B1506" s="25" t="str">
        <f>IF(C1506="","",COUNTIF($C$7:C1506,C1506))</f>
        <v/>
      </c>
      <c r="C1506" s="25" t="str">
        <f>IF(AND('كشف حساب'!$F$5&amp;'كشف حساب'!$F$6="")*AND(D1506='كشف حساب'!$B$5),1,IF(AND(F1506&gt;='كشف حساب'!$F$5,'حركة العملاء'!F1506&lt;='كشف حساب'!$F$6)*AND(D1506='كشف حساب'!$B$5),1,""))</f>
        <v/>
      </c>
      <c r="D1506" s="18"/>
      <c r="E1506" s="17" t="str">
        <f>IFERROR(VLOOKUP(D1506,'بيان العملاء'!$B$7:$I$170,2,0),"")</f>
        <v/>
      </c>
      <c r="F1506" s="16"/>
      <c r="G1506" s="15"/>
      <c r="H1506" s="14"/>
      <c r="I1506" s="13"/>
    </row>
    <row r="1507" spans="2:9" ht="18.75" thickBot="1" x14ac:dyDescent="0.25">
      <c r="B1507" s="25" t="str">
        <f>IF(C1507="","",COUNTIF($C$7:C1507,C1507))</f>
        <v/>
      </c>
      <c r="C1507" s="25" t="str">
        <f>IF(AND('كشف حساب'!$F$5&amp;'كشف حساب'!$F$6="")*AND(D1507='كشف حساب'!$B$5),1,IF(AND(F1507&gt;='كشف حساب'!$F$5,'حركة العملاء'!F1507&lt;='كشف حساب'!$F$6)*AND(D1507='كشف حساب'!$B$5),1,""))</f>
        <v/>
      </c>
      <c r="D1507" s="18"/>
      <c r="E1507" s="17" t="str">
        <f>IFERROR(VLOOKUP(D1507,'بيان العملاء'!$B$7:$I$170,2,0),"")</f>
        <v/>
      </c>
      <c r="F1507" s="16"/>
      <c r="G1507" s="15"/>
      <c r="H1507" s="14"/>
      <c r="I1507" s="13"/>
    </row>
    <row r="1508" spans="2:9" ht="18.75" thickBot="1" x14ac:dyDescent="0.25">
      <c r="B1508" s="25" t="str">
        <f>IF(C1508="","",COUNTIF($C$7:C1508,C1508))</f>
        <v/>
      </c>
      <c r="C1508" s="25" t="str">
        <f>IF(AND('كشف حساب'!$F$5&amp;'كشف حساب'!$F$6="")*AND(D1508='كشف حساب'!$B$5),1,IF(AND(F1508&gt;='كشف حساب'!$F$5,'حركة العملاء'!F1508&lt;='كشف حساب'!$F$6)*AND(D1508='كشف حساب'!$B$5),1,""))</f>
        <v/>
      </c>
      <c r="D1508" s="18"/>
      <c r="E1508" s="17" t="str">
        <f>IFERROR(VLOOKUP(D1508,'بيان العملاء'!$B$7:$I$170,2,0),"")</f>
        <v/>
      </c>
      <c r="F1508" s="16"/>
      <c r="G1508" s="15"/>
      <c r="H1508" s="14"/>
      <c r="I1508" s="13"/>
    </row>
    <row r="1509" spans="2:9" ht="18.75" thickBot="1" x14ac:dyDescent="0.25">
      <c r="B1509" s="25" t="str">
        <f>IF(C1509="","",COUNTIF($C$7:C1509,C1509))</f>
        <v/>
      </c>
      <c r="C1509" s="25" t="str">
        <f>IF(AND('كشف حساب'!$F$5&amp;'كشف حساب'!$F$6="")*AND(D1509='كشف حساب'!$B$5),1,IF(AND(F1509&gt;='كشف حساب'!$F$5,'حركة العملاء'!F1509&lt;='كشف حساب'!$F$6)*AND(D1509='كشف حساب'!$B$5),1,""))</f>
        <v/>
      </c>
      <c r="D1509" s="18"/>
      <c r="E1509" s="17" t="str">
        <f>IFERROR(VLOOKUP(D1509,'بيان العملاء'!$B$7:$I$170,2,0),"")</f>
        <v/>
      </c>
      <c r="F1509" s="16"/>
      <c r="G1509" s="15"/>
      <c r="H1509" s="14"/>
      <c r="I1509" s="13"/>
    </row>
    <row r="1510" spans="2:9" ht="18.75" thickBot="1" x14ac:dyDescent="0.25">
      <c r="B1510" s="25" t="str">
        <f>IF(C1510="","",COUNTIF($C$7:C1510,C1510))</f>
        <v/>
      </c>
      <c r="C1510" s="25" t="str">
        <f>IF(AND('كشف حساب'!$F$5&amp;'كشف حساب'!$F$6="")*AND(D1510='كشف حساب'!$B$5),1,IF(AND(F1510&gt;='كشف حساب'!$F$5,'حركة العملاء'!F1510&lt;='كشف حساب'!$F$6)*AND(D1510='كشف حساب'!$B$5),1,""))</f>
        <v/>
      </c>
      <c r="D1510" s="18"/>
      <c r="E1510" s="17" t="str">
        <f>IFERROR(VLOOKUP(D1510,'بيان العملاء'!$B$7:$I$170,2,0),"")</f>
        <v/>
      </c>
      <c r="F1510" s="16"/>
      <c r="G1510" s="15"/>
      <c r="H1510" s="14"/>
      <c r="I1510" s="13"/>
    </row>
    <row r="1511" spans="2:9" ht="18.75" thickBot="1" x14ac:dyDescent="0.25">
      <c r="B1511" s="25" t="str">
        <f>IF(C1511="","",COUNTIF($C$7:C1511,C1511))</f>
        <v/>
      </c>
      <c r="C1511" s="25" t="str">
        <f>IF(AND('كشف حساب'!$F$5&amp;'كشف حساب'!$F$6="")*AND(D1511='كشف حساب'!$B$5),1,IF(AND(F1511&gt;='كشف حساب'!$F$5,'حركة العملاء'!F1511&lt;='كشف حساب'!$F$6)*AND(D1511='كشف حساب'!$B$5),1,""))</f>
        <v/>
      </c>
      <c r="D1511" s="18"/>
      <c r="E1511" s="17" t="str">
        <f>IFERROR(VLOOKUP(D1511,'بيان العملاء'!$B$7:$I$170,2,0),"")</f>
        <v/>
      </c>
      <c r="F1511" s="16"/>
      <c r="G1511" s="15"/>
      <c r="H1511" s="14"/>
      <c r="I1511" s="13"/>
    </row>
    <row r="1512" spans="2:9" ht="18.75" thickBot="1" x14ac:dyDescent="0.25">
      <c r="B1512" s="25" t="str">
        <f>IF(C1512="","",COUNTIF($C$7:C1512,C1512))</f>
        <v/>
      </c>
      <c r="C1512" s="25" t="str">
        <f>IF(AND('كشف حساب'!$F$5&amp;'كشف حساب'!$F$6="")*AND(D1512='كشف حساب'!$B$5),1,IF(AND(F1512&gt;='كشف حساب'!$F$5,'حركة العملاء'!F1512&lt;='كشف حساب'!$F$6)*AND(D1512='كشف حساب'!$B$5),1,""))</f>
        <v/>
      </c>
      <c r="D1512" s="18"/>
      <c r="E1512" s="17" t="str">
        <f>IFERROR(VLOOKUP(D1512,'بيان العملاء'!$B$7:$I$170,2,0),"")</f>
        <v/>
      </c>
      <c r="F1512" s="16"/>
      <c r="G1512" s="15"/>
      <c r="H1512" s="14"/>
      <c r="I1512" s="13"/>
    </row>
    <row r="1513" spans="2:9" ht="18.75" thickBot="1" x14ac:dyDescent="0.25">
      <c r="B1513" s="25" t="str">
        <f>IF(C1513="","",COUNTIF($C$7:C1513,C1513))</f>
        <v/>
      </c>
      <c r="C1513" s="25" t="str">
        <f>IF(AND('كشف حساب'!$F$5&amp;'كشف حساب'!$F$6="")*AND(D1513='كشف حساب'!$B$5),1,IF(AND(F1513&gt;='كشف حساب'!$F$5,'حركة العملاء'!F1513&lt;='كشف حساب'!$F$6)*AND(D1513='كشف حساب'!$B$5),1,""))</f>
        <v/>
      </c>
      <c r="D1513" s="18"/>
      <c r="E1513" s="17" t="str">
        <f>IFERROR(VLOOKUP(D1513,'بيان العملاء'!$B$7:$I$170,2,0),"")</f>
        <v/>
      </c>
      <c r="F1513" s="16"/>
      <c r="G1513" s="15"/>
      <c r="H1513" s="14"/>
      <c r="I1513" s="13"/>
    </row>
    <row r="1514" spans="2:9" ht="18.75" thickBot="1" x14ac:dyDescent="0.25">
      <c r="B1514" s="25" t="str">
        <f>IF(C1514="","",COUNTIF($C$7:C1514,C1514))</f>
        <v/>
      </c>
      <c r="C1514" s="25" t="str">
        <f>IF(AND('كشف حساب'!$F$5&amp;'كشف حساب'!$F$6="")*AND(D1514='كشف حساب'!$B$5),1,IF(AND(F1514&gt;='كشف حساب'!$F$5,'حركة العملاء'!F1514&lt;='كشف حساب'!$F$6)*AND(D1514='كشف حساب'!$B$5),1,""))</f>
        <v/>
      </c>
      <c r="D1514" s="18"/>
      <c r="E1514" s="17" t="str">
        <f>IFERROR(VLOOKUP(D1514,'بيان العملاء'!$B$7:$I$170,2,0),"")</f>
        <v/>
      </c>
      <c r="F1514" s="16"/>
      <c r="G1514" s="15"/>
      <c r="H1514" s="14"/>
      <c r="I1514" s="13"/>
    </row>
    <row r="1515" spans="2:9" ht="18.75" thickBot="1" x14ac:dyDescent="0.25">
      <c r="B1515" s="25" t="str">
        <f>IF(C1515="","",COUNTIF($C$7:C1515,C1515))</f>
        <v/>
      </c>
      <c r="C1515" s="25" t="str">
        <f>IF(AND('كشف حساب'!$F$5&amp;'كشف حساب'!$F$6="")*AND(D1515='كشف حساب'!$B$5),1,IF(AND(F1515&gt;='كشف حساب'!$F$5,'حركة العملاء'!F1515&lt;='كشف حساب'!$F$6)*AND(D1515='كشف حساب'!$B$5),1,""))</f>
        <v/>
      </c>
      <c r="D1515" s="18"/>
      <c r="E1515" s="17" t="str">
        <f>IFERROR(VLOOKUP(D1515,'بيان العملاء'!$B$7:$I$170,2,0),"")</f>
        <v/>
      </c>
      <c r="F1515" s="16"/>
      <c r="G1515" s="15"/>
      <c r="H1515" s="14"/>
      <c r="I1515" s="13"/>
    </row>
    <row r="1516" spans="2:9" ht="18.75" thickBot="1" x14ac:dyDescent="0.25">
      <c r="B1516" s="25" t="str">
        <f>IF(C1516="","",COUNTIF($C$7:C1516,C1516))</f>
        <v/>
      </c>
      <c r="C1516" s="25" t="str">
        <f>IF(AND('كشف حساب'!$F$5&amp;'كشف حساب'!$F$6="")*AND(D1516='كشف حساب'!$B$5),1,IF(AND(F1516&gt;='كشف حساب'!$F$5,'حركة العملاء'!F1516&lt;='كشف حساب'!$F$6)*AND(D1516='كشف حساب'!$B$5),1,""))</f>
        <v/>
      </c>
      <c r="D1516" s="18"/>
      <c r="E1516" s="17" t="str">
        <f>IFERROR(VLOOKUP(D1516,'بيان العملاء'!$B$7:$I$170,2,0),"")</f>
        <v/>
      </c>
      <c r="F1516" s="16"/>
      <c r="G1516" s="15"/>
      <c r="H1516" s="14"/>
      <c r="I1516" s="13"/>
    </row>
    <row r="1517" spans="2:9" ht="18.75" thickBot="1" x14ac:dyDescent="0.25">
      <c r="B1517" s="25" t="str">
        <f>IF(C1517="","",COUNTIF($C$7:C1517,C1517))</f>
        <v/>
      </c>
      <c r="C1517" s="25" t="str">
        <f>IF(AND('كشف حساب'!$F$5&amp;'كشف حساب'!$F$6="")*AND(D1517='كشف حساب'!$B$5),1,IF(AND(F1517&gt;='كشف حساب'!$F$5,'حركة العملاء'!F1517&lt;='كشف حساب'!$F$6)*AND(D1517='كشف حساب'!$B$5),1,""))</f>
        <v/>
      </c>
      <c r="D1517" s="18"/>
      <c r="E1517" s="17" t="str">
        <f>IFERROR(VLOOKUP(D1517,'بيان العملاء'!$B$7:$I$170,2,0),"")</f>
        <v/>
      </c>
      <c r="F1517" s="16"/>
      <c r="G1517" s="15"/>
      <c r="H1517" s="14"/>
      <c r="I1517" s="13"/>
    </row>
    <row r="1518" spans="2:9" ht="18.75" thickBot="1" x14ac:dyDescent="0.25">
      <c r="B1518" s="25" t="str">
        <f>IF(C1518="","",COUNTIF($C$7:C1518,C1518))</f>
        <v/>
      </c>
      <c r="C1518" s="25" t="str">
        <f>IF(AND('كشف حساب'!$F$5&amp;'كشف حساب'!$F$6="")*AND(D1518='كشف حساب'!$B$5),1,IF(AND(F1518&gt;='كشف حساب'!$F$5,'حركة العملاء'!F1518&lt;='كشف حساب'!$F$6)*AND(D1518='كشف حساب'!$B$5),1,""))</f>
        <v/>
      </c>
      <c r="D1518" s="18"/>
      <c r="E1518" s="17" t="str">
        <f>IFERROR(VLOOKUP(D1518,'بيان العملاء'!$B$7:$I$170,2,0),"")</f>
        <v/>
      </c>
      <c r="F1518" s="16"/>
      <c r="G1518" s="15"/>
      <c r="H1518" s="14"/>
      <c r="I1518" s="13"/>
    </row>
    <row r="1519" spans="2:9" ht="18.75" thickBot="1" x14ac:dyDescent="0.25">
      <c r="B1519" s="25" t="str">
        <f>IF(C1519="","",COUNTIF($C$7:C1519,C1519))</f>
        <v/>
      </c>
      <c r="C1519" s="25" t="str">
        <f>IF(AND('كشف حساب'!$F$5&amp;'كشف حساب'!$F$6="")*AND(D1519='كشف حساب'!$B$5),1,IF(AND(F1519&gt;='كشف حساب'!$F$5,'حركة العملاء'!F1519&lt;='كشف حساب'!$F$6)*AND(D1519='كشف حساب'!$B$5),1,""))</f>
        <v/>
      </c>
      <c r="D1519" s="18"/>
      <c r="E1519" s="17" t="str">
        <f>IFERROR(VLOOKUP(D1519,'بيان العملاء'!$B$7:$I$170,2,0),"")</f>
        <v/>
      </c>
      <c r="F1519" s="16"/>
      <c r="G1519" s="15"/>
      <c r="H1519" s="14"/>
      <c r="I1519" s="13"/>
    </row>
    <row r="1520" spans="2:9" ht="18.75" thickBot="1" x14ac:dyDescent="0.25">
      <c r="B1520" s="25" t="str">
        <f>IF(C1520="","",COUNTIF($C$7:C1520,C1520))</f>
        <v/>
      </c>
      <c r="C1520" s="25" t="str">
        <f>IF(AND('كشف حساب'!$F$5&amp;'كشف حساب'!$F$6="")*AND(D1520='كشف حساب'!$B$5),1,IF(AND(F1520&gt;='كشف حساب'!$F$5,'حركة العملاء'!F1520&lt;='كشف حساب'!$F$6)*AND(D1520='كشف حساب'!$B$5),1,""))</f>
        <v/>
      </c>
      <c r="D1520" s="18"/>
      <c r="E1520" s="17" t="str">
        <f>IFERROR(VLOOKUP(D1520,'بيان العملاء'!$B$7:$I$170,2,0),"")</f>
        <v/>
      </c>
      <c r="F1520" s="16"/>
      <c r="G1520" s="15"/>
      <c r="H1520" s="14"/>
      <c r="I1520" s="13"/>
    </row>
    <row r="1521" spans="2:9" ht="18.75" thickBot="1" x14ac:dyDescent="0.25">
      <c r="B1521" s="25" t="str">
        <f>IF(C1521="","",COUNTIF($C$7:C1521,C1521))</f>
        <v/>
      </c>
      <c r="C1521" s="25" t="str">
        <f>IF(AND('كشف حساب'!$F$5&amp;'كشف حساب'!$F$6="")*AND(D1521='كشف حساب'!$B$5),1,IF(AND(F1521&gt;='كشف حساب'!$F$5,'حركة العملاء'!F1521&lt;='كشف حساب'!$F$6)*AND(D1521='كشف حساب'!$B$5),1,""))</f>
        <v/>
      </c>
      <c r="D1521" s="18"/>
      <c r="E1521" s="17" t="str">
        <f>IFERROR(VLOOKUP(D1521,'بيان العملاء'!$B$7:$I$170,2,0),"")</f>
        <v/>
      </c>
      <c r="F1521" s="16"/>
      <c r="G1521" s="15"/>
      <c r="H1521" s="14"/>
      <c r="I1521" s="13"/>
    </row>
    <row r="1522" spans="2:9" ht="18.75" thickBot="1" x14ac:dyDescent="0.25">
      <c r="B1522" s="25" t="str">
        <f>IF(C1522="","",COUNTIF($C$7:C1522,C1522))</f>
        <v/>
      </c>
      <c r="C1522" s="25" t="str">
        <f>IF(AND('كشف حساب'!$F$5&amp;'كشف حساب'!$F$6="")*AND(D1522='كشف حساب'!$B$5),1,IF(AND(F1522&gt;='كشف حساب'!$F$5,'حركة العملاء'!F1522&lt;='كشف حساب'!$F$6)*AND(D1522='كشف حساب'!$B$5),1,""))</f>
        <v/>
      </c>
      <c r="D1522" s="18"/>
      <c r="E1522" s="17" t="str">
        <f>IFERROR(VLOOKUP(D1522,'بيان العملاء'!$B$7:$I$170,2,0),"")</f>
        <v/>
      </c>
      <c r="F1522" s="16"/>
      <c r="G1522" s="15"/>
      <c r="H1522" s="14"/>
      <c r="I1522" s="13"/>
    </row>
    <row r="1523" spans="2:9" ht="18.75" thickBot="1" x14ac:dyDescent="0.25">
      <c r="B1523" s="25" t="str">
        <f>IF(C1523="","",COUNTIF($C$7:C1523,C1523))</f>
        <v/>
      </c>
      <c r="C1523" s="25" t="str">
        <f>IF(AND('كشف حساب'!$F$5&amp;'كشف حساب'!$F$6="")*AND(D1523='كشف حساب'!$B$5),1,IF(AND(F1523&gt;='كشف حساب'!$F$5,'حركة العملاء'!F1523&lt;='كشف حساب'!$F$6)*AND(D1523='كشف حساب'!$B$5),1,""))</f>
        <v/>
      </c>
      <c r="D1523" s="18"/>
      <c r="E1523" s="17" t="str">
        <f>IFERROR(VLOOKUP(D1523,'بيان العملاء'!$B$7:$I$170,2,0),"")</f>
        <v/>
      </c>
      <c r="F1523" s="16"/>
      <c r="G1523" s="15"/>
      <c r="H1523" s="14"/>
      <c r="I1523" s="13"/>
    </row>
    <row r="1524" spans="2:9" ht="18.75" thickBot="1" x14ac:dyDescent="0.25">
      <c r="B1524" s="25" t="str">
        <f>IF(C1524="","",COUNTIF($C$7:C1524,C1524))</f>
        <v/>
      </c>
      <c r="C1524" s="25" t="str">
        <f>IF(AND('كشف حساب'!$F$5&amp;'كشف حساب'!$F$6="")*AND(D1524='كشف حساب'!$B$5),1,IF(AND(F1524&gt;='كشف حساب'!$F$5,'حركة العملاء'!F1524&lt;='كشف حساب'!$F$6)*AND(D1524='كشف حساب'!$B$5),1,""))</f>
        <v/>
      </c>
      <c r="D1524" s="18"/>
      <c r="E1524" s="17" t="str">
        <f>IFERROR(VLOOKUP(D1524,'بيان العملاء'!$B$7:$I$170,2,0),"")</f>
        <v/>
      </c>
      <c r="F1524" s="16"/>
      <c r="G1524" s="15"/>
      <c r="H1524" s="14"/>
      <c r="I1524" s="13"/>
    </row>
    <row r="1525" spans="2:9" ht="18.75" thickBot="1" x14ac:dyDescent="0.25">
      <c r="B1525" s="25" t="str">
        <f>IF(C1525="","",COUNTIF($C$7:C1525,C1525))</f>
        <v/>
      </c>
      <c r="C1525" s="25" t="str">
        <f>IF(AND('كشف حساب'!$F$5&amp;'كشف حساب'!$F$6="")*AND(D1525='كشف حساب'!$B$5),1,IF(AND(F1525&gt;='كشف حساب'!$F$5,'حركة العملاء'!F1525&lt;='كشف حساب'!$F$6)*AND(D1525='كشف حساب'!$B$5),1,""))</f>
        <v/>
      </c>
      <c r="D1525" s="18"/>
      <c r="E1525" s="17" t="str">
        <f>IFERROR(VLOOKUP(D1525,'بيان العملاء'!$B$7:$I$170,2,0),"")</f>
        <v/>
      </c>
      <c r="F1525" s="16"/>
      <c r="G1525" s="15"/>
      <c r="H1525" s="14"/>
      <c r="I1525" s="13"/>
    </row>
    <row r="1526" spans="2:9" ht="18.75" thickBot="1" x14ac:dyDescent="0.25">
      <c r="B1526" s="25" t="str">
        <f>IF(C1526="","",COUNTIF($C$7:C1526,C1526))</f>
        <v/>
      </c>
      <c r="C1526" s="25" t="str">
        <f>IF(AND('كشف حساب'!$F$5&amp;'كشف حساب'!$F$6="")*AND(D1526='كشف حساب'!$B$5),1,IF(AND(F1526&gt;='كشف حساب'!$F$5,'حركة العملاء'!F1526&lt;='كشف حساب'!$F$6)*AND(D1526='كشف حساب'!$B$5),1,""))</f>
        <v/>
      </c>
      <c r="D1526" s="18"/>
      <c r="E1526" s="17" t="str">
        <f>IFERROR(VLOOKUP(D1526,'بيان العملاء'!$B$7:$I$170,2,0),"")</f>
        <v/>
      </c>
      <c r="F1526" s="16"/>
      <c r="G1526" s="15"/>
      <c r="H1526" s="14"/>
      <c r="I1526" s="13"/>
    </row>
    <row r="1527" spans="2:9" ht="18.75" thickBot="1" x14ac:dyDescent="0.25">
      <c r="B1527" s="25" t="str">
        <f>IF(C1527="","",COUNTIF($C$7:C1527,C1527))</f>
        <v/>
      </c>
      <c r="C1527" s="25" t="str">
        <f>IF(AND('كشف حساب'!$F$5&amp;'كشف حساب'!$F$6="")*AND(D1527='كشف حساب'!$B$5),1,IF(AND(F1527&gt;='كشف حساب'!$F$5,'حركة العملاء'!F1527&lt;='كشف حساب'!$F$6)*AND(D1527='كشف حساب'!$B$5),1,""))</f>
        <v/>
      </c>
      <c r="D1527" s="18"/>
      <c r="E1527" s="17" t="str">
        <f>IFERROR(VLOOKUP(D1527,'بيان العملاء'!$B$7:$I$170,2,0),"")</f>
        <v/>
      </c>
      <c r="F1527" s="16"/>
      <c r="G1527" s="15"/>
      <c r="H1527" s="14"/>
      <c r="I1527" s="13"/>
    </row>
    <row r="1528" spans="2:9" ht="18.75" thickBot="1" x14ac:dyDescent="0.25">
      <c r="B1528" s="25" t="str">
        <f>IF(C1528="","",COUNTIF($C$7:C1528,C1528))</f>
        <v/>
      </c>
      <c r="C1528" s="25" t="str">
        <f>IF(AND('كشف حساب'!$F$5&amp;'كشف حساب'!$F$6="")*AND(D1528='كشف حساب'!$B$5),1,IF(AND(F1528&gt;='كشف حساب'!$F$5,'حركة العملاء'!F1528&lt;='كشف حساب'!$F$6)*AND(D1528='كشف حساب'!$B$5),1,""))</f>
        <v/>
      </c>
      <c r="D1528" s="18"/>
      <c r="E1528" s="17" t="str">
        <f>IFERROR(VLOOKUP(D1528,'بيان العملاء'!$B$7:$I$170,2,0),"")</f>
        <v/>
      </c>
      <c r="F1528" s="16"/>
      <c r="G1528" s="15"/>
      <c r="H1528" s="14"/>
      <c r="I1528" s="13"/>
    </row>
    <row r="1529" spans="2:9" ht="18.75" thickBot="1" x14ac:dyDescent="0.25">
      <c r="B1529" s="25" t="str">
        <f>IF(C1529="","",COUNTIF($C$7:C1529,C1529))</f>
        <v/>
      </c>
      <c r="C1529" s="25" t="str">
        <f>IF(AND('كشف حساب'!$F$5&amp;'كشف حساب'!$F$6="")*AND(D1529='كشف حساب'!$B$5),1,IF(AND(F1529&gt;='كشف حساب'!$F$5,'حركة العملاء'!F1529&lt;='كشف حساب'!$F$6)*AND(D1529='كشف حساب'!$B$5),1,""))</f>
        <v/>
      </c>
      <c r="D1529" s="18"/>
      <c r="E1529" s="17" t="str">
        <f>IFERROR(VLOOKUP(D1529,'بيان العملاء'!$B$7:$I$170,2,0),"")</f>
        <v/>
      </c>
      <c r="F1529" s="16"/>
      <c r="G1529" s="15"/>
      <c r="H1529" s="14"/>
      <c r="I1529" s="13"/>
    </row>
    <row r="1530" spans="2:9" ht="18.75" thickBot="1" x14ac:dyDescent="0.25">
      <c r="B1530" s="25" t="str">
        <f>IF(C1530="","",COUNTIF($C$7:C1530,C1530))</f>
        <v/>
      </c>
      <c r="C1530" s="25" t="str">
        <f>IF(AND('كشف حساب'!$F$5&amp;'كشف حساب'!$F$6="")*AND(D1530='كشف حساب'!$B$5),1,IF(AND(F1530&gt;='كشف حساب'!$F$5,'حركة العملاء'!F1530&lt;='كشف حساب'!$F$6)*AND(D1530='كشف حساب'!$B$5),1,""))</f>
        <v/>
      </c>
      <c r="D1530" s="18"/>
      <c r="E1530" s="17" t="str">
        <f>IFERROR(VLOOKUP(D1530,'بيان العملاء'!$B$7:$I$170,2,0),"")</f>
        <v/>
      </c>
      <c r="F1530" s="16"/>
      <c r="G1530" s="15"/>
      <c r="H1530" s="14"/>
      <c r="I1530" s="13"/>
    </row>
    <row r="1531" spans="2:9" ht="18.75" thickBot="1" x14ac:dyDescent="0.25">
      <c r="B1531" s="25" t="str">
        <f>IF(C1531="","",COUNTIF($C$7:C1531,C1531))</f>
        <v/>
      </c>
      <c r="C1531" s="25" t="str">
        <f>IF(AND('كشف حساب'!$F$5&amp;'كشف حساب'!$F$6="")*AND(D1531='كشف حساب'!$B$5),1,IF(AND(F1531&gt;='كشف حساب'!$F$5,'حركة العملاء'!F1531&lt;='كشف حساب'!$F$6)*AND(D1531='كشف حساب'!$B$5),1,""))</f>
        <v/>
      </c>
      <c r="D1531" s="18"/>
      <c r="E1531" s="17" t="str">
        <f>IFERROR(VLOOKUP(D1531,'بيان العملاء'!$B$7:$I$170,2,0),"")</f>
        <v/>
      </c>
      <c r="F1531" s="16"/>
      <c r="G1531" s="15"/>
      <c r="H1531" s="14"/>
      <c r="I1531" s="13"/>
    </row>
    <row r="1532" spans="2:9" ht="18.75" thickBot="1" x14ac:dyDescent="0.25">
      <c r="B1532" s="25" t="str">
        <f>IF(C1532="","",COUNTIF($C$7:C1532,C1532))</f>
        <v/>
      </c>
      <c r="C1532" s="25" t="str">
        <f>IF(AND('كشف حساب'!$F$5&amp;'كشف حساب'!$F$6="")*AND(D1532='كشف حساب'!$B$5),1,IF(AND(F1532&gt;='كشف حساب'!$F$5,'حركة العملاء'!F1532&lt;='كشف حساب'!$F$6)*AND(D1532='كشف حساب'!$B$5),1,""))</f>
        <v/>
      </c>
      <c r="D1532" s="18"/>
      <c r="E1532" s="17" t="str">
        <f>IFERROR(VLOOKUP(D1532,'بيان العملاء'!$B$7:$I$170,2,0),"")</f>
        <v/>
      </c>
      <c r="F1532" s="16"/>
      <c r="G1532" s="15"/>
      <c r="H1532" s="14"/>
      <c r="I1532" s="13"/>
    </row>
    <row r="1533" spans="2:9" ht="18.75" thickBot="1" x14ac:dyDescent="0.25">
      <c r="B1533" s="25" t="str">
        <f>IF(C1533="","",COUNTIF($C$7:C1533,C1533))</f>
        <v/>
      </c>
      <c r="C1533" s="25" t="str">
        <f>IF(AND('كشف حساب'!$F$5&amp;'كشف حساب'!$F$6="")*AND(D1533='كشف حساب'!$B$5),1,IF(AND(F1533&gt;='كشف حساب'!$F$5,'حركة العملاء'!F1533&lt;='كشف حساب'!$F$6)*AND(D1533='كشف حساب'!$B$5),1,""))</f>
        <v/>
      </c>
      <c r="D1533" s="18"/>
      <c r="E1533" s="17" t="str">
        <f>IFERROR(VLOOKUP(D1533,'بيان العملاء'!$B$7:$I$170,2,0),"")</f>
        <v/>
      </c>
      <c r="F1533" s="16"/>
      <c r="G1533" s="15"/>
      <c r="H1533" s="14"/>
      <c r="I1533" s="13"/>
    </row>
    <row r="1534" spans="2:9" ht="18.75" thickBot="1" x14ac:dyDescent="0.25">
      <c r="B1534" s="25" t="str">
        <f>IF(C1534="","",COUNTIF($C$7:C1534,C1534))</f>
        <v/>
      </c>
      <c r="C1534" s="25" t="str">
        <f>IF(AND('كشف حساب'!$F$5&amp;'كشف حساب'!$F$6="")*AND(D1534='كشف حساب'!$B$5),1,IF(AND(F1534&gt;='كشف حساب'!$F$5,'حركة العملاء'!F1534&lt;='كشف حساب'!$F$6)*AND(D1534='كشف حساب'!$B$5),1,""))</f>
        <v/>
      </c>
      <c r="D1534" s="18"/>
      <c r="E1534" s="17" t="str">
        <f>IFERROR(VLOOKUP(D1534,'بيان العملاء'!$B$7:$I$170,2,0),"")</f>
        <v/>
      </c>
      <c r="F1534" s="16"/>
      <c r="G1534" s="15"/>
      <c r="H1534" s="14"/>
      <c r="I1534" s="13"/>
    </row>
    <row r="1535" spans="2:9" ht="18.75" thickBot="1" x14ac:dyDescent="0.25">
      <c r="B1535" s="25" t="str">
        <f>IF(C1535="","",COUNTIF($C$7:C1535,C1535))</f>
        <v/>
      </c>
      <c r="C1535" s="25" t="str">
        <f>IF(AND('كشف حساب'!$F$5&amp;'كشف حساب'!$F$6="")*AND(D1535='كشف حساب'!$B$5),1,IF(AND(F1535&gt;='كشف حساب'!$F$5,'حركة العملاء'!F1535&lt;='كشف حساب'!$F$6)*AND(D1535='كشف حساب'!$B$5),1,""))</f>
        <v/>
      </c>
      <c r="D1535" s="18"/>
      <c r="E1535" s="17" t="str">
        <f>IFERROR(VLOOKUP(D1535,'بيان العملاء'!$B$7:$I$170,2,0),"")</f>
        <v/>
      </c>
      <c r="F1535" s="16"/>
      <c r="G1535" s="15"/>
      <c r="H1535" s="14"/>
      <c r="I1535" s="13"/>
    </row>
    <row r="1536" spans="2:9" ht="18.75" thickBot="1" x14ac:dyDescent="0.25">
      <c r="B1536" s="25" t="str">
        <f>IF(C1536="","",COUNTIF($C$7:C1536,C1536))</f>
        <v/>
      </c>
      <c r="C1536" s="25" t="str">
        <f>IF(AND('كشف حساب'!$F$5&amp;'كشف حساب'!$F$6="")*AND(D1536='كشف حساب'!$B$5),1,IF(AND(F1536&gt;='كشف حساب'!$F$5,'حركة العملاء'!F1536&lt;='كشف حساب'!$F$6)*AND(D1536='كشف حساب'!$B$5),1,""))</f>
        <v/>
      </c>
      <c r="D1536" s="18"/>
      <c r="E1536" s="17" t="str">
        <f>IFERROR(VLOOKUP(D1536,'بيان العملاء'!$B$7:$I$170,2,0),"")</f>
        <v/>
      </c>
      <c r="F1536" s="16"/>
      <c r="G1536" s="15"/>
      <c r="H1536" s="14"/>
      <c r="I1536" s="13"/>
    </row>
    <row r="1537" spans="2:9" ht="18.75" thickBot="1" x14ac:dyDescent="0.25">
      <c r="B1537" s="25" t="str">
        <f>IF(C1537="","",COUNTIF($C$7:C1537,C1537))</f>
        <v/>
      </c>
      <c r="C1537" s="25" t="str">
        <f>IF(AND('كشف حساب'!$F$5&amp;'كشف حساب'!$F$6="")*AND(D1537='كشف حساب'!$B$5),1,IF(AND(F1537&gt;='كشف حساب'!$F$5,'حركة العملاء'!F1537&lt;='كشف حساب'!$F$6)*AND(D1537='كشف حساب'!$B$5),1,""))</f>
        <v/>
      </c>
      <c r="D1537" s="18"/>
      <c r="E1537" s="17" t="str">
        <f>IFERROR(VLOOKUP(D1537,'بيان العملاء'!$B$7:$I$170,2,0),"")</f>
        <v/>
      </c>
      <c r="F1537" s="16"/>
      <c r="G1537" s="15"/>
      <c r="H1537" s="14"/>
      <c r="I1537" s="13"/>
    </row>
    <row r="1538" spans="2:9" ht="18.75" thickBot="1" x14ac:dyDescent="0.25">
      <c r="B1538" s="25" t="str">
        <f>IF(C1538="","",COUNTIF($C$7:C1538,C1538))</f>
        <v/>
      </c>
      <c r="C1538" s="25" t="str">
        <f>IF(AND('كشف حساب'!$F$5&amp;'كشف حساب'!$F$6="")*AND(D1538='كشف حساب'!$B$5),1,IF(AND(F1538&gt;='كشف حساب'!$F$5,'حركة العملاء'!F1538&lt;='كشف حساب'!$F$6)*AND(D1538='كشف حساب'!$B$5),1,""))</f>
        <v/>
      </c>
      <c r="D1538" s="18"/>
      <c r="E1538" s="17" t="str">
        <f>IFERROR(VLOOKUP(D1538,'بيان العملاء'!$B$7:$I$170,2,0),"")</f>
        <v/>
      </c>
      <c r="F1538" s="16"/>
      <c r="G1538" s="15"/>
      <c r="H1538" s="14"/>
      <c r="I1538" s="13"/>
    </row>
    <row r="1539" spans="2:9" ht="18.75" thickBot="1" x14ac:dyDescent="0.25">
      <c r="B1539" s="25" t="str">
        <f>IF(C1539="","",COUNTIF($C$7:C1539,C1539))</f>
        <v/>
      </c>
      <c r="C1539" s="25" t="str">
        <f>IF(AND('كشف حساب'!$F$5&amp;'كشف حساب'!$F$6="")*AND(D1539='كشف حساب'!$B$5),1,IF(AND(F1539&gt;='كشف حساب'!$F$5,'حركة العملاء'!F1539&lt;='كشف حساب'!$F$6)*AND(D1539='كشف حساب'!$B$5),1,""))</f>
        <v/>
      </c>
      <c r="D1539" s="18"/>
      <c r="E1539" s="17" t="str">
        <f>IFERROR(VLOOKUP(D1539,'بيان العملاء'!$B$7:$I$170,2,0),"")</f>
        <v/>
      </c>
      <c r="F1539" s="16"/>
      <c r="G1539" s="15"/>
      <c r="H1539" s="14"/>
      <c r="I1539" s="13"/>
    </row>
    <row r="1540" spans="2:9" ht="18.75" thickBot="1" x14ac:dyDescent="0.25">
      <c r="B1540" s="25" t="str">
        <f>IF(C1540="","",COUNTIF($C$7:C1540,C1540))</f>
        <v/>
      </c>
      <c r="C1540" s="25" t="str">
        <f>IF(AND('كشف حساب'!$F$5&amp;'كشف حساب'!$F$6="")*AND(D1540='كشف حساب'!$B$5),1,IF(AND(F1540&gt;='كشف حساب'!$F$5,'حركة العملاء'!F1540&lt;='كشف حساب'!$F$6)*AND(D1540='كشف حساب'!$B$5),1,""))</f>
        <v/>
      </c>
      <c r="D1540" s="18"/>
      <c r="E1540" s="17" t="str">
        <f>IFERROR(VLOOKUP(D1540,'بيان العملاء'!$B$7:$I$170,2,0),"")</f>
        <v/>
      </c>
      <c r="F1540" s="16"/>
      <c r="G1540" s="15"/>
      <c r="H1540" s="14"/>
      <c r="I1540" s="13"/>
    </row>
    <row r="1541" spans="2:9" ht="18.75" thickBot="1" x14ac:dyDescent="0.25">
      <c r="B1541" s="25" t="str">
        <f>IF(C1541="","",COUNTIF($C$7:C1541,C1541))</f>
        <v/>
      </c>
      <c r="C1541" s="25" t="str">
        <f>IF(AND('كشف حساب'!$F$5&amp;'كشف حساب'!$F$6="")*AND(D1541='كشف حساب'!$B$5),1,IF(AND(F1541&gt;='كشف حساب'!$F$5,'حركة العملاء'!F1541&lt;='كشف حساب'!$F$6)*AND(D1541='كشف حساب'!$B$5),1,""))</f>
        <v/>
      </c>
      <c r="D1541" s="18"/>
      <c r="E1541" s="17" t="str">
        <f>IFERROR(VLOOKUP(D1541,'بيان العملاء'!$B$7:$I$170,2,0),"")</f>
        <v/>
      </c>
      <c r="F1541" s="16"/>
      <c r="G1541" s="15"/>
      <c r="H1541" s="14"/>
      <c r="I1541" s="13"/>
    </row>
    <row r="1542" spans="2:9" ht="18.75" thickBot="1" x14ac:dyDescent="0.25">
      <c r="B1542" s="25" t="str">
        <f>IF(C1542="","",COUNTIF($C$7:C1542,C1542))</f>
        <v/>
      </c>
      <c r="C1542" s="25" t="str">
        <f>IF(AND('كشف حساب'!$F$5&amp;'كشف حساب'!$F$6="")*AND(D1542='كشف حساب'!$B$5),1,IF(AND(F1542&gt;='كشف حساب'!$F$5,'حركة العملاء'!F1542&lt;='كشف حساب'!$F$6)*AND(D1542='كشف حساب'!$B$5),1,""))</f>
        <v/>
      </c>
      <c r="D1542" s="18"/>
      <c r="E1542" s="17" t="str">
        <f>IFERROR(VLOOKUP(D1542,'بيان العملاء'!$B$7:$I$170,2,0),"")</f>
        <v/>
      </c>
      <c r="F1542" s="16"/>
      <c r="G1542" s="15"/>
      <c r="H1542" s="14"/>
      <c r="I1542" s="13"/>
    </row>
    <row r="1543" spans="2:9" ht="18.75" thickBot="1" x14ac:dyDescent="0.25">
      <c r="B1543" s="25" t="str">
        <f>IF(C1543="","",COUNTIF($C$7:C1543,C1543))</f>
        <v/>
      </c>
      <c r="C1543" s="25" t="str">
        <f>IF(AND('كشف حساب'!$F$5&amp;'كشف حساب'!$F$6="")*AND(D1543='كشف حساب'!$B$5),1,IF(AND(F1543&gt;='كشف حساب'!$F$5,'حركة العملاء'!F1543&lt;='كشف حساب'!$F$6)*AND(D1543='كشف حساب'!$B$5),1,""))</f>
        <v/>
      </c>
      <c r="D1543" s="18"/>
      <c r="E1543" s="17" t="str">
        <f>IFERROR(VLOOKUP(D1543,'بيان العملاء'!$B$7:$I$170,2,0),"")</f>
        <v/>
      </c>
      <c r="F1543" s="16"/>
      <c r="G1543" s="15"/>
      <c r="H1543" s="14"/>
      <c r="I1543" s="13"/>
    </row>
    <row r="1544" spans="2:9" ht="18.75" thickBot="1" x14ac:dyDescent="0.25">
      <c r="B1544" s="25" t="str">
        <f>IF(C1544="","",COUNTIF($C$7:C1544,C1544))</f>
        <v/>
      </c>
      <c r="C1544" s="25" t="str">
        <f>IF(AND('كشف حساب'!$F$5&amp;'كشف حساب'!$F$6="")*AND(D1544='كشف حساب'!$B$5),1,IF(AND(F1544&gt;='كشف حساب'!$F$5,'حركة العملاء'!F1544&lt;='كشف حساب'!$F$6)*AND(D1544='كشف حساب'!$B$5),1,""))</f>
        <v/>
      </c>
      <c r="D1544" s="18"/>
      <c r="E1544" s="17" t="str">
        <f>IFERROR(VLOOKUP(D1544,'بيان العملاء'!$B$7:$I$170,2,0),"")</f>
        <v/>
      </c>
      <c r="F1544" s="16"/>
      <c r="G1544" s="15"/>
      <c r="H1544" s="14"/>
      <c r="I1544" s="13"/>
    </row>
    <row r="1545" spans="2:9" ht="18.75" thickBot="1" x14ac:dyDescent="0.25">
      <c r="B1545" s="25" t="str">
        <f>IF(C1545="","",COUNTIF($C$7:C1545,C1545))</f>
        <v/>
      </c>
      <c r="C1545" s="25" t="str">
        <f>IF(AND('كشف حساب'!$F$5&amp;'كشف حساب'!$F$6="")*AND(D1545='كشف حساب'!$B$5),1,IF(AND(F1545&gt;='كشف حساب'!$F$5,'حركة العملاء'!F1545&lt;='كشف حساب'!$F$6)*AND(D1545='كشف حساب'!$B$5),1,""))</f>
        <v/>
      </c>
      <c r="D1545" s="18"/>
      <c r="E1545" s="17" t="str">
        <f>IFERROR(VLOOKUP(D1545,'بيان العملاء'!$B$7:$I$170,2,0),"")</f>
        <v/>
      </c>
      <c r="F1545" s="16"/>
      <c r="G1545" s="15"/>
      <c r="H1545" s="14"/>
      <c r="I1545" s="13"/>
    </row>
    <row r="1546" spans="2:9" ht="18.75" thickBot="1" x14ac:dyDescent="0.25">
      <c r="B1546" s="25" t="str">
        <f>IF(C1546="","",COUNTIF($C$7:C1546,C1546))</f>
        <v/>
      </c>
      <c r="C1546" s="25" t="str">
        <f>IF(AND('كشف حساب'!$F$5&amp;'كشف حساب'!$F$6="")*AND(D1546='كشف حساب'!$B$5),1,IF(AND(F1546&gt;='كشف حساب'!$F$5,'حركة العملاء'!F1546&lt;='كشف حساب'!$F$6)*AND(D1546='كشف حساب'!$B$5),1,""))</f>
        <v/>
      </c>
      <c r="D1546" s="18"/>
      <c r="E1546" s="17" t="str">
        <f>IFERROR(VLOOKUP(D1546,'بيان العملاء'!$B$7:$I$170,2,0),"")</f>
        <v/>
      </c>
      <c r="F1546" s="16"/>
      <c r="G1546" s="15"/>
      <c r="H1546" s="14"/>
      <c r="I1546" s="13"/>
    </row>
    <row r="1547" spans="2:9" ht="18.75" thickBot="1" x14ac:dyDescent="0.25">
      <c r="B1547" s="25" t="str">
        <f>IF(C1547="","",COUNTIF($C$7:C1547,C1547))</f>
        <v/>
      </c>
      <c r="C1547" s="25" t="str">
        <f>IF(AND('كشف حساب'!$F$5&amp;'كشف حساب'!$F$6="")*AND(D1547='كشف حساب'!$B$5),1,IF(AND(F1547&gt;='كشف حساب'!$F$5,'حركة العملاء'!F1547&lt;='كشف حساب'!$F$6)*AND(D1547='كشف حساب'!$B$5),1,""))</f>
        <v/>
      </c>
      <c r="D1547" s="18"/>
      <c r="E1547" s="17" t="str">
        <f>IFERROR(VLOOKUP(D1547,'بيان العملاء'!$B$7:$I$170,2,0),"")</f>
        <v/>
      </c>
      <c r="F1547" s="16"/>
      <c r="G1547" s="15"/>
      <c r="H1547" s="14"/>
      <c r="I1547" s="13"/>
    </row>
    <row r="1548" spans="2:9" ht="18.75" thickBot="1" x14ac:dyDescent="0.25">
      <c r="B1548" s="25" t="str">
        <f>IF(C1548="","",COUNTIF($C$7:C1548,C1548))</f>
        <v/>
      </c>
      <c r="C1548" s="25" t="str">
        <f>IF(AND('كشف حساب'!$F$5&amp;'كشف حساب'!$F$6="")*AND(D1548='كشف حساب'!$B$5),1,IF(AND(F1548&gt;='كشف حساب'!$F$5,'حركة العملاء'!F1548&lt;='كشف حساب'!$F$6)*AND(D1548='كشف حساب'!$B$5),1,""))</f>
        <v/>
      </c>
      <c r="D1548" s="18"/>
      <c r="E1548" s="17" t="str">
        <f>IFERROR(VLOOKUP(D1548,'بيان العملاء'!$B$7:$I$170,2,0),"")</f>
        <v/>
      </c>
      <c r="F1548" s="16"/>
      <c r="G1548" s="15"/>
      <c r="H1548" s="14"/>
      <c r="I1548" s="13"/>
    </row>
    <row r="1549" spans="2:9" ht="18.75" thickBot="1" x14ac:dyDescent="0.25">
      <c r="B1549" s="25" t="str">
        <f>IF(C1549="","",COUNTIF($C$7:C1549,C1549))</f>
        <v/>
      </c>
      <c r="C1549" s="25" t="str">
        <f>IF(AND('كشف حساب'!$F$5&amp;'كشف حساب'!$F$6="")*AND(D1549='كشف حساب'!$B$5),1,IF(AND(F1549&gt;='كشف حساب'!$F$5,'حركة العملاء'!F1549&lt;='كشف حساب'!$F$6)*AND(D1549='كشف حساب'!$B$5),1,""))</f>
        <v/>
      </c>
      <c r="D1549" s="18"/>
      <c r="E1549" s="17" t="str">
        <f>IFERROR(VLOOKUP(D1549,'بيان العملاء'!$B$7:$I$170,2,0),"")</f>
        <v/>
      </c>
      <c r="F1549" s="16"/>
      <c r="G1549" s="15"/>
      <c r="H1549" s="14"/>
      <c r="I1549" s="13"/>
    </row>
    <row r="1550" spans="2:9" ht="18.75" thickBot="1" x14ac:dyDescent="0.25">
      <c r="B1550" s="25" t="str">
        <f>IF(C1550="","",COUNTIF($C$7:C1550,C1550))</f>
        <v/>
      </c>
      <c r="C1550" s="25" t="str">
        <f>IF(AND('كشف حساب'!$F$5&amp;'كشف حساب'!$F$6="")*AND(D1550='كشف حساب'!$B$5),1,IF(AND(F1550&gt;='كشف حساب'!$F$5,'حركة العملاء'!F1550&lt;='كشف حساب'!$F$6)*AND(D1550='كشف حساب'!$B$5),1,""))</f>
        <v/>
      </c>
      <c r="D1550" s="18"/>
      <c r="E1550" s="17" t="str">
        <f>IFERROR(VLOOKUP(D1550,'بيان العملاء'!$B$7:$I$170,2,0),"")</f>
        <v/>
      </c>
      <c r="F1550" s="16"/>
      <c r="G1550" s="15"/>
      <c r="H1550" s="14"/>
      <c r="I1550" s="13"/>
    </row>
    <row r="1551" spans="2:9" ht="18.75" thickBot="1" x14ac:dyDescent="0.25">
      <c r="B1551" s="25" t="str">
        <f>IF(C1551="","",COUNTIF($C$7:C1551,C1551))</f>
        <v/>
      </c>
      <c r="C1551" s="25" t="str">
        <f>IF(AND('كشف حساب'!$F$5&amp;'كشف حساب'!$F$6="")*AND(D1551='كشف حساب'!$B$5),1,IF(AND(F1551&gt;='كشف حساب'!$F$5,'حركة العملاء'!F1551&lt;='كشف حساب'!$F$6)*AND(D1551='كشف حساب'!$B$5),1,""))</f>
        <v/>
      </c>
      <c r="D1551" s="18"/>
      <c r="E1551" s="17" t="str">
        <f>IFERROR(VLOOKUP(D1551,'بيان العملاء'!$B$7:$I$170,2,0),"")</f>
        <v/>
      </c>
      <c r="F1551" s="16"/>
      <c r="G1551" s="15"/>
      <c r="H1551" s="14"/>
      <c r="I1551" s="13"/>
    </row>
    <row r="1552" spans="2:9" ht="18.75" thickBot="1" x14ac:dyDescent="0.25">
      <c r="B1552" s="25" t="str">
        <f>IF(C1552="","",COUNTIF($C$7:C1552,C1552))</f>
        <v/>
      </c>
      <c r="C1552" s="25" t="str">
        <f>IF(AND('كشف حساب'!$F$5&amp;'كشف حساب'!$F$6="")*AND(D1552='كشف حساب'!$B$5),1,IF(AND(F1552&gt;='كشف حساب'!$F$5,'حركة العملاء'!F1552&lt;='كشف حساب'!$F$6)*AND(D1552='كشف حساب'!$B$5),1,""))</f>
        <v/>
      </c>
      <c r="D1552" s="18"/>
      <c r="E1552" s="17" t="str">
        <f>IFERROR(VLOOKUP(D1552,'بيان العملاء'!$B$7:$I$170,2,0),"")</f>
        <v/>
      </c>
      <c r="F1552" s="16"/>
      <c r="G1552" s="15"/>
      <c r="H1552" s="14"/>
      <c r="I1552" s="13"/>
    </row>
    <row r="1553" spans="2:9" ht="18.75" thickBot="1" x14ac:dyDescent="0.25">
      <c r="B1553" s="25" t="str">
        <f>IF(C1553="","",COUNTIF($C$7:C1553,C1553))</f>
        <v/>
      </c>
      <c r="C1553" s="25" t="str">
        <f>IF(AND('كشف حساب'!$F$5&amp;'كشف حساب'!$F$6="")*AND(D1553='كشف حساب'!$B$5),1,IF(AND(F1553&gt;='كشف حساب'!$F$5,'حركة العملاء'!F1553&lt;='كشف حساب'!$F$6)*AND(D1553='كشف حساب'!$B$5),1,""))</f>
        <v/>
      </c>
      <c r="D1553" s="18"/>
      <c r="E1553" s="17" t="str">
        <f>IFERROR(VLOOKUP(D1553,'بيان العملاء'!$B$7:$I$170,2,0),"")</f>
        <v/>
      </c>
      <c r="F1553" s="16"/>
      <c r="G1553" s="15"/>
      <c r="H1553" s="14"/>
      <c r="I1553" s="13"/>
    </row>
    <row r="1554" spans="2:9" ht="18.75" thickBot="1" x14ac:dyDescent="0.25">
      <c r="B1554" s="25" t="str">
        <f>IF(C1554="","",COUNTIF($C$7:C1554,C1554))</f>
        <v/>
      </c>
      <c r="C1554" s="25" t="str">
        <f>IF(AND('كشف حساب'!$F$5&amp;'كشف حساب'!$F$6="")*AND(D1554='كشف حساب'!$B$5),1,IF(AND(F1554&gt;='كشف حساب'!$F$5,'حركة العملاء'!F1554&lt;='كشف حساب'!$F$6)*AND(D1554='كشف حساب'!$B$5),1,""))</f>
        <v/>
      </c>
      <c r="D1554" s="18"/>
      <c r="E1554" s="17" t="str">
        <f>IFERROR(VLOOKUP(D1554,'بيان العملاء'!$B$7:$I$170,2,0),"")</f>
        <v/>
      </c>
      <c r="F1554" s="16"/>
      <c r="G1554" s="15"/>
      <c r="H1554" s="14"/>
      <c r="I1554" s="13"/>
    </row>
    <row r="1555" spans="2:9" ht="18.75" thickBot="1" x14ac:dyDescent="0.25">
      <c r="B1555" s="25" t="str">
        <f>IF(C1555="","",COUNTIF($C$7:C1555,C1555))</f>
        <v/>
      </c>
      <c r="C1555" s="25" t="str">
        <f>IF(AND('كشف حساب'!$F$5&amp;'كشف حساب'!$F$6="")*AND(D1555='كشف حساب'!$B$5),1,IF(AND(F1555&gt;='كشف حساب'!$F$5,'حركة العملاء'!F1555&lt;='كشف حساب'!$F$6)*AND(D1555='كشف حساب'!$B$5),1,""))</f>
        <v/>
      </c>
      <c r="D1555" s="18"/>
      <c r="E1555" s="17" t="str">
        <f>IFERROR(VLOOKUP(D1555,'بيان العملاء'!$B$7:$I$170,2,0),"")</f>
        <v/>
      </c>
      <c r="F1555" s="16"/>
      <c r="G1555" s="15"/>
      <c r="H1555" s="14"/>
      <c r="I1555" s="13"/>
    </row>
    <row r="1556" spans="2:9" ht="18.75" thickBot="1" x14ac:dyDescent="0.25">
      <c r="B1556" s="25" t="str">
        <f>IF(C1556="","",COUNTIF($C$7:C1556,C1556))</f>
        <v/>
      </c>
      <c r="C1556" s="25" t="str">
        <f>IF(AND('كشف حساب'!$F$5&amp;'كشف حساب'!$F$6="")*AND(D1556='كشف حساب'!$B$5),1,IF(AND(F1556&gt;='كشف حساب'!$F$5,'حركة العملاء'!F1556&lt;='كشف حساب'!$F$6)*AND(D1556='كشف حساب'!$B$5),1,""))</f>
        <v/>
      </c>
      <c r="D1556" s="18"/>
      <c r="E1556" s="17" t="str">
        <f>IFERROR(VLOOKUP(D1556,'بيان العملاء'!$B$7:$I$170,2,0),"")</f>
        <v/>
      </c>
      <c r="F1556" s="16"/>
      <c r="G1556" s="15"/>
      <c r="H1556" s="14"/>
      <c r="I1556" s="13"/>
    </row>
    <row r="1557" spans="2:9" ht="18.75" thickBot="1" x14ac:dyDescent="0.25">
      <c r="B1557" s="25" t="str">
        <f>IF(C1557="","",COUNTIF($C$7:C1557,C1557))</f>
        <v/>
      </c>
      <c r="C1557" s="25" t="str">
        <f>IF(AND('كشف حساب'!$F$5&amp;'كشف حساب'!$F$6="")*AND(D1557='كشف حساب'!$B$5),1,IF(AND(F1557&gt;='كشف حساب'!$F$5,'حركة العملاء'!F1557&lt;='كشف حساب'!$F$6)*AND(D1557='كشف حساب'!$B$5),1,""))</f>
        <v/>
      </c>
      <c r="D1557" s="18"/>
      <c r="E1557" s="17" t="str">
        <f>IFERROR(VLOOKUP(D1557,'بيان العملاء'!$B$7:$I$170,2,0),"")</f>
        <v/>
      </c>
      <c r="F1557" s="16"/>
      <c r="G1557" s="15"/>
      <c r="H1557" s="14"/>
      <c r="I1557" s="13"/>
    </row>
    <row r="1558" spans="2:9" ht="18.75" thickBot="1" x14ac:dyDescent="0.25">
      <c r="B1558" s="25" t="str">
        <f>IF(C1558="","",COUNTIF($C$7:C1558,C1558))</f>
        <v/>
      </c>
      <c r="C1558" s="25" t="str">
        <f>IF(AND('كشف حساب'!$F$5&amp;'كشف حساب'!$F$6="")*AND(D1558='كشف حساب'!$B$5),1,IF(AND(F1558&gt;='كشف حساب'!$F$5,'حركة العملاء'!F1558&lt;='كشف حساب'!$F$6)*AND(D1558='كشف حساب'!$B$5),1,""))</f>
        <v/>
      </c>
      <c r="D1558" s="18"/>
      <c r="E1558" s="17" t="str">
        <f>IFERROR(VLOOKUP(D1558,'بيان العملاء'!$B$7:$I$170,2,0),"")</f>
        <v/>
      </c>
      <c r="F1558" s="16"/>
      <c r="G1558" s="15"/>
      <c r="H1558" s="14"/>
      <c r="I1558" s="13"/>
    </row>
    <row r="1559" spans="2:9" ht="18.75" thickBot="1" x14ac:dyDescent="0.25">
      <c r="B1559" s="25" t="str">
        <f>IF(C1559="","",COUNTIF($C$7:C1559,C1559))</f>
        <v/>
      </c>
      <c r="C1559" s="25" t="str">
        <f>IF(AND('كشف حساب'!$F$5&amp;'كشف حساب'!$F$6="")*AND(D1559='كشف حساب'!$B$5),1,IF(AND(F1559&gt;='كشف حساب'!$F$5,'حركة العملاء'!F1559&lt;='كشف حساب'!$F$6)*AND(D1559='كشف حساب'!$B$5),1,""))</f>
        <v/>
      </c>
      <c r="D1559" s="18"/>
      <c r="E1559" s="17" t="str">
        <f>IFERROR(VLOOKUP(D1559,'بيان العملاء'!$B$7:$I$170,2,0),"")</f>
        <v/>
      </c>
      <c r="F1559" s="16"/>
      <c r="G1559" s="15"/>
      <c r="H1559" s="14"/>
      <c r="I1559" s="13"/>
    </row>
    <row r="1560" spans="2:9" ht="18.75" thickBot="1" x14ac:dyDescent="0.25">
      <c r="B1560" s="25" t="str">
        <f>IF(C1560="","",COUNTIF($C$7:C1560,C1560))</f>
        <v/>
      </c>
      <c r="C1560" s="25" t="str">
        <f>IF(AND('كشف حساب'!$F$5&amp;'كشف حساب'!$F$6="")*AND(D1560='كشف حساب'!$B$5),1,IF(AND(F1560&gt;='كشف حساب'!$F$5,'حركة العملاء'!F1560&lt;='كشف حساب'!$F$6)*AND(D1560='كشف حساب'!$B$5),1,""))</f>
        <v/>
      </c>
      <c r="D1560" s="18"/>
      <c r="E1560" s="17" t="str">
        <f>IFERROR(VLOOKUP(D1560,'بيان العملاء'!$B$7:$I$170,2,0),"")</f>
        <v/>
      </c>
      <c r="F1560" s="16"/>
      <c r="G1560" s="15"/>
      <c r="H1560" s="14"/>
      <c r="I1560" s="13"/>
    </row>
    <row r="1561" spans="2:9" ht="18.75" thickBot="1" x14ac:dyDescent="0.25">
      <c r="B1561" s="25" t="str">
        <f>IF(C1561="","",COUNTIF($C$7:C1561,C1561))</f>
        <v/>
      </c>
      <c r="C1561" s="25" t="str">
        <f>IF(AND('كشف حساب'!$F$5&amp;'كشف حساب'!$F$6="")*AND(D1561='كشف حساب'!$B$5),1,IF(AND(F1561&gt;='كشف حساب'!$F$5,'حركة العملاء'!F1561&lt;='كشف حساب'!$F$6)*AND(D1561='كشف حساب'!$B$5),1,""))</f>
        <v/>
      </c>
      <c r="D1561" s="18"/>
      <c r="E1561" s="17" t="str">
        <f>IFERROR(VLOOKUP(D1561,'بيان العملاء'!$B$7:$I$170,2,0),"")</f>
        <v/>
      </c>
      <c r="F1561" s="16"/>
      <c r="G1561" s="15"/>
      <c r="H1561" s="14"/>
      <c r="I1561" s="13"/>
    </row>
    <row r="1562" spans="2:9" ht="18.75" thickBot="1" x14ac:dyDescent="0.25">
      <c r="B1562" s="25" t="str">
        <f>IF(C1562="","",COUNTIF($C$7:C1562,C1562))</f>
        <v/>
      </c>
      <c r="C1562" s="25" t="str">
        <f>IF(AND('كشف حساب'!$F$5&amp;'كشف حساب'!$F$6="")*AND(D1562='كشف حساب'!$B$5),1,IF(AND(F1562&gt;='كشف حساب'!$F$5,'حركة العملاء'!F1562&lt;='كشف حساب'!$F$6)*AND(D1562='كشف حساب'!$B$5),1,""))</f>
        <v/>
      </c>
      <c r="D1562" s="18"/>
      <c r="E1562" s="17" t="str">
        <f>IFERROR(VLOOKUP(D1562,'بيان العملاء'!$B$7:$I$170,2,0),"")</f>
        <v/>
      </c>
      <c r="F1562" s="16"/>
      <c r="G1562" s="15"/>
      <c r="H1562" s="14"/>
      <c r="I1562" s="13"/>
    </row>
    <row r="1563" spans="2:9" ht="18.75" thickBot="1" x14ac:dyDescent="0.25">
      <c r="B1563" s="25" t="str">
        <f>IF(C1563="","",COUNTIF($C$7:C1563,C1563))</f>
        <v/>
      </c>
      <c r="C1563" s="25" t="str">
        <f>IF(AND('كشف حساب'!$F$5&amp;'كشف حساب'!$F$6="")*AND(D1563='كشف حساب'!$B$5),1,IF(AND(F1563&gt;='كشف حساب'!$F$5,'حركة العملاء'!F1563&lt;='كشف حساب'!$F$6)*AND(D1563='كشف حساب'!$B$5),1,""))</f>
        <v/>
      </c>
      <c r="D1563" s="18"/>
      <c r="E1563" s="17" t="str">
        <f>IFERROR(VLOOKUP(D1563,'بيان العملاء'!$B$7:$I$170,2,0),"")</f>
        <v/>
      </c>
      <c r="F1563" s="16"/>
      <c r="G1563" s="15"/>
      <c r="H1563" s="14"/>
      <c r="I1563" s="13"/>
    </row>
    <row r="1564" spans="2:9" ht="18.75" thickBot="1" x14ac:dyDescent="0.25">
      <c r="B1564" s="25" t="str">
        <f>IF(C1564="","",COUNTIF($C$7:C1564,C1564))</f>
        <v/>
      </c>
      <c r="C1564" s="25" t="str">
        <f>IF(AND('كشف حساب'!$F$5&amp;'كشف حساب'!$F$6="")*AND(D1564='كشف حساب'!$B$5),1,IF(AND(F1564&gt;='كشف حساب'!$F$5,'حركة العملاء'!F1564&lt;='كشف حساب'!$F$6)*AND(D1564='كشف حساب'!$B$5),1,""))</f>
        <v/>
      </c>
      <c r="D1564" s="18"/>
      <c r="E1564" s="17" t="str">
        <f>IFERROR(VLOOKUP(D1564,'بيان العملاء'!$B$7:$I$170,2,0),"")</f>
        <v/>
      </c>
      <c r="F1564" s="16"/>
      <c r="G1564" s="15"/>
      <c r="H1564" s="14"/>
      <c r="I1564" s="13"/>
    </row>
    <row r="1565" spans="2:9" ht="18.75" thickBot="1" x14ac:dyDescent="0.25">
      <c r="B1565" s="25" t="str">
        <f>IF(C1565="","",COUNTIF($C$7:C1565,C1565))</f>
        <v/>
      </c>
      <c r="C1565" s="25" t="str">
        <f>IF(AND('كشف حساب'!$F$5&amp;'كشف حساب'!$F$6="")*AND(D1565='كشف حساب'!$B$5),1,IF(AND(F1565&gt;='كشف حساب'!$F$5,'حركة العملاء'!F1565&lt;='كشف حساب'!$F$6)*AND(D1565='كشف حساب'!$B$5),1,""))</f>
        <v/>
      </c>
      <c r="D1565" s="18"/>
      <c r="E1565" s="17" t="str">
        <f>IFERROR(VLOOKUP(D1565,'بيان العملاء'!$B$7:$I$170,2,0),"")</f>
        <v/>
      </c>
      <c r="F1565" s="16"/>
      <c r="G1565" s="15"/>
      <c r="H1565" s="14"/>
      <c r="I1565" s="13"/>
    </row>
    <row r="1566" spans="2:9" ht="18.75" thickBot="1" x14ac:dyDescent="0.25">
      <c r="B1566" s="25" t="str">
        <f>IF(C1566="","",COUNTIF($C$7:C1566,C1566))</f>
        <v/>
      </c>
      <c r="C1566" s="25" t="str">
        <f>IF(AND('كشف حساب'!$F$5&amp;'كشف حساب'!$F$6="")*AND(D1566='كشف حساب'!$B$5),1,IF(AND(F1566&gt;='كشف حساب'!$F$5,'حركة العملاء'!F1566&lt;='كشف حساب'!$F$6)*AND(D1566='كشف حساب'!$B$5),1,""))</f>
        <v/>
      </c>
      <c r="D1566" s="18"/>
      <c r="E1566" s="17" t="str">
        <f>IFERROR(VLOOKUP(D1566,'بيان العملاء'!$B$7:$I$170,2,0),"")</f>
        <v/>
      </c>
      <c r="F1566" s="16"/>
      <c r="G1566" s="15"/>
      <c r="H1566" s="14"/>
      <c r="I1566" s="13"/>
    </row>
    <row r="1567" spans="2:9" ht="18.75" thickBot="1" x14ac:dyDescent="0.25">
      <c r="B1567" s="25" t="str">
        <f>IF(C1567="","",COUNTIF($C$7:C1567,C1567))</f>
        <v/>
      </c>
      <c r="C1567" s="25" t="str">
        <f>IF(AND('كشف حساب'!$F$5&amp;'كشف حساب'!$F$6="")*AND(D1567='كشف حساب'!$B$5),1,IF(AND(F1567&gt;='كشف حساب'!$F$5,'حركة العملاء'!F1567&lt;='كشف حساب'!$F$6)*AND(D1567='كشف حساب'!$B$5),1,""))</f>
        <v/>
      </c>
      <c r="D1567" s="18"/>
      <c r="E1567" s="17" t="str">
        <f>IFERROR(VLOOKUP(D1567,'بيان العملاء'!$B$7:$I$170,2,0),"")</f>
        <v/>
      </c>
      <c r="F1567" s="16"/>
      <c r="G1567" s="15"/>
      <c r="H1567" s="14"/>
      <c r="I1567" s="13"/>
    </row>
    <row r="1568" spans="2:9" ht="18.75" thickBot="1" x14ac:dyDescent="0.25">
      <c r="B1568" s="25" t="str">
        <f>IF(C1568="","",COUNTIF($C$7:C1568,C1568))</f>
        <v/>
      </c>
      <c r="C1568" s="25" t="str">
        <f>IF(AND('كشف حساب'!$F$5&amp;'كشف حساب'!$F$6="")*AND(D1568='كشف حساب'!$B$5),1,IF(AND(F1568&gt;='كشف حساب'!$F$5,'حركة العملاء'!F1568&lt;='كشف حساب'!$F$6)*AND(D1568='كشف حساب'!$B$5),1,""))</f>
        <v/>
      </c>
      <c r="D1568" s="18"/>
      <c r="E1568" s="17" t="str">
        <f>IFERROR(VLOOKUP(D1568,'بيان العملاء'!$B$7:$I$170,2,0),"")</f>
        <v/>
      </c>
      <c r="F1568" s="16"/>
      <c r="G1568" s="15"/>
      <c r="H1568" s="14"/>
      <c r="I1568" s="13"/>
    </row>
    <row r="1569" spans="2:9" ht="18.75" thickBot="1" x14ac:dyDescent="0.25">
      <c r="B1569" s="25" t="str">
        <f>IF(C1569="","",COUNTIF($C$7:C1569,C1569))</f>
        <v/>
      </c>
      <c r="C1569" s="25" t="str">
        <f>IF(AND('كشف حساب'!$F$5&amp;'كشف حساب'!$F$6="")*AND(D1569='كشف حساب'!$B$5),1,IF(AND(F1569&gt;='كشف حساب'!$F$5,'حركة العملاء'!F1569&lt;='كشف حساب'!$F$6)*AND(D1569='كشف حساب'!$B$5),1,""))</f>
        <v/>
      </c>
      <c r="D1569" s="18"/>
      <c r="E1569" s="17" t="str">
        <f>IFERROR(VLOOKUP(D1569,'بيان العملاء'!$B$7:$I$170,2,0),"")</f>
        <v/>
      </c>
      <c r="F1569" s="16"/>
      <c r="G1569" s="15"/>
      <c r="H1569" s="14"/>
      <c r="I1569" s="13"/>
    </row>
    <row r="1570" spans="2:9" ht="18.75" thickBot="1" x14ac:dyDescent="0.25">
      <c r="B1570" s="25" t="str">
        <f>IF(C1570="","",COUNTIF($C$7:C1570,C1570))</f>
        <v/>
      </c>
      <c r="C1570" s="25" t="str">
        <f>IF(AND('كشف حساب'!$F$5&amp;'كشف حساب'!$F$6="")*AND(D1570='كشف حساب'!$B$5),1,IF(AND(F1570&gt;='كشف حساب'!$F$5,'حركة العملاء'!F1570&lt;='كشف حساب'!$F$6)*AND(D1570='كشف حساب'!$B$5),1,""))</f>
        <v/>
      </c>
      <c r="D1570" s="18"/>
      <c r="E1570" s="17" t="str">
        <f>IFERROR(VLOOKUP(D1570,'بيان العملاء'!$B$7:$I$170,2,0),"")</f>
        <v/>
      </c>
      <c r="F1570" s="16"/>
      <c r="G1570" s="15"/>
      <c r="H1570" s="14"/>
      <c r="I1570" s="13"/>
    </row>
    <row r="1571" spans="2:9" ht="18.75" thickBot="1" x14ac:dyDescent="0.25">
      <c r="B1571" s="25" t="str">
        <f>IF(C1571="","",COUNTIF($C$7:C1571,C1571))</f>
        <v/>
      </c>
      <c r="C1571" s="25" t="str">
        <f>IF(AND('كشف حساب'!$F$5&amp;'كشف حساب'!$F$6="")*AND(D1571='كشف حساب'!$B$5),1,IF(AND(F1571&gt;='كشف حساب'!$F$5,'حركة العملاء'!F1571&lt;='كشف حساب'!$F$6)*AND(D1571='كشف حساب'!$B$5),1,""))</f>
        <v/>
      </c>
      <c r="D1571" s="18"/>
      <c r="E1571" s="17" t="str">
        <f>IFERROR(VLOOKUP(D1571,'بيان العملاء'!$B$7:$I$170,2,0),"")</f>
        <v/>
      </c>
      <c r="F1571" s="16"/>
      <c r="G1571" s="15"/>
      <c r="H1571" s="14"/>
      <c r="I1571" s="13"/>
    </row>
    <row r="1572" spans="2:9" ht="18.75" thickBot="1" x14ac:dyDescent="0.25">
      <c r="B1572" s="25" t="str">
        <f>IF(C1572="","",COUNTIF($C$7:C1572,C1572))</f>
        <v/>
      </c>
      <c r="C1572" s="25" t="str">
        <f>IF(AND('كشف حساب'!$F$5&amp;'كشف حساب'!$F$6="")*AND(D1572='كشف حساب'!$B$5),1,IF(AND(F1572&gt;='كشف حساب'!$F$5,'حركة العملاء'!F1572&lt;='كشف حساب'!$F$6)*AND(D1572='كشف حساب'!$B$5),1,""))</f>
        <v/>
      </c>
      <c r="D1572" s="18"/>
      <c r="E1572" s="17" t="str">
        <f>IFERROR(VLOOKUP(D1572,'بيان العملاء'!$B$7:$I$170,2,0),"")</f>
        <v/>
      </c>
      <c r="F1572" s="16"/>
      <c r="G1572" s="15"/>
      <c r="H1572" s="14"/>
      <c r="I1572" s="13"/>
    </row>
    <row r="1573" spans="2:9" ht="18.75" thickBot="1" x14ac:dyDescent="0.25">
      <c r="B1573" s="25" t="str">
        <f>IF(C1573="","",COUNTIF($C$7:C1573,C1573))</f>
        <v/>
      </c>
      <c r="C1573" s="25" t="str">
        <f>IF(AND('كشف حساب'!$F$5&amp;'كشف حساب'!$F$6="")*AND(D1573='كشف حساب'!$B$5),1,IF(AND(F1573&gt;='كشف حساب'!$F$5,'حركة العملاء'!F1573&lt;='كشف حساب'!$F$6)*AND(D1573='كشف حساب'!$B$5),1,""))</f>
        <v/>
      </c>
      <c r="D1573" s="18"/>
      <c r="E1573" s="17" t="str">
        <f>IFERROR(VLOOKUP(D1573,'بيان العملاء'!$B$7:$I$170,2,0),"")</f>
        <v/>
      </c>
      <c r="F1573" s="16"/>
      <c r="G1573" s="15"/>
      <c r="H1573" s="14"/>
      <c r="I1573" s="13"/>
    </row>
    <row r="1574" spans="2:9" ht="18.75" thickBot="1" x14ac:dyDescent="0.25">
      <c r="B1574" s="25" t="str">
        <f>IF(C1574="","",COUNTIF($C$7:C1574,C1574))</f>
        <v/>
      </c>
      <c r="C1574" s="25" t="str">
        <f>IF(AND('كشف حساب'!$F$5&amp;'كشف حساب'!$F$6="")*AND(D1574='كشف حساب'!$B$5),1,IF(AND(F1574&gt;='كشف حساب'!$F$5,'حركة العملاء'!F1574&lt;='كشف حساب'!$F$6)*AND(D1574='كشف حساب'!$B$5),1,""))</f>
        <v/>
      </c>
      <c r="D1574" s="18"/>
      <c r="E1574" s="17" t="str">
        <f>IFERROR(VLOOKUP(D1574,'بيان العملاء'!$B$7:$I$170,2,0),"")</f>
        <v/>
      </c>
      <c r="F1574" s="16"/>
      <c r="G1574" s="15"/>
      <c r="H1574" s="14"/>
      <c r="I1574" s="13"/>
    </row>
    <row r="1575" spans="2:9" ht="18.75" thickBot="1" x14ac:dyDescent="0.25">
      <c r="B1575" s="25" t="str">
        <f>IF(C1575="","",COUNTIF($C$7:C1575,C1575))</f>
        <v/>
      </c>
      <c r="C1575" s="25" t="str">
        <f>IF(AND('كشف حساب'!$F$5&amp;'كشف حساب'!$F$6="")*AND(D1575='كشف حساب'!$B$5),1,IF(AND(F1575&gt;='كشف حساب'!$F$5,'حركة العملاء'!F1575&lt;='كشف حساب'!$F$6)*AND(D1575='كشف حساب'!$B$5),1,""))</f>
        <v/>
      </c>
      <c r="D1575" s="18"/>
      <c r="E1575" s="17" t="str">
        <f>IFERROR(VLOOKUP(D1575,'بيان العملاء'!$B$7:$I$170,2,0),"")</f>
        <v/>
      </c>
      <c r="F1575" s="16"/>
      <c r="G1575" s="15"/>
      <c r="H1575" s="14"/>
      <c r="I1575" s="13"/>
    </row>
    <row r="1576" spans="2:9" ht="18.75" thickBot="1" x14ac:dyDescent="0.25">
      <c r="B1576" s="25" t="str">
        <f>IF(C1576="","",COUNTIF($C$7:C1576,C1576))</f>
        <v/>
      </c>
      <c r="C1576" s="25" t="str">
        <f>IF(AND('كشف حساب'!$F$5&amp;'كشف حساب'!$F$6="")*AND(D1576='كشف حساب'!$B$5),1,IF(AND(F1576&gt;='كشف حساب'!$F$5,'حركة العملاء'!F1576&lt;='كشف حساب'!$F$6)*AND(D1576='كشف حساب'!$B$5),1,""))</f>
        <v/>
      </c>
      <c r="D1576" s="18"/>
      <c r="E1576" s="17" t="str">
        <f>IFERROR(VLOOKUP(D1576,'بيان العملاء'!$B$7:$I$170,2,0),"")</f>
        <v/>
      </c>
      <c r="F1576" s="16"/>
      <c r="G1576" s="15"/>
      <c r="H1576" s="14"/>
      <c r="I1576" s="13"/>
    </row>
    <row r="1577" spans="2:9" ht="18.75" thickBot="1" x14ac:dyDescent="0.25">
      <c r="B1577" s="25" t="str">
        <f>IF(C1577="","",COUNTIF($C$7:C1577,C1577))</f>
        <v/>
      </c>
      <c r="C1577" s="25" t="str">
        <f>IF(AND('كشف حساب'!$F$5&amp;'كشف حساب'!$F$6="")*AND(D1577='كشف حساب'!$B$5),1,IF(AND(F1577&gt;='كشف حساب'!$F$5,'حركة العملاء'!F1577&lt;='كشف حساب'!$F$6)*AND(D1577='كشف حساب'!$B$5),1,""))</f>
        <v/>
      </c>
      <c r="D1577" s="18"/>
      <c r="E1577" s="17" t="str">
        <f>IFERROR(VLOOKUP(D1577,'بيان العملاء'!$B$7:$I$170,2,0),"")</f>
        <v/>
      </c>
      <c r="F1577" s="16"/>
      <c r="G1577" s="15"/>
      <c r="H1577" s="14"/>
      <c r="I1577" s="13"/>
    </row>
    <row r="1578" spans="2:9" ht="18.75" thickBot="1" x14ac:dyDescent="0.25">
      <c r="B1578" s="25" t="str">
        <f>IF(C1578="","",COUNTIF($C$7:C1578,C1578))</f>
        <v/>
      </c>
      <c r="C1578" s="25" t="str">
        <f>IF(AND('كشف حساب'!$F$5&amp;'كشف حساب'!$F$6="")*AND(D1578='كشف حساب'!$B$5),1,IF(AND(F1578&gt;='كشف حساب'!$F$5,'حركة العملاء'!F1578&lt;='كشف حساب'!$F$6)*AND(D1578='كشف حساب'!$B$5),1,""))</f>
        <v/>
      </c>
      <c r="D1578" s="18"/>
      <c r="E1578" s="17" t="str">
        <f>IFERROR(VLOOKUP(D1578,'بيان العملاء'!$B$7:$I$170,2,0),"")</f>
        <v/>
      </c>
      <c r="F1578" s="16"/>
      <c r="G1578" s="15"/>
      <c r="H1578" s="14"/>
      <c r="I1578" s="13"/>
    </row>
    <row r="1579" spans="2:9" ht="18.75" thickBot="1" x14ac:dyDescent="0.25">
      <c r="B1579" s="25" t="str">
        <f>IF(C1579="","",COUNTIF($C$7:C1579,C1579))</f>
        <v/>
      </c>
      <c r="C1579" s="25" t="str">
        <f>IF(AND('كشف حساب'!$F$5&amp;'كشف حساب'!$F$6="")*AND(D1579='كشف حساب'!$B$5),1,IF(AND(F1579&gt;='كشف حساب'!$F$5,'حركة العملاء'!F1579&lt;='كشف حساب'!$F$6)*AND(D1579='كشف حساب'!$B$5),1,""))</f>
        <v/>
      </c>
      <c r="D1579" s="18"/>
      <c r="E1579" s="17" t="str">
        <f>IFERROR(VLOOKUP(D1579,'بيان العملاء'!$B$7:$I$170,2,0),"")</f>
        <v/>
      </c>
      <c r="F1579" s="16"/>
      <c r="G1579" s="15"/>
      <c r="H1579" s="14"/>
      <c r="I1579" s="13"/>
    </row>
    <row r="1580" spans="2:9" ht="18.75" thickBot="1" x14ac:dyDescent="0.25">
      <c r="B1580" s="25" t="str">
        <f>IF(C1580="","",COUNTIF($C$7:C1580,C1580))</f>
        <v/>
      </c>
      <c r="C1580" s="25" t="str">
        <f>IF(AND('كشف حساب'!$F$5&amp;'كشف حساب'!$F$6="")*AND(D1580='كشف حساب'!$B$5),1,IF(AND(F1580&gt;='كشف حساب'!$F$5,'حركة العملاء'!F1580&lt;='كشف حساب'!$F$6)*AND(D1580='كشف حساب'!$B$5),1,""))</f>
        <v/>
      </c>
      <c r="D1580" s="18"/>
      <c r="E1580" s="17" t="str">
        <f>IFERROR(VLOOKUP(D1580,'بيان العملاء'!$B$7:$I$170,2,0),"")</f>
        <v/>
      </c>
      <c r="F1580" s="16"/>
      <c r="G1580" s="15"/>
      <c r="H1580" s="14"/>
      <c r="I1580" s="13"/>
    </row>
    <row r="1581" spans="2:9" ht="18.75" thickBot="1" x14ac:dyDescent="0.25">
      <c r="B1581" s="25" t="str">
        <f>IF(C1581="","",COUNTIF($C$7:C1581,C1581))</f>
        <v/>
      </c>
      <c r="C1581" s="25" t="str">
        <f>IF(AND('كشف حساب'!$F$5&amp;'كشف حساب'!$F$6="")*AND(D1581='كشف حساب'!$B$5),1,IF(AND(F1581&gt;='كشف حساب'!$F$5,'حركة العملاء'!F1581&lt;='كشف حساب'!$F$6)*AND(D1581='كشف حساب'!$B$5),1,""))</f>
        <v/>
      </c>
      <c r="D1581" s="18"/>
      <c r="E1581" s="17" t="str">
        <f>IFERROR(VLOOKUP(D1581,'بيان العملاء'!$B$7:$I$170,2,0),"")</f>
        <v/>
      </c>
      <c r="F1581" s="16"/>
      <c r="G1581" s="15"/>
      <c r="H1581" s="14"/>
      <c r="I1581" s="13"/>
    </row>
    <row r="1582" spans="2:9" ht="18.75" thickBot="1" x14ac:dyDescent="0.25">
      <c r="B1582" s="25" t="str">
        <f>IF(C1582="","",COUNTIF($C$7:C1582,C1582))</f>
        <v/>
      </c>
      <c r="C1582" s="25" t="str">
        <f>IF(AND('كشف حساب'!$F$5&amp;'كشف حساب'!$F$6="")*AND(D1582='كشف حساب'!$B$5),1,IF(AND(F1582&gt;='كشف حساب'!$F$5,'حركة العملاء'!F1582&lt;='كشف حساب'!$F$6)*AND(D1582='كشف حساب'!$B$5),1,""))</f>
        <v/>
      </c>
      <c r="D1582" s="18"/>
      <c r="E1582" s="17" t="str">
        <f>IFERROR(VLOOKUP(D1582,'بيان العملاء'!$B$7:$I$170,2,0),"")</f>
        <v/>
      </c>
      <c r="F1582" s="16"/>
      <c r="G1582" s="15"/>
      <c r="H1582" s="14"/>
      <c r="I1582" s="13"/>
    </row>
    <row r="1583" spans="2:9" ht="18.75" thickBot="1" x14ac:dyDescent="0.25">
      <c r="B1583" s="25" t="str">
        <f>IF(C1583="","",COUNTIF($C$7:C1583,C1583))</f>
        <v/>
      </c>
      <c r="C1583" s="25" t="str">
        <f>IF(AND('كشف حساب'!$F$5&amp;'كشف حساب'!$F$6="")*AND(D1583='كشف حساب'!$B$5),1,IF(AND(F1583&gt;='كشف حساب'!$F$5,'حركة العملاء'!F1583&lt;='كشف حساب'!$F$6)*AND(D1583='كشف حساب'!$B$5),1,""))</f>
        <v/>
      </c>
      <c r="D1583" s="18"/>
      <c r="E1583" s="17" t="str">
        <f>IFERROR(VLOOKUP(D1583,'بيان العملاء'!$B$7:$I$170,2,0),"")</f>
        <v/>
      </c>
      <c r="F1583" s="16"/>
      <c r="G1583" s="15"/>
      <c r="H1583" s="14"/>
      <c r="I1583" s="13"/>
    </row>
    <row r="1584" spans="2:9" ht="18.75" thickBot="1" x14ac:dyDescent="0.25">
      <c r="B1584" s="25" t="str">
        <f>IF(C1584="","",COUNTIF($C$7:C1584,C1584))</f>
        <v/>
      </c>
      <c r="C1584" s="25" t="str">
        <f>IF(AND('كشف حساب'!$F$5&amp;'كشف حساب'!$F$6="")*AND(D1584='كشف حساب'!$B$5),1,IF(AND(F1584&gt;='كشف حساب'!$F$5,'حركة العملاء'!F1584&lt;='كشف حساب'!$F$6)*AND(D1584='كشف حساب'!$B$5),1,""))</f>
        <v/>
      </c>
      <c r="D1584" s="18"/>
      <c r="E1584" s="17" t="str">
        <f>IFERROR(VLOOKUP(D1584,'بيان العملاء'!$B$7:$I$170,2,0),"")</f>
        <v/>
      </c>
      <c r="F1584" s="16"/>
      <c r="G1584" s="15"/>
      <c r="H1584" s="14"/>
      <c r="I1584" s="13"/>
    </row>
    <row r="1585" spans="2:9" ht="18.75" thickBot="1" x14ac:dyDescent="0.25">
      <c r="B1585" s="25" t="str">
        <f>IF(C1585="","",COUNTIF($C$7:C1585,C1585))</f>
        <v/>
      </c>
      <c r="C1585" s="25" t="str">
        <f>IF(AND('كشف حساب'!$F$5&amp;'كشف حساب'!$F$6="")*AND(D1585='كشف حساب'!$B$5),1,IF(AND(F1585&gt;='كشف حساب'!$F$5,'حركة العملاء'!F1585&lt;='كشف حساب'!$F$6)*AND(D1585='كشف حساب'!$B$5),1,""))</f>
        <v/>
      </c>
      <c r="D1585" s="18"/>
      <c r="E1585" s="17" t="str">
        <f>IFERROR(VLOOKUP(D1585,'بيان العملاء'!$B$7:$I$170,2,0),"")</f>
        <v/>
      </c>
      <c r="F1585" s="16"/>
      <c r="G1585" s="15"/>
      <c r="H1585" s="14"/>
      <c r="I1585" s="13"/>
    </row>
    <row r="1586" spans="2:9" ht="18.75" thickBot="1" x14ac:dyDescent="0.25">
      <c r="B1586" s="25" t="str">
        <f>IF(C1586="","",COUNTIF($C$7:C1586,C1586))</f>
        <v/>
      </c>
      <c r="C1586" s="25" t="str">
        <f>IF(AND('كشف حساب'!$F$5&amp;'كشف حساب'!$F$6="")*AND(D1586='كشف حساب'!$B$5),1,IF(AND(F1586&gt;='كشف حساب'!$F$5,'حركة العملاء'!F1586&lt;='كشف حساب'!$F$6)*AND(D1586='كشف حساب'!$B$5),1,""))</f>
        <v/>
      </c>
      <c r="D1586" s="18"/>
      <c r="E1586" s="17" t="str">
        <f>IFERROR(VLOOKUP(D1586,'بيان العملاء'!$B$7:$I$170,2,0),"")</f>
        <v/>
      </c>
      <c r="F1586" s="16"/>
      <c r="G1586" s="15"/>
      <c r="H1586" s="14"/>
      <c r="I1586" s="13"/>
    </row>
    <row r="1587" spans="2:9" ht="18.75" thickBot="1" x14ac:dyDescent="0.25">
      <c r="B1587" s="25" t="str">
        <f>IF(C1587="","",COUNTIF($C$7:C1587,C1587))</f>
        <v/>
      </c>
      <c r="C1587" s="25" t="str">
        <f>IF(AND('كشف حساب'!$F$5&amp;'كشف حساب'!$F$6="")*AND(D1587='كشف حساب'!$B$5),1,IF(AND(F1587&gt;='كشف حساب'!$F$5,'حركة العملاء'!F1587&lt;='كشف حساب'!$F$6)*AND(D1587='كشف حساب'!$B$5),1,""))</f>
        <v/>
      </c>
      <c r="D1587" s="18"/>
      <c r="E1587" s="17" t="str">
        <f>IFERROR(VLOOKUP(D1587,'بيان العملاء'!$B$7:$I$170,2,0),"")</f>
        <v/>
      </c>
      <c r="F1587" s="16"/>
      <c r="G1587" s="15"/>
      <c r="H1587" s="14"/>
      <c r="I1587" s="13"/>
    </row>
    <row r="1588" spans="2:9" ht="18.75" thickBot="1" x14ac:dyDescent="0.25">
      <c r="B1588" s="25" t="str">
        <f>IF(C1588="","",COUNTIF($C$7:C1588,C1588))</f>
        <v/>
      </c>
      <c r="C1588" s="25" t="str">
        <f>IF(AND('كشف حساب'!$F$5&amp;'كشف حساب'!$F$6="")*AND(D1588='كشف حساب'!$B$5),1,IF(AND(F1588&gt;='كشف حساب'!$F$5,'حركة العملاء'!F1588&lt;='كشف حساب'!$F$6)*AND(D1588='كشف حساب'!$B$5),1,""))</f>
        <v/>
      </c>
      <c r="D1588" s="18"/>
      <c r="E1588" s="17" t="str">
        <f>IFERROR(VLOOKUP(D1588,'بيان العملاء'!$B$7:$I$170,2,0),"")</f>
        <v/>
      </c>
      <c r="F1588" s="16"/>
      <c r="G1588" s="15"/>
      <c r="H1588" s="14"/>
      <c r="I1588" s="13"/>
    </row>
    <row r="1589" spans="2:9" ht="18.75" thickBot="1" x14ac:dyDescent="0.25">
      <c r="B1589" s="25" t="str">
        <f>IF(C1589="","",COUNTIF($C$7:C1589,C1589))</f>
        <v/>
      </c>
      <c r="C1589" s="25" t="str">
        <f>IF(AND('كشف حساب'!$F$5&amp;'كشف حساب'!$F$6="")*AND(D1589='كشف حساب'!$B$5),1,IF(AND(F1589&gt;='كشف حساب'!$F$5,'حركة العملاء'!F1589&lt;='كشف حساب'!$F$6)*AND(D1589='كشف حساب'!$B$5),1,""))</f>
        <v/>
      </c>
      <c r="D1589" s="18"/>
      <c r="E1589" s="17" t="str">
        <f>IFERROR(VLOOKUP(D1589,'بيان العملاء'!$B$7:$I$170,2,0),"")</f>
        <v/>
      </c>
      <c r="F1589" s="16"/>
      <c r="G1589" s="15"/>
      <c r="H1589" s="14"/>
      <c r="I1589" s="13"/>
    </row>
    <row r="1590" spans="2:9" ht="18.75" thickBot="1" x14ac:dyDescent="0.25">
      <c r="B1590" s="25" t="str">
        <f>IF(C1590="","",COUNTIF($C$7:C1590,C1590))</f>
        <v/>
      </c>
      <c r="C1590" s="25" t="str">
        <f>IF(AND('كشف حساب'!$F$5&amp;'كشف حساب'!$F$6="")*AND(D1590='كشف حساب'!$B$5),1,IF(AND(F1590&gt;='كشف حساب'!$F$5,'حركة العملاء'!F1590&lt;='كشف حساب'!$F$6)*AND(D1590='كشف حساب'!$B$5),1,""))</f>
        <v/>
      </c>
      <c r="D1590" s="18"/>
      <c r="E1590" s="17" t="str">
        <f>IFERROR(VLOOKUP(D1590,'بيان العملاء'!$B$7:$I$170,2,0),"")</f>
        <v/>
      </c>
      <c r="F1590" s="16"/>
      <c r="G1590" s="15"/>
      <c r="H1590" s="14"/>
      <c r="I1590" s="13"/>
    </row>
    <row r="1591" spans="2:9" ht="18.75" thickBot="1" x14ac:dyDescent="0.25">
      <c r="B1591" s="25" t="str">
        <f>IF(C1591="","",COUNTIF($C$7:C1591,C1591))</f>
        <v/>
      </c>
      <c r="C1591" s="25" t="str">
        <f>IF(AND('كشف حساب'!$F$5&amp;'كشف حساب'!$F$6="")*AND(D1591='كشف حساب'!$B$5),1,IF(AND(F1591&gt;='كشف حساب'!$F$5,'حركة العملاء'!F1591&lt;='كشف حساب'!$F$6)*AND(D1591='كشف حساب'!$B$5),1,""))</f>
        <v/>
      </c>
      <c r="D1591" s="18"/>
      <c r="E1591" s="17" t="str">
        <f>IFERROR(VLOOKUP(D1591,'بيان العملاء'!$B$7:$I$170,2,0),"")</f>
        <v/>
      </c>
      <c r="F1591" s="16"/>
      <c r="G1591" s="15"/>
      <c r="H1591" s="14"/>
      <c r="I1591" s="13"/>
    </row>
    <row r="1592" spans="2:9" ht="18.75" thickBot="1" x14ac:dyDescent="0.25">
      <c r="B1592" s="25" t="str">
        <f>IF(C1592="","",COUNTIF($C$7:C1592,C1592))</f>
        <v/>
      </c>
      <c r="C1592" s="25" t="str">
        <f>IF(AND('كشف حساب'!$F$5&amp;'كشف حساب'!$F$6="")*AND(D1592='كشف حساب'!$B$5),1,IF(AND(F1592&gt;='كشف حساب'!$F$5,'حركة العملاء'!F1592&lt;='كشف حساب'!$F$6)*AND(D1592='كشف حساب'!$B$5),1,""))</f>
        <v/>
      </c>
      <c r="D1592" s="18"/>
      <c r="E1592" s="17" t="str">
        <f>IFERROR(VLOOKUP(D1592,'بيان العملاء'!$B$7:$I$170,2,0),"")</f>
        <v/>
      </c>
      <c r="F1592" s="16"/>
      <c r="G1592" s="15"/>
      <c r="H1592" s="14"/>
      <c r="I1592" s="13"/>
    </row>
    <row r="1593" spans="2:9" ht="18.75" thickBot="1" x14ac:dyDescent="0.25">
      <c r="B1593" s="25" t="str">
        <f>IF(C1593="","",COUNTIF($C$7:C1593,C1593))</f>
        <v/>
      </c>
      <c r="C1593" s="25" t="str">
        <f>IF(AND('كشف حساب'!$F$5&amp;'كشف حساب'!$F$6="")*AND(D1593='كشف حساب'!$B$5),1,IF(AND(F1593&gt;='كشف حساب'!$F$5,'حركة العملاء'!F1593&lt;='كشف حساب'!$F$6)*AND(D1593='كشف حساب'!$B$5),1,""))</f>
        <v/>
      </c>
      <c r="D1593" s="18"/>
      <c r="E1593" s="17" t="str">
        <f>IFERROR(VLOOKUP(D1593,'بيان العملاء'!$B$7:$I$170,2,0),"")</f>
        <v/>
      </c>
      <c r="F1593" s="16"/>
      <c r="G1593" s="15"/>
      <c r="H1593" s="14"/>
      <c r="I1593" s="13"/>
    </row>
    <row r="1594" spans="2:9" ht="18.75" thickBot="1" x14ac:dyDescent="0.25">
      <c r="B1594" s="25" t="str">
        <f>IF(C1594="","",COUNTIF($C$7:C1594,C1594))</f>
        <v/>
      </c>
      <c r="C1594" s="25" t="str">
        <f>IF(AND('كشف حساب'!$F$5&amp;'كشف حساب'!$F$6="")*AND(D1594='كشف حساب'!$B$5),1,IF(AND(F1594&gt;='كشف حساب'!$F$5,'حركة العملاء'!F1594&lt;='كشف حساب'!$F$6)*AND(D1594='كشف حساب'!$B$5),1,""))</f>
        <v/>
      </c>
      <c r="D1594" s="18"/>
      <c r="E1594" s="17" t="str">
        <f>IFERROR(VLOOKUP(D1594,'بيان العملاء'!$B$7:$I$170,2,0),"")</f>
        <v/>
      </c>
      <c r="F1594" s="16"/>
      <c r="G1594" s="15"/>
      <c r="H1594" s="14"/>
      <c r="I1594" s="13"/>
    </row>
    <row r="1595" spans="2:9" ht="18.75" thickBot="1" x14ac:dyDescent="0.25">
      <c r="B1595" s="25" t="str">
        <f>IF(C1595="","",COUNTIF($C$7:C1595,C1595))</f>
        <v/>
      </c>
      <c r="C1595" s="25" t="str">
        <f>IF(AND('كشف حساب'!$F$5&amp;'كشف حساب'!$F$6="")*AND(D1595='كشف حساب'!$B$5),1,IF(AND(F1595&gt;='كشف حساب'!$F$5,'حركة العملاء'!F1595&lt;='كشف حساب'!$F$6)*AND(D1595='كشف حساب'!$B$5),1,""))</f>
        <v/>
      </c>
      <c r="D1595" s="18"/>
      <c r="E1595" s="17" t="str">
        <f>IFERROR(VLOOKUP(D1595,'بيان العملاء'!$B$7:$I$170,2,0),"")</f>
        <v/>
      </c>
      <c r="F1595" s="16"/>
      <c r="G1595" s="15"/>
      <c r="H1595" s="14"/>
      <c r="I1595" s="13"/>
    </row>
    <row r="1596" spans="2:9" ht="18.75" thickBot="1" x14ac:dyDescent="0.25">
      <c r="B1596" s="25" t="str">
        <f>IF(C1596="","",COUNTIF($C$7:C1596,C1596))</f>
        <v/>
      </c>
      <c r="C1596" s="25" t="str">
        <f>IF(AND('كشف حساب'!$F$5&amp;'كشف حساب'!$F$6="")*AND(D1596='كشف حساب'!$B$5),1,IF(AND(F1596&gt;='كشف حساب'!$F$5,'حركة العملاء'!F1596&lt;='كشف حساب'!$F$6)*AND(D1596='كشف حساب'!$B$5),1,""))</f>
        <v/>
      </c>
      <c r="D1596" s="18"/>
      <c r="E1596" s="17" t="str">
        <f>IFERROR(VLOOKUP(D1596,'بيان العملاء'!$B$7:$I$170,2,0),"")</f>
        <v/>
      </c>
      <c r="F1596" s="16"/>
      <c r="G1596" s="15"/>
      <c r="H1596" s="14"/>
      <c r="I1596" s="13"/>
    </row>
    <row r="1597" spans="2:9" ht="18.75" thickBot="1" x14ac:dyDescent="0.25">
      <c r="B1597" s="25" t="str">
        <f>IF(C1597="","",COUNTIF($C$7:C1597,C1597))</f>
        <v/>
      </c>
      <c r="C1597" s="25" t="str">
        <f>IF(AND('كشف حساب'!$F$5&amp;'كشف حساب'!$F$6="")*AND(D1597='كشف حساب'!$B$5),1,IF(AND(F1597&gt;='كشف حساب'!$F$5,'حركة العملاء'!F1597&lt;='كشف حساب'!$F$6)*AND(D1597='كشف حساب'!$B$5),1,""))</f>
        <v/>
      </c>
      <c r="D1597" s="18"/>
      <c r="E1597" s="17" t="str">
        <f>IFERROR(VLOOKUP(D1597,'بيان العملاء'!$B$7:$I$170,2,0),"")</f>
        <v/>
      </c>
      <c r="F1597" s="16"/>
      <c r="G1597" s="15"/>
      <c r="H1597" s="14"/>
      <c r="I1597" s="13"/>
    </row>
    <row r="1598" spans="2:9" ht="18.75" thickBot="1" x14ac:dyDescent="0.25">
      <c r="B1598" s="25" t="str">
        <f>IF(C1598="","",COUNTIF($C$7:C1598,C1598))</f>
        <v/>
      </c>
      <c r="C1598" s="25" t="str">
        <f>IF(AND('كشف حساب'!$F$5&amp;'كشف حساب'!$F$6="")*AND(D1598='كشف حساب'!$B$5),1,IF(AND(F1598&gt;='كشف حساب'!$F$5,'حركة العملاء'!F1598&lt;='كشف حساب'!$F$6)*AND(D1598='كشف حساب'!$B$5),1,""))</f>
        <v/>
      </c>
      <c r="D1598" s="18"/>
      <c r="E1598" s="17" t="str">
        <f>IFERROR(VLOOKUP(D1598,'بيان العملاء'!$B$7:$I$170,2,0),"")</f>
        <v/>
      </c>
      <c r="F1598" s="16"/>
      <c r="G1598" s="15"/>
      <c r="H1598" s="14"/>
      <c r="I1598" s="13"/>
    </row>
    <row r="1599" spans="2:9" ht="18.75" thickBot="1" x14ac:dyDescent="0.25">
      <c r="B1599" s="25" t="str">
        <f>IF(C1599="","",COUNTIF($C$7:C1599,C1599))</f>
        <v/>
      </c>
      <c r="C1599" s="25" t="str">
        <f>IF(AND('كشف حساب'!$F$5&amp;'كشف حساب'!$F$6="")*AND(D1599='كشف حساب'!$B$5),1,IF(AND(F1599&gt;='كشف حساب'!$F$5,'حركة العملاء'!F1599&lt;='كشف حساب'!$F$6)*AND(D1599='كشف حساب'!$B$5),1,""))</f>
        <v/>
      </c>
      <c r="D1599" s="18"/>
      <c r="E1599" s="17" t="str">
        <f>IFERROR(VLOOKUP(D1599,'بيان العملاء'!$B$7:$I$170,2,0),"")</f>
        <v/>
      </c>
      <c r="F1599" s="16"/>
      <c r="G1599" s="15"/>
      <c r="H1599" s="14"/>
      <c r="I1599" s="13"/>
    </row>
    <row r="1600" spans="2:9" ht="18.75" thickBot="1" x14ac:dyDescent="0.25">
      <c r="B1600" s="25" t="str">
        <f>IF(C1600="","",COUNTIF($C$7:C1600,C1600))</f>
        <v/>
      </c>
      <c r="C1600" s="25" t="str">
        <f>IF(AND('كشف حساب'!$F$5&amp;'كشف حساب'!$F$6="")*AND(D1600='كشف حساب'!$B$5),1,IF(AND(F1600&gt;='كشف حساب'!$F$5,'حركة العملاء'!F1600&lt;='كشف حساب'!$F$6)*AND(D1600='كشف حساب'!$B$5),1,""))</f>
        <v/>
      </c>
      <c r="D1600" s="18"/>
      <c r="E1600" s="17" t="str">
        <f>IFERROR(VLOOKUP(D1600,'بيان العملاء'!$B$7:$I$170,2,0),"")</f>
        <v/>
      </c>
      <c r="F1600" s="16"/>
      <c r="G1600" s="15"/>
      <c r="H1600" s="14"/>
      <c r="I1600" s="13"/>
    </row>
    <row r="1601" spans="2:9" ht="18.75" thickBot="1" x14ac:dyDescent="0.25">
      <c r="B1601" s="25" t="str">
        <f>IF(C1601="","",COUNTIF($C$7:C1601,C1601))</f>
        <v/>
      </c>
      <c r="C1601" s="25" t="str">
        <f>IF(AND('كشف حساب'!$F$5&amp;'كشف حساب'!$F$6="")*AND(D1601='كشف حساب'!$B$5),1,IF(AND(F1601&gt;='كشف حساب'!$F$5,'حركة العملاء'!F1601&lt;='كشف حساب'!$F$6)*AND(D1601='كشف حساب'!$B$5),1,""))</f>
        <v/>
      </c>
      <c r="D1601" s="18"/>
      <c r="E1601" s="17" t="str">
        <f>IFERROR(VLOOKUP(D1601,'بيان العملاء'!$B$7:$I$170,2,0),"")</f>
        <v/>
      </c>
      <c r="F1601" s="16"/>
      <c r="G1601" s="15"/>
      <c r="H1601" s="14"/>
      <c r="I1601" s="13"/>
    </row>
    <row r="1602" spans="2:9" ht="18.75" thickBot="1" x14ac:dyDescent="0.25">
      <c r="B1602" s="25" t="str">
        <f>IF(C1602="","",COUNTIF($C$7:C1602,C1602))</f>
        <v/>
      </c>
      <c r="C1602" s="25" t="str">
        <f>IF(AND('كشف حساب'!$F$5&amp;'كشف حساب'!$F$6="")*AND(D1602='كشف حساب'!$B$5),1,IF(AND(F1602&gt;='كشف حساب'!$F$5,'حركة العملاء'!F1602&lt;='كشف حساب'!$F$6)*AND(D1602='كشف حساب'!$B$5),1,""))</f>
        <v/>
      </c>
      <c r="D1602" s="18"/>
      <c r="E1602" s="17" t="str">
        <f>IFERROR(VLOOKUP(D1602,'بيان العملاء'!$B$7:$I$170,2,0),"")</f>
        <v/>
      </c>
      <c r="F1602" s="16"/>
      <c r="G1602" s="15"/>
      <c r="H1602" s="14"/>
      <c r="I1602" s="13"/>
    </row>
    <row r="1603" spans="2:9" ht="18.75" thickBot="1" x14ac:dyDescent="0.25">
      <c r="B1603" s="25" t="str">
        <f>IF(C1603="","",COUNTIF($C$7:C1603,C1603))</f>
        <v/>
      </c>
      <c r="C1603" s="25" t="str">
        <f>IF(AND('كشف حساب'!$F$5&amp;'كشف حساب'!$F$6="")*AND(D1603='كشف حساب'!$B$5),1,IF(AND(F1603&gt;='كشف حساب'!$F$5,'حركة العملاء'!F1603&lt;='كشف حساب'!$F$6)*AND(D1603='كشف حساب'!$B$5),1,""))</f>
        <v/>
      </c>
      <c r="D1603" s="18"/>
      <c r="E1603" s="17" t="str">
        <f>IFERROR(VLOOKUP(D1603,'بيان العملاء'!$B$7:$I$170,2,0),"")</f>
        <v/>
      </c>
      <c r="F1603" s="16"/>
      <c r="G1603" s="15"/>
      <c r="H1603" s="14"/>
      <c r="I1603" s="13"/>
    </row>
    <row r="1604" spans="2:9" ht="18.75" thickBot="1" x14ac:dyDescent="0.25">
      <c r="B1604" s="25" t="str">
        <f>IF(C1604="","",COUNTIF($C$7:C1604,C1604))</f>
        <v/>
      </c>
      <c r="C1604" s="25" t="str">
        <f>IF(AND('كشف حساب'!$F$5&amp;'كشف حساب'!$F$6="")*AND(D1604='كشف حساب'!$B$5),1,IF(AND(F1604&gt;='كشف حساب'!$F$5,'حركة العملاء'!F1604&lt;='كشف حساب'!$F$6)*AND(D1604='كشف حساب'!$B$5),1,""))</f>
        <v/>
      </c>
      <c r="D1604" s="18"/>
      <c r="E1604" s="17" t="str">
        <f>IFERROR(VLOOKUP(D1604,'بيان العملاء'!$B$7:$I$170,2,0),"")</f>
        <v/>
      </c>
      <c r="F1604" s="16"/>
      <c r="G1604" s="15"/>
      <c r="H1604" s="14"/>
      <c r="I1604" s="13"/>
    </row>
    <row r="1605" spans="2:9" ht="18.75" thickBot="1" x14ac:dyDescent="0.25">
      <c r="B1605" s="25" t="str">
        <f>IF(C1605="","",COUNTIF($C$7:C1605,C1605))</f>
        <v/>
      </c>
      <c r="C1605" s="25" t="str">
        <f>IF(AND('كشف حساب'!$F$5&amp;'كشف حساب'!$F$6="")*AND(D1605='كشف حساب'!$B$5),1,IF(AND(F1605&gt;='كشف حساب'!$F$5,'حركة العملاء'!F1605&lt;='كشف حساب'!$F$6)*AND(D1605='كشف حساب'!$B$5),1,""))</f>
        <v/>
      </c>
      <c r="D1605" s="18"/>
      <c r="E1605" s="17" t="str">
        <f>IFERROR(VLOOKUP(D1605,'بيان العملاء'!$B$7:$I$170,2,0),"")</f>
        <v/>
      </c>
      <c r="F1605" s="16"/>
      <c r="G1605" s="15"/>
      <c r="H1605" s="14"/>
      <c r="I1605" s="13"/>
    </row>
    <row r="1606" spans="2:9" ht="18.75" thickBot="1" x14ac:dyDescent="0.25">
      <c r="B1606" s="25" t="str">
        <f>IF(C1606="","",COUNTIF($C$7:C1606,C1606))</f>
        <v/>
      </c>
      <c r="C1606" s="25" t="str">
        <f>IF(AND('كشف حساب'!$F$5&amp;'كشف حساب'!$F$6="")*AND(D1606='كشف حساب'!$B$5),1,IF(AND(F1606&gt;='كشف حساب'!$F$5,'حركة العملاء'!F1606&lt;='كشف حساب'!$F$6)*AND(D1606='كشف حساب'!$B$5),1,""))</f>
        <v/>
      </c>
      <c r="D1606" s="18"/>
      <c r="E1606" s="17" t="str">
        <f>IFERROR(VLOOKUP(D1606,'بيان العملاء'!$B$7:$I$170,2,0),"")</f>
        <v/>
      </c>
      <c r="F1606" s="16"/>
      <c r="G1606" s="15"/>
      <c r="H1606" s="14"/>
      <c r="I1606" s="13"/>
    </row>
    <row r="1607" spans="2:9" ht="18.75" thickBot="1" x14ac:dyDescent="0.25">
      <c r="B1607" s="25" t="str">
        <f>IF(C1607="","",COUNTIF($C$7:C1607,C1607))</f>
        <v/>
      </c>
      <c r="C1607" s="25" t="str">
        <f>IF(AND('كشف حساب'!$F$5&amp;'كشف حساب'!$F$6="")*AND(D1607='كشف حساب'!$B$5),1,IF(AND(F1607&gt;='كشف حساب'!$F$5,'حركة العملاء'!F1607&lt;='كشف حساب'!$F$6)*AND(D1607='كشف حساب'!$B$5),1,""))</f>
        <v/>
      </c>
      <c r="D1607" s="18"/>
      <c r="E1607" s="17" t="str">
        <f>IFERROR(VLOOKUP(D1607,'بيان العملاء'!$B$7:$I$170,2,0),"")</f>
        <v/>
      </c>
      <c r="F1607" s="16"/>
      <c r="G1607" s="15"/>
      <c r="H1607" s="14"/>
      <c r="I1607" s="13"/>
    </row>
    <row r="1608" spans="2:9" ht="18.75" thickBot="1" x14ac:dyDescent="0.25">
      <c r="B1608" s="25" t="str">
        <f>IF(C1608="","",COUNTIF($C$7:C1608,C1608))</f>
        <v/>
      </c>
      <c r="C1608" s="25" t="str">
        <f>IF(AND('كشف حساب'!$F$5&amp;'كشف حساب'!$F$6="")*AND(D1608='كشف حساب'!$B$5),1,IF(AND(F1608&gt;='كشف حساب'!$F$5,'حركة العملاء'!F1608&lt;='كشف حساب'!$F$6)*AND(D1608='كشف حساب'!$B$5),1,""))</f>
        <v/>
      </c>
      <c r="D1608" s="18"/>
      <c r="E1608" s="17" t="str">
        <f>IFERROR(VLOOKUP(D1608,'بيان العملاء'!$B$7:$I$170,2,0),"")</f>
        <v/>
      </c>
      <c r="F1608" s="16"/>
      <c r="G1608" s="15"/>
      <c r="H1608" s="14"/>
      <c r="I1608" s="13"/>
    </row>
    <row r="1609" spans="2:9" ht="18.75" thickBot="1" x14ac:dyDescent="0.25">
      <c r="B1609" s="25" t="str">
        <f>IF(C1609="","",COUNTIF($C$7:C1609,C1609))</f>
        <v/>
      </c>
      <c r="C1609" s="25" t="str">
        <f>IF(AND('كشف حساب'!$F$5&amp;'كشف حساب'!$F$6="")*AND(D1609='كشف حساب'!$B$5),1,IF(AND(F1609&gt;='كشف حساب'!$F$5,'حركة العملاء'!F1609&lt;='كشف حساب'!$F$6)*AND(D1609='كشف حساب'!$B$5),1,""))</f>
        <v/>
      </c>
      <c r="D1609" s="18"/>
      <c r="E1609" s="17" t="str">
        <f>IFERROR(VLOOKUP(D1609,'بيان العملاء'!$B$7:$I$170,2,0),"")</f>
        <v/>
      </c>
      <c r="F1609" s="16"/>
      <c r="G1609" s="15"/>
      <c r="H1609" s="14"/>
      <c r="I1609" s="13"/>
    </row>
    <row r="1610" spans="2:9" ht="18.75" thickBot="1" x14ac:dyDescent="0.25">
      <c r="B1610" s="25" t="str">
        <f>IF(C1610="","",COUNTIF($C$7:C1610,C1610))</f>
        <v/>
      </c>
      <c r="C1610" s="25" t="str">
        <f>IF(AND('كشف حساب'!$F$5&amp;'كشف حساب'!$F$6="")*AND(D1610='كشف حساب'!$B$5),1,IF(AND(F1610&gt;='كشف حساب'!$F$5,'حركة العملاء'!F1610&lt;='كشف حساب'!$F$6)*AND(D1610='كشف حساب'!$B$5),1,""))</f>
        <v/>
      </c>
      <c r="D1610" s="18"/>
      <c r="E1610" s="17" t="str">
        <f>IFERROR(VLOOKUP(D1610,'بيان العملاء'!$B$7:$I$170,2,0),"")</f>
        <v/>
      </c>
      <c r="F1610" s="16"/>
      <c r="G1610" s="15"/>
      <c r="H1610" s="14"/>
      <c r="I1610" s="13"/>
    </row>
    <row r="1611" spans="2:9" ht="18.75" thickBot="1" x14ac:dyDescent="0.25">
      <c r="B1611" s="25" t="str">
        <f>IF(C1611="","",COUNTIF($C$7:C1611,C1611))</f>
        <v/>
      </c>
      <c r="C1611" s="25" t="str">
        <f>IF(AND('كشف حساب'!$F$5&amp;'كشف حساب'!$F$6="")*AND(D1611='كشف حساب'!$B$5),1,IF(AND(F1611&gt;='كشف حساب'!$F$5,'حركة العملاء'!F1611&lt;='كشف حساب'!$F$6)*AND(D1611='كشف حساب'!$B$5),1,""))</f>
        <v/>
      </c>
      <c r="D1611" s="18"/>
      <c r="E1611" s="17" t="str">
        <f>IFERROR(VLOOKUP(D1611,'بيان العملاء'!$B$7:$I$170,2,0),"")</f>
        <v/>
      </c>
      <c r="F1611" s="16"/>
      <c r="G1611" s="15"/>
      <c r="H1611" s="14"/>
      <c r="I1611" s="13"/>
    </row>
    <row r="1612" spans="2:9" ht="18.75" thickBot="1" x14ac:dyDescent="0.25">
      <c r="B1612" s="25" t="str">
        <f>IF(C1612="","",COUNTIF($C$7:C1612,C1612))</f>
        <v/>
      </c>
      <c r="C1612" s="25" t="str">
        <f>IF(AND('كشف حساب'!$F$5&amp;'كشف حساب'!$F$6="")*AND(D1612='كشف حساب'!$B$5),1,IF(AND(F1612&gt;='كشف حساب'!$F$5,'حركة العملاء'!F1612&lt;='كشف حساب'!$F$6)*AND(D1612='كشف حساب'!$B$5),1,""))</f>
        <v/>
      </c>
      <c r="D1612" s="18"/>
      <c r="E1612" s="17" t="str">
        <f>IFERROR(VLOOKUP(D1612,'بيان العملاء'!$B$7:$I$170,2,0),"")</f>
        <v/>
      </c>
      <c r="F1612" s="16"/>
      <c r="G1612" s="15"/>
      <c r="H1612" s="14"/>
      <c r="I1612" s="13"/>
    </row>
    <row r="1613" spans="2:9" ht="18.75" thickBot="1" x14ac:dyDescent="0.25">
      <c r="B1613" s="25" t="str">
        <f>IF(C1613="","",COUNTIF($C$7:C1613,C1613))</f>
        <v/>
      </c>
      <c r="C1613" s="25" t="str">
        <f>IF(AND('كشف حساب'!$F$5&amp;'كشف حساب'!$F$6="")*AND(D1613='كشف حساب'!$B$5),1,IF(AND(F1613&gt;='كشف حساب'!$F$5,'حركة العملاء'!F1613&lt;='كشف حساب'!$F$6)*AND(D1613='كشف حساب'!$B$5),1,""))</f>
        <v/>
      </c>
      <c r="D1613" s="18"/>
      <c r="E1613" s="17" t="str">
        <f>IFERROR(VLOOKUP(D1613,'بيان العملاء'!$B$7:$I$170,2,0),"")</f>
        <v/>
      </c>
      <c r="F1613" s="16"/>
      <c r="G1613" s="15"/>
      <c r="H1613" s="14"/>
      <c r="I1613" s="13"/>
    </row>
    <row r="1614" spans="2:9" ht="18.75" thickBot="1" x14ac:dyDescent="0.25">
      <c r="B1614" s="25" t="str">
        <f>IF(C1614="","",COUNTIF($C$7:C1614,C1614))</f>
        <v/>
      </c>
      <c r="C1614" s="25" t="str">
        <f>IF(AND('كشف حساب'!$F$5&amp;'كشف حساب'!$F$6="")*AND(D1614='كشف حساب'!$B$5),1,IF(AND(F1614&gt;='كشف حساب'!$F$5,'حركة العملاء'!F1614&lt;='كشف حساب'!$F$6)*AND(D1614='كشف حساب'!$B$5),1,""))</f>
        <v/>
      </c>
      <c r="D1614" s="18"/>
      <c r="E1614" s="17" t="str">
        <f>IFERROR(VLOOKUP(D1614,'بيان العملاء'!$B$7:$I$170,2,0),"")</f>
        <v/>
      </c>
      <c r="F1614" s="16"/>
      <c r="G1614" s="15"/>
      <c r="H1614" s="14"/>
      <c r="I1614" s="13"/>
    </row>
    <row r="1615" spans="2:9" ht="18.75" thickBot="1" x14ac:dyDescent="0.25">
      <c r="B1615" s="25" t="str">
        <f>IF(C1615="","",COUNTIF($C$7:C1615,C1615))</f>
        <v/>
      </c>
      <c r="C1615" s="25" t="str">
        <f>IF(AND('كشف حساب'!$F$5&amp;'كشف حساب'!$F$6="")*AND(D1615='كشف حساب'!$B$5),1,IF(AND(F1615&gt;='كشف حساب'!$F$5,'حركة العملاء'!F1615&lt;='كشف حساب'!$F$6)*AND(D1615='كشف حساب'!$B$5),1,""))</f>
        <v/>
      </c>
      <c r="D1615" s="18"/>
      <c r="E1615" s="17" t="str">
        <f>IFERROR(VLOOKUP(D1615,'بيان العملاء'!$B$7:$I$170,2,0),"")</f>
        <v/>
      </c>
      <c r="F1615" s="16"/>
      <c r="G1615" s="15"/>
      <c r="H1615" s="14"/>
      <c r="I1615" s="13"/>
    </row>
    <row r="1616" spans="2:9" ht="18.75" thickBot="1" x14ac:dyDescent="0.25">
      <c r="B1616" s="25" t="str">
        <f>IF(C1616="","",COUNTIF($C$7:C1616,C1616))</f>
        <v/>
      </c>
      <c r="C1616" s="25" t="str">
        <f>IF(AND('كشف حساب'!$F$5&amp;'كشف حساب'!$F$6="")*AND(D1616='كشف حساب'!$B$5),1,IF(AND(F1616&gt;='كشف حساب'!$F$5,'حركة العملاء'!F1616&lt;='كشف حساب'!$F$6)*AND(D1616='كشف حساب'!$B$5),1,""))</f>
        <v/>
      </c>
      <c r="D1616" s="18"/>
      <c r="E1616" s="17" t="str">
        <f>IFERROR(VLOOKUP(D1616,'بيان العملاء'!$B$7:$I$170,2,0),"")</f>
        <v/>
      </c>
      <c r="F1616" s="16"/>
      <c r="G1616" s="15"/>
      <c r="H1616" s="14"/>
      <c r="I1616" s="13"/>
    </row>
    <row r="1617" spans="2:9" ht="18.75" thickBot="1" x14ac:dyDescent="0.25">
      <c r="B1617" s="25" t="str">
        <f>IF(C1617="","",COUNTIF($C$7:C1617,C1617))</f>
        <v/>
      </c>
      <c r="C1617" s="25" t="str">
        <f>IF(AND('كشف حساب'!$F$5&amp;'كشف حساب'!$F$6="")*AND(D1617='كشف حساب'!$B$5),1,IF(AND(F1617&gt;='كشف حساب'!$F$5,'حركة العملاء'!F1617&lt;='كشف حساب'!$F$6)*AND(D1617='كشف حساب'!$B$5),1,""))</f>
        <v/>
      </c>
      <c r="D1617" s="18"/>
      <c r="E1617" s="17" t="str">
        <f>IFERROR(VLOOKUP(D1617,'بيان العملاء'!$B$7:$I$170,2,0),"")</f>
        <v/>
      </c>
      <c r="F1617" s="16"/>
      <c r="G1617" s="15"/>
      <c r="H1617" s="14"/>
      <c r="I1617" s="13"/>
    </row>
    <row r="1618" spans="2:9" ht="18.75" thickBot="1" x14ac:dyDescent="0.25">
      <c r="B1618" s="25" t="str">
        <f>IF(C1618="","",COUNTIF($C$7:C1618,C1618))</f>
        <v/>
      </c>
      <c r="C1618" s="25" t="str">
        <f>IF(AND('كشف حساب'!$F$5&amp;'كشف حساب'!$F$6="")*AND(D1618='كشف حساب'!$B$5),1,IF(AND(F1618&gt;='كشف حساب'!$F$5,'حركة العملاء'!F1618&lt;='كشف حساب'!$F$6)*AND(D1618='كشف حساب'!$B$5),1,""))</f>
        <v/>
      </c>
      <c r="D1618" s="18"/>
      <c r="E1618" s="17" t="str">
        <f>IFERROR(VLOOKUP(D1618,'بيان العملاء'!$B$7:$I$170,2,0),"")</f>
        <v/>
      </c>
      <c r="F1618" s="16"/>
      <c r="G1618" s="15"/>
      <c r="H1618" s="14"/>
      <c r="I1618" s="13"/>
    </row>
    <row r="1619" spans="2:9" ht="18.75" thickBot="1" x14ac:dyDescent="0.25">
      <c r="B1619" s="25" t="str">
        <f>IF(C1619="","",COUNTIF($C$7:C1619,C1619))</f>
        <v/>
      </c>
      <c r="C1619" s="25" t="str">
        <f>IF(AND('كشف حساب'!$F$5&amp;'كشف حساب'!$F$6="")*AND(D1619='كشف حساب'!$B$5),1,IF(AND(F1619&gt;='كشف حساب'!$F$5,'حركة العملاء'!F1619&lt;='كشف حساب'!$F$6)*AND(D1619='كشف حساب'!$B$5),1,""))</f>
        <v/>
      </c>
      <c r="D1619" s="18"/>
      <c r="E1619" s="17" t="str">
        <f>IFERROR(VLOOKUP(D1619,'بيان العملاء'!$B$7:$I$170,2,0),"")</f>
        <v/>
      </c>
      <c r="F1619" s="16"/>
      <c r="G1619" s="15"/>
      <c r="H1619" s="14"/>
      <c r="I1619" s="13"/>
    </row>
    <row r="1620" spans="2:9" ht="18.75" thickBot="1" x14ac:dyDescent="0.25">
      <c r="B1620" s="25" t="str">
        <f>IF(C1620="","",COUNTIF($C$7:C1620,C1620))</f>
        <v/>
      </c>
      <c r="C1620" s="25" t="str">
        <f>IF(AND('كشف حساب'!$F$5&amp;'كشف حساب'!$F$6="")*AND(D1620='كشف حساب'!$B$5),1,IF(AND(F1620&gt;='كشف حساب'!$F$5,'حركة العملاء'!F1620&lt;='كشف حساب'!$F$6)*AND(D1620='كشف حساب'!$B$5),1,""))</f>
        <v/>
      </c>
      <c r="D1620" s="18"/>
      <c r="E1620" s="17" t="str">
        <f>IFERROR(VLOOKUP(D1620,'بيان العملاء'!$B$7:$I$170,2,0),"")</f>
        <v/>
      </c>
      <c r="F1620" s="16"/>
      <c r="G1620" s="15"/>
      <c r="H1620" s="14"/>
      <c r="I1620" s="13"/>
    </row>
    <row r="1621" spans="2:9" ht="18.75" thickBot="1" x14ac:dyDescent="0.25">
      <c r="B1621" s="25" t="str">
        <f>IF(C1621="","",COUNTIF($C$7:C1621,C1621))</f>
        <v/>
      </c>
      <c r="C1621" s="25" t="str">
        <f>IF(AND('كشف حساب'!$F$5&amp;'كشف حساب'!$F$6="")*AND(D1621='كشف حساب'!$B$5),1,IF(AND(F1621&gt;='كشف حساب'!$F$5,'حركة العملاء'!F1621&lt;='كشف حساب'!$F$6)*AND(D1621='كشف حساب'!$B$5),1,""))</f>
        <v/>
      </c>
      <c r="D1621" s="18"/>
      <c r="E1621" s="17" t="str">
        <f>IFERROR(VLOOKUP(D1621,'بيان العملاء'!$B$7:$I$170,2,0),"")</f>
        <v/>
      </c>
      <c r="F1621" s="16"/>
      <c r="G1621" s="15"/>
      <c r="H1621" s="14"/>
      <c r="I1621" s="13"/>
    </row>
    <row r="1622" spans="2:9" ht="18.75" thickBot="1" x14ac:dyDescent="0.25">
      <c r="B1622" s="25" t="str">
        <f>IF(C1622="","",COUNTIF($C$7:C1622,C1622))</f>
        <v/>
      </c>
      <c r="C1622" s="25" t="str">
        <f>IF(AND('كشف حساب'!$F$5&amp;'كشف حساب'!$F$6="")*AND(D1622='كشف حساب'!$B$5),1,IF(AND(F1622&gt;='كشف حساب'!$F$5,'حركة العملاء'!F1622&lt;='كشف حساب'!$F$6)*AND(D1622='كشف حساب'!$B$5),1,""))</f>
        <v/>
      </c>
      <c r="D1622" s="18"/>
      <c r="E1622" s="17" t="str">
        <f>IFERROR(VLOOKUP(D1622,'بيان العملاء'!$B$7:$I$170,2,0),"")</f>
        <v/>
      </c>
      <c r="F1622" s="16"/>
      <c r="G1622" s="15"/>
      <c r="H1622" s="14"/>
      <c r="I1622" s="13"/>
    </row>
    <row r="1623" spans="2:9" ht="18.75" thickBot="1" x14ac:dyDescent="0.25">
      <c r="B1623" s="25" t="str">
        <f>IF(C1623="","",COUNTIF($C$7:C1623,C1623))</f>
        <v/>
      </c>
      <c r="C1623" s="25" t="str">
        <f>IF(AND('كشف حساب'!$F$5&amp;'كشف حساب'!$F$6="")*AND(D1623='كشف حساب'!$B$5),1,IF(AND(F1623&gt;='كشف حساب'!$F$5,'حركة العملاء'!F1623&lt;='كشف حساب'!$F$6)*AND(D1623='كشف حساب'!$B$5),1,""))</f>
        <v/>
      </c>
      <c r="D1623" s="18"/>
      <c r="E1623" s="17" t="str">
        <f>IFERROR(VLOOKUP(D1623,'بيان العملاء'!$B$7:$I$170,2,0),"")</f>
        <v/>
      </c>
      <c r="F1623" s="16"/>
      <c r="G1623" s="15"/>
      <c r="H1623" s="14"/>
      <c r="I1623" s="13"/>
    </row>
    <row r="1624" spans="2:9" ht="18.75" thickBot="1" x14ac:dyDescent="0.25">
      <c r="B1624" s="25" t="str">
        <f>IF(C1624="","",COUNTIF($C$7:C1624,C1624))</f>
        <v/>
      </c>
      <c r="C1624" s="25" t="str">
        <f>IF(AND('كشف حساب'!$F$5&amp;'كشف حساب'!$F$6="")*AND(D1624='كشف حساب'!$B$5),1,IF(AND(F1624&gt;='كشف حساب'!$F$5,'حركة العملاء'!F1624&lt;='كشف حساب'!$F$6)*AND(D1624='كشف حساب'!$B$5),1,""))</f>
        <v/>
      </c>
      <c r="D1624" s="18"/>
      <c r="E1624" s="17" t="str">
        <f>IFERROR(VLOOKUP(D1624,'بيان العملاء'!$B$7:$I$170,2,0),"")</f>
        <v/>
      </c>
      <c r="F1624" s="16"/>
      <c r="G1624" s="15"/>
      <c r="H1624" s="14"/>
      <c r="I1624" s="13"/>
    </row>
    <row r="1625" spans="2:9" ht="18.75" thickBot="1" x14ac:dyDescent="0.25">
      <c r="B1625" s="25" t="str">
        <f>IF(C1625="","",COUNTIF($C$7:C1625,C1625))</f>
        <v/>
      </c>
      <c r="C1625" s="25" t="str">
        <f>IF(AND('كشف حساب'!$F$5&amp;'كشف حساب'!$F$6="")*AND(D1625='كشف حساب'!$B$5),1,IF(AND(F1625&gt;='كشف حساب'!$F$5,'حركة العملاء'!F1625&lt;='كشف حساب'!$F$6)*AND(D1625='كشف حساب'!$B$5),1,""))</f>
        <v/>
      </c>
      <c r="D1625" s="18"/>
      <c r="E1625" s="17" t="str">
        <f>IFERROR(VLOOKUP(D1625,'بيان العملاء'!$B$7:$I$170,2,0),"")</f>
        <v/>
      </c>
      <c r="F1625" s="16"/>
      <c r="G1625" s="15"/>
      <c r="H1625" s="14"/>
      <c r="I1625" s="13"/>
    </row>
    <row r="1626" spans="2:9" ht="18.75" thickBot="1" x14ac:dyDescent="0.25">
      <c r="B1626" s="25" t="str">
        <f>IF(C1626="","",COUNTIF($C$7:C1626,C1626))</f>
        <v/>
      </c>
      <c r="C1626" s="25" t="str">
        <f>IF(AND('كشف حساب'!$F$5&amp;'كشف حساب'!$F$6="")*AND(D1626='كشف حساب'!$B$5),1,IF(AND(F1626&gt;='كشف حساب'!$F$5,'حركة العملاء'!F1626&lt;='كشف حساب'!$F$6)*AND(D1626='كشف حساب'!$B$5),1,""))</f>
        <v/>
      </c>
      <c r="D1626" s="18"/>
      <c r="E1626" s="17" t="str">
        <f>IFERROR(VLOOKUP(D1626,'بيان العملاء'!$B$7:$I$170,2,0),"")</f>
        <v/>
      </c>
      <c r="F1626" s="16"/>
      <c r="G1626" s="15"/>
      <c r="H1626" s="14"/>
      <c r="I1626" s="13"/>
    </row>
    <row r="1627" spans="2:9" ht="18.75" thickBot="1" x14ac:dyDescent="0.25">
      <c r="B1627" s="25" t="str">
        <f>IF(C1627="","",COUNTIF($C$7:C1627,C1627))</f>
        <v/>
      </c>
      <c r="C1627" s="25" t="str">
        <f>IF(AND('كشف حساب'!$F$5&amp;'كشف حساب'!$F$6="")*AND(D1627='كشف حساب'!$B$5),1,IF(AND(F1627&gt;='كشف حساب'!$F$5,'حركة العملاء'!F1627&lt;='كشف حساب'!$F$6)*AND(D1627='كشف حساب'!$B$5),1,""))</f>
        <v/>
      </c>
      <c r="D1627" s="18"/>
      <c r="E1627" s="17" t="str">
        <f>IFERROR(VLOOKUP(D1627,'بيان العملاء'!$B$7:$I$170,2,0),"")</f>
        <v/>
      </c>
      <c r="F1627" s="16"/>
      <c r="G1627" s="15"/>
      <c r="H1627" s="14"/>
      <c r="I1627" s="13"/>
    </row>
    <row r="1628" spans="2:9" ht="18.75" thickBot="1" x14ac:dyDescent="0.25">
      <c r="B1628" s="25" t="str">
        <f>IF(C1628="","",COUNTIF($C$7:C1628,C1628))</f>
        <v/>
      </c>
      <c r="C1628" s="25" t="str">
        <f>IF(AND('كشف حساب'!$F$5&amp;'كشف حساب'!$F$6="")*AND(D1628='كشف حساب'!$B$5),1,IF(AND(F1628&gt;='كشف حساب'!$F$5,'حركة العملاء'!F1628&lt;='كشف حساب'!$F$6)*AND(D1628='كشف حساب'!$B$5),1,""))</f>
        <v/>
      </c>
      <c r="D1628" s="18"/>
      <c r="E1628" s="17" t="str">
        <f>IFERROR(VLOOKUP(D1628,'بيان العملاء'!$B$7:$I$170,2,0),"")</f>
        <v/>
      </c>
      <c r="F1628" s="16"/>
      <c r="G1628" s="15"/>
      <c r="H1628" s="14"/>
      <c r="I1628" s="13"/>
    </row>
    <row r="1629" spans="2:9" ht="18.75" thickBot="1" x14ac:dyDescent="0.25">
      <c r="B1629" s="25" t="str">
        <f>IF(C1629="","",COUNTIF($C$7:C1629,C1629))</f>
        <v/>
      </c>
      <c r="C1629" s="25" t="str">
        <f>IF(AND('كشف حساب'!$F$5&amp;'كشف حساب'!$F$6="")*AND(D1629='كشف حساب'!$B$5),1,IF(AND(F1629&gt;='كشف حساب'!$F$5,'حركة العملاء'!F1629&lt;='كشف حساب'!$F$6)*AND(D1629='كشف حساب'!$B$5),1,""))</f>
        <v/>
      </c>
      <c r="D1629" s="18"/>
      <c r="E1629" s="17" t="str">
        <f>IFERROR(VLOOKUP(D1629,'بيان العملاء'!$B$7:$I$170,2,0),"")</f>
        <v/>
      </c>
      <c r="F1629" s="16"/>
      <c r="G1629" s="15"/>
      <c r="H1629" s="14"/>
      <c r="I1629" s="13"/>
    </row>
    <row r="1630" spans="2:9" ht="18.75" thickBot="1" x14ac:dyDescent="0.25">
      <c r="B1630" s="25" t="str">
        <f>IF(C1630="","",COUNTIF($C$7:C1630,C1630))</f>
        <v/>
      </c>
      <c r="C1630" s="25" t="str">
        <f>IF(AND('كشف حساب'!$F$5&amp;'كشف حساب'!$F$6="")*AND(D1630='كشف حساب'!$B$5),1,IF(AND(F1630&gt;='كشف حساب'!$F$5,'حركة العملاء'!F1630&lt;='كشف حساب'!$F$6)*AND(D1630='كشف حساب'!$B$5),1,""))</f>
        <v/>
      </c>
      <c r="D1630" s="18"/>
      <c r="E1630" s="17" t="str">
        <f>IFERROR(VLOOKUP(D1630,'بيان العملاء'!$B$7:$I$170,2,0),"")</f>
        <v/>
      </c>
      <c r="F1630" s="16"/>
      <c r="G1630" s="15"/>
      <c r="H1630" s="14"/>
      <c r="I1630" s="13"/>
    </row>
    <row r="1631" spans="2:9" ht="18.75" thickBot="1" x14ac:dyDescent="0.25">
      <c r="B1631" s="25" t="str">
        <f>IF(C1631="","",COUNTIF($C$7:C1631,C1631))</f>
        <v/>
      </c>
      <c r="C1631" s="25" t="str">
        <f>IF(AND('كشف حساب'!$F$5&amp;'كشف حساب'!$F$6="")*AND(D1631='كشف حساب'!$B$5),1,IF(AND(F1631&gt;='كشف حساب'!$F$5,'حركة العملاء'!F1631&lt;='كشف حساب'!$F$6)*AND(D1631='كشف حساب'!$B$5),1,""))</f>
        <v/>
      </c>
      <c r="D1631" s="18"/>
      <c r="E1631" s="17" t="str">
        <f>IFERROR(VLOOKUP(D1631,'بيان العملاء'!$B$7:$I$170,2,0),"")</f>
        <v/>
      </c>
      <c r="F1631" s="16"/>
      <c r="G1631" s="15"/>
      <c r="H1631" s="14"/>
      <c r="I1631" s="13"/>
    </row>
    <row r="1632" spans="2:9" ht="18.75" thickBot="1" x14ac:dyDescent="0.25">
      <c r="B1632" s="25" t="str">
        <f>IF(C1632="","",COUNTIF($C$7:C1632,C1632))</f>
        <v/>
      </c>
      <c r="C1632" s="25" t="str">
        <f>IF(AND('كشف حساب'!$F$5&amp;'كشف حساب'!$F$6="")*AND(D1632='كشف حساب'!$B$5),1,IF(AND(F1632&gt;='كشف حساب'!$F$5,'حركة العملاء'!F1632&lt;='كشف حساب'!$F$6)*AND(D1632='كشف حساب'!$B$5),1,""))</f>
        <v/>
      </c>
      <c r="D1632" s="18"/>
      <c r="E1632" s="17" t="str">
        <f>IFERROR(VLOOKUP(D1632,'بيان العملاء'!$B$7:$I$170,2,0),"")</f>
        <v/>
      </c>
      <c r="F1632" s="16"/>
      <c r="G1632" s="15"/>
      <c r="H1632" s="14"/>
      <c r="I1632" s="13"/>
    </row>
    <row r="1633" spans="2:9" ht="18.75" thickBot="1" x14ac:dyDescent="0.25">
      <c r="B1633" s="25" t="str">
        <f>IF(C1633="","",COUNTIF($C$7:C1633,C1633))</f>
        <v/>
      </c>
      <c r="C1633" s="25" t="str">
        <f>IF(AND('كشف حساب'!$F$5&amp;'كشف حساب'!$F$6="")*AND(D1633='كشف حساب'!$B$5),1,IF(AND(F1633&gt;='كشف حساب'!$F$5,'حركة العملاء'!F1633&lt;='كشف حساب'!$F$6)*AND(D1633='كشف حساب'!$B$5),1,""))</f>
        <v/>
      </c>
      <c r="D1633" s="18"/>
      <c r="E1633" s="17" t="str">
        <f>IFERROR(VLOOKUP(D1633,'بيان العملاء'!$B$7:$I$170,2,0),"")</f>
        <v/>
      </c>
      <c r="F1633" s="16"/>
      <c r="G1633" s="15"/>
      <c r="H1633" s="14"/>
      <c r="I1633" s="13"/>
    </row>
    <row r="1634" spans="2:9" ht="18.75" thickBot="1" x14ac:dyDescent="0.25">
      <c r="B1634" s="25" t="str">
        <f>IF(C1634="","",COUNTIF($C$7:C1634,C1634))</f>
        <v/>
      </c>
      <c r="C1634" s="25" t="str">
        <f>IF(AND('كشف حساب'!$F$5&amp;'كشف حساب'!$F$6="")*AND(D1634='كشف حساب'!$B$5),1,IF(AND(F1634&gt;='كشف حساب'!$F$5,'حركة العملاء'!F1634&lt;='كشف حساب'!$F$6)*AND(D1634='كشف حساب'!$B$5),1,""))</f>
        <v/>
      </c>
      <c r="D1634" s="18"/>
      <c r="E1634" s="17" t="str">
        <f>IFERROR(VLOOKUP(D1634,'بيان العملاء'!$B$7:$I$170,2,0),"")</f>
        <v/>
      </c>
      <c r="F1634" s="16"/>
      <c r="G1634" s="15"/>
      <c r="H1634" s="14"/>
      <c r="I1634" s="13"/>
    </row>
    <row r="1635" spans="2:9" ht="18.75" thickBot="1" x14ac:dyDescent="0.25">
      <c r="B1635" s="25" t="str">
        <f>IF(C1635="","",COUNTIF($C$7:C1635,C1635))</f>
        <v/>
      </c>
      <c r="C1635" s="25" t="str">
        <f>IF(AND('كشف حساب'!$F$5&amp;'كشف حساب'!$F$6="")*AND(D1635='كشف حساب'!$B$5),1,IF(AND(F1635&gt;='كشف حساب'!$F$5,'حركة العملاء'!F1635&lt;='كشف حساب'!$F$6)*AND(D1635='كشف حساب'!$B$5),1,""))</f>
        <v/>
      </c>
      <c r="D1635" s="18"/>
      <c r="E1635" s="17" t="str">
        <f>IFERROR(VLOOKUP(D1635,'بيان العملاء'!$B$7:$I$170,2,0),"")</f>
        <v/>
      </c>
      <c r="F1635" s="16"/>
      <c r="G1635" s="15"/>
      <c r="H1635" s="14"/>
      <c r="I1635" s="13"/>
    </row>
    <row r="1636" spans="2:9" ht="18.75" thickBot="1" x14ac:dyDescent="0.25">
      <c r="B1636" s="25" t="str">
        <f>IF(C1636="","",COUNTIF($C$7:C1636,C1636))</f>
        <v/>
      </c>
      <c r="C1636" s="25" t="str">
        <f>IF(AND('كشف حساب'!$F$5&amp;'كشف حساب'!$F$6="")*AND(D1636='كشف حساب'!$B$5),1,IF(AND(F1636&gt;='كشف حساب'!$F$5,'حركة العملاء'!F1636&lt;='كشف حساب'!$F$6)*AND(D1636='كشف حساب'!$B$5),1,""))</f>
        <v/>
      </c>
      <c r="D1636" s="18"/>
      <c r="E1636" s="17" t="str">
        <f>IFERROR(VLOOKUP(D1636,'بيان العملاء'!$B$7:$I$170,2,0),"")</f>
        <v/>
      </c>
      <c r="F1636" s="16"/>
      <c r="G1636" s="15"/>
      <c r="H1636" s="14"/>
      <c r="I1636" s="13"/>
    </row>
    <row r="1637" spans="2:9" ht="18.75" thickBot="1" x14ac:dyDescent="0.25">
      <c r="B1637" s="25" t="str">
        <f>IF(C1637="","",COUNTIF($C$7:C1637,C1637))</f>
        <v/>
      </c>
      <c r="C1637" s="25" t="str">
        <f>IF(AND('كشف حساب'!$F$5&amp;'كشف حساب'!$F$6="")*AND(D1637='كشف حساب'!$B$5),1,IF(AND(F1637&gt;='كشف حساب'!$F$5,'حركة العملاء'!F1637&lt;='كشف حساب'!$F$6)*AND(D1637='كشف حساب'!$B$5),1,""))</f>
        <v/>
      </c>
      <c r="D1637" s="18"/>
      <c r="E1637" s="17" t="str">
        <f>IFERROR(VLOOKUP(D1637,'بيان العملاء'!$B$7:$I$170,2,0),"")</f>
        <v/>
      </c>
      <c r="F1637" s="16"/>
      <c r="G1637" s="15"/>
      <c r="H1637" s="14"/>
      <c r="I1637" s="13"/>
    </row>
    <row r="1638" spans="2:9" ht="18.75" thickBot="1" x14ac:dyDescent="0.25">
      <c r="B1638" s="25" t="str">
        <f>IF(C1638="","",COUNTIF($C$7:C1638,C1638))</f>
        <v/>
      </c>
      <c r="C1638" s="25" t="str">
        <f>IF(AND('كشف حساب'!$F$5&amp;'كشف حساب'!$F$6="")*AND(D1638='كشف حساب'!$B$5),1,IF(AND(F1638&gt;='كشف حساب'!$F$5,'حركة العملاء'!F1638&lt;='كشف حساب'!$F$6)*AND(D1638='كشف حساب'!$B$5),1,""))</f>
        <v/>
      </c>
      <c r="D1638" s="18"/>
      <c r="E1638" s="17" t="str">
        <f>IFERROR(VLOOKUP(D1638,'بيان العملاء'!$B$7:$I$170,2,0),"")</f>
        <v/>
      </c>
      <c r="F1638" s="16"/>
      <c r="G1638" s="15"/>
      <c r="H1638" s="14"/>
      <c r="I1638" s="13"/>
    </row>
    <row r="1639" spans="2:9" ht="18.75" thickBot="1" x14ac:dyDescent="0.25">
      <c r="B1639" s="25" t="str">
        <f>IF(C1639="","",COUNTIF($C$7:C1639,C1639))</f>
        <v/>
      </c>
      <c r="C1639" s="25" t="str">
        <f>IF(AND('كشف حساب'!$F$5&amp;'كشف حساب'!$F$6="")*AND(D1639='كشف حساب'!$B$5),1,IF(AND(F1639&gt;='كشف حساب'!$F$5,'حركة العملاء'!F1639&lt;='كشف حساب'!$F$6)*AND(D1639='كشف حساب'!$B$5),1,""))</f>
        <v/>
      </c>
      <c r="D1639" s="18"/>
      <c r="E1639" s="17" t="str">
        <f>IFERROR(VLOOKUP(D1639,'بيان العملاء'!$B$7:$I$170,2,0),"")</f>
        <v/>
      </c>
      <c r="F1639" s="16"/>
      <c r="G1639" s="15"/>
      <c r="H1639" s="14"/>
      <c r="I1639" s="13"/>
    </row>
    <row r="1640" spans="2:9" ht="18.75" thickBot="1" x14ac:dyDescent="0.25">
      <c r="B1640" s="25" t="str">
        <f>IF(C1640="","",COUNTIF($C$7:C1640,C1640))</f>
        <v/>
      </c>
      <c r="C1640" s="25" t="str">
        <f>IF(AND('كشف حساب'!$F$5&amp;'كشف حساب'!$F$6="")*AND(D1640='كشف حساب'!$B$5),1,IF(AND(F1640&gt;='كشف حساب'!$F$5,'حركة العملاء'!F1640&lt;='كشف حساب'!$F$6)*AND(D1640='كشف حساب'!$B$5),1,""))</f>
        <v/>
      </c>
      <c r="D1640" s="18"/>
      <c r="E1640" s="17" t="str">
        <f>IFERROR(VLOOKUP(D1640,'بيان العملاء'!$B$7:$I$170,2,0),"")</f>
        <v/>
      </c>
      <c r="F1640" s="16"/>
      <c r="G1640" s="15"/>
      <c r="H1640" s="14"/>
      <c r="I1640" s="13"/>
    </row>
    <row r="1641" spans="2:9" ht="18.75" thickBot="1" x14ac:dyDescent="0.25">
      <c r="B1641" s="25" t="str">
        <f>IF(C1641="","",COUNTIF($C$7:C1641,C1641))</f>
        <v/>
      </c>
      <c r="C1641" s="25" t="str">
        <f>IF(AND('كشف حساب'!$F$5&amp;'كشف حساب'!$F$6="")*AND(D1641='كشف حساب'!$B$5),1,IF(AND(F1641&gt;='كشف حساب'!$F$5,'حركة العملاء'!F1641&lt;='كشف حساب'!$F$6)*AND(D1641='كشف حساب'!$B$5),1,""))</f>
        <v/>
      </c>
      <c r="D1641" s="18"/>
      <c r="E1641" s="17" t="str">
        <f>IFERROR(VLOOKUP(D1641,'بيان العملاء'!$B$7:$I$170,2,0),"")</f>
        <v/>
      </c>
      <c r="F1641" s="16"/>
      <c r="G1641" s="15"/>
      <c r="H1641" s="14"/>
      <c r="I1641" s="13"/>
    </row>
    <row r="1642" spans="2:9" ht="18.75" thickBot="1" x14ac:dyDescent="0.25">
      <c r="B1642" s="25" t="str">
        <f>IF(C1642="","",COUNTIF($C$7:C1642,C1642))</f>
        <v/>
      </c>
      <c r="C1642" s="25" t="str">
        <f>IF(AND('كشف حساب'!$F$5&amp;'كشف حساب'!$F$6="")*AND(D1642='كشف حساب'!$B$5),1,IF(AND(F1642&gt;='كشف حساب'!$F$5,'حركة العملاء'!F1642&lt;='كشف حساب'!$F$6)*AND(D1642='كشف حساب'!$B$5),1,""))</f>
        <v/>
      </c>
      <c r="D1642" s="18"/>
      <c r="E1642" s="17" t="str">
        <f>IFERROR(VLOOKUP(D1642,'بيان العملاء'!$B$7:$I$170,2,0),"")</f>
        <v/>
      </c>
      <c r="F1642" s="16"/>
      <c r="G1642" s="15"/>
      <c r="H1642" s="14"/>
      <c r="I1642" s="13"/>
    </row>
    <row r="1643" spans="2:9" ht="18.75" thickBot="1" x14ac:dyDescent="0.25">
      <c r="B1643" s="25" t="str">
        <f>IF(C1643="","",COUNTIF($C$7:C1643,C1643))</f>
        <v/>
      </c>
      <c r="C1643" s="25" t="str">
        <f>IF(AND('كشف حساب'!$F$5&amp;'كشف حساب'!$F$6="")*AND(D1643='كشف حساب'!$B$5),1,IF(AND(F1643&gt;='كشف حساب'!$F$5,'حركة العملاء'!F1643&lt;='كشف حساب'!$F$6)*AND(D1643='كشف حساب'!$B$5),1,""))</f>
        <v/>
      </c>
      <c r="D1643" s="18"/>
      <c r="E1643" s="17" t="str">
        <f>IFERROR(VLOOKUP(D1643,'بيان العملاء'!$B$7:$I$170,2,0),"")</f>
        <v/>
      </c>
      <c r="F1643" s="16"/>
      <c r="G1643" s="15"/>
      <c r="H1643" s="14"/>
      <c r="I1643" s="13"/>
    </row>
    <row r="1644" spans="2:9" ht="18.75" thickBot="1" x14ac:dyDescent="0.25">
      <c r="B1644" s="25" t="str">
        <f>IF(C1644="","",COUNTIF($C$7:C1644,C1644))</f>
        <v/>
      </c>
      <c r="C1644" s="25" t="str">
        <f>IF(AND('كشف حساب'!$F$5&amp;'كشف حساب'!$F$6="")*AND(D1644='كشف حساب'!$B$5),1,IF(AND(F1644&gt;='كشف حساب'!$F$5,'حركة العملاء'!F1644&lt;='كشف حساب'!$F$6)*AND(D1644='كشف حساب'!$B$5),1,""))</f>
        <v/>
      </c>
      <c r="D1644" s="18"/>
      <c r="E1644" s="17" t="str">
        <f>IFERROR(VLOOKUP(D1644,'بيان العملاء'!$B$7:$I$170,2,0),"")</f>
        <v/>
      </c>
      <c r="F1644" s="16"/>
      <c r="G1644" s="15"/>
      <c r="H1644" s="14"/>
      <c r="I1644" s="13"/>
    </row>
    <row r="1645" spans="2:9" ht="18.75" thickBot="1" x14ac:dyDescent="0.25">
      <c r="B1645" s="25" t="str">
        <f>IF(C1645="","",COUNTIF($C$7:C1645,C1645))</f>
        <v/>
      </c>
      <c r="C1645" s="25" t="str">
        <f>IF(AND('كشف حساب'!$F$5&amp;'كشف حساب'!$F$6="")*AND(D1645='كشف حساب'!$B$5),1,IF(AND(F1645&gt;='كشف حساب'!$F$5,'حركة العملاء'!F1645&lt;='كشف حساب'!$F$6)*AND(D1645='كشف حساب'!$B$5),1,""))</f>
        <v/>
      </c>
      <c r="D1645" s="18"/>
      <c r="E1645" s="17" t="str">
        <f>IFERROR(VLOOKUP(D1645,'بيان العملاء'!$B$7:$I$170,2,0),"")</f>
        <v/>
      </c>
      <c r="F1645" s="16"/>
      <c r="G1645" s="15"/>
      <c r="H1645" s="14"/>
      <c r="I1645" s="13"/>
    </row>
    <row r="1646" spans="2:9" ht="18.75" thickBot="1" x14ac:dyDescent="0.25">
      <c r="B1646" s="25" t="str">
        <f>IF(C1646="","",COUNTIF($C$7:C1646,C1646))</f>
        <v/>
      </c>
      <c r="C1646" s="25" t="str">
        <f>IF(AND('كشف حساب'!$F$5&amp;'كشف حساب'!$F$6="")*AND(D1646='كشف حساب'!$B$5),1,IF(AND(F1646&gt;='كشف حساب'!$F$5,'حركة العملاء'!F1646&lt;='كشف حساب'!$F$6)*AND(D1646='كشف حساب'!$B$5),1,""))</f>
        <v/>
      </c>
      <c r="D1646" s="18"/>
      <c r="E1646" s="17" t="str">
        <f>IFERROR(VLOOKUP(D1646,'بيان العملاء'!$B$7:$I$170,2,0),"")</f>
        <v/>
      </c>
      <c r="F1646" s="16"/>
      <c r="G1646" s="15"/>
      <c r="H1646" s="14"/>
      <c r="I1646" s="13"/>
    </row>
    <row r="1647" spans="2:9" ht="18.75" thickBot="1" x14ac:dyDescent="0.25">
      <c r="B1647" s="25" t="str">
        <f>IF(C1647="","",COUNTIF($C$7:C1647,C1647))</f>
        <v/>
      </c>
      <c r="C1647" s="25" t="str">
        <f>IF(AND('كشف حساب'!$F$5&amp;'كشف حساب'!$F$6="")*AND(D1647='كشف حساب'!$B$5),1,IF(AND(F1647&gt;='كشف حساب'!$F$5,'حركة العملاء'!F1647&lt;='كشف حساب'!$F$6)*AND(D1647='كشف حساب'!$B$5),1,""))</f>
        <v/>
      </c>
      <c r="D1647" s="18"/>
      <c r="E1647" s="17" t="str">
        <f>IFERROR(VLOOKUP(D1647,'بيان العملاء'!$B$7:$I$170,2,0),"")</f>
        <v/>
      </c>
      <c r="F1647" s="16"/>
      <c r="G1647" s="15"/>
      <c r="H1647" s="14"/>
      <c r="I1647" s="13"/>
    </row>
    <row r="1648" spans="2:9" ht="18.75" thickBot="1" x14ac:dyDescent="0.25">
      <c r="B1648" s="25" t="str">
        <f>IF(C1648="","",COUNTIF($C$7:C1648,C1648))</f>
        <v/>
      </c>
      <c r="C1648" s="25" t="str">
        <f>IF(AND('كشف حساب'!$F$5&amp;'كشف حساب'!$F$6="")*AND(D1648='كشف حساب'!$B$5),1,IF(AND(F1648&gt;='كشف حساب'!$F$5,'حركة العملاء'!F1648&lt;='كشف حساب'!$F$6)*AND(D1648='كشف حساب'!$B$5),1,""))</f>
        <v/>
      </c>
      <c r="D1648" s="18"/>
      <c r="E1648" s="17" t="str">
        <f>IFERROR(VLOOKUP(D1648,'بيان العملاء'!$B$7:$I$170,2,0),"")</f>
        <v/>
      </c>
      <c r="F1648" s="16"/>
      <c r="G1648" s="15"/>
      <c r="H1648" s="14"/>
      <c r="I1648" s="13"/>
    </row>
    <row r="1649" spans="2:9" ht="18.75" thickBot="1" x14ac:dyDescent="0.25">
      <c r="B1649" s="25" t="str">
        <f>IF(C1649="","",COUNTIF($C$7:C1649,C1649))</f>
        <v/>
      </c>
      <c r="C1649" s="25" t="str">
        <f>IF(AND('كشف حساب'!$F$5&amp;'كشف حساب'!$F$6="")*AND(D1649='كشف حساب'!$B$5),1,IF(AND(F1649&gt;='كشف حساب'!$F$5,'حركة العملاء'!F1649&lt;='كشف حساب'!$F$6)*AND(D1649='كشف حساب'!$B$5),1,""))</f>
        <v/>
      </c>
      <c r="D1649" s="18"/>
      <c r="E1649" s="17" t="str">
        <f>IFERROR(VLOOKUP(D1649,'بيان العملاء'!$B$7:$I$170,2,0),"")</f>
        <v/>
      </c>
      <c r="F1649" s="16"/>
      <c r="G1649" s="15"/>
      <c r="H1649" s="14"/>
      <c r="I1649" s="13"/>
    </row>
    <row r="1650" spans="2:9" ht="18.75" thickBot="1" x14ac:dyDescent="0.25">
      <c r="B1650" s="25" t="str">
        <f>IF(C1650="","",COUNTIF($C$7:C1650,C1650))</f>
        <v/>
      </c>
      <c r="C1650" s="25" t="str">
        <f>IF(AND('كشف حساب'!$F$5&amp;'كشف حساب'!$F$6="")*AND(D1650='كشف حساب'!$B$5),1,IF(AND(F1650&gt;='كشف حساب'!$F$5,'حركة العملاء'!F1650&lt;='كشف حساب'!$F$6)*AND(D1650='كشف حساب'!$B$5),1,""))</f>
        <v/>
      </c>
      <c r="D1650" s="18"/>
      <c r="E1650" s="17" t="str">
        <f>IFERROR(VLOOKUP(D1650,'بيان العملاء'!$B$7:$I$170,2,0),"")</f>
        <v/>
      </c>
      <c r="F1650" s="16"/>
      <c r="G1650" s="15"/>
      <c r="H1650" s="14"/>
      <c r="I1650" s="13"/>
    </row>
    <row r="1651" spans="2:9" ht="18.75" thickBot="1" x14ac:dyDescent="0.25">
      <c r="B1651" s="25" t="str">
        <f>IF(C1651="","",COUNTIF($C$7:C1651,C1651))</f>
        <v/>
      </c>
      <c r="C1651" s="25" t="str">
        <f>IF(AND('كشف حساب'!$F$5&amp;'كشف حساب'!$F$6="")*AND(D1651='كشف حساب'!$B$5),1,IF(AND(F1651&gt;='كشف حساب'!$F$5,'حركة العملاء'!F1651&lt;='كشف حساب'!$F$6)*AND(D1651='كشف حساب'!$B$5),1,""))</f>
        <v/>
      </c>
      <c r="D1651" s="18"/>
      <c r="E1651" s="17" t="str">
        <f>IFERROR(VLOOKUP(D1651,'بيان العملاء'!$B$7:$I$170,2,0),"")</f>
        <v/>
      </c>
      <c r="F1651" s="16"/>
      <c r="G1651" s="15"/>
      <c r="H1651" s="14"/>
      <c r="I1651" s="13"/>
    </row>
    <row r="1652" spans="2:9" ht="18.75" thickBot="1" x14ac:dyDescent="0.25">
      <c r="B1652" s="25" t="str">
        <f>IF(C1652="","",COUNTIF($C$7:C1652,C1652))</f>
        <v/>
      </c>
      <c r="C1652" s="25" t="str">
        <f>IF(AND('كشف حساب'!$F$5&amp;'كشف حساب'!$F$6="")*AND(D1652='كشف حساب'!$B$5),1,IF(AND(F1652&gt;='كشف حساب'!$F$5,'حركة العملاء'!F1652&lt;='كشف حساب'!$F$6)*AND(D1652='كشف حساب'!$B$5),1,""))</f>
        <v/>
      </c>
      <c r="D1652" s="18"/>
      <c r="E1652" s="17" t="str">
        <f>IFERROR(VLOOKUP(D1652,'بيان العملاء'!$B$7:$I$170,2,0),"")</f>
        <v/>
      </c>
      <c r="F1652" s="16"/>
      <c r="G1652" s="15"/>
      <c r="H1652" s="14"/>
      <c r="I1652" s="13"/>
    </row>
    <row r="1653" spans="2:9" ht="18.75" thickBot="1" x14ac:dyDescent="0.25">
      <c r="B1653" s="25" t="str">
        <f>IF(C1653="","",COUNTIF($C$7:C1653,C1653))</f>
        <v/>
      </c>
      <c r="C1653" s="25" t="str">
        <f>IF(AND('كشف حساب'!$F$5&amp;'كشف حساب'!$F$6="")*AND(D1653='كشف حساب'!$B$5),1,IF(AND(F1653&gt;='كشف حساب'!$F$5,'حركة العملاء'!F1653&lt;='كشف حساب'!$F$6)*AND(D1653='كشف حساب'!$B$5),1,""))</f>
        <v/>
      </c>
      <c r="D1653" s="18"/>
      <c r="E1653" s="17" t="str">
        <f>IFERROR(VLOOKUP(D1653,'بيان العملاء'!$B$7:$I$170,2,0),"")</f>
        <v/>
      </c>
      <c r="F1653" s="16"/>
      <c r="G1653" s="15"/>
      <c r="H1653" s="14"/>
      <c r="I1653" s="13"/>
    </row>
    <row r="1654" spans="2:9" ht="18.75" thickBot="1" x14ac:dyDescent="0.25">
      <c r="B1654" s="25" t="str">
        <f>IF(C1654="","",COUNTIF($C$7:C1654,C1654))</f>
        <v/>
      </c>
      <c r="C1654" s="25" t="str">
        <f>IF(AND('كشف حساب'!$F$5&amp;'كشف حساب'!$F$6="")*AND(D1654='كشف حساب'!$B$5),1,IF(AND(F1654&gt;='كشف حساب'!$F$5,'حركة العملاء'!F1654&lt;='كشف حساب'!$F$6)*AND(D1654='كشف حساب'!$B$5),1,""))</f>
        <v/>
      </c>
      <c r="D1654" s="18"/>
      <c r="E1654" s="17" t="str">
        <f>IFERROR(VLOOKUP(D1654,'بيان العملاء'!$B$7:$I$170,2,0),"")</f>
        <v/>
      </c>
      <c r="F1654" s="16"/>
      <c r="G1654" s="15"/>
      <c r="H1654" s="14"/>
      <c r="I1654" s="13"/>
    </row>
    <row r="1655" spans="2:9" ht="18.75" thickBot="1" x14ac:dyDescent="0.25">
      <c r="B1655" s="25" t="str">
        <f>IF(C1655="","",COUNTIF($C$7:C1655,C1655))</f>
        <v/>
      </c>
      <c r="C1655" s="25" t="str">
        <f>IF(AND('كشف حساب'!$F$5&amp;'كشف حساب'!$F$6="")*AND(D1655='كشف حساب'!$B$5),1,IF(AND(F1655&gt;='كشف حساب'!$F$5,'حركة العملاء'!F1655&lt;='كشف حساب'!$F$6)*AND(D1655='كشف حساب'!$B$5),1,""))</f>
        <v/>
      </c>
      <c r="D1655" s="18"/>
      <c r="E1655" s="17" t="str">
        <f>IFERROR(VLOOKUP(D1655,'بيان العملاء'!$B$7:$I$170,2,0),"")</f>
        <v/>
      </c>
      <c r="F1655" s="16"/>
      <c r="G1655" s="15"/>
      <c r="H1655" s="14"/>
      <c r="I1655" s="13"/>
    </row>
    <row r="1656" spans="2:9" ht="18.75" thickBot="1" x14ac:dyDescent="0.25">
      <c r="B1656" s="25" t="str">
        <f>IF(C1656="","",COUNTIF($C$7:C1656,C1656))</f>
        <v/>
      </c>
      <c r="C1656" s="25" t="str">
        <f>IF(AND('كشف حساب'!$F$5&amp;'كشف حساب'!$F$6="")*AND(D1656='كشف حساب'!$B$5),1,IF(AND(F1656&gt;='كشف حساب'!$F$5,'حركة العملاء'!F1656&lt;='كشف حساب'!$F$6)*AND(D1656='كشف حساب'!$B$5),1,""))</f>
        <v/>
      </c>
      <c r="D1656" s="18"/>
      <c r="E1656" s="17" t="str">
        <f>IFERROR(VLOOKUP(D1656,'بيان العملاء'!$B$7:$I$170,2,0),"")</f>
        <v/>
      </c>
      <c r="F1656" s="16"/>
      <c r="G1656" s="15"/>
      <c r="H1656" s="14"/>
      <c r="I1656" s="13"/>
    </row>
    <row r="1657" spans="2:9" ht="18.75" thickBot="1" x14ac:dyDescent="0.25">
      <c r="B1657" s="25" t="str">
        <f>IF(C1657="","",COUNTIF($C$7:C1657,C1657))</f>
        <v/>
      </c>
      <c r="C1657" s="25" t="str">
        <f>IF(AND('كشف حساب'!$F$5&amp;'كشف حساب'!$F$6="")*AND(D1657='كشف حساب'!$B$5),1,IF(AND(F1657&gt;='كشف حساب'!$F$5,'حركة العملاء'!F1657&lt;='كشف حساب'!$F$6)*AND(D1657='كشف حساب'!$B$5),1,""))</f>
        <v/>
      </c>
      <c r="D1657" s="18"/>
      <c r="E1657" s="17" t="str">
        <f>IFERROR(VLOOKUP(D1657,'بيان العملاء'!$B$7:$I$170,2,0),"")</f>
        <v/>
      </c>
      <c r="F1657" s="16"/>
      <c r="G1657" s="15"/>
      <c r="H1657" s="14"/>
      <c r="I1657" s="13"/>
    </row>
    <row r="1658" spans="2:9" ht="18.75" thickBot="1" x14ac:dyDescent="0.25">
      <c r="B1658" s="25" t="str">
        <f>IF(C1658="","",COUNTIF($C$7:C1658,C1658))</f>
        <v/>
      </c>
      <c r="C1658" s="25" t="str">
        <f>IF(AND('كشف حساب'!$F$5&amp;'كشف حساب'!$F$6="")*AND(D1658='كشف حساب'!$B$5),1,IF(AND(F1658&gt;='كشف حساب'!$F$5,'حركة العملاء'!F1658&lt;='كشف حساب'!$F$6)*AND(D1658='كشف حساب'!$B$5),1,""))</f>
        <v/>
      </c>
      <c r="D1658" s="18"/>
      <c r="E1658" s="17" t="str">
        <f>IFERROR(VLOOKUP(D1658,'بيان العملاء'!$B$7:$I$170,2,0),"")</f>
        <v/>
      </c>
      <c r="F1658" s="16"/>
      <c r="G1658" s="15"/>
      <c r="H1658" s="14"/>
      <c r="I1658" s="13"/>
    </row>
    <row r="1659" spans="2:9" ht="18.75" thickBot="1" x14ac:dyDescent="0.25">
      <c r="B1659" s="25" t="str">
        <f>IF(C1659="","",COUNTIF($C$7:C1659,C1659))</f>
        <v/>
      </c>
      <c r="C1659" s="25" t="str">
        <f>IF(AND('كشف حساب'!$F$5&amp;'كشف حساب'!$F$6="")*AND(D1659='كشف حساب'!$B$5),1,IF(AND(F1659&gt;='كشف حساب'!$F$5,'حركة العملاء'!F1659&lt;='كشف حساب'!$F$6)*AND(D1659='كشف حساب'!$B$5),1,""))</f>
        <v/>
      </c>
      <c r="D1659" s="18"/>
      <c r="E1659" s="17" t="str">
        <f>IFERROR(VLOOKUP(D1659,'بيان العملاء'!$B$7:$I$170,2,0),"")</f>
        <v/>
      </c>
      <c r="F1659" s="16"/>
      <c r="G1659" s="15"/>
      <c r="H1659" s="14"/>
      <c r="I1659" s="13"/>
    </row>
    <row r="1660" spans="2:9" ht="18.75" thickBot="1" x14ac:dyDescent="0.25">
      <c r="B1660" s="25" t="str">
        <f>IF(C1660="","",COUNTIF($C$7:C1660,C1660))</f>
        <v/>
      </c>
      <c r="C1660" s="25" t="str">
        <f>IF(AND('كشف حساب'!$F$5&amp;'كشف حساب'!$F$6="")*AND(D1660='كشف حساب'!$B$5),1,IF(AND(F1660&gt;='كشف حساب'!$F$5,'حركة العملاء'!F1660&lt;='كشف حساب'!$F$6)*AND(D1660='كشف حساب'!$B$5),1,""))</f>
        <v/>
      </c>
      <c r="D1660" s="18"/>
      <c r="E1660" s="17" t="str">
        <f>IFERROR(VLOOKUP(D1660,'بيان العملاء'!$B$7:$I$170,2,0),"")</f>
        <v/>
      </c>
      <c r="F1660" s="16"/>
      <c r="G1660" s="15"/>
      <c r="H1660" s="14"/>
      <c r="I1660" s="13"/>
    </row>
    <row r="1661" spans="2:9" ht="18.75" thickBot="1" x14ac:dyDescent="0.25">
      <c r="B1661" s="25" t="str">
        <f>IF(C1661="","",COUNTIF($C$7:C1661,C1661))</f>
        <v/>
      </c>
      <c r="C1661" s="25" t="str">
        <f>IF(AND('كشف حساب'!$F$5&amp;'كشف حساب'!$F$6="")*AND(D1661='كشف حساب'!$B$5),1,IF(AND(F1661&gt;='كشف حساب'!$F$5,'حركة العملاء'!F1661&lt;='كشف حساب'!$F$6)*AND(D1661='كشف حساب'!$B$5),1,""))</f>
        <v/>
      </c>
      <c r="D1661" s="18"/>
      <c r="E1661" s="17" t="str">
        <f>IFERROR(VLOOKUP(D1661,'بيان العملاء'!$B$7:$I$170,2,0),"")</f>
        <v/>
      </c>
      <c r="F1661" s="16"/>
      <c r="G1661" s="15"/>
      <c r="H1661" s="14"/>
      <c r="I1661" s="13"/>
    </row>
    <row r="1662" spans="2:9" ht="18.75" thickBot="1" x14ac:dyDescent="0.25">
      <c r="B1662" s="25" t="str">
        <f>IF(C1662="","",COUNTIF($C$7:C1662,C1662))</f>
        <v/>
      </c>
      <c r="C1662" s="25" t="str">
        <f>IF(AND('كشف حساب'!$F$5&amp;'كشف حساب'!$F$6="")*AND(D1662='كشف حساب'!$B$5),1,IF(AND(F1662&gt;='كشف حساب'!$F$5,'حركة العملاء'!F1662&lt;='كشف حساب'!$F$6)*AND(D1662='كشف حساب'!$B$5),1,""))</f>
        <v/>
      </c>
      <c r="D1662" s="18"/>
      <c r="E1662" s="17" t="str">
        <f>IFERROR(VLOOKUP(D1662,'بيان العملاء'!$B$7:$I$170,2,0),"")</f>
        <v/>
      </c>
      <c r="F1662" s="16"/>
      <c r="G1662" s="15"/>
      <c r="H1662" s="14"/>
      <c r="I1662" s="13"/>
    </row>
    <row r="1663" spans="2:9" ht="18.75" thickBot="1" x14ac:dyDescent="0.25">
      <c r="B1663" s="25" t="str">
        <f>IF(C1663="","",COUNTIF($C$7:C1663,C1663))</f>
        <v/>
      </c>
      <c r="C1663" s="25" t="str">
        <f>IF(AND('كشف حساب'!$F$5&amp;'كشف حساب'!$F$6="")*AND(D1663='كشف حساب'!$B$5),1,IF(AND(F1663&gt;='كشف حساب'!$F$5,'حركة العملاء'!F1663&lt;='كشف حساب'!$F$6)*AND(D1663='كشف حساب'!$B$5),1,""))</f>
        <v/>
      </c>
      <c r="D1663" s="18"/>
      <c r="E1663" s="17" t="str">
        <f>IFERROR(VLOOKUP(D1663,'بيان العملاء'!$B$7:$I$170,2,0),"")</f>
        <v/>
      </c>
      <c r="F1663" s="16"/>
      <c r="G1663" s="15"/>
      <c r="H1663" s="14"/>
      <c r="I1663" s="13"/>
    </row>
    <row r="1664" spans="2:9" ht="18.75" thickBot="1" x14ac:dyDescent="0.25">
      <c r="B1664" s="25" t="str">
        <f>IF(C1664="","",COUNTIF($C$7:C1664,C1664))</f>
        <v/>
      </c>
      <c r="C1664" s="25" t="str">
        <f>IF(AND('كشف حساب'!$F$5&amp;'كشف حساب'!$F$6="")*AND(D1664='كشف حساب'!$B$5),1,IF(AND(F1664&gt;='كشف حساب'!$F$5,'حركة العملاء'!F1664&lt;='كشف حساب'!$F$6)*AND(D1664='كشف حساب'!$B$5),1,""))</f>
        <v/>
      </c>
      <c r="D1664" s="18"/>
      <c r="E1664" s="17" t="str">
        <f>IFERROR(VLOOKUP(D1664,'بيان العملاء'!$B$7:$I$170,2,0),"")</f>
        <v/>
      </c>
      <c r="F1664" s="16"/>
      <c r="G1664" s="15"/>
      <c r="H1664" s="14"/>
      <c r="I1664" s="13"/>
    </row>
    <row r="1665" spans="2:9" ht="18.75" thickBot="1" x14ac:dyDescent="0.25">
      <c r="B1665" s="25" t="str">
        <f>IF(C1665="","",COUNTIF($C$7:C1665,C1665))</f>
        <v/>
      </c>
      <c r="C1665" s="25" t="str">
        <f>IF(AND('كشف حساب'!$F$5&amp;'كشف حساب'!$F$6="")*AND(D1665='كشف حساب'!$B$5),1,IF(AND(F1665&gt;='كشف حساب'!$F$5,'حركة العملاء'!F1665&lt;='كشف حساب'!$F$6)*AND(D1665='كشف حساب'!$B$5),1,""))</f>
        <v/>
      </c>
      <c r="D1665" s="18"/>
      <c r="E1665" s="17" t="str">
        <f>IFERROR(VLOOKUP(D1665,'بيان العملاء'!$B$7:$I$170,2,0),"")</f>
        <v/>
      </c>
      <c r="F1665" s="16"/>
      <c r="G1665" s="15"/>
      <c r="H1665" s="14"/>
      <c r="I1665" s="13"/>
    </row>
    <row r="1666" spans="2:9" ht="18.75" thickBot="1" x14ac:dyDescent="0.25">
      <c r="B1666" s="25" t="str">
        <f>IF(C1666="","",COUNTIF($C$7:C1666,C1666))</f>
        <v/>
      </c>
      <c r="C1666" s="25" t="str">
        <f>IF(AND('كشف حساب'!$F$5&amp;'كشف حساب'!$F$6="")*AND(D1666='كشف حساب'!$B$5),1,IF(AND(F1666&gt;='كشف حساب'!$F$5,'حركة العملاء'!F1666&lt;='كشف حساب'!$F$6)*AND(D1666='كشف حساب'!$B$5),1,""))</f>
        <v/>
      </c>
      <c r="D1666" s="18"/>
      <c r="E1666" s="17" t="str">
        <f>IFERROR(VLOOKUP(D1666,'بيان العملاء'!$B$7:$I$170,2,0),"")</f>
        <v/>
      </c>
      <c r="F1666" s="16"/>
      <c r="G1666" s="15"/>
      <c r="H1666" s="14"/>
      <c r="I1666" s="13"/>
    </row>
    <row r="1667" spans="2:9" ht="18.75" thickBot="1" x14ac:dyDescent="0.25">
      <c r="B1667" s="25" t="str">
        <f>IF(C1667="","",COUNTIF($C$7:C1667,C1667))</f>
        <v/>
      </c>
      <c r="C1667" s="25" t="str">
        <f>IF(AND('كشف حساب'!$F$5&amp;'كشف حساب'!$F$6="")*AND(D1667='كشف حساب'!$B$5),1,IF(AND(F1667&gt;='كشف حساب'!$F$5,'حركة العملاء'!F1667&lt;='كشف حساب'!$F$6)*AND(D1667='كشف حساب'!$B$5),1,""))</f>
        <v/>
      </c>
      <c r="D1667" s="18"/>
      <c r="E1667" s="17" t="str">
        <f>IFERROR(VLOOKUP(D1667,'بيان العملاء'!$B$7:$I$170,2,0),"")</f>
        <v/>
      </c>
      <c r="F1667" s="16"/>
      <c r="G1667" s="15"/>
      <c r="H1667" s="14"/>
      <c r="I1667" s="13"/>
    </row>
    <row r="1668" spans="2:9" ht="18.75" thickBot="1" x14ac:dyDescent="0.25">
      <c r="B1668" s="25" t="str">
        <f>IF(C1668="","",COUNTIF($C$7:C1668,C1668))</f>
        <v/>
      </c>
      <c r="C1668" s="25" t="str">
        <f>IF(AND('كشف حساب'!$F$5&amp;'كشف حساب'!$F$6="")*AND(D1668='كشف حساب'!$B$5),1,IF(AND(F1668&gt;='كشف حساب'!$F$5,'حركة العملاء'!F1668&lt;='كشف حساب'!$F$6)*AND(D1668='كشف حساب'!$B$5),1,""))</f>
        <v/>
      </c>
      <c r="D1668" s="18"/>
      <c r="E1668" s="17" t="str">
        <f>IFERROR(VLOOKUP(D1668,'بيان العملاء'!$B$7:$I$170,2,0),"")</f>
        <v/>
      </c>
      <c r="F1668" s="16"/>
      <c r="G1668" s="15"/>
      <c r="H1668" s="14"/>
      <c r="I1668" s="13"/>
    </row>
    <row r="1669" spans="2:9" ht="18.75" thickBot="1" x14ac:dyDescent="0.25">
      <c r="B1669" s="25" t="str">
        <f>IF(C1669="","",COUNTIF($C$7:C1669,C1669))</f>
        <v/>
      </c>
      <c r="C1669" s="25" t="str">
        <f>IF(AND('كشف حساب'!$F$5&amp;'كشف حساب'!$F$6="")*AND(D1669='كشف حساب'!$B$5),1,IF(AND(F1669&gt;='كشف حساب'!$F$5,'حركة العملاء'!F1669&lt;='كشف حساب'!$F$6)*AND(D1669='كشف حساب'!$B$5),1,""))</f>
        <v/>
      </c>
      <c r="D1669" s="18"/>
      <c r="E1669" s="17" t="str">
        <f>IFERROR(VLOOKUP(D1669,'بيان العملاء'!$B$7:$I$170,2,0),"")</f>
        <v/>
      </c>
      <c r="F1669" s="16"/>
      <c r="G1669" s="15"/>
      <c r="H1669" s="14"/>
      <c r="I1669" s="13"/>
    </row>
    <row r="1670" spans="2:9" ht="18.75" thickBot="1" x14ac:dyDescent="0.25">
      <c r="B1670" s="25" t="str">
        <f>IF(C1670="","",COUNTIF($C$7:C1670,C1670))</f>
        <v/>
      </c>
      <c r="C1670" s="25" t="str">
        <f>IF(AND('كشف حساب'!$F$5&amp;'كشف حساب'!$F$6="")*AND(D1670='كشف حساب'!$B$5),1,IF(AND(F1670&gt;='كشف حساب'!$F$5,'حركة العملاء'!F1670&lt;='كشف حساب'!$F$6)*AND(D1670='كشف حساب'!$B$5),1,""))</f>
        <v/>
      </c>
      <c r="D1670" s="18"/>
      <c r="E1670" s="17" t="str">
        <f>IFERROR(VLOOKUP(D1670,'بيان العملاء'!$B$7:$I$170,2,0),"")</f>
        <v/>
      </c>
      <c r="F1670" s="16"/>
      <c r="G1670" s="15"/>
      <c r="H1670" s="14"/>
      <c r="I1670" s="13"/>
    </row>
    <row r="1671" spans="2:9" ht="18.75" thickBot="1" x14ac:dyDescent="0.25">
      <c r="B1671" s="25" t="str">
        <f>IF(C1671="","",COUNTIF($C$7:C1671,C1671))</f>
        <v/>
      </c>
      <c r="C1671" s="25" t="str">
        <f>IF(AND('كشف حساب'!$F$5&amp;'كشف حساب'!$F$6="")*AND(D1671='كشف حساب'!$B$5),1,IF(AND(F1671&gt;='كشف حساب'!$F$5,'حركة العملاء'!F1671&lt;='كشف حساب'!$F$6)*AND(D1671='كشف حساب'!$B$5),1,""))</f>
        <v/>
      </c>
      <c r="D1671" s="18"/>
      <c r="E1671" s="17" t="str">
        <f>IFERROR(VLOOKUP(D1671,'بيان العملاء'!$B$7:$I$170,2,0),"")</f>
        <v/>
      </c>
      <c r="F1671" s="16"/>
      <c r="G1671" s="15"/>
      <c r="H1671" s="14"/>
      <c r="I1671" s="13"/>
    </row>
    <row r="1672" spans="2:9" ht="18.75" thickBot="1" x14ac:dyDescent="0.25">
      <c r="B1672" s="25" t="str">
        <f>IF(C1672="","",COUNTIF($C$7:C1672,C1672))</f>
        <v/>
      </c>
      <c r="C1672" s="25" t="str">
        <f>IF(AND('كشف حساب'!$F$5&amp;'كشف حساب'!$F$6="")*AND(D1672='كشف حساب'!$B$5),1,IF(AND(F1672&gt;='كشف حساب'!$F$5,'حركة العملاء'!F1672&lt;='كشف حساب'!$F$6)*AND(D1672='كشف حساب'!$B$5),1,""))</f>
        <v/>
      </c>
      <c r="D1672" s="18"/>
      <c r="E1672" s="17" t="str">
        <f>IFERROR(VLOOKUP(D1672,'بيان العملاء'!$B$7:$I$170,2,0),"")</f>
        <v/>
      </c>
      <c r="F1672" s="16"/>
      <c r="G1672" s="15"/>
      <c r="H1672" s="14"/>
      <c r="I1672" s="13"/>
    </row>
    <row r="1673" spans="2:9" ht="18.75" thickBot="1" x14ac:dyDescent="0.25">
      <c r="B1673" s="25" t="str">
        <f>IF(C1673="","",COUNTIF($C$7:C1673,C1673))</f>
        <v/>
      </c>
      <c r="C1673" s="25" t="str">
        <f>IF(AND('كشف حساب'!$F$5&amp;'كشف حساب'!$F$6="")*AND(D1673='كشف حساب'!$B$5),1,IF(AND(F1673&gt;='كشف حساب'!$F$5,'حركة العملاء'!F1673&lt;='كشف حساب'!$F$6)*AND(D1673='كشف حساب'!$B$5),1,""))</f>
        <v/>
      </c>
      <c r="D1673" s="18"/>
      <c r="E1673" s="17" t="str">
        <f>IFERROR(VLOOKUP(D1673,'بيان العملاء'!$B$7:$I$170,2,0),"")</f>
        <v/>
      </c>
      <c r="F1673" s="16"/>
      <c r="G1673" s="15"/>
      <c r="H1673" s="14"/>
      <c r="I1673" s="13"/>
    </row>
    <row r="1674" spans="2:9" ht="18.75" thickBot="1" x14ac:dyDescent="0.25">
      <c r="B1674" s="25" t="str">
        <f>IF(C1674="","",COUNTIF($C$7:C1674,C1674))</f>
        <v/>
      </c>
      <c r="C1674" s="25" t="str">
        <f>IF(AND('كشف حساب'!$F$5&amp;'كشف حساب'!$F$6="")*AND(D1674='كشف حساب'!$B$5),1,IF(AND(F1674&gt;='كشف حساب'!$F$5,'حركة العملاء'!F1674&lt;='كشف حساب'!$F$6)*AND(D1674='كشف حساب'!$B$5),1,""))</f>
        <v/>
      </c>
      <c r="D1674" s="18"/>
      <c r="E1674" s="17" t="str">
        <f>IFERROR(VLOOKUP(D1674,'بيان العملاء'!$B$7:$I$170,2,0),"")</f>
        <v/>
      </c>
      <c r="F1674" s="16"/>
      <c r="G1674" s="15"/>
      <c r="H1674" s="14"/>
      <c r="I1674" s="13"/>
    </row>
    <row r="1675" spans="2:9" ht="18.75" thickBot="1" x14ac:dyDescent="0.25">
      <c r="B1675" s="25" t="str">
        <f>IF(C1675="","",COUNTIF($C$7:C1675,C1675))</f>
        <v/>
      </c>
      <c r="C1675" s="25" t="str">
        <f>IF(AND('كشف حساب'!$F$5&amp;'كشف حساب'!$F$6="")*AND(D1675='كشف حساب'!$B$5),1,IF(AND(F1675&gt;='كشف حساب'!$F$5,'حركة العملاء'!F1675&lt;='كشف حساب'!$F$6)*AND(D1675='كشف حساب'!$B$5),1,""))</f>
        <v/>
      </c>
      <c r="D1675" s="18"/>
      <c r="E1675" s="17" t="str">
        <f>IFERROR(VLOOKUP(D1675,'بيان العملاء'!$B$7:$I$170,2,0),"")</f>
        <v/>
      </c>
      <c r="F1675" s="16"/>
      <c r="G1675" s="15"/>
      <c r="H1675" s="14"/>
      <c r="I1675" s="13"/>
    </row>
    <row r="1676" spans="2:9" ht="18.75" thickBot="1" x14ac:dyDescent="0.25">
      <c r="B1676" s="25" t="str">
        <f>IF(C1676="","",COUNTIF($C$7:C1676,C1676))</f>
        <v/>
      </c>
      <c r="C1676" s="25" t="str">
        <f>IF(AND('كشف حساب'!$F$5&amp;'كشف حساب'!$F$6="")*AND(D1676='كشف حساب'!$B$5),1,IF(AND(F1676&gt;='كشف حساب'!$F$5,'حركة العملاء'!F1676&lt;='كشف حساب'!$F$6)*AND(D1676='كشف حساب'!$B$5),1,""))</f>
        <v/>
      </c>
      <c r="D1676" s="18"/>
      <c r="E1676" s="17" t="str">
        <f>IFERROR(VLOOKUP(D1676,'بيان العملاء'!$B$7:$I$170,2,0),"")</f>
        <v/>
      </c>
      <c r="F1676" s="16"/>
      <c r="G1676" s="15"/>
      <c r="H1676" s="14"/>
      <c r="I1676" s="13"/>
    </row>
    <row r="1677" spans="2:9" ht="18.75" thickBot="1" x14ac:dyDescent="0.25">
      <c r="B1677" s="25" t="str">
        <f>IF(C1677="","",COUNTIF($C$7:C1677,C1677))</f>
        <v/>
      </c>
      <c r="C1677" s="25" t="str">
        <f>IF(AND('كشف حساب'!$F$5&amp;'كشف حساب'!$F$6="")*AND(D1677='كشف حساب'!$B$5),1,IF(AND(F1677&gt;='كشف حساب'!$F$5,'حركة العملاء'!F1677&lt;='كشف حساب'!$F$6)*AND(D1677='كشف حساب'!$B$5),1,""))</f>
        <v/>
      </c>
      <c r="D1677" s="18"/>
      <c r="E1677" s="17" t="str">
        <f>IFERROR(VLOOKUP(D1677,'بيان العملاء'!$B$7:$I$170,2,0),"")</f>
        <v/>
      </c>
      <c r="F1677" s="16"/>
      <c r="G1677" s="15"/>
      <c r="H1677" s="14"/>
      <c r="I1677" s="13"/>
    </row>
    <row r="1678" spans="2:9" ht="18.75" thickBot="1" x14ac:dyDescent="0.25">
      <c r="B1678" s="25" t="str">
        <f>IF(C1678="","",COUNTIF($C$7:C1678,C1678))</f>
        <v/>
      </c>
      <c r="C1678" s="25" t="str">
        <f>IF(AND('كشف حساب'!$F$5&amp;'كشف حساب'!$F$6="")*AND(D1678='كشف حساب'!$B$5),1,IF(AND(F1678&gt;='كشف حساب'!$F$5,'حركة العملاء'!F1678&lt;='كشف حساب'!$F$6)*AND(D1678='كشف حساب'!$B$5),1,""))</f>
        <v/>
      </c>
      <c r="D1678" s="18"/>
      <c r="E1678" s="17" t="str">
        <f>IFERROR(VLOOKUP(D1678,'بيان العملاء'!$B$7:$I$170,2,0),"")</f>
        <v/>
      </c>
      <c r="F1678" s="16"/>
      <c r="G1678" s="15"/>
      <c r="H1678" s="14"/>
      <c r="I1678" s="13"/>
    </row>
    <row r="1679" spans="2:9" ht="18.75" thickBot="1" x14ac:dyDescent="0.25">
      <c r="B1679" s="25" t="str">
        <f>IF(C1679="","",COUNTIF($C$7:C1679,C1679))</f>
        <v/>
      </c>
      <c r="C1679" s="25" t="str">
        <f>IF(AND('كشف حساب'!$F$5&amp;'كشف حساب'!$F$6="")*AND(D1679='كشف حساب'!$B$5),1,IF(AND(F1679&gt;='كشف حساب'!$F$5,'حركة العملاء'!F1679&lt;='كشف حساب'!$F$6)*AND(D1679='كشف حساب'!$B$5),1,""))</f>
        <v/>
      </c>
      <c r="D1679" s="18"/>
      <c r="E1679" s="17" t="str">
        <f>IFERROR(VLOOKUP(D1679,'بيان العملاء'!$B$7:$I$170,2,0),"")</f>
        <v/>
      </c>
      <c r="F1679" s="16"/>
      <c r="G1679" s="15"/>
      <c r="H1679" s="14"/>
      <c r="I1679" s="13"/>
    </row>
    <row r="1680" spans="2:9" ht="18.75" thickBot="1" x14ac:dyDescent="0.25">
      <c r="B1680" s="25" t="str">
        <f>IF(C1680="","",COUNTIF($C$7:C1680,C1680))</f>
        <v/>
      </c>
      <c r="C1680" s="25" t="str">
        <f>IF(AND('كشف حساب'!$F$5&amp;'كشف حساب'!$F$6="")*AND(D1680='كشف حساب'!$B$5),1,IF(AND(F1680&gt;='كشف حساب'!$F$5,'حركة العملاء'!F1680&lt;='كشف حساب'!$F$6)*AND(D1680='كشف حساب'!$B$5),1,""))</f>
        <v/>
      </c>
      <c r="D1680" s="18"/>
      <c r="E1680" s="17" t="str">
        <f>IFERROR(VLOOKUP(D1680,'بيان العملاء'!$B$7:$I$170,2,0),"")</f>
        <v/>
      </c>
      <c r="F1680" s="16"/>
      <c r="G1680" s="15"/>
      <c r="H1680" s="14"/>
      <c r="I1680" s="13"/>
    </row>
    <row r="1681" spans="2:9" ht="18.75" thickBot="1" x14ac:dyDescent="0.25">
      <c r="B1681" s="25" t="str">
        <f>IF(C1681="","",COUNTIF($C$7:C1681,C1681))</f>
        <v/>
      </c>
      <c r="C1681" s="25" t="str">
        <f>IF(AND('كشف حساب'!$F$5&amp;'كشف حساب'!$F$6="")*AND(D1681='كشف حساب'!$B$5),1,IF(AND(F1681&gt;='كشف حساب'!$F$5,'حركة العملاء'!F1681&lt;='كشف حساب'!$F$6)*AND(D1681='كشف حساب'!$B$5),1,""))</f>
        <v/>
      </c>
      <c r="D1681" s="18"/>
      <c r="E1681" s="17" t="str">
        <f>IFERROR(VLOOKUP(D1681,'بيان العملاء'!$B$7:$I$170,2,0),"")</f>
        <v/>
      </c>
      <c r="F1681" s="16"/>
      <c r="G1681" s="15"/>
      <c r="H1681" s="14"/>
      <c r="I1681" s="13"/>
    </row>
    <row r="1682" spans="2:9" ht="18.75" thickBot="1" x14ac:dyDescent="0.25">
      <c r="B1682" s="25" t="str">
        <f>IF(C1682="","",COUNTIF($C$7:C1682,C1682))</f>
        <v/>
      </c>
      <c r="C1682" s="25" t="str">
        <f>IF(AND('كشف حساب'!$F$5&amp;'كشف حساب'!$F$6="")*AND(D1682='كشف حساب'!$B$5),1,IF(AND(F1682&gt;='كشف حساب'!$F$5,'حركة العملاء'!F1682&lt;='كشف حساب'!$F$6)*AND(D1682='كشف حساب'!$B$5),1,""))</f>
        <v/>
      </c>
      <c r="D1682" s="18"/>
      <c r="E1682" s="17" t="str">
        <f>IFERROR(VLOOKUP(D1682,'بيان العملاء'!$B$7:$I$170,2,0),"")</f>
        <v/>
      </c>
      <c r="F1682" s="16"/>
      <c r="G1682" s="15"/>
      <c r="H1682" s="14"/>
      <c r="I1682" s="13"/>
    </row>
    <row r="1683" spans="2:9" ht="18.75" thickBot="1" x14ac:dyDescent="0.25">
      <c r="B1683" s="25" t="str">
        <f>IF(C1683="","",COUNTIF($C$7:C1683,C1683))</f>
        <v/>
      </c>
      <c r="C1683" s="25" t="str">
        <f>IF(AND('كشف حساب'!$F$5&amp;'كشف حساب'!$F$6="")*AND(D1683='كشف حساب'!$B$5),1,IF(AND(F1683&gt;='كشف حساب'!$F$5,'حركة العملاء'!F1683&lt;='كشف حساب'!$F$6)*AND(D1683='كشف حساب'!$B$5),1,""))</f>
        <v/>
      </c>
      <c r="D1683" s="18"/>
      <c r="E1683" s="17" t="str">
        <f>IFERROR(VLOOKUP(D1683,'بيان العملاء'!$B$7:$I$170,2,0),"")</f>
        <v/>
      </c>
      <c r="F1683" s="16"/>
      <c r="G1683" s="15"/>
      <c r="H1683" s="14"/>
      <c r="I1683" s="13"/>
    </row>
    <row r="1684" spans="2:9" ht="18.75" thickBot="1" x14ac:dyDescent="0.25">
      <c r="B1684" s="25" t="str">
        <f>IF(C1684="","",COUNTIF($C$7:C1684,C1684))</f>
        <v/>
      </c>
      <c r="C1684" s="25" t="str">
        <f>IF(AND('كشف حساب'!$F$5&amp;'كشف حساب'!$F$6="")*AND(D1684='كشف حساب'!$B$5),1,IF(AND(F1684&gt;='كشف حساب'!$F$5,'حركة العملاء'!F1684&lt;='كشف حساب'!$F$6)*AND(D1684='كشف حساب'!$B$5),1,""))</f>
        <v/>
      </c>
      <c r="D1684" s="18"/>
      <c r="E1684" s="17" t="str">
        <f>IFERROR(VLOOKUP(D1684,'بيان العملاء'!$B$7:$I$170,2,0),"")</f>
        <v/>
      </c>
      <c r="F1684" s="16"/>
      <c r="G1684" s="15"/>
      <c r="H1684" s="14"/>
      <c r="I1684" s="13"/>
    </row>
    <row r="1685" spans="2:9" ht="18.75" thickBot="1" x14ac:dyDescent="0.25">
      <c r="B1685" s="25" t="str">
        <f>IF(C1685="","",COUNTIF($C$7:C1685,C1685))</f>
        <v/>
      </c>
      <c r="C1685" s="25" t="str">
        <f>IF(AND('كشف حساب'!$F$5&amp;'كشف حساب'!$F$6="")*AND(D1685='كشف حساب'!$B$5),1,IF(AND(F1685&gt;='كشف حساب'!$F$5,'حركة العملاء'!F1685&lt;='كشف حساب'!$F$6)*AND(D1685='كشف حساب'!$B$5),1,""))</f>
        <v/>
      </c>
      <c r="D1685" s="18"/>
      <c r="E1685" s="17" t="str">
        <f>IFERROR(VLOOKUP(D1685,'بيان العملاء'!$B$7:$I$170,2,0),"")</f>
        <v/>
      </c>
      <c r="F1685" s="16"/>
      <c r="G1685" s="15"/>
      <c r="H1685" s="14"/>
      <c r="I1685" s="13"/>
    </row>
    <row r="1686" spans="2:9" ht="18.75" thickBot="1" x14ac:dyDescent="0.25">
      <c r="B1686" s="25" t="str">
        <f>IF(C1686="","",COUNTIF($C$7:C1686,C1686))</f>
        <v/>
      </c>
      <c r="C1686" s="25" t="str">
        <f>IF(AND('كشف حساب'!$F$5&amp;'كشف حساب'!$F$6="")*AND(D1686='كشف حساب'!$B$5),1,IF(AND(F1686&gt;='كشف حساب'!$F$5,'حركة العملاء'!F1686&lt;='كشف حساب'!$F$6)*AND(D1686='كشف حساب'!$B$5),1,""))</f>
        <v/>
      </c>
      <c r="D1686" s="18"/>
      <c r="E1686" s="17" t="str">
        <f>IFERROR(VLOOKUP(D1686,'بيان العملاء'!$B$7:$I$170,2,0),"")</f>
        <v/>
      </c>
      <c r="F1686" s="16"/>
      <c r="G1686" s="15"/>
      <c r="H1686" s="14"/>
      <c r="I1686" s="13"/>
    </row>
    <row r="1687" spans="2:9" ht="18.75" thickBot="1" x14ac:dyDescent="0.25">
      <c r="B1687" s="25" t="str">
        <f>IF(C1687="","",COUNTIF($C$7:C1687,C1687))</f>
        <v/>
      </c>
      <c r="C1687" s="25" t="str">
        <f>IF(AND('كشف حساب'!$F$5&amp;'كشف حساب'!$F$6="")*AND(D1687='كشف حساب'!$B$5),1,IF(AND(F1687&gt;='كشف حساب'!$F$5,'حركة العملاء'!F1687&lt;='كشف حساب'!$F$6)*AND(D1687='كشف حساب'!$B$5),1,""))</f>
        <v/>
      </c>
      <c r="D1687" s="18"/>
      <c r="E1687" s="17" t="str">
        <f>IFERROR(VLOOKUP(D1687,'بيان العملاء'!$B$7:$I$170,2,0),"")</f>
        <v/>
      </c>
      <c r="F1687" s="16"/>
      <c r="G1687" s="15"/>
      <c r="H1687" s="14"/>
      <c r="I1687" s="13"/>
    </row>
    <row r="1688" spans="2:9" ht="18.75" thickBot="1" x14ac:dyDescent="0.25">
      <c r="B1688" s="25" t="str">
        <f>IF(C1688="","",COUNTIF($C$7:C1688,C1688))</f>
        <v/>
      </c>
      <c r="C1688" s="25" t="str">
        <f>IF(AND('كشف حساب'!$F$5&amp;'كشف حساب'!$F$6="")*AND(D1688='كشف حساب'!$B$5),1,IF(AND(F1688&gt;='كشف حساب'!$F$5,'حركة العملاء'!F1688&lt;='كشف حساب'!$F$6)*AND(D1688='كشف حساب'!$B$5),1,""))</f>
        <v/>
      </c>
      <c r="D1688" s="18"/>
      <c r="E1688" s="17" t="str">
        <f>IFERROR(VLOOKUP(D1688,'بيان العملاء'!$B$7:$I$170,2,0),"")</f>
        <v/>
      </c>
      <c r="F1688" s="16"/>
      <c r="G1688" s="15"/>
      <c r="H1688" s="14"/>
      <c r="I1688" s="13"/>
    </row>
    <row r="1689" spans="2:9" ht="18.75" thickBot="1" x14ac:dyDescent="0.25">
      <c r="B1689" s="25" t="str">
        <f>IF(C1689="","",COUNTIF($C$7:C1689,C1689))</f>
        <v/>
      </c>
      <c r="C1689" s="25" t="str">
        <f>IF(AND('كشف حساب'!$F$5&amp;'كشف حساب'!$F$6="")*AND(D1689='كشف حساب'!$B$5),1,IF(AND(F1689&gt;='كشف حساب'!$F$5,'حركة العملاء'!F1689&lt;='كشف حساب'!$F$6)*AND(D1689='كشف حساب'!$B$5),1,""))</f>
        <v/>
      </c>
      <c r="D1689" s="18"/>
      <c r="E1689" s="17" t="str">
        <f>IFERROR(VLOOKUP(D1689,'بيان العملاء'!$B$7:$I$170,2,0),"")</f>
        <v/>
      </c>
      <c r="F1689" s="16"/>
      <c r="G1689" s="15"/>
      <c r="H1689" s="14"/>
      <c r="I1689" s="13"/>
    </row>
    <row r="1690" spans="2:9" ht="18.75" thickBot="1" x14ac:dyDescent="0.25">
      <c r="B1690" s="25" t="str">
        <f>IF(C1690="","",COUNTIF($C$7:C1690,C1690))</f>
        <v/>
      </c>
      <c r="C1690" s="25" t="str">
        <f>IF(AND('كشف حساب'!$F$5&amp;'كشف حساب'!$F$6="")*AND(D1690='كشف حساب'!$B$5),1,IF(AND(F1690&gt;='كشف حساب'!$F$5,'حركة العملاء'!F1690&lt;='كشف حساب'!$F$6)*AND(D1690='كشف حساب'!$B$5),1,""))</f>
        <v/>
      </c>
      <c r="D1690" s="18"/>
      <c r="E1690" s="17" t="str">
        <f>IFERROR(VLOOKUP(D1690,'بيان العملاء'!$B$7:$I$170,2,0),"")</f>
        <v/>
      </c>
      <c r="F1690" s="16"/>
      <c r="G1690" s="15"/>
      <c r="H1690" s="14"/>
      <c r="I1690" s="13"/>
    </row>
    <row r="1691" spans="2:9" ht="18.75" thickBot="1" x14ac:dyDescent="0.25">
      <c r="B1691" s="25" t="str">
        <f>IF(C1691="","",COUNTIF($C$7:C1691,C1691))</f>
        <v/>
      </c>
      <c r="C1691" s="25" t="str">
        <f>IF(AND('كشف حساب'!$F$5&amp;'كشف حساب'!$F$6="")*AND(D1691='كشف حساب'!$B$5),1,IF(AND(F1691&gt;='كشف حساب'!$F$5,'حركة العملاء'!F1691&lt;='كشف حساب'!$F$6)*AND(D1691='كشف حساب'!$B$5),1,""))</f>
        <v/>
      </c>
      <c r="D1691" s="18"/>
      <c r="E1691" s="17" t="str">
        <f>IFERROR(VLOOKUP(D1691,'بيان العملاء'!$B$7:$I$170,2,0),"")</f>
        <v/>
      </c>
      <c r="F1691" s="16"/>
      <c r="G1691" s="15"/>
      <c r="H1691" s="14"/>
      <c r="I1691" s="13"/>
    </row>
    <row r="1692" spans="2:9" ht="18.75" thickBot="1" x14ac:dyDescent="0.25">
      <c r="B1692" s="25" t="str">
        <f>IF(C1692="","",COUNTIF($C$7:C1692,C1692))</f>
        <v/>
      </c>
      <c r="C1692" s="25" t="str">
        <f>IF(AND('كشف حساب'!$F$5&amp;'كشف حساب'!$F$6="")*AND(D1692='كشف حساب'!$B$5),1,IF(AND(F1692&gt;='كشف حساب'!$F$5,'حركة العملاء'!F1692&lt;='كشف حساب'!$F$6)*AND(D1692='كشف حساب'!$B$5),1,""))</f>
        <v/>
      </c>
      <c r="D1692" s="18"/>
      <c r="E1692" s="17" t="str">
        <f>IFERROR(VLOOKUP(D1692,'بيان العملاء'!$B$7:$I$170,2,0),"")</f>
        <v/>
      </c>
      <c r="F1692" s="16"/>
      <c r="G1692" s="15"/>
      <c r="H1692" s="14"/>
      <c r="I1692" s="13"/>
    </row>
    <row r="1693" spans="2:9" ht="18.75" thickBot="1" x14ac:dyDescent="0.25">
      <c r="B1693" s="25" t="str">
        <f>IF(C1693="","",COUNTIF($C$7:C1693,C1693))</f>
        <v/>
      </c>
      <c r="C1693" s="25" t="str">
        <f>IF(AND('كشف حساب'!$F$5&amp;'كشف حساب'!$F$6="")*AND(D1693='كشف حساب'!$B$5),1,IF(AND(F1693&gt;='كشف حساب'!$F$5,'حركة العملاء'!F1693&lt;='كشف حساب'!$F$6)*AND(D1693='كشف حساب'!$B$5),1,""))</f>
        <v/>
      </c>
      <c r="D1693" s="18"/>
      <c r="E1693" s="17" t="str">
        <f>IFERROR(VLOOKUP(D1693,'بيان العملاء'!$B$7:$I$170,2,0),"")</f>
        <v/>
      </c>
      <c r="F1693" s="16"/>
      <c r="G1693" s="15"/>
      <c r="H1693" s="14"/>
      <c r="I1693" s="13"/>
    </row>
    <row r="1694" spans="2:9" ht="18.75" thickBot="1" x14ac:dyDescent="0.25">
      <c r="B1694" s="25" t="str">
        <f>IF(C1694="","",COUNTIF($C$7:C1694,C1694))</f>
        <v/>
      </c>
      <c r="C1694" s="25" t="str">
        <f>IF(AND('كشف حساب'!$F$5&amp;'كشف حساب'!$F$6="")*AND(D1694='كشف حساب'!$B$5),1,IF(AND(F1694&gt;='كشف حساب'!$F$5,'حركة العملاء'!F1694&lt;='كشف حساب'!$F$6)*AND(D1694='كشف حساب'!$B$5),1,""))</f>
        <v/>
      </c>
      <c r="D1694" s="18"/>
      <c r="E1694" s="17" t="str">
        <f>IFERROR(VLOOKUP(D1694,'بيان العملاء'!$B$7:$I$170,2,0),"")</f>
        <v/>
      </c>
      <c r="F1694" s="16"/>
      <c r="G1694" s="15"/>
      <c r="H1694" s="14"/>
      <c r="I1694" s="13"/>
    </row>
    <row r="1695" spans="2:9" ht="18.75" thickBot="1" x14ac:dyDescent="0.25">
      <c r="B1695" s="25" t="str">
        <f>IF(C1695="","",COUNTIF($C$7:C1695,C1695))</f>
        <v/>
      </c>
      <c r="C1695" s="25" t="str">
        <f>IF(AND('كشف حساب'!$F$5&amp;'كشف حساب'!$F$6="")*AND(D1695='كشف حساب'!$B$5),1,IF(AND(F1695&gt;='كشف حساب'!$F$5,'حركة العملاء'!F1695&lt;='كشف حساب'!$F$6)*AND(D1695='كشف حساب'!$B$5),1,""))</f>
        <v/>
      </c>
      <c r="D1695" s="18"/>
      <c r="E1695" s="17" t="str">
        <f>IFERROR(VLOOKUP(D1695,'بيان العملاء'!$B$7:$I$170,2,0),"")</f>
        <v/>
      </c>
      <c r="F1695" s="16"/>
      <c r="G1695" s="15"/>
      <c r="H1695" s="14"/>
      <c r="I1695" s="13"/>
    </row>
    <row r="1696" spans="2:9" ht="18.75" thickBot="1" x14ac:dyDescent="0.25">
      <c r="B1696" s="25" t="str">
        <f>IF(C1696="","",COUNTIF($C$7:C1696,C1696))</f>
        <v/>
      </c>
      <c r="C1696" s="25" t="str">
        <f>IF(AND('كشف حساب'!$F$5&amp;'كشف حساب'!$F$6="")*AND(D1696='كشف حساب'!$B$5),1,IF(AND(F1696&gt;='كشف حساب'!$F$5,'حركة العملاء'!F1696&lt;='كشف حساب'!$F$6)*AND(D1696='كشف حساب'!$B$5),1,""))</f>
        <v/>
      </c>
      <c r="D1696" s="18"/>
      <c r="E1696" s="17" t="str">
        <f>IFERROR(VLOOKUP(D1696,'بيان العملاء'!$B$7:$I$170,2,0),"")</f>
        <v/>
      </c>
      <c r="F1696" s="16"/>
      <c r="G1696" s="15"/>
      <c r="H1696" s="14"/>
      <c r="I1696" s="13"/>
    </row>
    <row r="1697" spans="2:9" ht="18.75" thickBot="1" x14ac:dyDescent="0.25">
      <c r="B1697" s="25" t="str">
        <f>IF(C1697="","",COUNTIF($C$7:C1697,C1697))</f>
        <v/>
      </c>
      <c r="C1697" s="25" t="str">
        <f>IF(AND('كشف حساب'!$F$5&amp;'كشف حساب'!$F$6="")*AND(D1697='كشف حساب'!$B$5),1,IF(AND(F1697&gt;='كشف حساب'!$F$5,'حركة العملاء'!F1697&lt;='كشف حساب'!$F$6)*AND(D1697='كشف حساب'!$B$5),1,""))</f>
        <v/>
      </c>
      <c r="D1697" s="18"/>
      <c r="E1697" s="17" t="str">
        <f>IFERROR(VLOOKUP(D1697,'بيان العملاء'!$B$7:$I$170,2,0),"")</f>
        <v/>
      </c>
      <c r="F1697" s="16"/>
      <c r="G1697" s="15"/>
      <c r="H1697" s="14"/>
      <c r="I1697" s="13"/>
    </row>
    <row r="1698" spans="2:9" ht="18.75" thickBot="1" x14ac:dyDescent="0.25">
      <c r="B1698" s="25" t="str">
        <f>IF(C1698="","",COUNTIF($C$7:C1698,C1698))</f>
        <v/>
      </c>
      <c r="C1698" s="25" t="str">
        <f>IF(AND('كشف حساب'!$F$5&amp;'كشف حساب'!$F$6="")*AND(D1698='كشف حساب'!$B$5),1,IF(AND(F1698&gt;='كشف حساب'!$F$5,'حركة العملاء'!F1698&lt;='كشف حساب'!$F$6)*AND(D1698='كشف حساب'!$B$5),1,""))</f>
        <v/>
      </c>
      <c r="D1698" s="18"/>
      <c r="E1698" s="17" t="str">
        <f>IFERROR(VLOOKUP(D1698,'بيان العملاء'!$B$7:$I$170,2,0),"")</f>
        <v/>
      </c>
      <c r="F1698" s="16"/>
      <c r="G1698" s="15"/>
      <c r="H1698" s="14"/>
      <c r="I1698" s="13"/>
    </row>
    <row r="1699" spans="2:9" ht="18.75" thickBot="1" x14ac:dyDescent="0.25">
      <c r="B1699" s="25" t="str">
        <f>IF(C1699="","",COUNTIF($C$7:C1699,C1699))</f>
        <v/>
      </c>
      <c r="C1699" s="25" t="str">
        <f>IF(AND('كشف حساب'!$F$5&amp;'كشف حساب'!$F$6="")*AND(D1699='كشف حساب'!$B$5),1,IF(AND(F1699&gt;='كشف حساب'!$F$5,'حركة العملاء'!F1699&lt;='كشف حساب'!$F$6)*AND(D1699='كشف حساب'!$B$5),1,""))</f>
        <v/>
      </c>
      <c r="D1699" s="18"/>
      <c r="E1699" s="17" t="str">
        <f>IFERROR(VLOOKUP(D1699,'بيان العملاء'!$B$7:$I$170,2,0),"")</f>
        <v/>
      </c>
      <c r="F1699" s="16"/>
      <c r="G1699" s="15"/>
      <c r="H1699" s="14"/>
      <c r="I1699" s="13"/>
    </row>
    <row r="1700" spans="2:9" ht="18.75" thickBot="1" x14ac:dyDescent="0.25">
      <c r="B1700" s="25" t="str">
        <f>IF(C1700="","",COUNTIF($C$7:C1700,C1700))</f>
        <v/>
      </c>
      <c r="C1700" s="25" t="str">
        <f>IF(AND('كشف حساب'!$F$5&amp;'كشف حساب'!$F$6="")*AND(D1700='كشف حساب'!$B$5),1,IF(AND(F1700&gt;='كشف حساب'!$F$5,'حركة العملاء'!F1700&lt;='كشف حساب'!$F$6)*AND(D1700='كشف حساب'!$B$5),1,""))</f>
        <v/>
      </c>
      <c r="D1700" s="18"/>
      <c r="E1700" s="17" t="str">
        <f>IFERROR(VLOOKUP(D1700,'بيان العملاء'!$B$7:$I$170,2,0),"")</f>
        <v/>
      </c>
      <c r="F1700" s="16"/>
      <c r="G1700" s="15"/>
      <c r="H1700" s="14"/>
      <c r="I1700" s="13"/>
    </row>
    <row r="1701" spans="2:9" ht="18.75" thickBot="1" x14ac:dyDescent="0.25">
      <c r="B1701" s="25" t="str">
        <f>IF(C1701="","",COUNTIF($C$7:C1701,C1701))</f>
        <v/>
      </c>
      <c r="C1701" s="25" t="str">
        <f>IF(AND('كشف حساب'!$F$5&amp;'كشف حساب'!$F$6="")*AND(D1701='كشف حساب'!$B$5),1,IF(AND(F1701&gt;='كشف حساب'!$F$5,'حركة العملاء'!F1701&lt;='كشف حساب'!$F$6)*AND(D1701='كشف حساب'!$B$5),1,""))</f>
        <v/>
      </c>
      <c r="D1701" s="18"/>
      <c r="E1701" s="17" t="str">
        <f>IFERROR(VLOOKUP(D1701,'بيان العملاء'!$B$7:$I$170,2,0),"")</f>
        <v/>
      </c>
      <c r="F1701" s="16"/>
      <c r="G1701" s="15"/>
      <c r="H1701" s="14"/>
      <c r="I1701" s="13"/>
    </row>
    <row r="1702" spans="2:9" ht="18.75" thickBot="1" x14ac:dyDescent="0.25">
      <c r="B1702" s="25" t="str">
        <f>IF(C1702="","",COUNTIF($C$7:C1702,C1702))</f>
        <v/>
      </c>
      <c r="C1702" s="25" t="str">
        <f>IF(AND('كشف حساب'!$F$5&amp;'كشف حساب'!$F$6="")*AND(D1702='كشف حساب'!$B$5),1,IF(AND(F1702&gt;='كشف حساب'!$F$5,'حركة العملاء'!F1702&lt;='كشف حساب'!$F$6)*AND(D1702='كشف حساب'!$B$5),1,""))</f>
        <v/>
      </c>
      <c r="D1702" s="18"/>
      <c r="E1702" s="17" t="str">
        <f>IFERROR(VLOOKUP(D1702,'بيان العملاء'!$B$7:$I$170,2,0),"")</f>
        <v/>
      </c>
      <c r="F1702" s="16"/>
      <c r="G1702" s="15"/>
      <c r="H1702" s="14"/>
      <c r="I1702" s="13"/>
    </row>
    <row r="1703" spans="2:9" ht="18.75" thickBot="1" x14ac:dyDescent="0.25">
      <c r="B1703" s="25" t="str">
        <f>IF(C1703="","",COUNTIF($C$7:C1703,C1703))</f>
        <v/>
      </c>
      <c r="C1703" s="25" t="str">
        <f>IF(AND('كشف حساب'!$F$5&amp;'كشف حساب'!$F$6="")*AND(D1703='كشف حساب'!$B$5),1,IF(AND(F1703&gt;='كشف حساب'!$F$5,'حركة العملاء'!F1703&lt;='كشف حساب'!$F$6)*AND(D1703='كشف حساب'!$B$5),1,""))</f>
        <v/>
      </c>
      <c r="D1703" s="18"/>
      <c r="E1703" s="17" t="str">
        <f>IFERROR(VLOOKUP(D1703,'بيان العملاء'!$B$7:$I$170,2,0),"")</f>
        <v/>
      </c>
      <c r="F1703" s="16"/>
      <c r="G1703" s="15"/>
      <c r="H1703" s="14"/>
      <c r="I1703" s="13"/>
    </row>
    <row r="1704" spans="2:9" ht="18.75" thickBot="1" x14ac:dyDescent="0.25">
      <c r="B1704" s="25" t="str">
        <f>IF(C1704="","",COUNTIF($C$7:C1704,C1704))</f>
        <v/>
      </c>
      <c r="C1704" s="25" t="str">
        <f>IF(AND('كشف حساب'!$F$5&amp;'كشف حساب'!$F$6="")*AND(D1704='كشف حساب'!$B$5),1,IF(AND(F1704&gt;='كشف حساب'!$F$5,'حركة العملاء'!F1704&lt;='كشف حساب'!$F$6)*AND(D1704='كشف حساب'!$B$5),1,""))</f>
        <v/>
      </c>
      <c r="D1704" s="18"/>
      <c r="E1704" s="17" t="str">
        <f>IFERROR(VLOOKUP(D1704,'بيان العملاء'!$B$7:$I$170,2,0),"")</f>
        <v/>
      </c>
      <c r="F1704" s="16"/>
      <c r="G1704" s="15"/>
      <c r="H1704" s="14"/>
      <c r="I1704" s="13"/>
    </row>
    <row r="1705" spans="2:9" ht="18.75" thickBot="1" x14ac:dyDescent="0.25">
      <c r="B1705" s="25" t="str">
        <f>IF(C1705="","",COUNTIF($C$7:C1705,C1705))</f>
        <v/>
      </c>
      <c r="C1705" s="25" t="str">
        <f>IF(AND('كشف حساب'!$F$5&amp;'كشف حساب'!$F$6="")*AND(D1705='كشف حساب'!$B$5),1,IF(AND(F1705&gt;='كشف حساب'!$F$5,'حركة العملاء'!F1705&lt;='كشف حساب'!$F$6)*AND(D1705='كشف حساب'!$B$5),1,""))</f>
        <v/>
      </c>
      <c r="D1705" s="18"/>
      <c r="E1705" s="17" t="str">
        <f>IFERROR(VLOOKUP(D1705,'بيان العملاء'!$B$7:$I$170,2,0),"")</f>
        <v/>
      </c>
      <c r="F1705" s="16"/>
      <c r="G1705" s="15"/>
      <c r="H1705" s="14"/>
      <c r="I1705" s="13"/>
    </row>
    <row r="1706" spans="2:9" ht="18.75" thickBot="1" x14ac:dyDescent="0.25">
      <c r="B1706" s="25" t="str">
        <f>IF(C1706="","",COUNTIF($C$7:C1706,C1706))</f>
        <v/>
      </c>
      <c r="C1706" s="25" t="str">
        <f>IF(AND('كشف حساب'!$F$5&amp;'كشف حساب'!$F$6="")*AND(D1706='كشف حساب'!$B$5),1,IF(AND(F1706&gt;='كشف حساب'!$F$5,'حركة العملاء'!F1706&lt;='كشف حساب'!$F$6)*AND(D1706='كشف حساب'!$B$5),1,""))</f>
        <v/>
      </c>
      <c r="D1706" s="18"/>
      <c r="E1706" s="17" t="str">
        <f>IFERROR(VLOOKUP(D1706,'بيان العملاء'!$B$7:$I$170,2,0),"")</f>
        <v/>
      </c>
      <c r="F1706" s="16"/>
      <c r="G1706" s="15"/>
      <c r="H1706" s="14"/>
      <c r="I1706" s="13"/>
    </row>
    <row r="1707" spans="2:9" ht="18.75" thickBot="1" x14ac:dyDescent="0.25">
      <c r="B1707" s="25" t="str">
        <f>IF(C1707="","",COUNTIF($C$7:C1707,C1707))</f>
        <v/>
      </c>
      <c r="C1707" s="25" t="str">
        <f>IF(AND('كشف حساب'!$F$5&amp;'كشف حساب'!$F$6="")*AND(D1707='كشف حساب'!$B$5),1,IF(AND(F1707&gt;='كشف حساب'!$F$5,'حركة العملاء'!F1707&lt;='كشف حساب'!$F$6)*AND(D1707='كشف حساب'!$B$5),1,""))</f>
        <v/>
      </c>
      <c r="D1707" s="18"/>
      <c r="E1707" s="17" t="str">
        <f>IFERROR(VLOOKUP(D1707,'بيان العملاء'!$B$7:$I$170,2,0),"")</f>
        <v/>
      </c>
      <c r="F1707" s="16"/>
      <c r="G1707" s="15"/>
      <c r="H1707" s="14"/>
      <c r="I1707" s="13"/>
    </row>
    <row r="1708" spans="2:9" ht="18.75" thickBot="1" x14ac:dyDescent="0.25">
      <c r="B1708" s="25" t="str">
        <f>IF(C1708="","",COUNTIF($C$7:C1708,C1708))</f>
        <v/>
      </c>
      <c r="C1708" s="25" t="str">
        <f>IF(AND('كشف حساب'!$F$5&amp;'كشف حساب'!$F$6="")*AND(D1708='كشف حساب'!$B$5),1,IF(AND(F1708&gt;='كشف حساب'!$F$5,'حركة العملاء'!F1708&lt;='كشف حساب'!$F$6)*AND(D1708='كشف حساب'!$B$5),1,""))</f>
        <v/>
      </c>
      <c r="D1708" s="18"/>
      <c r="E1708" s="17" t="str">
        <f>IFERROR(VLOOKUP(D1708,'بيان العملاء'!$B$7:$I$170,2,0),"")</f>
        <v/>
      </c>
      <c r="F1708" s="16"/>
      <c r="G1708" s="15"/>
      <c r="H1708" s="14"/>
      <c r="I1708" s="13"/>
    </row>
    <row r="1709" spans="2:9" ht="18.75" thickBot="1" x14ac:dyDescent="0.25">
      <c r="B1709" s="25" t="str">
        <f>IF(C1709="","",COUNTIF($C$7:C1709,C1709))</f>
        <v/>
      </c>
      <c r="C1709" s="25" t="str">
        <f>IF(AND('كشف حساب'!$F$5&amp;'كشف حساب'!$F$6="")*AND(D1709='كشف حساب'!$B$5),1,IF(AND(F1709&gt;='كشف حساب'!$F$5,'حركة العملاء'!F1709&lt;='كشف حساب'!$F$6)*AND(D1709='كشف حساب'!$B$5),1,""))</f>
        <v/>
      </c>
      <c r="D1709" s="18"/>
      <c r="E1709" s="17" t="str">
        <f>IFERROR(VLOOKUP(D1709,'بيان العملاء'!$B$7:$I$170,2,0),"")</f>
        <v/>
      </c>
      <c r="F1709" s="16"/>
      <c r="G1709" s="15"/>
      <c r="H1709" s="14"/>
      <c r="I1709" s="13"/>
    </row>
    <row r="1710" spans="2:9" ht="18.75" thickBot="1" x14ac:dyDescent="0.25">
      <c r="B1710" s="25" t="str">
        <f>IF(C1710="","",COUNTIF($C$7:C1710,C1710))</f>
        <v/>
      </c>
      <c r="C1710" s="25" t="str">
        <f>IF(AND('كشف حساب'!$F$5&amp;'كشف حساب'!$F$6="")*AND(D1710='كشف حساب'!$B$5),1,IF(AND(F1710&gt;='كشف حساب'!$F$5,'حركة العملاء'!F1710&lt;='كشف حساب'!$F$6)*AND(D1710='كشف حساب'!$B$5),1,""))</f>
        <v/>
      </c>
      <c r="D1710" s="18"/>
      <c r="E1710" s="17" t="str">
        <f>IFERROR(VLOOKUP(D1710,'بيان العملاء'!$B$7:$I$170,2,0),"")</f>
        <v/>
      </c>
      <c r="F1710" s="16"/>
      <c r="G1710" s="15"/>
      <c r="H1710" s="14"/>
      <c r="I1710" s="13"/>
    </row>
    <row r="1711" spans="2:9" ht="18.75" thickBot="1" x14ac:dyDescent="0.25">
      <c r="B1711" s="25" t="str">
        <f>IF(C1711="","",COUNTIF($C$7:C1711,C1711))</f>
        <v/>
      </c>
      <c r="C1711" s="25" t="str">
        <f>IF(AND('كشف حساب'!$F$5&amp;'كشف حساب'!$F$6="")*AND(D1711='كشف حساب'!$B$5),1,IF(AND(F1711&gt;='كشف حساب'!$F$5,'حركة العملاء'!F1711&lt;='كشف حساب'!$F$6)*AND(D1711='كشف حساب'!$B$5),1,""))</f>
        <v/>
      </c>
      <c r="D1711" s="18"/>
      <c r="E1711" s="17" t="str">
        <f>IFERROR(VLOOKUP(D1711,'بيان العملاء'!$B$7:$I$170,2,0),"")</f>
        <v/>
      </c>
      <c r="F1711" s="16"/>
      <c r="G1711" s="15"/>
      <c r="H1711" s="14"/>
      <c r="I1711" s="13"/>
    </row>
    <row r="1712" spans="2:9" ht="18.75" thickBot="1" x14ac:dyDescent="0.25">
      <c r="B1712" s="25" t="str">
        <f>IF(C1712="","",COUNTIF($C$7:C1712,C1712))</f>
        <v/>
      </c>
      <c r="C1712" s="25" t="str">
        <f>IF(AND('كشف حساب'!$F$5&amp;'كشف حساب'!$F$6="")*AND(D1712='كشف حساب'!$B$5),1,IF(AND(F1712&gt;='كشف حساب'!$F$5,'حركة العملاء'!F1712&lt;='كشف حساب'!$F$6)*AND(D1712='كشف حساب'!$B$5),1,""))</f>
        <v/>
      </c>
      <c r="D1712" s="18"/>
      <c r="E1712" s="17" t="str">
        <f>IFERROR(VLOOKUP(D1712,'بيان العملاء'!$B$7:$I$170,2,0),"")</f>
        <v/>
      </c>
      <c r="F1712" s="16"/>
      <c r="G1712" s="15"/>
      <c r="H1712" s="14"/>
      <c r="I1712" s="13"/>
    </row>
    <row r="1713" spans="2:9" ht="18.75" thickBot="1" x14ac:dyDescent="0.25">
      <c r="B1713" s="25" t="str">
        <f>IF(C1713="","",COUNTIF($C$7:C1713,C1713))</f>
        <v/>
      </c>
      <c r="C1713" s="25" t="str">
        <f>IF(AND('كشف حساب'!$F$5&amp;'كشف حساب'!$F$6="")*AND(D1713='كشف حساب'!$B$5),1,IF(AND(F1713&gt;='كشف حساب'!$F$5,'حركة العملاء'!F1713&lt;='كشف حساب'!$F$6)*AND(D1713='كشف حساب'!$B$5),1,""))</f>
        <v/>
      </c>
      <c r="D1713" s="18"/>
      <c r="E1713" s="17" t="str">
        <f>IFERROR(VLOOKUP(D1713,'بيان العملاء'!$B$7:$I$170,2,0),"")</f>
        <v/>
      </c>
      <c r="F1713" s="16"/>
      <c r="G1713" s="15"/>
      <c r="H1713" s="14"/>
      <c r="I1713" s="13"/>
    </row>
    <row r="1714" spans="2:9" ht="18.75" thickBot="1" x14ac:dyDescent="0.25">
      <c r="B1714" s="25" t="str">
        <f>IF(C1714="","",COUNTIF($C$7:C1714,C1714))</f>
        <v/>
      </c>
      <c r="C1714" s="25" t="str">
        <f>IF(AND('كشف حساب'!$F$5&amp;'كشف حساب'!$F$6="")*AND(D1714='كشف حساب'!$B$5),1,IF(AND(F1714&gt;='كشف حساب'!$F$5,'حركة العملاء'!F1714&lt;='كشف حساب'!$F$6)*AND(D1714='كشف حساب'!$B$5),1,""))</f>
        <v/>
      </c>
      <c r="D1714" s="18"/>
      <c r="E1714" s="17" t="str">
        <f>IFERROR(VLOOKUP(D1714,'بيان العملاء'!$B$7:$I$170,2,0),"")</f>
        <v/>
      </c>
      <c r="F1714" s="16"/>
      <c r="G1714" s="15"/>
      <c r="H1714" s="14"/>
      <c r="I1714" s="13"/>
    </row>
    <row r="1715" spans="2:9" ht="18.75" thickBot="1" x14ac:dyDescent="0.25">
      <c r="B1715" s="25" t="str">
        <f>IF(C1715="","",COUNTIF($C$7:C1715,C1715))</f>
        <v/>
      </c>
      <c r="C1715" s="25" t="str">
        <f>IF(AND('كشف حساب'!$F$5&amp;'كشف حساب'!$F$6="")*AND(D1715='كشف حساب'!$B$5),1,IF(AND(F1715&gt;='كشف حساب'!$F$5,'حركة العملاء'!F1715&lt;='كشف حساب'!$F$6)*AND(D1715='كشف حساب'!$B$5),1,""))</f>
        <v/>
      </c>
      <c r="D1715" s="18"/>
      <c r="E1715" s="17" t="str">
        <f>IFERROR(VLOOKUP(D1715,'بيان العملاء'!$B$7:$I$170,2,0),"")</f>
        <v/>
      </c>
      <c r="F1715" s="16"/>
      <c r="G1715" s="15"/>
      <c r="H1715" s="14"/>
      <c r="I1715" s="13"/>
    </row>
    <row r="1716" spans="2:9" ht="18.75" thickBot="1" x14ac:dyDescent="0.25">
      <c r="B1716" s="25" t="str">
        <f>IF(C1716="","",COUNTIF($C$7:C1716,C1716))</f>
        <v/>
      </c>
      <c r="C1716" s="25" t="str">
        <f>IF(AND('كشف حساب'!$F$5&amp;'كشف حساب'!$F$6="")*AND(D1716='كشف حساب'!$B$5),1,IF(AND(F1716&gt;='كشف حساب'!$F$5,'حركة العملاء'!F1716&lt;='كشف حساب'!$F$6)*AND(D1716='كشف حساب'!$B$5),1,""))</f>
        <v/>
      </c>
      <c r="D1716" s="18"/>
      <c r="E1716" s="17" t="str">
        <f>IFERROR(VLOOKUP(D1716,'بيان العملاء'!$B$7:$I$170,2,0),"")</f>
        <v/>
      </c>
      <c r="F1716" s="16"/>
      <c r="G1716" s="15"/>
      <c r="H1716" s="14"/>
      <c r="I1716" s="13"/>
    </row>
    <row r="1717" spans="2:9" ht="18.75" thickBot="1" x14ac:dyDescent="0.25">
      <c r="B1717" s="25" t="str">
        <f>IF(C1717="","",COUNTIF($C$7:C1717,C1717))</f>
        <v/>
      </c>
      <c r="C1717" s="25" t="str">
        <f>IF(AND('كشف حساب'!$F$5&amp;'كشف حساب'!$F$6="")*AND(D1717='كشف حساب'!$B$5),1,IF(AND(F1717&gt;='كشف حساب'!$F$5,'حركة العملاء'!F1717&lt;='كشف حساب'!$F$6)*AND(D1717='كشف حساب'!$B$5),1,""))</f>
        <v/>
      </c>
      <c r="D1717" s="18"/>
      <c r="E1717" s="17" t="str">
        <f>IFERROR(VLOOKUP(D1717,'بيان العملاء'!$B$7:$I$170,2,0),"")</f>
        <v/>
      </c>
      <c r="F1717" s="16"/>
      <c r="G1717" s="15"/>
      <c r="H1717" s="14"/>
      <c r="I1717" s="13"/>
    </row>
    <row r="1718" spans="2:9" ht="18.75" thickBot="1" x14ac:dyDescent="0.25">
      <c r="B1718" s="25" t="str">
        <f>IF(C1718="","",COUNTIF($C$7:C1718,C1718))</f>
        <v/>
      </c>
      <c r="C1718" s="25" t="str">
        <f>IF(AND('كشف حساب'!$F$5&amp;'كشف حساب'!$F$6="")*AND(D1718='كشف حساب'!$B$5),1,IF(AND(F1718&gt;='كشف حساب'!$F$5,'حركة العملاء'!F1718&lt;='كشف حساب'!$F$6)*AND(D1718='كشف حساب'!$B$5),1,""))</f>
        <v/>
      </c>
      <c r="D1718" s="18"/>
      <c r="E1718" s="17" t="str">
        <f>IFERROR(VLOOKUP(D1718,'بيان العملاء'!$B$7:$I$170,2,0),"")</f>
        <v/>
      </c>
      <c r="F1718" s="16"/>
      <c r="G1718" s="15"/>
      <c r="H1718" s="14"/>
      <c r="I1718" s="13"/>
    </row>
    <row r="1719" spans="2:9" ht="18.75" thickBot="1" x14ac:dyDescent="0.25">
      <c r="B1719" s="25" t="str">
        <f>IF(C1719="","",COUNTIF($C$7:C1719,C1719))</f>
        <v/>
      </c>
      <c r="C1719" s="25" t="str">
        <f>IF(AND('كشف حساب'!$F$5&amp;'كشف حساب'!$F$6="")*AND(D1719='كشف حساب'!$B$5),1,IF(AND(F1719&gt;='كشف حساب'!$F$5,'حركة العملاء'!F1719&lt;='كشف حساب'!$F$6)*AND(D1719='كشف حساب'!$B$5),1,""))</f>
        <v/>
      </c>
      <c r="D1719" s="18"/>
      <c r="E1719" s="17" t="str">
        <f>IFERROR(VLOOKUP(D1719,'بيان العملاء'!$B$7:$I$170,2,0),"")</f>
        <v/>
      </c>
      <c r="F1719" s="16"/>
      <c r="G1719" s="15"/>
      <c r="H1719" s="14"/>
      <c r="I1719" s="13"/>
    </row>
    <row r="1720" spans="2:9" ht="18.75" thickBot="1" x14ac:dyDescent="0.25">
      <c r="B1720" s="25" t="str">
        <f>IF(C1720="","",COUNTIF($C$7:C1720,C1720))</f>
        <v/>
      </c>
      <c r="C1720" s="25" t="str">
        <f>IF(AND('كشف حساب'!$F$5&amp;'كشف حساب'!$F$6="")*AND(D1720='كشف حساب'!$B$5),1,IF(AND(F1720&gt;='كشف حساب'!$F$5,'حركة العملاء'!F1720&lt;='كشف حساب'!$F$6)*AND(D1720='كشف حساب'!$B$5),1,""))</f>
        <v/>
      </c>
      <c r="D1720" s="18"/>
      <c r="E1720" s="17" t="str">
        <f>IFERROR(VLOOKUP(D1720,'بيان العملاء'!$B$7:$I$170,2,0),"")</f>
        <v/>
      </c>
      <c r="F1720" s="16"/>
      <c r="G1720" s="15"/>
      <c r="H1720" s="14"/>
      <c r="I1720" s="13"/>
    </row>
    <row r="1721" spans="2:9" ht="18.75" thickBot="1" x14ac:dyDescent="0.25">
      <c r="B1721" s="25" t="str">
        <f>IF(C1721="","",COUNTIF($C$7:C1721,C1721))</f>
        <v/>
      </c>
      <c r="C1721" s="25" t="str">
        <f>IF(AND('كشف حساب'!$F$5&amp;'كشف حساب'!$F$6="")*AND(D1721='كشف حساب'!$B$5),1,IF(AND(F1721&gt;='كشف حساب'!$F$5,'حركة العملاء'!F1721&lt;='كشف حساب'!$F$6)*AND(D1721='كشف حساب'!$B$5),1,""))</f>
        <v/>
      </c>
      <c r="D1721" s="18"/>
      <c r="E1721" s="17" t="str">
        <f>IFERROR(VLOOKUP(D1721,'بيان العملاء'!$B$7:$I$170,2,0),"")</f>
        <v/>
      </c>
      <c r="F1721" s="16"/>
      <c r="G1721" s="15"/>
      <c r="H1721" s="14"/>
      <c r="I1721" s="13"/>
    </row>
    <row r="1722" spans="2:9" ht="18.75" thickBot="1" x14ac:dyDescent="0.25">
      <c r="B1722" s="25" t="str">
        <f>IF(C1722="","",COUNTIF($C$7:C1722,C1722))</f>
        <v/>
      </c>
      <c r="C1722" s="25" t="str">
        <f>IF(AND('كشف حساب'!$F$5&amp;'كشف حساب'!$F$6="")*AND(D1722='كشف حساب'!$B$5),1,IF(AND(F1722&gt;='كشف حساب'!$F$5,'حركة العملاء'!F1722&lt;='كشف حساب'!$F$6)*AND(D1722='كشف حساب'!$B$5),1,""))</f>
        <v/>
      </c>
      <c r="D1722" s="18"/>
      <c r="E1722" s="17" t="str">
        <f>IFERROR(VLOOKUP(D1722,'بيان العملاء'!$B$7:$I$170,2,0),"")</f>
        <v/>
      </c>
      <c r="F1722" s="16"/>
      <c r="G1722" s="15"/>
      <c r="H1722" s="14"/>
      <c r="I1722" s="13"/>
    </row>
    <row r="1723" spans="2:9" ht="18.75" thickBot="1" x14ac:dyDescent="0.25">
      <c r="B1723" s="25" t="str">
        <f>IF(C1723="","",COUNTIF($C$7:C1723,C1723))</f>
        <v/>
      </c>
      <c r="C1723" s="25" t="str">
        <f>IF(AND('كشف حساب'!$F$5&amp;'كشف حساب'!$F$6="")*AND(D1723='كشف حساب'!$B$5),1,IF(AND(F1723&gt;='كشف حساب'!$F$5,'حركة العملاء'!F1723&lt;='كشف حساب'!$F$6)*AND(D1723='كشف حساب'!$B$5),1,""))</f>
        <v/>
      </c>
      <c r="D1723" s="18"/>
      <c r="E1723" s="17" t="str">
        <f>IFERROR(VLOOKUP(D1723,'بيان العملاء'!$B$7:$I$170,2,0),"")</f>
        <v/>
      </c>
      <c r="F1723" s="16"/>
      <c r="G1723" s="15"/>
      <c r="H1723" s="14"/>
      <c r="I1723" s="13"/>
    </row>
    <row r="1724" spans="2:9" ht="18.75" thickBot="1" x14ac:dyDescent="0.25">
      <c r="B1724" s="25" t="str">
        <f>IF(C1724="","",COUNTIF($C$7:C1724,C1724))</f>
        <v/>
      </c>
      <c r="C1724" s="25" t="str">
        <f>IF(AND('كشف حساب'!$F$5&amp;'كشف حساب'!$F$6="")*AND(D1724='كشف حساب'!$B$5),1,IF(AND(F1724&gt;='كشف حساب'!$F$5,'حركة العملاء'!F1724&lt;='كشف حساب'!$F$6)*AND(D1724='كشف حساب'!$B$5),1,""))</f>
        <v/>
      </c>
      <c r="D1724" s="18"/>
      <c r="E1724" s="17" t="str">
        <f>IFERROR(VLOOKUP(D1724,'بيان العملاء'!$B$7:$I$170,2,0),"")</f>
        <v/>
      </c>
      <c r="F1724" s="16"/>
      <c r="G1724" s="15"/>
      <c r="H1724" s="14"/>
      <c r="I1724" s="13"/>
    </row>
    <row r="1725" spans="2:9" ht="18.75" thickBot="1" x14ac:dyDescent="0.25">
      <c r="B1725" s="25" t="str">
        <f>IF(C1725="","",COUNTIF($C$7:C1725,C1725))</f>
        <v/>
      </c>
      <c r="C1725" s="25" t="str">
        <f>IF(AND('كشف حساب'!$F$5&amp;'كشف حساب'!$F$6="")*AND(D1725='كشف حساب'!$B$5),1,IF(AND(F1725&gt;='كشف حساب'!$F$5,'حركة العملاء'!F1725&lt;='كشف حساب'!$F$6)*AND(D1725='كشف حساب'!$B$5),1,""))</f>
        <v/>
      </c>
      <c r="D1725" s="18"/>
      <c r="E1725" s="17" t="str">
        <f>IFERROR(VLOOKUP(D1725,'بيان العملاء'!$B$7:$I$170,2,0),"")</f>
        <v/>
      </c>
      <c r="F1725" s="16"/>
      <c r="G1725" s="15"/>
      <c r="H1725" s="14"/>
      <c r="I1725" s="13"/>
    </row>
    <row r="1726" spans="2:9" ht="18.75" thickBot="1" x14ac:dyDescent="0.25">
      <c r="B1726" s="25" t="str">
        <f>IF(C1726="","",COUNTIF($C$7:C1726,C1726))</f>
        <v/>
      </c>
      <c r="C1726" s="25" t="str">
        <f>IF(AND('كشف حساب'!$F$5&amp;'كشف حساب'!$F$6="")*AND(D1726='كشف حساب'!$B$5),1,IF(AND(F1726&gt;='كشف حساب'!$F$5,'حركة العملاء'!F1726&lt;='كشف حساب'!$F$6)*AND(D1726='كشف حساب'!$B$5),1,""))</f>
        <v/>
      </c>
      <c r="D1726" s="18"/>
      <c r="E1726" s="17" t="str">
        <f>IFERROR(VLOOKUP(D1726,'بيان العملاء'!$B$7:$I$170,2,0),"")</f>
        <v/>
      </c>
      <c r="F1726" s="16"/>
      <c r="G1726" s="15"/>
      <c r="H1726" s="14"/>
      <c r="I1726" s="13"/>
    </row>
    <row r="1727" spans="2:9" ht="18.75" thickBot="1" x14ac:dyDescent="0.25">
      <c r="B1727" s="25" t="str">
        <f>IF(C1727="","",COUNTIF($C$7:C1727,C1727))</f>
        <v/>
      </c>
      <c r="C1727" s="25" t="str">
        <f>IF(AND('كشف حساب'!$F$5&amp;'كشف حساب'!$F$6="")*AND(D1727='كشف حساب'!$B$5),1,IF(AND(F1727&gt;='كشف حساب'!$F$5,'حركة العملاء'!F1727&lt;='كشف حساب'!$F$6)*AND(D1727='كشف حساب'!$B$5),1,""))</f>
        <v/>
      </c>
      <c r="D1727" s="18"/>
      <c r="E1727" s="17" t="str">
        <f>IFERROR(VLOOKUP(D1727,'بيان العملاء'!$B$7:$I$170,2,0),"")</f>
        <v/>
      </c>
      <c r="F1727" s="16"/>
      <c r="G1727" s="15"/>
      <c r="H1727" s="14"/>
      <c r="I1727" s="13"/>
    </row>
    <row r="1728" spans="2:9" ht="18.75" thickBot="1" x14ac:dyDescent="0.25">
      <c r="B1728" s="25" t="str">
        <f>IF(C1728="","",COUNTIF($C$7:C1728,C1728))</f>
        <v/>
      </c>
      <c r="C1728" s="25" t="str">
        <f>IF(AND('كشف حساب'!$F$5&amp;'كشف حساب'!$F$6="")*AND(D1728='كشف حساب'!$B$5),1,IF(AND(F1728&gt;='كشف حساب'!$F$5,'حركة العملاء'!F1728&lt;='كشف حساب'!$F$6)*AND(D1728='كشف حساب'!$B$5),1,""))</f>
        <v/>
      </c>
      <c r="D1728" s="18"/>
      <c r="E1728" s="17" t="str">
        <f>IFERROR(VLOOKUP(D1728,'بيان العملاء'!$B$7:$I$170,2,0),"")</f>
        <v/>
      </c>
      <c r="F1728" s="16"/>
      <c r="G1728" s="15"/>
      <c r="H1728" s="14"/>
      <c r="I1728" s="13"/>
    </row>
    <row r="1729" spans="2:9" ht="18.75" thickBot="1" x14ac:dyDescent="0.25">
      <c r="B1729" s="25" t="str">
        <f>IF(C1729="","",COUNTIF($C$7:C1729,C1729))</f>
        <v/>
      </c>
      <c r="C1729" s="25" t="str">
        <f>IF(AND('كشف حساب'!$F$5&amp;'كشف حساب'!$F$6="")*AND(D1729='كشف حساب'!$B$5),1,IF(AND(F1729&gt;='كشف حساب'!$F$5,'حركة العملاء'!F1729&lt;='كشف حساب'!$F$6)*AND(D1729='كشف حساب'!$B$5),1,""))</f>
        <v/>
      </c>
      <c r="D1729" s="18"/>
      <c r="E1729" s="17" t="str">
        <f>IFERROR(VLOOKUP(D1729,'بيان العملاء'!$B$7:$I$170,2,0),"")</f>
        <v/>
      </c>
      <c r="F1729" s="16"/>
      <c r="G1729" s="15"/>
      <c r="H1729" s="14"/>
      <c r="I1729" s="13"/>
    </row>
    <row r="1730" spans="2:9" ht="18.75" thickBot="1" x14ac:dyDescent="0.25">
      <c r="B1730" s="25" t="str">
        <f>IF(C1730="","",COUNTIF($C$7:C1730,C1730))</f>
        <v/>
      </c>
      <c r="C1730" s="25" t="str">
        <f>IF(AND('كشف حساب'!$F$5&amp;'كشف حساب'!$F$6="")*AND(D1730='كشف حساب'!$B$5),1,IF(AND(F1730&gt;='كشف حساب'!$F$5,'حركة العملاء'!F1730&lt;='كشف حساب'!$F$6)*AND(D1730='كشف حساب'!$B$5),1,""))</f>
        <v/>
      </c>
      <c r="D1730" s="18"/>
      <c r="E1730" s="17" t="str">
        <f>IFERROR(VLOOKUP(D1730,'بيان العملاء'!$B$7:$I$170,2,0),"")</f>
        <v/>
      </c>
      <c r="F1730" s="16"/>
      <c r="G1730" s="15"/>
      <c r="H1730" s="14"/>
      <c r="I1730" s="13"/>
    </row>
    <row r="1731" spans="2:9" ht="18.75" thickBot="1" x14ac:dyDescent="0.25">
      <c r="B1731" s="25" t="str">
        <f>IF(C1731="","",COUNTIF($C$7:C1731,C1731))</f>
        <v/>
      </c>
      <c r="C1731" s="25" t="str">
        <f>IF(AND('كشف حساب'!$F$5&amp;'كشف حساب'!$F$6="")*AND(D1731='كشف حساب'!$B$5),1,IF(AND(F1731&gt;='كشف حساب'!$F$5,'حركة العملاء'!F1731&lt;='كشف حساب'!$F$6)*AND(D1731='كشف حساب'!$B$5),1,""))</f>
        <v/>
      </c>
      <c r="D1731" s="18"/>
      <c r="E1731" s="17" t="str">
        <f>IFERROR(VLOOKUP(D1731,'بيان العملاء'!$B$7:$I$170,2,0),"")</f>
        <v/>
      </c>
      <c r="F1731" s="16"/>
      <c r="G1731" s="15"/>
      <c r="H1731" s="14"/>
      <c r="I1731" s="13"/>
    </row>
    <row r="1732" spans="2:9" ht="18.75" thickBot="1" x14ac:dyDescent="0.25">
      <c r="B1732" s="25" t="str">
        <f>IF(C1732="","",COUNTIF($C$7:C1732,C1732))</f>
        <v/>
      </c>
      <c r="C1732" s="25" t="str">
        <f>IF(AND('كشف حساب'!$F$5&amp;'كشف حساب'!$F$6="")*AND(D1732='كشف حساب'!$B$5),1,IF(AND(F1732&gt;='كشف حساب'!$F$5,'حركة العملاء'!F1732&lt;='كشف حساب'!$F$6)*AND(D1732='كشف حساب'!$B$5),1,""))</f>
        <v/>
      </c>
      <c r="D1732" s="18"/>
      <c r="E1732" s="17" t="str">
        <f>IFERROR(VLOOKUP(D1732,'بيان العملاء'!$B$7:$I$170,2,0),"")</f>
        <v/>
      </c>
      <c r="F1732" s="16"/>
      <c r="G1732" s="15"/>
      <c r="H1732" s="14"/>
      <c r="I1732" s="13"/>
    </row>
    <row r="1733" spans="2:9" ht="18.75" thickBot="1" x14ac:dyDescent="0.25">
      <c r="B1733" s="25" t="str">
        <f>IF(C1733="","",COUNTIF($C$7:C1733,C1733))</f>
        <v/>
      </c>
      <c r="C1733" s="25" t="str">
        <f>IF(AND('كشف حساب'!$F$5&amp;'كشف حساب'!$F$6="")*AND(D1733='كشف حساب'!$B$5),1,IF(AND(F1733&gt;='كشف حساب'!$F$5,'حركة العملاء'!F1733&lt;='كشف حساب'!$F$6)*AND(D1733='كشف حساب'!$B$5),1,""))</f>
        <v/>
      </c>
      <c r="D1733" s="18"/>
      <c r="E1733" s="17" t="str">
        <f>IFERROR(VLOOKUP(D1733,'بيان العملاء'!$B$7:$I$170,2,0),"")</f>
        <v/>
      </c>
      <c r="F1733" s="16"/>
      <c r="G1733" s="15"/>
      <c r="H1733" s="14"/>
      <c r="I1733" s="13"/>
    </row>
    <row r="1734" spans="2:9" ht="18.75" thickBot="1" x14ac:dyDescent="0.25">
      <c r="B1734" s="25" t="str">
        <f>IF(C1734="","",COUNTIF($C$7:C1734,C1734))</f>
        <v/>
      </c>
      <c r="C1734" s="25" t="str">
        <f>IF(AND('كشف حساب'!$F$5&amp;'كشف حساب'!$F$6="")*AND(D1734='كشف حساب'!$B$5),1,IF(AND(F1734&gt;='كشف حساب'!$F$5,'حركة العملاء'!F1734&lt;='كشف حساب'!$F$6)*AND(D1734='كشف حساب'!$B$5),1,""))</f>
        <v/>
      </c>
      <c r="D1734" s="18"/>
      <c r="E1734" s="17" t="str">
        <f>IFERROR(VLOOKUP(D1734,'بيان العملاء'!$B$7:$I$170,2,0),"")</f>
        <v/>
      </c>
      <c r="F1734" s="16"/>
      <c r="G1734" s="15"/>
      <c r="H1734" s="14"/>
      <c r="I1734" s="13"/>
    </row>
    <row r="1735" spans="2:9" ht="18.75" thickBot="1" x14ac:dyDescent="0.25">
      <c r="B1735" s="25" t="str">
        <f>IF(C1735="","",COUNTIF($C$7:C1735,C1735))</f>
        <v/>
      </c>
      <c r="C1735" s="25" t="str">
        <f>IF(AND('كشف حساب'!$F$5&amp;'كشف حساب'!$F$6="")*AND(D1735='كشف حساب'!$B$5),1,IF(AND(F1735&gt;='كشف حساب'!$F$5,'حركة العملاء'!F1735&lt;='كشف حساب'!$F$6)*AND(D1735='كشف حساب'!$B$5),1,""))</f>
        <v/>
      </c>
      <c r="D1735" s="18"/>
      <c r="E1735" s="17" t="str">
        <f>IFERROR(VLOOKUP(D1735,'بيان العملاء'!$B$7:$I$170,2,0),"")</f>
        <v/>
      </c>
      <c r="F1735" s="16"/>
      <c r="G1735" s="15"/>
      <c r="H1735" s="14"/>
      <c r="I1735" s="13"/>
    </row>
    <row r="1736" spans="2:9" ht="18.75" thickBot="1" x14ac:dyDescent="0.25">
      <c r="B1736" s="25" t="str">
        <f>IF(C1736="","",COUNTIF($C$7:C1736,C1736))</f>
        <v/>
      </c>
      <c r="C1736" s="25" t="str">
        <f>IF(AND('كشف حساب'!$F$5&amp;'كشف حساب'!$F$6="")*AND(D1736='كشف حساب'!$B$5),1,IF(AND(F1736&gt;='كشف حساب'!$F$5,'حركة العملاء'!F1736&lt;='كشف حساب'!$F$6)*AND(D1736='كشف حساب'!$B$5),1,""))</f>
        <v/>
      </c>
      <c r="D1736" s="18"/>
      <c r="E1736" s="17" t="str">
        <f>IFERROR(VLOOKUP(D1736,'بيان العملاء'!$B$7:$I$170,2,0),"")</f>
        <v/>
      </c>
      <c r="F1736" s="16"/>
      <c r="G1736" s="15"/>
      <c r="H1736" s="14"/>
      <c r="I1736" s="13"/>
    </row>
    <row r="1737" spans="2:9" ht="18.75" thickBot="1" x14ac:dyDescent="0.25">
      <c r="B1737" s="25" t="str">
        <f>IF(C1737="","",COUNTIF($C$7:C1737,C1737))</f>
        <v/>
      </c>
      <c r="C1737" s="25" t="str">
        <f>IF(AND('كشف حساب'!$F$5&amp;'كشف حساب'!$F$6="")*AND(D1737='كشف حساب'!$B$5),1,IF(AND(F1737&gt;='كشف حساب'!$F$5,'حركة العملاء'!F1737&lt;='كشف حساب'!$F$6)*AND(D1737='كشف حساب'!$B$5),1,""))</f>
        <v/>
      </c>
      <c r="D1737" s="18"/>
      <c r="E1737" s="17" t="str">
        <f>IFERROR(VLOOKUP(D1737,'بيان العملاء'!$B$7:$I$170,2,0),"")</f>
        <v/>
      </c>
      <c r="F1737" s="16"/>
      <c r="G1737" s="15"/>
      <c r="H1737" s="14"/>
      <c r="I1737" s="13"/>
    </row>
    <row r="1738" spans="2:9" ht="18.75" thickBot="1" x14ac:dyDescent="0.25">
      <c r="B1738" s="25" t="str">
        <f>IF(C1738="","",COUNTIF($C$7:C1738,C1738))</f>
        <v/>
      </c>
      <c r="C1738" s="25" t="str">
        <f>IF(AND('كشف حساب'!$F$5&amp;'كشف حساب'!$F$6="")*AND(D1738='كشف حساب'!$B$5),1,IF(AND(F1738&gt;='كشف حساب'!$F$5,'حركة العملاء'!F1738&lt;='كشف حساب'!$F$6)*AND(D1738='كشف حساب'!$B$5),1,""))</f>
        <v/>
      </c>
      <c r="D1738" s="18"/>
      <c r="E1738" s="17" t="str">
        <f>IFERROR(VLOOKUP(D1738,'بيان العملاء'!$B$7:$I$170,2,0),"")</f>
        <v/>
      </c>
      <c r="F1738" s="16"/>
      <c r="G1738" s="15"/>
      <c r="H1738" s="14"/>
      <c r="I1738" s="13"/>
    </row>
    <row r="1739" spans="2:9" ht="18.75" thickBot="1" x14ac:dyDescent="0.25">
      <c r="B1739" s="25" t="str">
        <f>IF(C1739="","",COUNTIF($C$7:C1739,C1739))</f>
        <v/>
      </c>
      <c r="C1739" s="25" t="str">
        <f>IF(AND('كشف حساب'!$F$5&amp;'كشف حساب'!$F$6="")*AND(D1739='كشف حساب'!$B$5),1,IF(AND(F1739&gt;='كشف حساب'!$F$5,'حركة العملاء'!F1739&lt;='كشف حساب'!$F$6)*AND(D1739='كشف حساب'!$B$5),1,""))</f>
        <v/>
      </c>
      <c r="D1739" s="18"/>
      <c r="E1739" s="17" t="str">
        <f>IFERROR(VLOOKUP(D1739,'بيان العملاء'!$B$7:$I$170,2,0),"")</f>
        <v/>
      </c>
      <c r="F1739" s="16"/>
      <c r="G1739" s="15"/>
      <c r="H1739" s="14"/>
      <c r="I1739" s="13"/>
    </row>
    <row r="1740" spans="2:9" ht="18.75" thickBot="1" x14ac:dyDescent="0.25">
      <c r="B1740" s="25" t="str">
        <f>IF(C1740="","",COUNTIF($C$7:C1740,C1740))</f>
        <v/>
      </c>
      <c r="C1740" s="25" t="str">
        <f>IF(AND('كشف حساب'!$F$5&amp;'كشف حساب'!$F$6="")*AND(D1740='كشف حساب'!$B$5),1,IF(AND(F1740&gt;='كشف حساب'!$F$5,'حركة العملاء'!F1740&lt;='كشف حساب'!$F$6)*AND(D1740='كشف حساب'!$B$5),1,""))</f>
        <v/>
      </c>
      <c r="D1740" s="18"/>
      <c r="E1740" s="17" t="str">
        <f>IFERROR(VLOOKUP(D1740,'بيان العملاء'!$B$7:$I$170,2,0),"")</f>
        <v/>
      </c>
      <c r="F1740" s="16"/>
      <c r="G1740" s="15"/>
      <c r="H1740" s="14"/>
      <c r="I1740" s="13"/>
    </row>
    <row r="1741" spans="2:9" ht="18.75" thickBot="1" x14ac:dyDescent="0.25">
      <c r="B1741" s="25" t="str">
        <f>IF(C1741="","",COUNTIF($C$7:C1741,C1741))</f>
        <v/>
      </c>
      <c r="C1741" s="25" t="str">
        <f>IF(AND('كشف حساب'!$F$5&amp;'كشف حساب'!$F$6="")*AND(D1741='كشف حساب'!$B$5),1,IF(AND(F1741&gt;='كشف حساب'!$F$5,'حركة العملاء'!F1741&lt;='كشف حساب'!$F$6)*AND(D1741='كشف حساب'!$B$5),1,""))</f>
        <v/>
      </c>
      <c r="D1741" s="18"/>
      <c r="E1741" s="17" t="str">
        <f>IFERROR(VLOOKUP(D1741,'بيان العملاء'!$B$7:$I$170,2,0),"")</f>
        <v/>
      </c>
      <c r="F1741" s="16"/>
      <c r="G1741" s="15"/>
      <c r="H1741" s="14"/>
      <c r="I1741" s="13"/>
    </row>
    <row r="1742" spans="2:9" ht="18.75" thickBot="1" x14ac:dyDescent="0.25">
      <c r="B1742" s="25" t="str">
        <f>IF(C1742="","",COUNTIF($C$7:C1742,C1742))</f>
        <v/>
      </c>
      <c r="C1742" s="25" t="str">
        <f>IF(AND('كشف حساب'!$F$5&amp;'كشف حساب'!$F$6="")*AND(D1742='كشف حساب'!$B$5),1,IF(AND(F1742&gt;='كشف حساب'!$F$5,'حركة العملاء'!F1742&lt;='كشف حساب'!$F$6)*AND(D1742='كشف حساب'!$B$5),1,""))</f>
        <v/>
      </c>
      <c r="D1742" s="18"/>
      <c r="E1742" s="17" t="str">
        <f>IFERROR(VLOOKUP(D1742,'بيان العملاء'!$B$7:$I$170,2,0),"")</f>
        <v/>
      </c>
      <c r="F1742" s="16"/>
      <c r="G1742" s="15"/>
      <c r="H1742" s="14"/>
      <c r="I1742" s="13"/>
    </row>
    <row r="1743" spans="2:9" ht="18.75" thickBot="1" x14ac:dyDescent="0.25">
      <c r="B1743" s="25" t="str">
        <f>IF(C1743="","",COUNTIF($C$7:C1743,C1743))</f>
        <v/>
      </c>
      <c r="C1743" s="25" t="str">
        <f>IF(AND('كشف حساب'!$F$5&amp;'كشف حساب'!$F$6="")*AND(D1743='كشف حساب'!$B$5),1,IF(AND(F1743&gt;='كشف حساب'!$F$5,'حركة العملاء'!F1743&lt;='كشف حساب'!$F$6)*AND(D1743='كشف حساب'!$B$5),1,""))</f>
        <v/>
      </c>
      <c r="D1743" s="18"/>
      <c r="E1743" s="17" t="str">
        <f>IFERROR(VLOOKUP(D1743,'بيان العملاء'!$B$7:$I$170,2,0),"")</f>
        <v/>
      </c>
      <c r="F1743" s="16"/>
      <c r="G1743" s="15"/>
      <c r="H1743" s="14"/>
      <c r="I1743" s="13"/>
    </row>
    <row r="1744" spans="2:9" ht="18.75" thickBot="1" x14ac:dyDescent="0.25">
      <c r="B1744" s="25" t="str">
        <f>IF(C1744="","",COUNTIF($C$7:C1744,C1744))</f>
        <v/>
      </c>
      <c r="C1744" s="25" t="str">
        <f>IF(AND('كشف حساب'!$F$5&amp;'كشف حساب'!$F$6="")*AND(D1744='كشف حساب'!$B$5),1,IF(AND(F1744&gt;='كشف حساب'!$F$5,'حركة العملاء'!F1744&lt;='كشف حساب'!$F$6)*AND(D1744='كشف حساب'!$B$5),1,""))</f>
        <v/>
      </c>
      <c r="D1744" s="18"/>
      <c r="E1744" s="17" t="str">
        <f>IFERROR(VLOOKUP(D1744,'بيان العملاء'!$B$7:$I$170,2,0),"")</f>
        <v/>
      </c>
      <c r="F1744" s="16"/>
      <c r="G1744" s="15"/>
      <c r="H1744" s="14"/>
      <c r="I1744" s="13"/>
    </row>
    <row r="1745" spans="2:9" ht="18.75" thickBot="1" x14ac:dyDescent="0.25">
      <c r="B1745" s="25" t="str">
        <f>IF(C1745="","",COUNTIF($C$7:C1745,C1745))</f>
        <v/>
      </c>
      <c r="C1745" s="25" t="str">
        <f>IF(AND('كشف حساب'!$F$5&amp;'كشف حساب'!$F$6="")*AND(D1745='كشف حساب'!$B$5),1,IF(AND(F1745&gt;='كشف حساب'!$F$5,'حركة العملاء'!F1745&lt;='كشف حساب'!$F$6)*AND(D1745='كشف حساب'!$B$5),1,""))</f>
        <v/>
      </c>
      <c r="D1745" s="18"/>
      <c r="E1745" s="17" t="str">
        <f>IFERROR(VLOOKUP(D1745,'بيان العملاء'!$B$7:$I$170,2,0),"")</f>
        <v/>
      </c>
      <c r="F1745" s="16"/>
      <c r="G1745" s="15"/>
      <c r="H1745" s="14"/>
      <c r="I1745" s="13"/>
    </row>
    <row r="1746" spans="2:9" ht="18.75" thickBot="1" x14ac:dyDescent="0.25">
      <c r="B1746" s="25" t="str">
        <f>IF(C1746="","",COUNTIF($C$7:C1746,C1746))</f>
        <v/>
      </c>
      <c r="C1746" s="25" t="str">
        <f>IF(AND('كشف حساب'!$F$5&amp;'كشف حساب'!$F$6="")*AND(D1746='كشف حساب'!$B$5),1,IF(AND(F1746&gt;='كشف حساب'!$F$5,'حركة العملاء'!F1746&lt;='كشف حساب'!$F$6)*AND(D1746='كشف حساب'!$B$5),1,""))</f>
        <v/>
      </c>
      <c r="D1746" s="18"/>
      <c r="E1746" s="17" t="str">
        <f>IFERROR(VLOOKUP(D1746,'بيان العملاء'!$B$7:$I$170,2,0),"")</f>
        <v/>
      </c>
      <c r="F1746" s="16"/>
      <c r="G1746" s="15"/>
      <c r="H1746" s="14"/>
      <c r="I1746" s="13"/>
    </row>
    <row r="1747" spans="2:9" ht="18.75" thickBot="1" x14ac:dyDescent="0.25">
      <c r="B1747" s="25" t="str">
        <f>IF(C1747="","",COUNTIF($C$7:C1747,C1747))</f>
        <v/>
      </c>
      <c r="C1747" s="25" t="str">
        <f>IF(AND('كشف حساب'!$F$5&amp;'كشف حساب'!$F$6="")*AND(D1747='كشف حساب'!$B$5),1,IF(AND(F1747&gt;='كشف حساب'!$F$5,'حركة العملاء'!F1747&lt;='كشف حساب'!$F$6)*AND(D1747='كشف حساب'!$B$5),1,""))</f>
        <v/>
      </c>
      <c r="D1747" s="18"/>
      <c r="E1747" s="17" t="str">
        <f>IFERROR(VLOOKUP(D1747,'بيان العملاء'!$B$7:$I$170,2,0),"")</f>
        <v/>
      </c>
      <c r="F1747" s="16"/>
      <c r="G1747" s="15"/>
      <c r="H1747" s="14"/>
      <c r="I1747" s="13"/>
    </row>
    <row r="1748" spans="2:9" ht="18.75" thickBot="1" x14ac:dyDescent="0.25">
      <c r="B1748" s="25" t="str">
        <f>IF(C1748="","",COUNTIF($C$7:C1748,C1748))</f>
        <v/>
      </c>
      <c r="C1748" s="25" t="str">
        <f>IF(AND('كشف حساب'!$F$5&amp;'كشف حساب'!$F$6="")*AND(D1748='كشف حساب'!$B$5),1,IF(AND(F1748&gt;='كشف حساب'!$F$5,'حركة العملاء'!F1748&lt;='كشف حساب'!$F$6)*AND(D1748='كشف حساب'!$B$5),1,""))</f>
        <v/>
      </c>
      <c r="D1748" s="18"/>
      <c r="E1748" s="17" t="str">
        <f>IFERROR(VLOOKUP(D1748,'بيان العملاء'!$B$7:$I$170,2,0),"")</f>
        <v/>
      </c>
      <c r="F1748" s="16"/>
      <c r="G1748" s="15"/>
      <c r="H1748" s="14"/>
      <c r="I1748" s="13"/>
    </row>
    <row r="1749" spans="2:9" ht="18.75" thickBot="1" x14ac:dyDescent="0.25">
      <c r="B1749" s="25" t="str">
        <f>IF(C1749="","",COUNTIF($C$7:C1749,C1749))</f>
        <v/>
      </c>
      <c r="C1749" s="25" t="str">
        <f>IF(AND('كشف حساب'!$F$5&amp;'كشف حساب'!$F$6="")*AND(D1749='كشف حساب'!$B$5),1,IF(AND(F1749&gt;='كشف حساب'!$F$5,'حركة العملاء'!F1749&lt;='كشف حساب'!$F$6)*AND(D1749='كشف حساب'!$B$5),1,""))</f>
        <v/>
      </c>
      <c r="D1749" s="18"/>
      <c r="E1749" s="17" t="str">
        <f>IFERROR(VLOOKUP(D1749,'بيان العملاء'!$B$7:$I$170,2,0),"")</f>
        <v/>
      </c>
      <c r="F1749" s="16"/>
      <c r="G1749" s="15"/>
      <c r="H1749" s="14"/>
      <c r="I1749" s="13"/>
    </row>
    <row r="1750" spans="2:9" ht="18.75" thickBot="1" x14ac:dyDescent="0.25">
      <c r="B1750" s="25" t="str">
        <f>IF(C1750="","",COUNTIF($C$7:C1750,C1750))</f>
        <v/>
      </c>
      <c r="C1750" s="25" t="str">
        <f>IF(AND('كشف حساب'!$F$5&amp;'كشف حساب'!$F$6="")*AND(D1750='كشف حساب'!$B$5),1,IF(AND(F1750&gt;='كشف حساب'!$F$5,'حركة العملاء'!F1750&lt;='كشف حساب'!$F$6)*AND(D1750='كشف حساب'!$B$5),1,""))</f>
        <v/>
      </c>
      <c r="D1750" s="18"/>
      <c r="E1750" s="17" t="str">
        <f>IFERROR(VLOOKUP(D1750,'بيان العملاء'!$B$7:$I$170,2,0),"")</f>
        <v/>
      </c>
      <c r="F1750" s="16"/>
      <c r="G1750" s="15"/>
      <c r="H1750" s="14"/>
      <c r="I1750" s="13"/>
    </row>
    <row r="1751" spans="2:9" ht="18.75" thickBot="1" x14ac:dyDescent="0.25">
      <c r="B1751" s="25" t="str">
        <f>IF(C1751="","",COUNTIF($C$7:C1751,C1751))</f>
        <v/>
      </c>
      <c r="C1751" s="25" t="str">
        <f>IF(AND('كشف حساب'!$F$5&amp;'كشف حساب'!$F$6="")*AND(D1751='كشف حساب'!$B$5),1,IF(AND(F1751&gt;='كشف حساب'!$F$5,'حركة العملاء'!F1751&lt;='كشف حساب'!$F$6)*AND(D1751='كشف حساب'!$B$5),1,""))</f>
        <v/>
      </c>
      <c r="D1751" s="18"/>
      <c r="E1751" s="17" t="str">
        <f>IFERROR(VLOOKUP(D1751,'بيان العملاء'!$B$7:$I$170,2,0),"")</f>
        <v/>
      </c>
      <c r="F1751" s="16"/>
      <c r="G1751" s="15"/>
      <c r="H1751" s="14"/>
      <c r="I1751" s="13"/>
    </row>
    <row r="1752" spans="2:9" ht="18.75" thickBot="1" x14ac:dyDescent="0.25">
      <c r="B1752" s="25" t="str">
        <f>IF(C1752="","",COUNTIF($C$7:C1752,C1752))</f>
        <v/>
      </c>
      <c r="C1752" s="25" t="str">
        <f>IF(AND('كشف حساب'!$F$5&amp;'كشف حساب'!$F$6="")*AND(D1752='كشف حساب'!$B$5),1,IF(AND(F1752&gt;='كشف حساب'!$F$5,'حركة العملاء'!F1752&lt;='كشف حساب'!$F$6)*AND(D1752='كشف حساب'!$B$5),1,""))</f>
        <v/>
      </c>
      <c r="D1752" s="18"/>
      <c r="E1752" s="17" t="str">
        <f>IFERROR(VLOOKUP(D1752,'بيان العملاء'!$B$7:$I$170,2,0),"")</f>
        <v/>
      </c>
      <c r="F1752" s="16"/>
      <c r="G1752" s="15"/>
      <c r="H1752" s="14"/>
      <c r="I1752" s="13"/>
    </row>
    <row r="1753" spans="2:9" ht="18.75" thickBot="1" x14ac:dyDescent="0.25">
      <c r="B1753" s="25" t="str">
        <f>IF(C1753="","",COUNTIF($C$7:C1753,C1753))</f>
        <v/>
      </c>
      <c r="C1753" s="25" t="str">
        <f>IF(AND('كشف حساب'!$F$5&amp;'كشف حساب'!$F$6="")*AND(D1753='كشف حساب'!$B$5),1,IF(AND(F1753&gt;='كشف حساب'!$F$5,'حركة العملاء'!F1753&lt;='كشف حساب'!$F$6)*AND(D1753='كشف حساب'!$B$5),1,""))</f>
        <v/>
      </c>
      <c r="D1753" s="18"/>
      <c r="E1753" s="17" t="str">
        <f>IFERROR(VLOOKUP(D1753,'بيان العملاء'!$B$7:$I$170,2,0),"")</f>
        <v/>
      </c>
      <c r="F1753" s="16"/>
      <c r="G1753" s="15"/>
      <c r="H1753" s="14"/>
      <c r="I1753" s="13"/>
    </row>
    <row r="1754" spans="2:9" ht="18.75" thickBot="1" x14ac:dyDescent="0.25">
      <c r="B1754" s="25" t="str">
        <f>IF(C1754="","",COUNTIF($C$7:C1754,C1754))</f>
        <v/>
      </c>
      <c r="C1754" s="25" t="str">
        <f>IF(AND('كشف حساب'!$F$5&amp;'كشف حساب'!$F$6="")*AND(D1754='كشف حساب'!$B$5),1,IF(AND(F1754&gt;='كشف حساب'!$F$5,'حركة العملاء'!F1754&lt;='كشف حساب'!$F$6)*AND(D1754='كشف حساب'!$B$5),1,""))</f>
        <v/>
      </c>
      <c r="D1754" s="18"/>
      <c r="E1754" s="17" t="str">
        <f>IFERROR(VLOOKUP(D1754,'بيان العملاء'!$B$7:$I$170,2,0),"")</f>
        <v/>
      </c>
      <c r="F1754" s="16"/>
      <c r="G1754" s="15"/>
      <c r="H1754" s="14"/>
      <c r="I1754" s="13"/>
    </row>
    <row r="1755" spans="2:9" ht="18.75" thickBot="1" x14ac:dyDescent="0.25">
      <c r="B1755" s="25" t="str">
        <f>IF(C1755="","",COUNTIF($C$7:C1755,C1755))</f>
        <v/>
      </c>
      <c r="C1755" s="25" t="str">
        <f>IF(AND('كشف حساب'!$F$5&amp;'كشف حساب'!$F$6="")*AND(D1755='كشف حساب'!$B$5),1,IF(AND(F1755&gt;='كشف حساب'!$F$5,'حركة العملاء'!F1755&lt;='كشف حساب'!$F$6)*AND(D1755='كشف حساب'!$B$5),1,""))</f>
        <v/>
      </c>
      <c r="D1755" s="18"/>
      <c r="E1755" s="17" t="str">
        <f>IFERROR(VLOOKUP(D1755,'بيان العملاء'!$B$7:$I$170,2,0),"")</f>
        <v/>
      </c>
      <c r="F1755" s="16"/>
      <c r="G1755" s="15"/>
      <c r="H1755" s="14"/>
      <c r="I1755" s="13"/>
    </row>
    <row r="1756" spans="2:9" ht="18.75" thickBot="1" x14ac:dyDescent="0.25">
      <c r="B1756" s="25" t="str">
        <f>IF(C1756="","",COUNTIF($C$7:C1756,C1756))</f>
        <v/>
      </c>
      <c r="C1756" s="25" t="str">
        <f>IF(AND('كشف حساب'!$F$5&amp;'كشف حساب'!$F$6="")*AND(D1756='كشف حساب'!$B$5),1,IF(AND(F1756&gt;='كشف حساب'!$F$5,'حركة العملاء'!F1756&lt;='كشف حساب'!$F$6)*AND(D1756='كشف حساب'!$B$5),1,""))</f>
        <v/>
      </c>
      <c r="D1756" s="18"/>
      <c r="E1756" s="17" t="str">
        <f>IFERROR(VLOOKUP(D1756,'بيان العملاء'!$B$7:$I$170,2,0),"")</f>
        <v/>
      </c>
      <c r="F1756" s="16"/>
      <c r="G1756" s="15"/>
      <c r="H1756" s="14"/>
      <c r="I1756" s="13"/>
    </row>
    <row r="1757" spans="2:9" ht="18.75" thickBot="1" x14ac:dyDescent="0.25">
      <c r="B1757" s="25" t="str">
        <f>IF(C1757="","",COUNTIF($C$7:C1757,C1757))</f>
        <v/>
      </c>
      <c r="C1757" s="25" t="str">
        <f>IF(AND('كشف حساب'!$F$5&amp;'كشف حساب'!$F$6="")*AND(D1757='كشف حساب'!$B$5),1,IF(AND(F1757&gt;='كشف حساب'!$F$5,'حركة العملاء'!F1757&lt;='كشف حساب'!$F$6)*AND(D1757='كشف حساب'!$B$5),1,""))</f>
        <v/>
      </c>
      <c r="D1757" s="18"/>
      <c r="E1757" s="17" t="str">
        <f>IFERROR(VLOOKUP(D1757,'بيان العملاء'!$B$7:$I$170,2,0),"")</f>
        <v/>
      </c>
      <c r="F1757" s="16"/>
      <c r="G1757" s="15"/>
      <c r="H1757" s="14"/>
      <c r="I1757" s="13"/>
    </row>
    <row r="1758" spans="2:9" ht="18.75" thickBot="1" x14ac:dyDescent="0.25">
      <c r="B1758" s="25" t="str">
        <f>IF(C1758="","",COUNTIF($C$7:C1758,C1758))</f>
        <v/>
      </c>
      <c r="C1758" s="25" t="str">
        <f>IF(AND('كشف حساب'!$F$5&amp;'كشف حساب'!$F$6="")*AND(D1758='كشف حساب'!$B$5),1,IF(AND(F1758&gt;='كشف حساب'!$F$5,'حركة العملاء'!F1758&lt;='كشف حساب'!$F$6)*AND(D1758='كشف حساب'!$B$5),1,""))</f>
        <v/>
      </c>
      <c r="D1758" s="18"/>
      <c r="E1758" s="17" t="str">
        <f>IFERROR(VLOOKUP(D1758,'بيان العملاء'!$B$7:$I$170,2,0),"")</f>
        <v/>
      </c>
      <c r="F1758" s="16"/>
      <c r="G1758" s="15"/>
      <c r="H1758" s="14"/>
      <c r="I1758" s="13"/>
    </row>
    <row r="1759" spans="2:9" ht="18.75" thickBot="1" x14ac:dyDescent="0.25">
      <c r="B1759" s="25" t="str">
        <f>IF(C1759="","",COUNTIF($C$7:C1759,C1759))</f>
        <v/>
      </c>
      <c r="C1759" s="25" t="str">
        <f>IF(AND('كشف حساب'!$F$5&amp;'كشف حساب'!$F$6="")*AND(D1759='كشف حساب'!$B$5),1,IF(AND(F1759&gt;='كشف حساب'!$F$5,'حركة العملاء'!F1759&lt;='كشف حساب'!$F$6)*AND(D1759='كشف حساب'!$B$5),1,""))</f>
        <v/>
      </c>
      <c r="D1759" s="18"/>
      <c r="E1759" s="17" t="str">
        <f>IFERROR(VLOOKUP(D1759,'بيان العملاء'!$B$7:$I$170,2,0),"")</f>
        <v/>
      </c>
      <c r="F1759" s="16"/>
      <c r="G1759" s="15"/>
      <c r="H1759" s="14"/>
      <c r="I1759" s="13"/>
    </row>
    <row r="1760" spans="2:9" ht="18.75" thickBot="1" x14ac:dyDescent="0.25">
      <c r="B1760" s="25" t="str">
        <f>IF(C1760="","",COUNTIF($C$7:C1760,C1760))</f>
        <v/>
      </c>
      <c r="C1760" s="25" t="str">
        <f>IF(AND('كشف حساب'!$F$5&amp;'كشف حساب'!$F$6="")*AND(D1760='كشف حساب'!$B$5),1,IF(AND(F1760&gt;='كشف حساب'!$F$5,'حركة العملاء'!F1760&lt;='كشف حساب'!$F$6)*AND(D1760='كشف حساب'!$B$5),1,""))</f>
        <v/>
      </c>
      <c r="D1760" s="18"/>
      <c r="E1760" s="17" t="str">
        <f>IFERROR(VLOOKUP(D1760,'بيان العملاء'!$B$7:$I$170,2,0),"")</f>
        <v/>
      </c>
      <c r="F1760" s="16"/>
      <c r="G1760" s="15"/>
      <c r="H1760" s="14"/>
      <c r="I1760" s="13"/>
    </row>
    <row r="1761" spans="2:9" ht="18.75" thickBot="1" x14ac:dyDescent="0.25">
      <c r="B1761" s="25" t="str">
        <f>IF(C1761="","",COUNTIF($C$7:C1761,C1761))</f>
        <v/>
      </c>
      <c r="C1761" s="25" t="str">
        <f>IF(AND('كشف حساب'!$F$5&amp;'كشف حساب'!$F$6="")*AND(D1761='كشف حساب'!$B$5),1,IF(AND(F1761&gt;='كشف حساب'!$F$5,'حركة العملاء'!F1761&lt;='كشف حساب'!$F$6)*AND(D1761='كشف حساب'!$B$5),1,""))</f>
        <v/>
      </c>
      <c r="D1761" s="18"/>
      <c r="E1761" s="17" t="str">
        <f>IFERROR(VLOOKUP(D1761,'بيان العملاء'!$B$7:$I$170,2,0),"")</f>
        <v/>
      </c>
      <c r="F1761" s="16"/>
      <c r="G1761" s="15"/>
      <c r="H1761" s="14"/>
      <c r="I1761" s="13"/>
    </row>
    <row r="1762" spans="2:9" ht="18.75" thickBot="1" x14ac:dyDescent="0.25">
      <c r="B1762" s="25" t="str">
        <f>IF(C1762="","",COUNTIF($C$7:C1762,C1762))</f>
        <v/>
      </c>
      <c r="C1762" s="25" t="str">
        <f>IF(AND('كشف حساب'!$F$5&amp;'كشف حساب'!$F$6="")*AND(D1762='كشف حساب'!$B$5),1,IF(AND(F1762&gt;='كشف حساب'!$F$5,'حركة العملاء'!F1762&lt;='كشف حساب'!$F$6)*AND(D1762='كشف حساب'!$B$5),1,""))</f>
        <v/>
      </c>
      <c r="D1762" s="18"/>
      <c r="E1762" s="17" t="str">
        <f>IFERROR(VLOOKUP(D1762,'بيان العملاء'!$B$7:$I$170,2,0),"")</f>
        <v/>
      </c>
      <c r="F1762" s="16"/>
      <c r="G1762" s="15"/>
      <c r="H1762" s="14"/>
      <c r="I1762" s="13"/>
    </row>
    <row r="1763" spans="2:9" ht="18.75" thickBot="1" x14ac:dyDescent="0.25">
      <c r="B1763" s="25" t="str">
        <f>IF(C1763="","",COUNTIF($C$7:C1763,C1763))</f>
        <v/>
      </c>
      <c r="C1763" s="25" t="str">
        <f>IF(AND('كشف حساب'!$F$5&amp;'كشف حساب'!$F$6="")*AND(D1763='كشف حساب'!$B$5),1,IF(AND(F1763&gt;='كشف حساب'!$F$5,'حركة العملاء'!F1763&lt;='كشف حساب'!$F$6)*AND(D1763='كشف حساب'!$B$5),1,""))</f>
        <v/>
      </c>
      <c r="D1763" s="18"/>
      <c r="E1763" s="17" t="str">
        <f>IFERROR(VLOOKUP(D1763,'بيان العملاء'!$B$7:$I$170,2,0),"")</f>
        <v/>
      </c>
      <c r="F1763" s="16"/>
      <c r="G1763" s="15"/>
      <c r="H1763" s="14"/>
      <c r="I1763" s="13"/>
    </row>
    <row r="1764" spans="2:9" ht="18.75" thickBot="1" x14ac:dyDescent="0.25">
      <c r="B1764" s="25" t="str">
        <f>IF(C1764="","",COUNTIF($C$7:C1764,C1764))</f>
        <v/>
      </c>
      <c r="C1764" s="25" t="str">
        <f>IF(AND('كشف حساب'!$F$5&amp;'كشف حساب'!$F$6="")*AND(D1764='كشف حساب'!$B$5),1,IF(AND(F1764&gt;='كشف حساب'!$F$5,'حركة العملاء'!F1764&lt;='كشف حساب'!$F$6)*AND(D1764='كشف حساب'!$B$5),1,""))</f>
        <v/>
      </c>
      <c r="D1764" s="18"/>
      <c r="E1764" s="17" t="str">
        <f>IFERROR(VLOOKUP(D1764,'بيان العملاء'!$B$7:$I$170,2,0),"")</f>
        <v/>
      </c>
      <c r="F1764" s="16"/>
      <c r="G1764" s="15"/>
      <c r="H1764" s="14"/>
      <c r="I1764" s="13"/>
    </row>
    <row r="1765" spans="2:9" ht="18.75" thickBot="1" x14ac:dyDescent="0.25">
      <c r="B1765" s="25" t="str">
        <f>IF(C1765="","",COUNTIF($C$7:C1765,C1765))</f>
        <v/>
      </c>
      <c r="C1765" s="25" t="str">
        <f>IF(AND('كشف حساب'!$F$5&amp;'كشف حساب'!$F$6="")*AND(D1765='كشف حساب'!$B$5),1,IF(AND(F1765&gt;='كشف حساب'!$F$5,'حركة العملاء'!F1765&lt;='كشف حساب'!$F$6)*AND(D1765='كشف حساب'!$B$5),1,""))</f>
        <v/>
      </c>
      <c r="D1765" s="18"/>
      <c r="E1765" s="17" t="str">
        <f>IFERROR(VLOOKUP(D1765,'بيان العملاء'!$B$7:$I$170,2,0),"")</f>
        <v/>
      </c>
      <c r="F1765" s="16"/>
      <c r="G1765" s="15"/>
      <c r="H1765" s="14"/>
      <c r="I1765" s="13"/>
    </row>
    <row r="1766" spans="2:9" ht="18.75" thickBot="1" x14ac:dyDescent="0.25">
      <c r="B1766" s="25" t="str">
        <f>IF(C1766="","",COUNTIF($C$7:C1766,C1766))</f>
        <v/>
      </c>
      <c r="C1766" s="25" t="str">
        <f>IF(AND('كشف حساب'!$F$5&amp;'كشف حساب'!$F$6="")*AND(D1766='كشف حساب'!$B$5),1,IF(AND(F1766&gt;='كشف حساب'!$F$5,'حركة العملاء'!F1766&lt;='كشف حساب'!$F$6)*AND(D1766='كشف حساب'!$B$5),1,""))</f>
        <v/>
      </c>
      <c r="D1766" s="18"/>
      <c r="E1766" s="17" t="str">
        <f>IFERROR(VLOOKUP(D1766,'بيان العملاء'!$B$7:$I$170,2,0),"")</f>
        <v/>
      </c>
      <c r="F1766" s="16"/>
      <c r="G1766" s="15"/>
      <c r="H1766" s="14"/>
      <c r="I1766" s="13"/>
    </row>
    <row r="1767" spans="2:9" ht="18.75" thickBot="1" x14ac:dyDescent="0.25">
      <c r="B1767" s="25" t="str">
        <f>IF(C1767="","",COUNTIF($C$7:C1767,C1767))</f>
        <v/>
      </c>
      <c r="C1767" s="25" t="str">
        <f>IF(AND('كشف حساب'!$F$5&amp;'كشف حساب'!$F$6="")*AND(D1767='كشف حساب'!$B$5),1,IF(AND(F1767&gt;='كشف حساب'!$F$5,'حركة العملاء'!F1767&lt;='كشف حساب'!$F$6)*AND(D1767='كشف حساب'!$B$5),1,""))</f>
        <v/>
      </c>
      <c r="D1767" s="18"/>
      <c r="E1767" s="17" t="str">
        <f>IFERROR(VLOOKUP(D1767,'بيان العملاء'!$B$7:$I$170,2,0),"")</f>
        <v/>
      </c>
      <c r="F1767" s="16"/>
      <c r="G1767" s="15"/>
      <c r="H1767" s="14"/>
      <c r="I1767" s="13"/>
    </row>
    <row r="1768" spans="2:9" ht="18.75" thickBot="1" x14ac:dyDescent="0.25">
      <c r="B1768" s="25" t="str">
        <f>IF(C1768="","",COUNTIF($C$7:C1768,C1768))</f>
        <v/>
      </c>
      <c r="C1768" s="25" t="str">
        <f>IF(AND('كشف حساب'!$F$5&amp;'كشف حساب'!$F$6="")*AND(D1768='كشف حساب'!$B$5),1,IF(AND(F1768&gt;='كشف حساب'!$F$5,'حركة العملاء'!F1768&lt;='كشف حساب'!$F$6)*AND(D1768='كشف حساب'!$B$5),1,""))</f>
        <v/>
      </c>
      <c r="D1768" s="18"/>
      <c r="E1768" s="17" t="str">
        <f>IFERROR(VLOOKUP(D1768,'بيان العملاء'!$B$7:$I$170,2,0),"")</f>
        <v/>
      </c>
      <c r="F1768" s="16"/>
      <c r="G1768" s="15"/>
      <c r="H1768" s="14"/>
      <c r="I1768" s="13"/>
    </row>
    <row r="1769" spans="2:9" ht="18.75" thickBot="1" x14ac:dyDescent="0.25">
      <c r="B1769" s="25" t="str">
        <f>IF(C1769="","",COUNTIF($C$7:C1769,C1769))</f>
        <v/>
      </c>
      <c r="C1769" s="25" t="str">
        <f>IF(AND('كشف حساب'!$F$5&amp;'كشف حساب'!$F$6="")*AND(D1769='كشف حساب'!$B$5),1,IF(AND(F1769&gt;='كشف حساب'!$F$5,'حركة العملاء'!F1769&lt;='كشف حساب'!$F$6)*AND(D1769='كشف حساب'!$B$5),1,""))</f>
        <v/>
      </c>
      <c r="D1769" s="18"/>
      <c r="E1769" s="17" t="str">
        <f>IFERROR(VLOOKUP(D1769,'بيان العملاء'!$B$7:$I$170,2,0),"")</f>
        <v/>
      </c>
      <c r="F1769" s="16"/>
      <c r="G1769" s="15"/>
      <c r="H1769" s="14"/>
      <c r="I1769" s="13"/>
    </row>
    <row r="1770" spans="2:9" ht="18.75" thickBot="1" x14ac:dyDescent="0.25">
      <c r="B1770" s="25" t="str">
        <f>IF(C1770="","",COUNTIF($C$7:C1770,C1770))</f>
        <v/>
      </c>
      <c r="C1770" s="25" t="str">
        <f>IF(AND('كشف حساب'!$F$5&amp;'كشف حساب'!$F$6="")*AND(D1770='كشف حساب'!$B$5),1,IF(AND(F1770&gt;='كشف حساب'!$F$5,'حركة العملاء'!F1770&lt;='كشف حساب'!$F$6)*AND(D1770='كشف حساب'!$B$5),1,""))</f>
        <v/>
      </c>
      <c r="D1770" s="18"/>
      <c r="E1770" s="17" t="str">
        <f>IFERROR(VLOOKUP(D1770,'بيان العملاء'!$B$7:$I$170,2,0),"")</f>
        <v/>
      </c>
      <c r="F1770" s="16"/>
      <c r="G1770" s="15"/>
      <c r="H1770" s="14"/>
      <c r="I1770" s="13"/>
    </row>
    <row r="1771" spans="2:9" ht="18.75" thickBot="1" x14ac:dyDescent="0.25">
      <c r="B1771" s="25" t="str">
        <f>IF(C1771="","",COUNTIF($C$7:C1771,C1771))</f>
        <v/>
      </c>
      <c r="C1771" s="25" t="str">
        <f>IF(AND('كشف حساب'!$F$5&amp;'كشف حساب'!$F$6="")*AND(D1771='كشف حساب'!$B$5),1,IF(AND(F1771&gt;='كشف حساب'!$F$5,'حركة العملاء'!F1771&lt;='كشف حساب'!$F$6)*AND(D1771='كشف حساب'!$B$5),1,""))</f>
        <v/>
      </c>
      <c r="D1771" s="18"/>
      <c r="E1771" s="17" t="str">
        <f>IFERROR(VLOOKUP(D1771,'بيان العملاء'!$B$7:$I$170,2,0),"")</f>
        <v/>
      </c>
      <c r="F1771" s="16"/>
      <c r="G1771" s="15"/>
      <c r="H1771" s="14"/>
      <c r="I1771" s="13"/>
    </row>
    <row r="1772" spans="2:9" ht="18.75" thickBot="1" x14ac:dyDescent="0.25">
      <c r="B1772" s="25" t="str">
        <f>IF(C1772="","",COUNTIF($C$7:C1772,C1772))</f>
        <v/>
      </c>
      <c r="C1772" s="25" t="str">
        <f>IF(AND('كشف حساب'!$F$5&amp;'كشف حساب'!$F$6="")*AND(D1772='كشف حساب'!$B$5),1,IF(AND(F1772&gt;='كشف حساب'!$F$5,'حركة العملاء'!F1772&lt;='كشف حساب'!$F$6)*AND(D1772='كشف حساب'!$B$5),1,""))</f>
        <v/>
      </c>
      <c r="D1772" s="18"/>
      <c r="E1772" s="17" t="str">
        <f>IFERROR(VLOOKUP(D1772,'بيان العملاء'!$B$7:$I$170,2,0),"")</f>
        <v/>
      </c>
      <c r="F1772" s="16"/>
      <c r="G1772" s="15"/>
      <c r="H1772" s="14"/>
      <c r="I1772" s="13"/>
    </row>
    <row r="1773" spans="2:9" ht="18.75" thickBot="1" x14ac:dyDescent="0.25">
      <c r="B1773" s="25" t="str">
        <f>IF(C1773="","",COUNTIF($C$7:C1773,C1773))</f>
        <v/>
      </c>
      <c r="C1773" s="25" t="str">
        <f>IF(AND('كشف حساب'!$F$5&amp;'كشف حساب'!$F$6="")*AND(D1773='كشف حساب'!$B$5),1,IF(AND(F1773&gt;='كشف حساب'!$F$5,'حركة العملاء'!F1773&lt;='كشف حساب'!$F$6)*AND(D1773='كشف حساب'!$B$5),1,""))</f>
        <v/>
      </c>
      <c r="D1773" s="18"/>
      <c r="E1773" s="17" t="str">
        <f>IFERROR(VLOOKUP(D1773,'بيان العملاء'!$B$7:$I$170,2,0),"")</f>
        <v/>
      </c>
      <c r="F1773" s="16"/>
      <c r="G1773" s="15"/>
      <c r="H1773" s="14"/>
      <c r="I1773" s="13"/>
    </row>
    <row r="1774" spans="2:9" ht="18.75" thickBot="1" x14ac:dyDescent="0.25">
      <c r="B1774" s="25" t="str">
        <f>IF(C1774="","",COUNTIF($C$7:C1774,C1774))</f>
        <v/>
      </c>
      <c r="C1774" s="25" t="str">
        <f>IF(AND('كشف حساب'!$F$5&amp;'كشف حساب'!$F$6="")*AND(D1774='كشف حساب'!$B$5),1,IF(AND(F1774&gt;='كشف حساب'!$F$5,'حركة العملاء'!F1774&lt;='كشف حساب'!$F$6)*AND(D1774='كشف حساب'!$B$5),1,""))</f>
        <v/>
      </c>
      <c r="D1774" s="18"/>
      <c r="E1774" s="17" t="str">
        <f>IFERROR(VLOOKUP(D1774,'بيان العملاء'!$B$7:$I$170,2,0),"")</f>
        <v/>
      </c>
      <c r="F1774" s="16"/>
      <c r="G1774" s="15"/>
      <c r="H1774" s="14"/>
      <c r="I1774" s="13"/>
    </row>
    <row r="1775" spans="2:9" ht="18.75" thickBot="1" x14ac:dyDescent="0.25">
      <c r="B1775" s="25" t="str">
        <f>IF(C1775="","",COUNTIF($C$7:C1775,C1775))</f>
        <v/>
      </c>
      <c r="C1775" s="25" t="str">
        <f>IF(AND('كشف حساب'!$F$5&amp;'كشف حساب'!$F$6="")*AND(D1775='كشف حساب'!$B$5),1,IF(AND(F1775&gt;='كشف حساب'!$F$5,'حركة العملاء'!F1775&lt;='كشف حساب'!$F$6)*AND(D1775='كشف حساب'!$B$5),1,""))</f>
        <v/>
      </c>
      <c r="D1775" s="18"/>
      <c r="E1775" s="17" t="str">
        <f>IFERROR(VLOOKUP(D1775,'بيان العملاء'!$B$7:$I$170,2,0),"")</f>
        <v/>
      </c>
      <c r="F1775" s="16"/>
      <c r="G1775" s="15"/>
      <c r="H1775" s="14"/>
      <c r="I1775" s="13"/>
    </row>
    <row r="1776" spans="2:9" ht="18.75" thickBot="1" x14ac:dyDescent="0.25">
      <c r="B1776" s="25" t="str">
        <f>IF(C1776="","",COUNTIF($C$7:C1776,C1776))</f>
        <v/>
      </c>
      <c r="C1776" s="25" t="str">
        <f>IF(AND('كشف حساب'!$F$5&amp;'كشف حساب'!$F$6="")*AND(D1776='كشف حساب'!$B$5),1,IF(AND(F1776&gt;='كشف حساب'!$F$5,'حركة العملاء'!F1776&lt;='كشف حساب'!$F$6)*AND(D1776='كشف حساب'!$B$5),1,""))</f>
        <v/>
      </c>
      <c r="D1776" s="18"/>
      <c r="E1776" s="17" t="str">
        <f>IFERROR(VLOOKUP(D1776,'بيان العملاء'!$B$7:$I$170,2,0),"")</f>
        <v/>
      </c>
      <c r="F1776" s="16"/>
      <c r="G1776" s="15"/>
      <c r="H1776" s="14"/>
      <c r="I1776" s="13"/>
    </row>
    <row r="1777" spans="2:9" ht="18.75" thickBot="1" x14ac:dyDescent="0.25">
      <c r="B1777" s="25" t="str">
        <f>IF(C1777="","",COUNTIF($C$7:C1777,C1777))</f>
        <v/>
      </c>
      <c r="C1777" s="25" t="str">
        <f>IF(AND('كشف حساب'!$F$5&amp;'كشف حساب'!$F$6="")*AND(D1777='كشف حساب'!$B$5),1,IF(AND(F1777&gt;='كشف حساب'!$F$5,'حركة العملاء'!F1777&lt;='كشف حساب'!$F$6)*AND(D1777='كشف حساب'!$B$5),1,""))</f>
        <v/>
      </c>
      <c r="D1777" s="18"/>
      <c r="E1777" s="17" t="str">
        <f>IFERROR(VLOOKUP(D1777,'بيان العملاء'!$B$7:$I$170,2,0),"")</f>
        <v/>
      </c>
      <c r="F1777" s="16"/>
      <c r="G1777" s="15"/>
      <c r="H1777" s="14"/>
      <c r="I1777" s="13"/>
    </row>
    <row r="1778" spans="2:9" ht="18.75" thickBot="1" x14ac:dyDescent="0.25">
      <c r="B1778" s="25" t="str">
        <f>IF(C1778="","",COUNTIF($C$7:C1778,C1778))</f>
        <v/>
      </c>
      <c r="C1778" s="25" t="str">
        <f>IF(AND('كشف حساب'!$F$5&amp;'كشف حساب'!$F$6="")*AND(D1778='كشف حساب'!$B$5),1,IF(AND(F1778&gt;='كشف حساب'!$F$5,'حركة العملاء'!F1778&lt;='كشف حساب'!$F$6)*AND(D1778='كشف حساب'!$B$5),1,""))</f>
        <v/>
      </c>
      <c r="D1778" s="18"/>
      <c r="E1778" s="17" t="str">
        <f>IFERROR(VLOOKUP(D1778,'بيان العملاء'!$B$7:$I$170,2,0),"")</f>
        <v/>
      </c>
      <c r="F1778" s="16"/>
      <c r="G1778" s="15"/>
      <c r="H1778" s="14"/>
      <c r="I1778" s="13"/>
    </row>
    <row r="1779" spans="2:9" ht="18.75" thickBot="1" x14ac:dyDescent="0.25">
      <c r="B1779" s="25" t="str">
        <f>IF(C1779="","",COUNTIF($C$7:C1779,C1779))</f>
        <v/>
      </c>
      <c r="C1779" s="25" t="str">
        <f>IF(AND('كشف حساب'!$F$5&amp;'كشف حساب'!$F$6="")*AND(D1779='كشف حساب'!$B$5),1,IF(AND(F1779&gt;='كشف حساب'!$F$5,'حركة العملاء'!F1779&lt;='كشف حساب'!$F$6)*AND(D1779='كشف حساب'!$B$5),1,""))</f>
        <v/>
      </c>
      <c r="D1779" s="18"/>
      <c r="E1779" s="17" t="str">
        <f>IFERROR(VLOOKUP(D1779,'بيان العملاء'!$B$7:$I$170,2,0),"")</f>
        <v/>
      </c>
      <c r="F1779" s="16"/>
      <c r="G1779" s="15"/>
      <c r="H1779" s="14"/>
      <c r="I1779" s="13"/>
    </row>
    <row r="1780" spans="2:9" ht="18.75" thickBot="1" x14ac:dyDescent="0.25">
      <c r="B1780" s="25" t="str">
        <f>IF(C1780="","",COUNTIF($C$7:C1780,C1780))</f>
        <v/>
      </c>
      <c r="C1780" s="25" t="str">
        <f>IF(AND('كشف حساب'!$F$5&amp;'كشف حساب'!$F$6="")*AND(D1780='كشف حساب'!$B$5),1,IF(AND(F1780&gt;='كشف حساب'!$F$5,'حركة العملاء'!F1780&lt;='كشف حساب'!$F$6)*AND(D1780='كشف حساب'!$B$5),1,""))</f>
        <v/>
      </c>
      <c r="D1780" s="18"/>
      <c r="E1780" s="17" t="str">
        <f>IFERROR(VLOOKUP(D1780,'بيان العملاء'!$B$7:$I$170,2,0),"")</f>
        <v/>
      </c>
      <c r="F1780" s="16"/>
      <c r="G1780" s="15"/>
      <c r="H1780" s="14"/>
      <c r="I1780" s="13"/>
    </row>
    <row r="1781" spans="2:9" ht="18.75" thickBot="1" x14ac:dyDescent="0.25">
      <c r="B1781" s="25" t="str">
        <f>IF(C1781="","",COUNTIF($C$7:C1781,C1781))</f>
        <v/>
      </c>
      <c r="C1781" s="25" t="str">
        <f>IF(AND('كشف حساب'!$F$5&amp;'كشف حساب'!$F$6="")*AND(D1781='كشف حساب'!$B$5),1,IF(AND(F1781&gt;='كشف حساب'!$F$5,'حركة العملاء'!F1781&lt;='كشف حساب'!$F$6)*AND(D1781='كشف حساب'!$B$5),1,""))</f>
        <v/>
      </c>
      <c r="D1781" s="18"/>
      <c r="E1781" s="17" t="str">
        <f>IFERROR(VLOOKUP(D1781,'بيان العملاء'!$B$7:$I$170,2,0),"")</f>
        <v/>
      </c>
      <c r="F1781" s="16"/>
      <c r="G1781" s="15"/>
      <c r="H1781" s="14"/>
      <c r="I1781" s="13"/>
    </row>
    <row r="1782" spans="2:9" ht="18.75" thickBot="1" x14ac:dyDescent="0.25">
      <c r="B1782" s="25" t="str">
        <f>IF(C1782="","",COUNTIF($C$7:C1782,C1782))</f>
        <v/>
      </c>
      <c r="C1782" s="25" t="str">
        <f>IF(AND('كشف حساب'!$F$5&amp;'كشف حساب'!$F$6="")*AND(D1782='كشف حساب'!$B$5),1,IF(AND(F1782&gt;='كشف حساب'!$F$5,'حركة العملاء'!F1782&lt;='كشف حساب'!$F$6)*AND(D1782='كشف حساب'!$B$5),1,""))</f>
        <v/>
      </c>
      <c r="D1782" s="18"/>
      <c r="E1782" s="17" t="str">
        <f>IFERROR(VLOOKUP(D1782,'بيان العملاء'!$B$7:$I$170,2,0),"")</f>
        <v/>
      </c>
      <c r="F1782" s="16"/>
      <c r="G1782" s="15"/>
      <c r="H1782" s="14"/>
      <c r="I1782" s="13"/>
    </row>
    <row r="1783" spans="2:9" ht="18.75" thickBot="1" x14ac:dyDescent="0.25">
      <c r="B1783" s="25" t="str">
        <f>IF(C1783="","",COUNTIF($C$7:C1783,C1783))</f>
        <v/>
      </c>
      <c r="C1783" s="25" t="str">
        <f>IF(AND('كشف حساب'!$F$5&amp;'كشف حساب'!$F$6="")*AND(D1783='كشف حساب'!$B$5),1,IF(AND(F1783&gt;='كشف حساب'!$F$5,'حركة العملاء'!F1783&lt;='كشف حساب'!$F$6)*AND(D1783='كشف حساب'!$B$5),1,""))</f>
        <v/>
      </c>
      <c r="D1783" s="18"/>
      <c r="E1783" s="17" t="str">
        <f>IFERROR(VLOOKUP(D1783,'بيان العملاء'!$B$7:$I$170,2,0),"")</f>
        <v/>
      </c>
      <c r="F1783" s="16"/>
      <c r="G1783" s="15"/>
      <c r="H1783" s="14"/>
      <c r="I1783" s="13"/>
    </row>
    <row r="1784" spans="2:9" ht="18.75" thickBot="1" x14ac:dyDescent="0.25">
      <c r="B1784" s="25" t="str">
        <f>IF(C1784="","",COUNTIF($C$7:C1784,C1784))</f>
        <v/>
      </c>
      <c r="C1784" s="25" t="str">
        <f>IF(AND('كشف حساب'!$F$5&amp;'كشف حساب'!$F$6="")*AND(D1784='كشف حساب'!$B$5),1,IF(AND(F1784&gt;='كشف حساب'!$F$5,'حركة العملاء'!F1784&lt;='كشف حساب'!$F$6)*AND(D1784='كشف حساب'!$B$5),1,""))</f>
        <v/>
      </c>
      <c r="D1784" s="18"/>
      <c r="E1784" s="17" t="str">
        <f>IFERROR(VLOOKUP(D1784,'بيان العملاء'!$B$7:$I$170,2,0),"")</f>
        <v/>
      </c>
      <c r="F1784" s="16"/>
      <c r="G1784" s="15"/>
      <c r="H1784" s="14"/>
      <c r="I1784" s="13"/>
    </row>
    <row r="1785" spans="2:9" ht="18.75" thickBot="1" x14ac:dyDescent="0.25">
      <c r="B1785" s="25" t="str">
        <f>IF(C1785="","",COUNTIF($C$7:C1785,C1785))</f>
        <v/>
      </c>
      <c r="C1785" s="25" t="str">
        <f>IF(AND('كشف حساب'!$F$5&amp;'كشف حساب'!$F$6="")*AND(D1785='كشف حساب'!$B$5),1,IF(AND(F1785&gt;='كشف حساب'!$F$5,'حركة العملاء'!F1785&lt;='كشف حساب'!$F$6)*AND(D1785='كشف حساب'!$B$5),1,""))</f>
        <v/>
      </c>
      <c r="D1785" s="18"/>
      <c r="E1785" s="17" t="str">
        <f>IFERROR(VLOOKUP(D1785,'بيان العملاء'!$B$7:$I$170,2,0),"")</f>
        <v/>
      </c>
      <c r="F1785" s="16"/>
      <c r="G1785" s="15"/>
      <c r="H1785" s="14"/>
      <c r="I1785" s="13"/>
    </row>
    <row r="1786" spans="2:9" ht="18.75" thickBot="1" x14ac:dyDescent="0.25">
      <c r="B1786" s="25" t="str">
        <f>IF(C1786="","",COUNTIF($C$7:C1786,C1786))</f>
        <v/>
      </c>
      <c r="C1786" s="25" t="str">
        <f>IF(AND('كشف حساب'!$F$5&amp;'كشف حساب'!$F$6="")*AND(D1786='كشف حساب'!$B$5),1,IF(AND(F1786&gt;='كشف حساب'!$F$5,'حركة العملاء'!F1786&lt;='كشف حساب'!$F$6)*AND(D1786='كشف حساب'!$B$5),1,""))</f>
        <v/>
      </c>
      <c r="D1786" s="18"/>
      <c r="E1786" s="17" t="str">
        <f>IFERROR(VLOOKUP(D1786,'بيان العملاء'!$B$7:$I$170,2,0),"")</f>
        <v/>
      </c>
      <c r="F1786" s="16"/>
      <c r="G1786" s="15"/>
      <c r="H1786" s="14"/>
      <c r="I1786" s="13"/>
    </row>
    <row r="1787" spans="2:9" ht="18.75" thickBot="1" x14ac:dyDescent="0.25">
      <c r="B1787" s="25" t="str">
        <f>IF(C1787="","",COUNTIF($C$7:C1787,C1787))</f>
        <v/>
      </c>
      <c r="C1787" s="25" t="str">
        <f>IF(AND('كشف حساب'!$F$5&amp;'كشف حساب'!$F$6="")*AND(D1787='كشف حساب'!$B$5),1,IF(AND(F1787&gt;='كشف حساب'!$F$5,'حركة العملاء'!F1787&lt;='كشف حساب'!$F$6)*AND(D1787='كشف حساب'!$B$5),1,""))</f>
        <v/>
      </c>
      <c r="D1787" s="18"/>
      <c r="E1787" s="17" t="str">
        <f>IFERROR(VLOOKUP(D1787,'بيان العملاء'!$B$7:$I$170,2,0),"")</f>
        <v/>
      </c>
      <c r="F1787" s="16"/>
      <c r="G1787" s="15"/>
      <c r="H1787" s="14"/>
      <c r="I1787" s="13"/>
    </row>
    <row r="1788" spans="2:9" ht="18.75" thickBot="1" x14ac:dyDescent="0.25">
      <c r="B1788" s="25" t="str">
        <f>IF(C1788="","",COUNTIF($C$7:C1788,C1788))</f>
        <v/>
      </c>
      <c r="C1788" s="25" t="str">
        <f>IF(AND('كشف حساب'!$F$5&amp;'كشف حساب'!$F$6="")*AND(D1788='كشف حساب'!$B$5),1,IF(AND(F1788&gt;='كشف حساب'!$F$5,'حركة العملاء'!F1788&lt;='كشف حساب'!$F$6)*AND(D1788='كشف حساب'!$B$5),1,""))</f>
        <v/>
      </c>
      <c r="D1788" s="18"/>
      <c r="E1788" s="17" t="str">
        <f>IFERROR(VLOOKUP(D1788,'بيان العملاء'!$B$7:$I$170,2,0),"")</f>
        <v/>
      </c>
      <c r="F1788" s="16"/>
      <c r="G1788" s="15"/>
      <c r="H1788" s="14"/>
      <c r="I1788" s="13"/>
    </row>
    <row r="1789" spans="2:9" ht="18.75" thickBot="1" x14ac:dyDescent="0.25">
      <c r="B1789" s="25" t="str">
        <f>IF(C1789="","",COUNTIF($C$7:C1789,C1789))</f>
        <v/>
      </c>
      <c r="C1789" s="25" t="str">
        <f>IF(AND('كشف حساب'!$F$5&amp;'كشف حساب'!$F$6="")*AND(D1789='كشف حساب'!$B$5),1,IF(AND(F1789&gt;='كشف حساب'!$F$5,'حركة العملاء'!F1789&lt;='كشف حساب'!$F$6)*AND(D1789='كشف حساب'!$B$5),1,""))</f>
        <v/>
      </c>
      <c r="D1789" s="18"/>
      <c r="E1789" s="17" t="str">
        <f>IFERROR(VLOOKUP(D1789,'بيان العملاء'!$B$7:$I$170,2,0),"")</f>
        <v/>
      </c>
      <c r="F1789" s="16"/>
      <c r="G1789" s="15"/>
      <c r="H1789" s="14"/>
      <c r="I1789" s="13"/>
    </row>
    <row r="1790" spans="2:9" ht="18.75" thickBot="1" x14ac:dyDescent="0.25">
      <c r="B1790" s="25" t="str">
        <f>IF(C1790="","",COUNTIF($C$7:C1790,C1790))</f>
        <v/>
      </c>
      <c r="C1790" s="25" t="str">
        <f>IF(AND('كشف حساب'!$F$5&amp;'كشف حساب'!$F$6="")*AND(D1790='كشف حساب'!$B$5),1,IF(AND(F1790&gt;='كشف حساب'!$F$5,'حركة العملاء'!F1790&lt;='كشف حساب'!$F$6)*AND(D1790='كشف حساب'!$B$5),1,""))</f>
        <v/>
      </c>
      <c r="D1790" s="18"/>
      <c r="E1790" s="17" t="str">
        <f>IFERROR(VLOOKUP(D1790,'بيان العملاء'!$B$7:$I$170,2,0),"")</f>
        <v/>
      </c>
      <c r="F1790" s="16"/>
      <c r="G1790" s="15"/>
      <c r="H1790" s="14"/>
      <c r="I1790" s="13"/>
    </row>
    <row r="1791" spans="2:9" ht="18.75" thickBot="1" x14ac:dyDescent="0.25">
      <c r="B1791" s="25" t="str">
        <f>IF(C1791="","",COUNTIF($C$7:C1791,C1791))</f>
        <v/>
      </c>
      <c r="C1791" s="25" t="str">
        <f>IF(AND('كشف حساب'!$F$5&amp;'كشف حساب'!$F$6="")*AND(D1791='كشف حساب'!$B$5),1,IF(AND(F1791&gt;='كشف حساب'!$F$5,'حركة العملاء'!F1791&lt;='كشف حساب'!$F$6)*AND(D1791='كشف حساب'!$B$5),1,""))</f>
        <v/>
      </c>
      <c r="D1791" s="18"/>
      <c r="E1791" s="17" t="str">
        <f>IFERROR(VLOOKUP(D1791,'بيان العملاء'!$B$7:$I$170,2,0),"")</f>
        <v/>
      </c>
      <c r="F1791" s="16"/>
      <c r="G1791" s="15"/>
      <c r="H1791" s="14"/>
      <c r="I1791" s="13"/>
    </row>
    <row r="1792" spans="2:9" ht="18.75" thickBot="1" x14ac:dyDescent="0.25">
      <c r="B1792" s="25" t="str">
        <f>IF(C1792="","",COUNTIF($C$7:C1792,C1792))</f>
        <v/>
      </c>
      <c r="C1792" s="25" t="str">
        <f>IF(AND('كشف حساب'!$F$5&amp;'كشف حساب'!$F$6="")*AND(D1792='كشف حساب'!$B$5),1,IF(AND(F1792&gt;='كشف حساب'!$F$5,'حركة العملاء'!F1792&lt;='كشف حساب'!$F$6)*AND(D1792='كشف حساب'!$B$5),1,""))</f>
        <v/>
      </c>
      <c r="D1792" s="18"/>
      <c r="E1792" s="17" t="str">
        <f>IFERROR(VLOOKUP(D1792,'بيان العملاء'!$B$7:$I$170,2,0),"")</f>
        <v/>
      </c>
      <c r="F1792" s="16"/>
      <c r="G1792" s="15"/>
      <c r="H1792" s="14"/>
      <c r="I1792" s="13"/>
    </row>
    <row r="1793" spans="2:9" ht="18.75" thickBot="1" x14ac:dyDescent="0.25">
      <c r="B1793" s="25" t="str">
        <f>IF(C1793="","",COUNTIF($C$7:C1793,C1793))</f>
        <v/>
      </c>
      <c r="C1793" s="25" t="str">
        <f>IF(AND('كشف حساب'!$F$5&amp;'كشف حساب'!$F$6="")*AND(D1793='كشف حساب'!$B$5),1,IF(AND(F1793&gt;='كشف حساب'!$F$5,'حركة العملاء'!F1793&lt;='كشف حساب'!$F$6)*AND(D1793='كشف حساب'!$B$5),1,""))</f>
        <v/>
      </c>
      <c r="D1793" s="18"/>
      <c r="E1793" s="17" t="str">
        <f>IFERROR(VLOOKUP(D1793,'بيان العملاء'!$B$7:$I$170,2,0),"")</f>
        <v/>
      </c>
      <c r="F1793" s="16"/>
      <c r="G1793" s="15"/>
      <c r="H1793" s="14"/>
      <c r="I1793" s="13"/>
    </row>
    <row r="1794" spans="2:9" ht="18.75" thickBot="1" x14ac:dyDescent="0.25">
      <c r="B1794" s="25" t="str">
        <f>IF(C1794="","",COUNTIF($C$7:C1794,C1794))</f>
        <v/>
      </c>
      <c r="C1794" s="25" t="str">
        <f>IF(AND('كشف حساب'!$F$5&amp;'كشف حساب'!$F$6="")*AND(D1794='كشف حساب'!$B$5),1,IF(AND(F1794&gt;='كشف حساب'!$F$5,'حركة العملاء'!F1794&lt;='كشف حساب'!$F$6)*AND(D1794='كشف حساب'!$B$5),1,""))</f>
        <v/>
      </c>
      <c r="D1794" s="18"/>
      <c r="E1794" s="17" t="str">
        <f>IFERROR(VLOOKUP(D1794,'بيان العملاء'!$B$7:$I$170,2,0),"")</f>
        <v/>
      </c>
      <c r="F1794" s="16"/>
      <c r="G1794" s="15"/>
      <c r="H1794" s="14"/>
      <c r="I1794" s="13"/>
    </row>
    <row r="1795" spans="2:9" ht="18.75" thickBot="1" x14ac:dyDescent="0.25">
      <c r="B1795" s="25" t="str">
        <f>IF(C1795="","",COUNTIF($C$7:C1795,C1795))</f>
        <v/>
      </c>
      <c r="C1795" s="25" t="str">
        <f>IF(AND('كشف حساب'!$F$5&amp;'كشف حساب'!$F$6="")*AND(D1795='كشف حساب'!$B$5),1,IF(AND(F1795&gt;='كشف حساب'!$F$5,'حركة العملاء'!F1795&lt;='كشف حساب'!$F$6)*AND(D1795='كشف حساب'!$B$5),1,""))</f>
        <v/>
      </c>
      <c r="D1795" s="18"/>
      <c r="E1795" s="17" t="str">
        <f>IFERROR(VLOOKUP(D1795,'بيان العملاء'!$B$7:$I$170,2,0),"")</f>
        <v/>
      </c>
      <c r="F1795" s="16"/>
      <c r="G1795" s="15"/>
      <c r="H1795" s="14"/>
      <c r="I1795" s="13"/>
    </row>
    <row r="1796" spans="2:9" ht="18.75" thickBot="1" x14ac:dyDescent="0.25">
      <c r="B1796" s="25" t="str">
        <f>IF(C1796="","",COUNTIF($C$7:C1796,C1796))</f>
        <v/>
      </c>
      <c r="C1796" s="25" t="str">
        <f>IF(AND('كشف حساب'!$F$5&amp;'كشف حساب'!$F$6="")*AND(D1796='كشف حساب'!$B$5),1,IF(AND(F1796&gt;='كشف حساب'!$F$5,'حركة العملاء'!F1796&lt;='كشف حساب'!$F$6)*AND(D1796='كشف حساب'!$B$5),1,""))</f>
        <v/>
      </c>
      <c r="D1796" s="18"/>
      <c r="E1796" s="17" t="str">
        <f>IFERROR(VLOOKUP(D1796,'بيان العملاء'!$B$7:$I$170,2,0),"")</f>
        <v/>
      </c>
      <c r="F1796" s="16"/>
      <c r="G1796" s="15"/>
      <c r="H1796" s="14"/>
      <c r="I1796" s="13"/>
    </row>
    <row r="1797" spans="2:9" ht="18.75" thickBot="1" x14ac:dyDescent="0.25">
      <c r="B1797" s="25" t="str">
        <f>IF(C1797="","",COUNTIF($C$7:C1797,C1797))</f>
        <v/>
      </c>
      <c r="C1797" s="25" t="str">
        <f>IF(AND('كشف حساب'!$F$5&amp;'كشف حساب'!$F$6="")*AND(D1797='كشف حساب'!$B$5),1,IF(AND(F1797&gt;='كشف حساب'!$F$5,'حركة العملاء'!F1797&lt;='كشف حساب'!$F$6)*AND(D1797='كشف حساب'!$B$5),1,""))</f>
        <v/>
      </c>
      <c r="D1797" s="18"/>
      <c r="E1797" s="17" t="str">
        <f>IFERROR(VLOOKUP(D1797,'بيان العملاء'!$B$7:$I$170,2,0),"")</f>
        <v/>
      </c>
      <c r="F1797" s="16"/>
      <c r="G1797" s="15"/>
      <c r="H1797" s="14"/>
      <c r="I1797" s="13"/>
    </row>
    <row r="1798" spans="2:9" ht="18.75" thickBot="1" x14ac:dyDescent="0.25">
      <c r="B1798" s="25" t="str">
        <f>IF(C1798="","",COUNTIF($C$7:C1798,C1798))</f>
        <v/>
      </c>
      <c r="C1798" s="25" t="str">
        <f>IF(AND('كشف حساب'!$F$5&amp;'كشف حساب'!$F$6="")*AND(D1798='كشف حساب'!$B$5),1,IF(AND(F1798&gt;='كشف حساب'!$F$5,'حركة العملاء'!F1798&lt;='كشف حساب'!$F$6)*AND(D1798='كشف حساب'!$B$5),1,""))</f>
        <v/>
      </c>
      <c r="D1798" s="18"/>
      <c r="E1798" s="17" t="str">
        <f>IFERROR(VLOOKUP(D1798,'بيان العملاء'!$B$7:$I$170,2,0),"")</f>
        <v/>
      </c>
      <c r="F1798" s="16"/>
      <c r="G1798" s="15"/>
      <c r="H1798" s="14"/>
      <c r="I1798" s="13"/>
    </row>
    <row r="1799" spans="2:9" ht="18.75" thickBot="1" x14ac:dyDescent="0.25">
      <c r="B1799" s="25" t="str">
        <f>IF(C1799="","",COUNTIF($C$7:C1799,C1799))</f>
        <v/>
      </c>
      <c r="C1799" s="25" t="str">
        <f>IF(AND('كشف حساب'!$F$5&amp;'كشف حساب'!$F$6="")*AND(D1799='كشف حساب'!$B$5),1,IF(AND(F1799&gt;='كشف حساب'!$F$5,'حركة العملاء'!F1799&lt;='كشف حساب'!$F$6)*AND(D1799='كشف حساب'!$B$5),1,""))</f>
        <v/>
      </c>
      <c r="D1799" s="18"/>
      <c r="E1799" s="17" t="str">
        <f>IFERROR(VLOOKUP(D1799,'بيان العملاء'!$B$7:$I$170,2,0),"")</f>
        <v/>
      </c>
      <c r="F1799" s="16"/>
      <c r="G1799" s="15"/>
      <c r="H1799" s="14"/>
      <c r="I1799" s="13"/>
    </row>
    <row r="1800" spans="2:9" ht="18.75" thickBot="1" x14ac:dyDescent="0.25">
      <c r="B1800" s="25" t="str">
        <f>IF(C1800="","",COUNTIF($C$7:C1800,C1800))</f>
        <v/>
      </c>
      <c r="C1800" s="25" t="str">
        <f>IF(AND('كشف حساب'!$F$5&amp;'كشف حساب'!$F$6="")*AND(D1800='كشف حساب'!$B$5),1,IF(AND(F1800&gt;='كشف حساب'!$F$5,'حركة العملاء'!F1800&lt;='كشف حساب'!$F$6)*AND(D1800='كشف حساب'!$B$5),1,""))</f>
        <v/>
      </c>
      <c r="D1800" s="18"/>
      <c r="E1800" s="17" t="str">
        <f>IFERROR(VLOOKUP(D1800,'بيان العملاء'!$B$7:$I$170,2,0),"")</f>
        <v/>
      </c>
      <c r="F1800" s="16"/>
      <c r="G1800" s="15"/>
      <c r="H1800" s="14"/>
      <c r="I1800" s="13"/>
    </row>
    <row r="1801" spans="2:9" ht="18.75" thickBot="1" x14ac:dyDescent="0.25">
      <c r="B1801" s="25" t="str">
        <f>IF(C1801="","",COUNTIF($C$7:C1801,C1801))</f>
        <v/>
      </c>
      <c r="C1801" s="25" t="str">
        <f>IF(AND('كشف حساب'!$F$5&amp;'كشف حساب'!$F$6="")*AND(D1801='كشف حساب'!$B$5),1,IF(AND(F1801&gt;='كشف حساب'!$F$5,'حركة العملاء'!F1801&lt;='كشف حساب'!$F$6)*AND(D1801='كشف حساب'!$B$5),1,""))</f>
        <v/>
      </c>
      <c r="D1801" s="18"/>
      <c r="E1801" s="17" t="str">
        <f>IFERROR(VLOOKUP(D1801,'بيان العملاء'!$B$7:$I$170,2,0),"")</f>
        <v/>
      </c>
      <c r="F1801" s="16"/>
      <c r="G1801" s="15"/>
      <c r="H1801" s="14"/>
      <c r="I1801" s="13"/>
    </row>
    <row r="1802" spans="2:9" ht="18.75" thickBot="1" x14ac:dyDescent="0.25">
      <c r="B1802" s="25" t="str">
        <f>IF(C1802="","",COUNTIF($C$7:C1802,C1802))</f>
        <v/>
      </c>
      <c r="C1802" s="25" t="str">
        <f>IF(AND('كشف حساب'!$F$5&amp;'كشف حساب'!$F$6="")*AND(D1802='كشف حساب'!$B$5),1,IF(AND(F1802&gt;='كشف حساب'!$F$5,'حركة العملاء'!F1802&lt;='كشف حساب'!$F$6)*AND(D1802='كشف حساب'!$B$5),1,""))</f>
        <v/>
      </c>
      <c r="D1802" s="18"/>
      <c r="E1802" s="17" t="str">
        <f>IFERROR(VLOOKUP(D1802,'بيان العملاء'!$B$7:$I$170,2,0),"")</f>
        <v/>
      </c>
      <c r="F1802" s="16"/>
      <c r="G1802" s="15"/>
      <c r="H1802" s="14"/>
      <c r="I1802" s="13"/>
    </row>
    <row r="1803" spans="2:9" ht="18.75" thickBot="1" x14ac:dyDescent="0.25">
      <c r="B1803" s="25" t="str">
        <f>IF(C1803="","",COUNTIF($C$7:C1803,C1803))</f>
        <v/>
      </c>
      <c r="C1803" s="25" t="str">
        <f>IF(AND('كشف حساب'!$F$5&amp;'كشف حساب'!$F$6="")*AND(D1803='كشف حساب'!$B$5),1,IF(AND(F1803&gt;='كشف حساب'!$F$5,'حركة العملاء'!F1803&lt;='كشف حساب'!$F$6)*AND(D1803='كشف حساب'!$B$5),1,""))</f>
        <v/>
      </c>
      <c r="D1803" s="18"/>
      <c r="E1803" s="17" t="str">
        <f>IFERROR(VLOOKUP(D1803,'بيان العملاء'!$B$7:$I$170,2,0),"")</f>
        <v/>
      </c>
      <c r="F1803" s="16"/>
      <c r="G1803" s="15"/>
      <c r="H1803" s="14"/>
      <c r="I1803" s="13"/>
    </row>
    <row r="1804" spans="2:9" ht="18.75" thickBot="1" x14ac:dyDescent="0.25">
      <c r="B1804" s="25" t="str">
        <f>IF(C1804="","",COUNTIF($C$7:C1804,C1804))</f>
        <v/>
      </c>
      <c r="C1804" s="25" t="str">
        <f>IF(AND('كشف حساب'!$F$5&amp;'كشف حساب'!$F$6="")*AND(D1804='كشف حساب'!$B$5),1,IF(AND(F1804&gt;='كشف حساب'!$F$5,'حركة العملاء'!F1804&lt;='كشف حساب'!$F$6)*AND(D1804='كشف حساب'!$B$5),1,""))</f>
        <v/>
      </c>
      <c r="D1804" s="18"/>
      <c r="E1804" s="17" t="str">
        <f>IFERROR(VLOOKUP(D1804,'بيان العملاء'!$B$7:$I$170,2,0),"")</f>
        <v/>
      </c>
      <c r="F1804" s="16"/>
      <c r="G1804" s="15"/>
      <c r="H1804" s="14"/>
      <c r="I1804" s="13"/>
    </row>
    <row r="1805" spans="2:9" ht="18.75" thickBot="1" x14ac:dyDescent="0.25">
      <c r="B1805" s="25" t="str">
        <f>IF(C1805="","",COUNTIF($C$7:C1805,C1805))</f>
        <v/>
      </c>
      <c r="C1805" s="25" t="str">
        <f>IF(AND('كشف حساب'!$F$5&amp;'كشف حساب'!$F$6="")*AND(D1805='كشف حساب'!$B$5),1,IF(AND(F1805&gt;='كشف حساب'!$F$5,'حركة العملاء'!F1805&lt;='كشف حساب'!$F$6)*AND(D1805='كشف حساب'!$B$5),1,""))</f>
        <v/>
      </c>
      <c r="D1805" s="18"/>
      <c r="E1805" s="17" t="str">
        <f>IFERROR(VLOOKUP(D1805,'بيان العملاء'!$B$7:$I$170,2,0),"")</f>
        <v/>
      </c>
      <c r="F1805" s="16"/>
      <c r="G1805" s="15"/>
      <c r="H1805" s="14"/>
      <c r="I1805" s="13"/>
    </row>
    <row r="1806" spans="2:9" ht="18.75" thickBot="1" x14ac:dyDescent="0.25">
      <c r="B1806" s="25" t="str">
        <f>IF(C1806="","",COUNTIF($C$7:C1806,C1806))</f>
        <v/>
      </c>
      <c r="C1806" s="25" t="str">
        <f>IF(AND('كشف حساب'!$F$5&amp;'كشف حساب'!$F$6="")*AND(D1806='كشف حساب'!$B$5),1,IF(AND(F1806&gt;='كشف حساب'!$F$5,'حركة العملاء'!F1806&lt;='كشف حساب'!$F$6)*AND(D1806='كشف حساب'!$B$5),1,""))</f>
        <v/>
      </c>
      <c r="D1806" s="18"/>
      <c r="E1806" s="17" t="str">
        <f>IFERROR(VLOOKUP(D1806,'بيان العملاء'!$B$7:$I$170,2,0),"")</f>
        <v/>
      </c>
      <c r="F1806" s="16"/>
      <c r="G1806" s="15"/>
      <c r="H1806" s="14"/>
      <c r="I1806" s="13"/>
    </row>
    <row r="1807" spans="2:9" ht="18.75" thickBot="1" x14ac:dyDescent="0.25">
      <c r="B1807" s="25" t="str">
        <f>IF(C1807="","",COUNTIF($C$7:C1807,C1807))</f>
        <v/>
      </c>
      <c r="C1807" s="25" t="str">
        <f>IF(AND('كشف حساب'!$F$5&amp;'كشف حساب'!$F$6="")*AND(D1807='كشف حساب'!$B$5),1,IF(AND(F1807&gt;='كشف حساب'!$F$5,'حركة العملاء'!F1807&lt;='كشف حساب'!$F$6)*AND(D1807='كشف حساب'!$B$5),1,""))</f>
        <v/>
      </c>
      <c r="D1807" s="18"/>
      <c r="E1807" s="17" t="str">
        <f>IFERROR(VLOOKUP(D1807,'بيان العملاء'!$B$7:$I$170,2,0),"")</f>
        <v/>
      </c>
      <c r="F1807" s="16"/>
      <c r="G1807" s="15"/>
      <c r="H1807" s="14"/>
      <c r="I1807" s="13"/>
    </row>
    <row r="1808" spans="2:9" ht="18.75" thickBot="1" x14ac:dyDescent="0.25">
      <c r="B1808" s="25" t="str">
        <f>IF(C1808="","",COUNTIF($C$7:C1808,C1808))</f>
        <v/>
      </c>
      <c r="C1808" s="25" t="str">
        <f>IF(AND('كشف حساب'!$F$5&amp;'كشف حساب'!$F$6="")*AND(D1808='كشف حساب'!$B$5),1,IF(AND(F1808&gt;='كشف حساب'!$F$5,'حركة العملاء'!F1808&lt;='كشف حساب'!$F$6)*AND(D1808='كشف حساب'!$B$5),1,""))</f>
        <v/>
      </c>
      <c r="D1808" s="18"/>
      <c r="E1808" s="17" t="str">
        <f>IFERROR(VLOOKUP(D1808,'بيان العملاء'!$B$7:$I$170,2,0),"")</f>
        <v/>
      </c>
      <c r="F1808" s="16"/>
      <c r="G1808" s="15"/>
      <c r="H1808" s="14"/>
      <c r="I1808" s="13"/>
    </row>
    <row r="1809" spans="2:9" ht="18.75" thickBot="1" x14ac:dyDescent="0.25">
      <c r="B1809" s="25" t="str">
        <f>IF(C1809="","",COUNTIF($C$7:C1809,C1809))</f>
        <v/>
      </c>
      <c r="C1809" s="25" t="str">
        <f>IF(AND('كشف حساب'!$F$5&amp;'كشف حساب'!$F$6="")*AND(D1809='كشف حساب'!$B$5),1,IF(AND(F1809&gt;='كشف حساب'!$F$5,'حركة العملاء'!F1809&lt;='كشف حساب'!$F$6)*AND(D1809='كشف حساب'!$B$5),1,""))</f>
        <v/>
      </c>
      <c r="D1809" s="18"/>
      <c r="E1809" s="17" t="str">
        <f>IFERROR(VLOOKUP(D1809,'بيان العملاء'!$B$7:$I$170,2,0),"")</f>
        <v/>
      </c>
      <c r="F1809" s="16"/>
      <c r="G1809" s="15"/>
      <c r="H1809" s="14"/>
      <c r="I1809" s="13"/>
    </row>
    <row r="1810" spans="2:9" ht="18.75" thickBot="1" x14ac:dyDescent="0.25">
      <c r="B1810" s="25" t="str">
        <f>IF(C1810="","",COUNTIF($C$7:C1810,C1810))</f>
        <v/>
      </c>
      <c r="C1810" s="25" t="str">
        <f>IF(AND('كشف حساب'!$F$5&amp;'كشف حساب'!$F$6="")*AND(D1810='كشف حساب'!$B$5),1,IF(AND(F1810&gt;='كشف حساب'!$F$5,'حركة العملاء'!F1810&lt;='كشف حساب'!$F$6)*AND(D1810='كشف حساب'!$B$5),1,""))</f>
        <v/>
      </c>
      <c r="D1810" s="18"/>
      <c r="E1810" s="17" t="str">
        <f>IFERROR(VLOOKUP(D1810,'بيان العملاء'!$B$7:$I$170,2,0),"")</f>
        <v/>
      </c>
      <c r="F1810" s="16"/>
      <c r="G1810" s="15"/>
      <c r="H1810" s="14"/>
      <c r="I1810" s="13"/>
    </row>
    <row r="1811" spans="2:9" ht="18.75" thickBot="1" x14ac:dyDescent="0.25">
      <c r="B1811" s="25" t="str">
        <f>IF(C1811="","",COUNTIF($C$7:C1811,C1811))</f>
        <v/>
      </c>
      <c r="C1811" s="25" t="str">
        <f>IF(AND('كشف حساب'!$F$5&amp;'كشف حساب'!$F$6="")*AND(D1811='كشف حساب'!$B$5),1,IF(AND(F1811&gt;='كشف حساب'!$F$5,'حركة العملاء'!F1811&lt;='كشف حساب'!$F$6)*AND(D1811='كشف حساب'!$B$5),1,""))</f>
        <v/>
      </c>
      <c r="D1811" s="18"/>
      <c r="E1811" s="17" t="str">
        <f>IFERROR(VLOOKUP(D1811,'بيان العملاء'!$B$7:$I$170,2,0),"")</f>
        <v/>
      </c>
      <c r="F1811" s="16"/>
      <c r="G1811" s="15"/>
      <c r="H1811" s="14"/>
      <c r="I1811" s="13"/>
    </row>
    <row r="1812" spans="2:9" ht="18.75" thickBot="1" x14ac:dyDescent="0.25">
      <c r="B1812" s="25" t="str">
        <f>IF(C1812="","",COUNTIF($C$7:C1812,C1812))</f>
        <v/>
      </c>
      <c r="C1812" s="25" t="str">
        <f>IF(AND('كشف حساب'!$F$5&amp;'كشف حساب'!$F$6="")*AND(D1812='كشف حساب'!$B$5),1,IF(AND(F1812&gt;='كشف حساب'!$F$5,'حركة العملاء'!F1812&lt;='كشف حساب'!$F$6)*AND(D1812='كشف حساب'!$B$5),1,""))</f>
        <v/>
      </c>
      <c r="D1812" s="18"/>
      <c r="E1812" s="17" t="str">
        <f>IFERROR(VLOOKUP(D1812,'بيان العملاء'!$B$7:$I$170,2,0),"")</f>
        <v/>
      </c>
      <c r="F1812" s="16"/>
      <c r="G1812" s="15"/>
      <c r="H1812" s="14"/>
      <c r="I1812" s="13"/>
    </row>
    <row r="1813" spans="2:9" ht="18.75" thickBot="1" x14ac:dyDescent="0.25">
      <c r="B1813" s="25" t="str">
        <f>IF(C1813="","",COUNTIF($C$7:C1813,C1813))</f>
        <v/>
      </c>
      <c r="C1813" s="25" t="str">
        <f>IF(AND('كشف حساب'!$F$5&amp;'كشف حساب'!$F$6="")*AND(D1813='كشف حساب'!$B$5),1,IF(AND(F1813&gt;='كشف حساب'!$F$5,'حركة العملاء'!F1813&lt;='كشف حساب'!$F$6)*AND(D1813='كشف حساب'!$B$5),1,""))</f>
        <v/>
      </c>
      <c r="D1813" s="18"/>
      <c r="E1813" s="17" t="str">
        <f>IFERROR(VLOOKUP(D1813,'بيان العملاء'!$B$7:$I$170,2,0),"")</f>
        <v/>
      </c>
      <c r="F1813" s="16"/>
      <c r="G1813" s="15"/>
      <c r="H1813" s="14"/>
      <c r="I1813" s="13"/>
    </row>
    <row r="1814" spans="2:9" ht="18.75" thickBot="1" x14ac:dyDescent="0.25">
      <c r="B1814" s="25" t="str">
        <f>IF(C1814="","",COUNTIF($C$7:C1814,C1814))</f>
        <v/>
      </c>
      <c r="C1814" s="25" t="str">
        <f>IF(AND('كشف حساب'!$F$5&amp;'كشف حساب'!$F$6="")*AND(D1814='كشف حساب'!$B$5),1,IF(AND(F1814&gt;='كشف حساب'!$F$5,'حركة العملاء'!F1814&lt;='كشف حساب'!$F$6)*AND(D1814='كشف حساب'!$B$5),1,""))</f>
        <v/>
      </c>
      <c r="D1814" s="18"/>
      <c r="E1814" s="17" t="str">
        <f>IFERROR(VLOOKUP(D1814,'بيان العملاء'!$B$7:$I$170,2,0),"")</f>
        <v/>
      </c>
      <c r="F1814" s="16"/>
      <c r="G1814" s="15"/>
      <c r="H1814" s="14"/>
      <c r="I1814" s="13"/>
    </row>
    <row r="1815" spans="2:9" ht="18.75" thickBot="1" x14ac:dyDescent="0.25">
      <c r="B1815" s="25" t="str">
        <f>IF(C1815="","",COUNTIF($C$7:C1815,C1815))</f>
        <v/>
      </c>
      <c r="C1815" s="25" t="str">
        <f>IF(AND('كشف حساب'!$F$5&amp;'كشف حساب'!$F$6="")*AND(D1815='كشف حساب'!$B$5),1,IF(AND(F1815&gt;='كشف حساب'!$F$5,'حركة العملاء'!F1815&lt;='كشف حساب'!$F$6)*AND(D1815='كشف حساب'!$B$5),1,""))</f>
        <v/>
      </c>
      <c r="D1815" s="18"/>
      <c r="E1815" s="17" t="str">
        <f>IFERROR(VLOOKUP(D1815,'بيان العملاء'!$B$7:$I$170,2,0),"")</f>
        <v/>
      </c>
      <c r="F1815" s="16"/>
      <c r="G1815" s="15"/>
      <c r="H1815" s="14"/>
      <c r="I1815" s="13"/>
    </row>
    <row r="1816" spans="2:9" ht="18.75" thickBot="1" x14ac:dyDescent="0.25">
      <c r="B1816" s="25" t="str">
        <f>IF(C1816="","",COUNTIF($C$7:C1816,C1816))</f>
        <v/>
      </c>
      <c r="C1816" s="25" t="str">
        <f>IF(AND('كشف حساب'!$F$5&amp;'كشف حساب'!$F$6="")*AND(D1816='كشف حساب'!$B$5),1,IF(AND(F1816&gt;='كشف حساب'!$F$5,'حركة العملاء'!F1816&lt;='كشف حساب'!$F$6)*AND(D1816='كشف حساب'!$B$5),1,""))</f>
        <v/>
      </c>
      <c r="D1816" s="18"/>
      <c r="E1816" s="17" t="str">
        <f>IFERROR(VLOOKUP(D1816,'بيان العملاء'!$B$7:$I$170,2,0),"")</f>
        <v/>
      </c>
      <c r="F1816" s="16"/>
      <c r="G1816" s="15"/>
      <c r="H1816" s="14"/>
      <c r="I1816" s="13"/>
    </row>
    <row r="1817" spans="2:9" ht="18.75" thickBot="1" x14ac:dyDescent="0.25">
      <c r="B1817" s="25" t="str">
        <f>IF(C1817="","",COUNTIF($C$7:C1817,C1817))</f>
        <v/>
      </c>
      <c r="C1817" s="25" t="str">
        <f>IF(AND('كشف حساب'!$F$5&amp;'كشف حساب'!$F$6="")*AND(D1817='كشف حساب'!$B$5),1,IF(AND(F1817&gt;='كشف حساب'!$F$5,'حركة العملاء'!F1817&lt;='كشف حساب'!$F$6)*AND(D1817='كشف حساب'!$B$5),1,""))</f>
        <v/>
      </c>
      <c r="D1817" s="18"/>
      <c r="E1817" s="17" t="str">
        <f>IFERROR(VLOOKUP(D1817,'بيان العملاء'!$B$7:$I$170,2,0),"")</f>
        <v/>
      </c>
      <c r="F1817" s="16"/>
      <c r="G1817" s="15"/>
      <c r="H1817" s="14"/>
      <c r="I1817" s="13"/>
    </row>
    <row r="1818" spans="2:9" ht="18.75" thickBot="1" x14ac:dyDescent="0.25">
      <c r="B1818" s="25" t="str">
        <f>IF(C1818="","",COUNTIF($C$7:C1818,C1818))</f>
        <v/>
      </c>
      <c r="C1818" s="25" t="str">
        <f>IF(AND('كشف حساب'!$F$5&amp;'كشف حساب'!$F$6="")*AND(D1818='كشف حساب'!$B$5),1,IF(AND(F1818&gt;='كشف حساب'!$F$5,'حركة العملاء'!F1818&lt;='كشف حساب'!$F$6)*AND(D1818='كشف حساب'!$B$5),1,""))</f>
        <v/>
      </c>
      <c r="D1818" s="18"/>
      <c r="E1818" s="17" t="str">
        <f>IFERROR(VLOOKUP(D1818,'بيان العملاء'!$B$7:$I$170,2,0),"")</f>
        <v/>
      </c>
      <c r="F1818" s="16"/>
      <c r="G1818" s="15"/>
      <c r="H1818" s="14"/>
      <c r="I1818" s="13"/>
    </row>
    <row r="1819" spans="2:9" ht="18.75" thickBot="1" x14ac:dyDescent="0.25">
      <c r="B1819" s="25" t="str">
        <f>IF(C1819="","",COUNTIF($C$7:C1819,C1819))</f>
        <v/>
      </c>
      <c r="C1819" s="25" t="str">
        <f>IF(AND('كشف حساب'!$F$5&amp;'كشف حساب'!$F$6="")*AND(D1819='كشف حساب'!$B$5),1,IF(AND(F1819&gt;='كشف حساب'!$F$5,'حركة العملاء'!F1819&lt;='كشف حساب'!$F$6)*AND(D1819='كشف حساب'!$B$5),1,""))</f>
        <v/>
      </c>
      <c r="D1819" s="18"/>
      <c r="E1819" s="17" t="str">
        <f>IFERROR(VLOOKUP(D1819,'بيان العملاء'!$B$7:$I$170,2,0),"")</f>
        <v/>
      </c>
      <c r="F1819" s="16"/>
      <c r="G1819" s="15"/>
      <c r="H1819" s="14"/>
      <c r="I1819" s="13"/>
    </row>
    <row r="1820" spans="2:9" ht="18.75" thickBot="1" x14ac:dyDescent="0.25">
      <c r="B1820" s="25" t="str">
        <f>IF(C1820="","",COUNTIF($C$7:C1820,C1820))</f>
        <v/>
      </c>
      <c r="C1820" s="25" t="str">
        <f>IF(AND('كشف حساب'!$F$5&amp;'كشف حساب'!$F$6="")*AND(D1820='كشف حساب'!$B$5),1,IF(AND(F1820&gt;='كشف حساب'!$F$5,'حركة العملاء'!F1820&lt;='كشف حساب'!$F$6)*AND(D1820='كشف حساب'!$B$5),1,""))</f>
        <v/>
      </c>
      <c r="D1820" s="18"/>
      <c r="E1820" s="17" t="str">
        <f>IFERROR(VLOOKUP(D1820,'بيان العملاء'!$B$7:$I$170,2,0),"")</f>
        <v/>
      </c>
      <c r="F1820" s="16"/>
      <c r="G1820" s="15"/>
      <c r="H1820" s="14"/>
      <c r="I1820" s="13"/>
    </row>
    <row r="1821" spans="2:9" ht="18.75" thickBot="1" x14ac:dyDescent="0.25">
      <c r="B1821" s="25" t="str">
        <f>IF(C1821="","",COUNTIF($C$7:C1821,C1821))</f>
        <v/>
      </c>
      <c r="C1821" s="25" t="str">
        <f>IF(AND('كشف حساب'!$F$5&amp;'كشف حساب'!$F$6="")*AND(D1821='كشف حساب'!$B$5),1,IF(AND(F1821&gt;='كشف حساب'!$F$5,'حركة العملاء'!F1821&lt;='كشف حساب'!$F$6)*AND(D1821='كشف حساب'!$B$5),1,""))</f>
        <v/>
      </c>
      <c r="D1821" s="18"/>
      <c r="E1821" s="17" t="str">
        <f>IFERROR(VLOOKUP(D1821,'بيان العملاء'!$B$7:$I$170,2,0),"")</f>
        <v/>
      </c>
      <c r="F1821" s="16"/>
      <c r="G1821" s="15"/>
      <c r="H1821" s="14"/>
      <c r="I1821" s="13"/>
    </row>
    <row r="1822" spans="2:9" ht="18.75" thickBot="1" x14ac:dyDescent="0.25">
      <c r="B1822" s="25" t="str">
        <f>IF(C1822="","",COUNTIF($C$7:C1822,C1822))</f>
        <v/>
      </c>
      <c r="C1822" s="25" t="str">
        <f>IF(AND('كشف حساب'!$F$5&amp;'كشف حساب'!$F$6="")*AND(D1822='كشف حساب'!$B$5),1,IF(AND(F1822&gt;='كشف حساب'!$F$5,'حركة العملاء'!F1822&lt;='كشف حساب'!$F$6)*AND(D1822='كشف حساب'!$B$5),1,""))</f>
        <v/>
      </c>
      <c r="D1822" s="18"/>
      <c r="E1822" s="17" t="str">
        <f>IFERROR(VLOOKUP(D1822,'بيان العملاء'!$B$7:$I$170,2,0),"")</f>
        <v/>
      </c>
      <c r="F1822" s="16"/>
      <c r="G1822" s="15"/>
      <c r="H1822" s="14"/>
      <c r="I1822" s="13"/>
    </row>
    <row r="1823" spans="2:9" ht="18.75" thickBot="1" x14ac:dyDescent="0.25">
      <c r="B1823" s="25" t="str">
        <f>IF(C1823="","",COUNTIF($C$7:C1823,C1823))</f>
        <v/>
      </c>
      <c r="C1823" s="25" t="str">
        <f>IF(AND('كشف حساب'!$F$5&amp;'كشف حساب'!$F$6="")*AND(D1823='كشف حساب'!$B$5),1,IF(AND(F1823&gt;='كشف حساب'!$F$5,'حركة العملاء'!F1823&lt;='كشف حساب'!$F$6)*AND(D1823='كشف حساب'!$B$5),1,""))</f>
        <v/>
      </c>
      <c r="D1823" s="18"/>
      <c r="E1823" s="17" t="str">
        <f>IFERROR(VLOOKUP(D1823,'بيان العملاء'!$B$7:$I$170,2,0),"")</f>
        <v/>
      </c>
      <c r="F1823" s="16"/>
      <c r="G1823" s="15"/>
      <c r="H1823" s="14"/>
      <c r="I1823" s="13"/>
    </row>
    <row r="1824" spans="2:9" ht="18.75" thickBot="1" x14ac:dyDescent="0.25">
      <c r="B1824" s="25" t="str">
        <f>IF(C1824="","",COUNTIF($C$7:C1824,C1824))</f>
        <v/>
      </c>
      <c r="C1824" s="25" t="str">
        <f>IF(AND('كشف حساب'!$F$5&amp;'كشف حساب'!$F$6="")*AND(D1824='كشف حساب'!$B$5),1,IF(AND(F1824&gt;='كشف حساب'!$F$5,'حركة العملاء'!F1824&lt;='كشف حساب'!$F$6)*AND(D1824='كشف حساب'!$B$5),1,""))</f>
        <v/>
      </c>
      <c r="D1824" s="18"/>
      <c r="E1824" s="17" t="str">
        <f>IFERROR(VLOOKUP(D1824,'بيان العملاء'!$B$7:$I$170,2,0),"")</f>
        <v/>
      </c>
      <c r="F1824" s="16"/>
      <c r="G1824" s="15"/>
      <c r="H1824" s="14"/>
      <c r="I1824" s="13"/>
    </row>
    <row r="1825" spans="2:9" ht="18.75" thickBot="1" x14ac:dyDescent="0.25">
      <c r="B1825" s="25" t="str">
        <f>IF(C1825="","",COUNTIF($C$7:C1825,C1825))</f>
        <v/>
      </c>
      <c r="C1825" s="25" t="str">
        <f>IF(AND('كشف حساب'!$F$5&amp;'كشف حساب'!$F$6="")*AND(D1825='كشف حساب'!$B$5),1,IF(AND(F1825&gt;='كشف حساب'!$F$5,'حركة العملاء'!F1825&lt;='كشف حساب'!$F$6)*AND(D1825='كشف حساب'!$B$5),1,""))</f>
        <v/>
      </c>
      <c r="D1825" s="18"/>
      <c r="E1825" s="17" t="str">
        <f>IFERROR(VLOOKUP(D1825,'بيان العملاء'!$B$7:$I$170,2,0),"")</f>
        <v/>
      </c>
      <c r="F1825" s="16"/>
      <c r="G1825" s="15"/>
      <c r="H1825" s="14"/>
      <c r="I1825" s="13"/>
    </row>
    <row r="1826" spans="2:9" ht="18.75" thickBot="1" x14ac:dyDescent="0.25">
      <c r="B1826" s="25" t="str">
        <f>IF(C1826="","",COUNTIF($C$7:C1826,C1826))</f>
        <v/>
      </c>
      <c r="C1826" s="25" t="str">
        <f>IF(AND('كشف حساب'!$F$5&amp;'كشف حساب'!$F$6="")*AND(D1826='كشف حساب'!$B$5),1,IF(AND(F1826&gt;='كشف حساب'!$F$5,'حركة العملاء'!F1826&lt;='كشف حساب'!$F$6)*AND(D1826='كشف حساب'!$B$5),1,""))</f>
        <v/>
      </c>
      <c r="D1826" s="18"/>
      <c r="E1826" s="17" t="str">
        <f>IFERROR(VLOOKUP(D1826,'بيان العملاء'!$B$7:$I$170,2,0),"")</f>
        <v/>
      </c>
      <c r="F1826" s="16"/>
      <c r="G1826" s="15"/>
      <c r="H1826" s="14"/>
      <c r="I1826" s="13"/>
    </row>
    <row r="1827" spans="2:9" ht="18.75" thickBot="1" x14ac:dyDescent="0.25">
      <c r="B1827" s="25" t="str">
        <f>IF(C1827="","",COUNTIF($C$7:C1827,C1827))</f>
        <v/>
      </c>
      <c r="C1827" s="25" t="str">
        <f>IF(AND('كشف حساب'!$F$5&amp;'كشف حساب'!$F$6="")*AND(D1827='كشف حساب'!$B$5),1,IF(AND(F1827&gt;='كشف حساب'!$F$5,'حركة العملاء'!F1827&lt;='كشف حساب'!$F$6)*AND(D1827='كشف حساب'!$B$5),1,""))</f>
        <v/>
      </c>
      <c r="D1827" s="18"/>
      <c r="E1827" s="17" t="str">
        <f>IFERROR(VLOOKUP(D1827,'بيان العملاء'!$B$7:$I$170,2,0),"")</f>
        <v/>
      </c>
      <c r="F1827" s="16"/>
      <c r="G1827" s="15"/>
      <c r="H1827" s="14"/>
      <c r="I1827" s="13"/>
    </row>
    <row r="1828" spans="2:9" ht="18.75" thickBot="1" x14ac:dyDescent="0.25">
      <c r="B1828" s="25" t="str">
        <f>IF(C1828="","",COUNTIF($C$7:C1828,C1828))</f>
        <v/>
      </c>
      <c r="C1828" s="25" t="str">
        <f>IF(AND('كشف حساب'!$F$5&amp;'كشف حساب'!$F$6="")*AND(D1828='كشف حساب'!$B$5),1,IF(AND(F1828&gt;='كشف حساب'!$F$5,'حركة العملاء'!F1828&lt;='كشف حساب'!$F$6)*AND(D1828='كشف حساب'!$B$5),1,""))</f>
        <v/>
      </c>
      <c r="D1828" s="18"/>
      <c r="E1828" s="17" t="str">
        <f>IFERROR(VLOOKUP(D1828,'بيان العملاء'!$B$7:$I$170,2,0),"")</f>
        <v/>
      </c>
      <c r="F1828" s="16"/>
      <c r="G1828" s="15"/>
      <c r="H1828" s="14"/>
      <c r="I1828" s="13"/>
    </row>
    <row r="1829" spans="2:9" ht="18.75" thickBot="1" x14ac:dyDescent="0.25">
      <c r="B1829" s="25" t="str">
        <f>IF(C1829="","",COUNTIF($C$7:C1829,C1829))</f>
        <v/>
      </c>
      <c r="C1829" s="25" t="str">
        <f>IF(AND('كشف حساب'!$F$5&amp;'كشف حساب'!$F$6="")*AND(D1829='كشف حساب'!$B$5),1,IF(AND(F1829&gt;='كشف حساب'!$F$5,'حركة العملاء'!F1829&lt;='كشف حساب'!$F$6)*AND(D1829='كشف حساب'!$B$5),1,""))</f>
        <v/>
      </c>
      <c r="D1829" s="18"/>
      <c r="E1829" s="17" t="str">
        <f>IFERROR(VLOOKUP(D1829,'بيان العملاء'!$B$7:$I$170,2,0),"")</f>
        <v/>
      </c>
      <c r="F1829" s="16"/>
      <c r="G1829" s="15"/>
      <c r="H1829" s="14"/>
      <c r="I1829" s="13"/>
    </row>
    <row r="1830" spans="2:9" ht="18.75" thickBot="1" x14ac:dyDescent="0.25">
      <c r="B1830" s="25" t="str">
        <f>IF(C1830="","",COUNTIF($C$7:C1830,C1830))</f>
        <v/>
      </c>
      <c r="C1830" s="25" t="str">
        <f>IF(AND('كشف حساب'!$F$5&amp;'كشف حساب'!$F$6="")*AND(D1830='كشف حساب'!$B$5),1,IF(AND(F1830&gt;='كشف حساب'!$F$5,'حركة العملاء'!F1830&lt;='كشف حساب'!$F$6)*AND(D1830='كشف حساب'!$B$5),1,""))</f>
        <v/>
      </c>
      <c r="D1830" s="18"/>
      <c r="E1830" s="17" t="str">
        <f>IFERROR(VLOOKUP(D1830,'بيان العملاء'!$B$7:$I$170,2,0),"")</f>
        <v/>
      </c>
      <c r="F1830" s="16"/>
      <c r="G1830" s="15"/>
      <c r="H1830" s="14"/>
      <c r="I1830" s="13"/>
    </row>
    <row r="1831" spans="2:9" ht="18.75" thickBot="1" x14ac:dyDescent="0.25">
      <c r="B1831" s="25" t="str">
        <f>IF(C1831="","",COUNTIF($C$7:C1831,C1831))</f>
        <v/>
      </c>
      <c r="C1831" s="25" t="str">
        <f>IF(AND('كشف حساب'!$F$5&amp;'كشف حساب'!$F$6="")*AND(D1831='كشف حساب'!$B$5),1,IF(AND(F1831&gt;='كشف حساب'!$F$5,'حركة العملاء'!F1831&lt;='كشف حساب'!$F$6)*AND(D1831='كشف حساب'!$B$5),1,""))</f>
        <v/>
      </c>
      <c r="D1831" s="18"/>
      <c r="E1831" s="17" t="str">
        <f>IFERROR(VLOOKUP(D1831,'بيان العملاء'!$B$7:$I$170,2,0),"")</f>
        <v/>
      </c>
      <c r="F1831" s="16"/>
      <c r="G1831" s="15"/>
      <c r="H1831" s="14"/>
      <c r="I1831" s="13"/>
    </row>
    <row r="1832" spans="2:9" ht="18.75" thickBot="1" x14ac:dyDescent="0.25">
      <c r="B1832" s="25" t="str">
        <f>IF(C1832="","",COUNTIF($C$7:C1832,C1832))</f>
        <v/>
      </c>
      <c r="C1832" s="25" t="str">
        <f>IF(AND('كشف حساب'!$F$5&amp;'كشف حساب'!$F$6="")*AND(D1832='كشف حساب'!$B$5),1,IF(AND(F1832&gt;='كشف حساب'!$F$5,'حركة العملاء'!F1832&lt;='كشف حساب'!$F$6)*AND(D1832='كشف حساب'!$B$5),1,""))</f>
        <v/>
      </c>
      <c r="D1832" s="18"/>
      <c r="E1832" s="17" t="str">
        <f>IFERROR(VLOOKUP(D1832,'بيان العملاء'!$B$7:$I$170,2,0),"")</f>
        <v/>
      </c>
      <c r="F1832" s="16"/>
      <c r="G1832" s="15"/>
      <c r="H1832" s="14"/>
      <c r="I1832" s="13"/>
    </row>
    <row r="1833" spans="2:9" ht="18.75" thickBot="1" x14ac:dyDescent="0.25">
      <c r="B1833" s="25" t="str">
        <f>IF(C1833="","",COUNTIF($C$7:C1833,C1833))</f>
        <v/>
      </c>
      <c r="C1833" s="25" t="str">
        <f>IF(AND('كشف حساب'!$F$5&amp;'كشف حساب'!$F$6="")*AND(D1833='كشف حساب'!$B$5),1,IF(AND(F1833&gt;='كشف حساب'!$F$5,'حركة العملاء'!F1833&lt;='كشف حساب'!$F$6)*AND(D1833='كشف حساب'!$B$5),1,""))</f>
        <v/>
      </c>
      <c r="D1833" s="18"/>
      <c r="E1833" s="17" t="str">
        <f>IFERROR(VLOOKUP(D1833,'بيان العملاء'!$B$7:$I$170,2,0),"")</f>
        <v/>
      </c>
      <c r="F1833" s="16"/>
      <c r="G1833" s="15"/>
      <c r="H1833" s="14"/>
      <c r="I1833" s="13"/>
    </row>
    <row r="1834" spans="2:9" ht="18.75" thickBot="1" x14ac:dyDescent="0.25">
      <c r="B1834" s="25" t="str">
        <f>IF(C1834="","",COUNTIF($C$7:C1834,C1834))</f>
        <v/>
      </c>
      <c r="C1834" s="25" t="str">
        <f>IF(AND('كشف حساب'!$F$5&amp;'كشف حساب'!$F$6="")*AND(D1834='كشف حساب'!$B$5),1,IF(AND(F1834&gt;='كشف حساب'!$F$5,'حركة العملاء'!F1834&lt;='كشف حساب'!$F$6)*AND(D1834='كشف حساب'!$B$5),1,""))</f>
        <v/>
      </c>
      <c r="D1834" s="18"/>
      <c r="E1834" s="17" t="str">
        <f>IFERROR(VLOOKUP(D1834,'بيان العملاء'!$B$7:$I$170,2,0),"")</f>
        <v/>
      </c>
      <c r="F1834" s="16"/>
      <c r="G1834" s="15"/>
      <c r="H1834" s="14"/>
      <c r="I1834" s="13"/>
    </row>
    <row r="1835" spans="2:9" ht="18.75" thickBot="1" x14ac:dyDescent="0.25">
      <c r="B1835" s="25" t="str">
        <f>IF(C1835="","",COUNTIF($C$7:C1835,C1835))</f>
        <v/>
      </c>
      <c r="C1835" s="25" t="str">
        <f>IF(AND('كشف حساب'!$F$5&amp;'كشف حساب'!$F$6="")*AND(D1835='كشف حساب'!$B$5),1,IF(AND(F1835&gt;='كشف حساب'!$F$5,'حركة العملاء'!F1835&lt;='كشف حساب'!$F$6)*AND(D1835='كشف حساب'!$B$5),1,""))</f>
        <v/>
      </c>
      <c r="D1835" s="18"/>
      <c r="E1835" s="17" t="str">
        <f>IFERROR(VLOOKUP(D1835,'بيان العملاء'!$B$7:$I$170,2,0),"")</f>
        <v/>
      </c>
      <c r="F1835" s="16"/>
      <c r="G1835" s="15"/>
      <c r="H1835" s="14"/>
      <c r="I1835" s="13"/>
    </row>
    <row r="1836" spans="2:9" ht="18.75" thickBot="1" x14ac:dyDescent="0.25">
      <c r="B1836" s="25" t="str">
        <f>IF(C1836="","",COUNTIF($C$7:C1836,C1836))</f>
        <v/>
      </c>
      <c r="C1836" s="25" t="str">
        <f>IF(AND('كشف حساب'!$F$5&amp;'كشف حساب'!$F$6="")*AND(D1836='كشف حساب'!$B$5),1,IF(AND(F1836&gt;='كشف حساب'!$F$5,'حركة العملاء'!F1836&lt;='كشف حساب'!$F$6)*AND(D1836='كشف حساب'!$B$5),1,""))</f>
        <v/>
      </c>
      <c r="D1836" s="18"/>
      <c r="E1836" s="17" t="str">
        <f>IFERROR(VLOOKUP(D1836,'بيان العملاء'!$B$7:$I$170,2,0),"")</f>
        <v/>
      </c>
      <c r="F1836" s="16"/>
      <c r="G1836" s="15"/>
      <c r="H1836" s="14"/>
      <c r="I1836" s="13"/>
    </row>
    <row r="1837" spans="2:9" ht="18.75" thickBot="1" x14ac:dyDescent="0.25">
      <c r="B1837" s="25" t="str">
        <f>IF(C1837="","",COUNTIF($C$7:C1837,C1837))</f>
        <v/>
      </c>
      <c r="C1837" s="25" t="str">
        <f>IF(AND('كشف حساب'!$F$5&amp;'كشف حساب'!$F$6="")*AND(D1837='كشف حساب'!$B$5),1,IF(AND(F1837&gt;='كشف حساب'!$F$5,'حركة العملاء'!F1837&lt;='كشف حساب'!$F$6)*AND(D1837='كشف حساب'!$B$5),1,""))</f>
        <v/>
      </c>
      <c r="D1837" s="18"/>
      <c r="E1837" s="17" t="str">
        <f>IFERROR(VLOOKUP(D1837,'بيان العملاء'!$B$7:$I$170,2,0),"")</f>
        <v/>
      </c>
      <c r="F1837" s="16"/>
      <c r="G1837" s="15"/>
      <c r="H1837" s="14"/>
      <c r="I1837" s="13"/>
    </row>
    <row r="1838" spans="2:9" ht="18.75" thickBot="1" x14ac:dyDescent="0.25">
      <c r="B1838" s="25" t="str">
        <f>IF(C1838="","",COUNTIF($C$7:C1838,C1838))</f>
        <v/>
      </c>
      <c r="C1838" s="25" t="str">
        <f>IF(AND('كشف حساب'!$F$5&amp;'كشف حساب'!$F$6="")*AND(D1838='كشف حساب'!$B$5),1,IF(AND(F1838&gt;='كشف حساب'!$F$5,'حركة العملاء'!F1838&lt;='كشف حساب'!$F$6)*AND(D1838='كشف حساب'!$B$5),1,""))</f>
        <v/>
      </c>
      <c r="D1838" s="18"/>
      <c r="E1838" s="17" t="str">
        <f>IFERROR(VLOOKUP(D1838,'بيان العملاء'!$B$7:$I$170,2,0),"")</f>
        <v/>
      </c>
      <c r="F1838" s="16"/>
      <c r="G1838" s="15"/>
      <c r="H1838" s="14"/>
      <c r="I1838" s="13"/>
    </row>
    <row r="1839" spans="2:9" ht="18.75" thickBot="1" x14ac:dyDescent="0.25">
      <c r="B1839" s="25" t="str">
        <f>IF(C1839="","",COUNTIF($C$7:C1839,C1839))</f>
        <v/>
      </c>
      <c r="C1839" s="25" t="str">
        <f>IF(AND('كشف حساب'!$F$5&amp;'كشف حساب'!$F$6="")*AND(D1839='كشف حساب'!$B$5),1,IF(AND(F1839&gt;='كشف حساب'!$F$5,'حركة العملاء'!F1839&lt;='كشف حساب'!$F$6)*AND(D1839='كشف حساب'!$B$5),1,""))</f>
        <v/>
      </c>
      <c r="D1839" s="18"/>
      <c r="E1839" s="17" t="str">
        <f>IFERROR(VLOOKUP(D1839,'بيان العملاء'!$B$7:$I$170,2,0),"")</f>
        <v/>
      </c>
      <c r="F1839" s="16"/>
      <c r="G1839" s="15"/>
      <c r="H1839" s="14"/>
      <c r="I1839" s="13"/>
    </row>
    <row r="1840" spans="2:9" ht="18.75" thickBot="1" x14ac:dyDescent="0.25">
      <c r="B1840" s="25" t="str">
        <f>IF(C1840="","",COUNTIF($C$7:C1840,C1840))</f>
        <v/>
      </c>
      <c r="C1840" s="25" t="str">
        <f>IF(AND('كشف حساب'!$F$5&amp;'كشف حساب'!$F$6="")*AND(D1840='كشف حساب'!$B$5),1,IF(AND(F1840&gt;='كشف حساب'!$F$5,'حركة العملاء'!F1840&lt;='كشف حساب'!$F$6)*AND(D1840='كشف حساب'!$B$5),1,""))</f>
        <v/>
      </c>
      <c r="D1840" s="18"/>
      <c r="E1840" s="17" t="str">
        <f>IFERROR(VLOOKUP(D1840,'بيان العملاء'!$B$7:$I$170,2,0),"")</f>
        <v/>
      </c>
      <c r="F1840" s="16"/>
      <c r="G1840" s="15"/>
      <c r="H1840" s="14"/>
      <c r="I1840" s="13"/>
    </row>
    <row r="1841" spans="2:9" ht="18.75" thickBot="1" x14ac:dyDescent="0.25">
      <c r="B1841" s="25" t="str">
        <f>IF(C1841="","",COUNTIF($C$7:C1841,C1841))</f>
        <v/>
      </c>
      <c r="C1841" s="25" t="str">
        <f>IF(AND('كشف حساب'!$F$5&amp;'كشف حساب'!$F$6="")*AND(D1841='كشف حساب'!$B$5),1,IF(AND(F1841&gt;='كشف حساب'!$F$5,'حركة العملاء'!F1841&lt;='كشف حساب'!$F$6)*AND(D1841='كشف حساب'!$B$5),1,""))</f>
        <v/>
      </c>
      <c r="D1841" s="18"/>
      <c r="E1841" s="17" t="str">
        <f>IFERROR(VLOOKUP(D1841,'بيان العملاء'!$B$7:$I$170,2,0),"")</f>
        <v/>
      </c>
      <c r="F1841" s="16"/>
      <c r="G1841" s="15"/>
      <c r="H1841" s="14"/>
      <c r="I1841" s="13"/>
    </row>
    <row r="1842" spans="2:9" ht="18.75" thickBot="1" x14ac:dyDescent="0.25">
      <c r="B1842" s="25" t="str">
        <f>IF(C1842="","",COUNTIF($C$7:C1842,C1842))</f>
        <v/>
      </c>
      <c r="C1842" s="25" t="str">
        <f>IF(AND('كشف حساب'!$F$5&amp;'كشف حساب'!$F$6="")*AND(D1842='كشف حساب'!$B$5),1,IF(AND(F1842&gt;='كشف حساب'!$F$5,'حركة العملاء'!F1842&lt;='كشف حساب'!$F$6)*AND(D1842='كشف حساب'!$B$5),1,""))</f>
        <v/>
      </c>
      <c r="D1842" s="18"/>
      <c r="E1842" s="17" t="str">
        <f>IFERROR(VLOOKUP(D1842,'بيان العملاء'!$B$7:$I$170,2,0),"")</f>
        <v/>
      </c>
      <c r="F1842" s="16"/>
      <c r="G1842" s="15"/>
      <c r="H1842" s="14"/>
      <c r="I1842" s="13"/>
    </row>
    <row r="1843" spans="2:9" ht="18.75" thickBot="1" x14ac:dyDescent="0.25">
      <c r="B1843" s="25" t="str">
        <f>IF(C1843="","",COUNTIF($C$7:C1843,C1843))</f>
        <v/>
      </c>
      <c r="C1843" s="25" t="str">
        <f>IF(AND('كشف حساب'!$F$5&amp;'كشف حساب'!$F$6="")*AND(D1843='كشف حساب'!$B$5),1,IF(AND(F1843&gt;='كشف حساب'!$F$5,'حركة العملاء'!F1843&lt;='كشف حساب'!$F$6)*AND(D1843='كشف حساب'!$B$5),1,""))</f>
        <v/>
      </c>
      <c r="D1843" s="18"/>
      <c r="E1843" s="17" t="str">
        <f>IFERROR(VLOOKUP(D1843,'بيان العملاء'!$B$7:$I$170,2,0),"")</f>
        <v/>
      </c>
      <c r="F1843" s="16"/>
      <c r="G1843" s="15"/>
      <c r="H1843" s="14"/>
      <c r="I1843" s="13"/>
    </row>
    <row r="1844" spans="2:9" ht="18.75" thickBot="1" x14ac:dyDescent="0.25">
      <c r="B1844" s="25" t="str">
        <f>IF(C1844="","",COUNTIF($C$7:C1844,C1844))</f>
        <v/>
      </c>
      <c r="C1844" s="25" t="str">
        <f>IF(AND('كشف حساب'!$F$5&amp;'كشف حساب'!$F$6="")*AND(D1844='كشف حساب'!$B$5),1,IF(AND(F1844&gt;='كشف حساب'!$F$5,'حركة العملاء'!F1844&lt;='كشف حساب'!$F$6)*AND(D1844='كشف حساب'!$B$5),1,""))</f>
        <v/>
      </c>
      <c r="D1844" s="18"/>
      <c r="E1844" s="17" t="str">
        <f>IFERROR(VLOOKUP(D1844,'بيان العملاء'!$B$7:$I$170,2,0),"")</f>
        <v/>
      </c>
      <c r="F1844" s="16"/>
      <c r="G1844" s="15"/>
      <c r="H1844" s="14"/>
      <c r="I1844" s="13"/>
    </row>
    <row r="1845" spans="2:9" ht="18.75" thickBot="1" x14ac:dyDescent="0.25">
      <c r="B1845" s="25" t="str">
        <f>IF(C1845="","",COUNTIF($C$7:C1845,C1845))</f>
        <v/>
      </c>
      <c r="C1845" s="25" t="str">
        <f>IF(AND('كشف حساب'!$F$5&amp;'كشف حساب'!$F$6="")*AND(D1845='كشف حساب'!$B$5),1,IF(AND(F1845&gt;='كشف حساب'!$F$5,'حركة العملاء'!F1845&lt;='كشف حساب'!$F$6)*AND(D1845='كشف حساب'!$B$5),1,""))</f>
        <v/>
      </c>
      <c r="D1845" s="18"/>
      <c r="E1845" s="17" t="str">
        <f>IFERROR(VLOOKUP(D1845,'بيان العملاء'!$B$7:$I$170,2,0),"")</f>
        <v/>
      </c>
      <c r="F1845" s="16"/>
      <c r="G1845" s="15"/>
      <c r="H1845" s="14"/>
      <c r="I1845" s="13"/>
    </row>
    <row r="1846" spans="2:9" ht="18.75" thickBot="1" x14ac:dyDescent="0.25">
      <c r="B1846" s="25" t="str">
        <f>IF(C1846="","",COUNTIF($C$7:C1846,C1846))</f>
        <v/>
      </c>
      <c r="C1846" s="25" t="str">
        <f>IF(AND('كشف حساب'!$F$5&amp;'كشف حساب'!$F$6="")*AND(D1846='كشف حساب'!$B$5),1,IF(AND(F1846&gt;='كشف حساب'!$F$5,'حركة العملاء'!F1846&lt;='كشف حساب'!$F$6)*AND(D1846='كشف حساب'!$B$5),1,""))</f>
        <v/>
      </c>
      <c r="D1846" s="18"/>
      <c r="E1846" s="17" t="str">
        <f>IFERROR(VLOOKUP(D1846,'بيان العملاء'!$B$7:$I$170,2,0),"")</f>
        <v/>
      </c>
      <c r="F1846" s="16"/>
      <c r="G1846" s="15"/>
      <c r="H1846" s="14"/>
      <c r="I1846" s="13"/>
    </row>
    <row r="1847" spans="2:9" ht="18.75" thickBot="1" x14ac:dyDescent="0.25">
      <c r="B1847" s="25" t="str">
        <f>IF(C1847="","",COUNTIF($C$7:C1847,C1847))</f>
        <v/>
      </c>
      <c r="C1847" s="25" t="str">
        <f>IF(AND('كشف حساب'!$F$5&amp;'كشف حساب'!$F$6="")*AND(D1847='كشف حساب'!$B$5),1,IF(AND(F1847&gt;='كشف حساب'!$F$5,'حركة العملاء'!F1847&lt;='كشف حساب'!$F$6)*AND(D1847='كشف حساب'!$B$5),1,""))</f>
        <v/>
      </c>
      <c r="D1847" s="18"/>
      <c r="E1847" s="17" t="str">
        <f>IFERROR(VLOOKUP(D1847,'بيان العملاء'!$B$7:$I$170,2,0),"")</f>
        <v/>
      </c>
      <c r="F1847" s="16"/>
      <c r="G1847" s="15"/>
      <c r="H1847" s="14"/>
      <c r="I1847" s="13"/>
    </row>
    <row r="1848" spans="2:9" ht="18.75" thickBot="1" x14ac:dyDescent="0.25">
      <c r="B1848" s="25" t="str">
        <f>IF(C1848="","",COUNTIF($C$7:C1848,C1848))</f>
        <v/>
      </c>
      <c r="C1848" s="25" t="str">
        <f>IF(AND('كشف حساب'!$F$5&amp;'كشف حساب'!$F$6="")*AND(D1848='كشف حساب'!$B$5),1,IF(AND(F1848&gt;='كشف حساب'!$F$5,'حركة العملاء'!F1848&lt;='كشف حساب'!$F$6)*AND(D1848='كشف حساب'!$B$5),1,""))</f>
        <v/>
      </c>
      <c r="D1848" s="18"/>
      <c r="E1848" s="17" t="str">
        <f>IFERROR(VLOOKUP(D1848,'بيان العملاء'!$B$7:$I$170,2,0),"")</f>
        <v/>
      </c>
      <c r="F1848" s="16"/>
      <c r="G1848" s="15"/>
      <c r="H1848" s="14"/>
      <c r="I1848" s="13"/>
    </row>
    <row r="1849" spans="2:9" ht="18.75" thickBot="1" x14ac:dyDescent="0.25">
      <c r="B1849" s="25" t="str">
        <f>IF(C1849="","",COUNTIF($C$7:C1849,C1849))</f>
        <v/>
      </c>
      <c r="C1849" s="25" t="str">
        <f>IF(AND('كشف حساب'!$F$5&amp;'كشف حساب'!$F$6="")*AND(D1849='كشف حساب'!$B$5),1,IF(AND(F1849&gt;='كشف حساب'!$F$5,'حركة العملاء'!F1849&lt;='كشف حساب'!$F$6)*AND(D1849='كشف حساب'!$B$5),1,""))</f>
        <v/>
      </c>
      <c r="D1849" s="18"/>
      <c r="E1849" s="17" t="str">
        <f>IFERROR(VLOOKUP(D1849,'بيان العملاء'!$B$7:$I$170,2,0),"")</f>
        <v/>
      </c>
      <c r="F1849" s="16"/>
      <c r="G1849" s="15"/>
      <c r="H1849" s="14"/>
      <c r="I1849" s="13"/>
    </row>
    <row r="1850" spans="2:9" ht="18.75" thickBot="1" x14ac:dyDescent="0.25">
      <c r="B1850" s="25" t="str">
        <f>IF(C1850="","",COUNTIF($C$7:C1850,C1850))</f>
        <v/>
      </c>
      <c r="C1850" s="25" t="str">
        <f>IF(AND('كشف حساب'!$F$5&amp;'كشف حساب'!$F$6="")*AND(D1850='كشف حساب'!$B$5),1,IF(AND(F1850&gt;='كشف حساب'!$F$5,'حركة العملاء'!F1850&lt;='كشف حساب'!$F$6)*AND(D1850='كشف حساب'!$B$5),1,""))</f>
        <v/>
      </c>
      <c r="D1850" s="18"/>
      <c r="E1850" s="17" t="str">
        <f>IFERROR(VLOOKUP(D1850,'بيان العملاء'!$B$7:$I$170,2,0),"")</f>
        <v/>
      </c>
      <c r="F1850" s="16"/>
      <c r="G1850" s="15"/>
      <c r="H1850" s="14"/>
      <c r="I1850" s="13"/>
    </row>
    <row r="1851" spans="2:9" ht="18.75" thickBot="1" x14ac:dyDescent="0.25">
      <c r="B1851" s="25" t="str">
        <f>IF(C1851="","",COUNTIF($C$7:C1851,C1851))</f>
        <v/>
      </c>
      <c r="C1851" s="25" t="str">
        <f>IF(AND('كشف حساب'!$F$5&amp;'كشف حساب'!$F$6="")*AND(D1851='كشف حساب'!$B$5),1,IF(AND(F1851&gt;='كشف حساب'!$F$5,'حركة العملاء'!F1851&lt;='كشف حساب'!$F$6)*AND(D1851='كشف حساب'!$B$5),1,""))</f>
        <v/>
      </c>
      <c r="D1851" s="18"/>
      <c r="E1851" s="17" t="str">
        <f>IFERROR(VLOOKUP(D1851,'بيان العملاء'!$B$7:$I$170,2,0),"")</f>
        <v/>
      </c>
      <c r="F1851" s="16"/>
      <c r="G1851" s="15"/>
      <c r="H1851" s="14"/>
      <c r="I1851" s="13"/>
    </row>
    <row r="1852" spans="2:9" ht="18.75" thickBot="1" x14ac:dyDescent="0.25">
      <c r="B1852" s="25" t="str">
        <f>IF(C1852="","",COUNTIF($C$7:C1852,C1852))</f>
        <v/>
      </c>
      <c r="C1852" s="25" t="str">
        <f>IF(AND('كشف حساب'!$F$5&amp;'كشف حساب'!$F$6="")*AND(D1852='كشف حساب'!$B$5),1,IF(AND(F1852&gt;='كشف حساب'!$F$5,'حركة العملاء'!F1852&lt;='كشف حساب'!$F$6)*AND(D1852='كشف حساب'!$B$5),1,""))</f>
        <v/>
      </c>
      <c r="D1852" s="18"/>
      <c r="E1852" s="17" t="str">
        <f>IFERROR(VLOOKUP(D1852,'بيان العملاء'!$B$7:$I$170,2,0),"")</f>
        <v/>
      </c>
      <c r="F1852" s="16"/>
      <c r="G1852" s="15"/>
      <c r="H1852" s="14"/>
      <c r="I1852" s="13"/>
    </row>
    <row r="1853" spans="2:9" ht="18.75" thickBot="1" x14ac:dyDescent="0.25">
      <c r="B1853" s="25" t="str">
        <f>IF(C1853="","",COUNTIF($C$7:C1853,C1853))</f>
        <v/>
      </c>
      <c r="C1853" s="25" t="str">
        <f>IF(AND('كشف حساب'!$F$5&amp;'كشف حساب'!$F$6="")*AND(D1853='كشف حساب'!$B$5),1,IF(AND(F1853&gt;='كشف حساب'!$F$5,'حركة العملاء'!F1853&lt;='كشف حساب'!$F$6)*AND(D1853='كشف حساب'!$B$5),1,""))</f>
        <v/>
      </c>
      <c r="D1853" s="18"/>
      <c r="E1853" s="17" t="str">
        <f>IFERROR(VLOOKUP(D1853,'بيان العملاء'!$B$7:$I$170,2,0),"")</f>
        <v/>
      </c>
      <c r="F1853" s="16"/>
      <c r="G1853" s="15"/>
      <c r="H1853" s="14"/>
      <c r="I1853" s="13"/>
    </row>
    <row r="1854" spans="2:9" ht="18.75" thickBot="1" x14ac:dyDescent="0.25">
      <c r="B1854" s="25" t="str">
        <f>IF(C1854="","",COUNTIF($C$7:C1854,C1854))</f>
        <v/>
      </c>
      <c r="C1854" s="25" t="str">
        <f>IF(AND('كشف حساب'!$F$5&amp;'كشف حساب'!$F$6="")*AND(D1854='كشف حساب'!$B$5),1,IF(AND(F1854&gt;='كشف حساب'!$F$5,'حركة العملاء'!F1854&lt;='كشف حساب'!$F$6)*AND(D1854='كشف حساب'!$B$5),1,""))</f>
        <v/>
      </c>
      <c r="D1854" s="18"/>
      <c r="E1854" s="17" t="str">
        <f>IFERROR(VLOOKUP(D1854,'بيان العملاء'!$B$7:$I$170,2,0),"")</f>
        <v/>
      </c>
      <c r="F1854" s="16"/>
      <c r="G1854" s="15"/>
      <c r="H1854" s="14"/>
      <c r="I1854" s="13"/>
    </row>
    <row r="1855" spans="2:9" ht="18.75" thickBot="1" x14ac:dyDescent="0.25">
      <c r="B1855" s="25" t="str">
        <f>IF(C1855="","",COUNTIF($C$7:C1855,C1855))</f>
        <v/>
      </c>
      <c r="C1855" s="25" t="str">
        <f>IF(AND('كشف حساب'!$F$5&amp;'كشف حساب'!$F$6="")*AND(D1855='كشف حساب'!$B$5),1,IF(AND(F1855&gt;='كشف حساب'!$F$5,'حركة العملاء'!F1855&lt;='كشف حساب'!$F$6)*AND(D1855='كشف حساب'!$B$5),1,""))</f>
        <v/>
      </c>
      <c r="D1855" s="18"/>
      <c r="E1855" s="17" t="str">
        <f>IFERROR(VLOOKUP(D1855,'بيان العملاء'!$B$7:$I$170,2,0),"")</f>
        <v/>
      </c>
      <c r="F1855" s="16"/>
      <c r="G1855" s="15"/>
      <c r="H1855" s="14"/>
      <c r="I1855" s="13"/>
    </row>
    <row r="1856" spans="2:9" ht="18.75" thickBot="1" x14ac:dyDescent="0.25">
      <c r="B1856" s="25" t="str">
        <f>IF(C1856="","",COUNTIF($C$7:C1856,C1856))</f>
        <v/>
      </c>
      <c r="C1856" s="25" t="str">
        <f>IF(AND('كشف حساب'!$F$5&amp;'كشف حساب'!$F$6="")*AND(D1856='كشف حساب'!$B$5),1,IF(AND(F1856&gt;='كشف حساب'!$F$5,'حركة العملاء'!F1856&lt;='كشف حساب'!$F$6)*AND(D1856='كشف حساب'!$B$5),1,""))</f>
        <v/>
      </c>
      <c r="D1856" s="18"/>
      <c r="E1856" s="17" t="str">
        <f>IFERROR(VLOOKUP(D1856,'بيان العملاء'!$B$7:$I$170,2,0),"")</f>
        <v/>
      </c>
      <c r="F1856" s="16"/>
      <c r="G1856" s="15"/>
      <c r="H1856" s="14"/>
      <c r="I1856" s="13"/>
    </row>
    <row r="1857" spans="2:9" ht="18.75" thickBot="1" x14ac:dyDescent="0.25">
      <c r="B1857" s="25" t="str">
        <f>IF(C1857="","",COUNTIF($C$7:C1857,C1857))</f>
        <v/>
      </c>
      <c r="C1857" s="25" t="str">
        <f>IF(AND('كشف حساب'!$F$5&amp;'كشف حساب'!$F$6="")*AND(D1857='كشف حساب'!$B$5),1,IF(AND(F1857&gt;='كشف حساب'!$F$5,'حركة العملاء'!F1857&lt;='كشف حساب'!$F$6)*AND(D1857='كشف حساب'!$B$5),1,""))</f>
        <v/>
      </c>
      <c r="D1857" s="18"/>
      <c r="E1857" s="17" t="str">
        <f>IFERROR(VLOOKUP(D1857,'بيان العملاء'!$B$7:$I$170,2,0),"")</f>
        <v/>
      </c>
      <c r="F1857" s="16"/>
      <c r="G1857" s="15"/>
      <c r="H1857" s="14"/>
      <c r="I1857" s="13"/>
    </row>
    <row r="1858" spans="2:9" ht="18.75" thickBot="1" x14ac:dyDescent="0.25">
      <c r="B1858" s="25" t="str">
        <f>IF(C1858="","",COUNTIF($C$7:C1858,C1858))</f>
        <v/>
      </c>
      <c r="C1858" s="25" t="str">
        <f>IF(AND('كشف حساب'!$F$5&amp;'كشف حساب'!$F$6="")*AND(D1858='كشف حساب'!$B$5),1,IF(AND(F1858&gt;='كشف حساب'!$F$5,'حركة العملاء'!F1858&lt;='كشف حساب'!$F$6)*AND(D1858='كشف حساب'!$B$5),1,""))</f>
        <v/>
      </c>
      <c r="D1858" s="18"/>
      <c r="E1858" s="17" t="str">
        <f>IFERROR(VLOOKUP(D1858,'بيان العملاء'!$B$7:$I$170,2,0),"")</f>
        <v/>
      </c>
      <c r="F1858" s="16"/>
      <c r="G1858" s="15"/>
      <c r="H1858" s="14"/>
      <c r="I1858" s="13"/>
    </row>
    <row r="1859" spans="2:9" ht="18.75" thickBot="1" x14ac:dyDescent="0.25">
      <c r="B1859" s="25" t="str">
        <f>IF(C1859="","",COUNTIF($C$7:C1859,C1859))</f>
        <v/>
      </c>
      <c r="C1859" s="25" t="str">
        <f>IF(AND('كشف حساب'!$F$5&amp;'كشف حساب'!$F$6="")*AND(D1859='كشف حساب'!$B$5),1,IF(AND(F1859&gt;='كشف حساب'!$F$5,'حركة العملاء'!F1859&lt;='كشف حساب'!$F$6)*AND(D1859='كشف حساب'!$B$5),1,""))</f>
        <v/>
      </c>
      <c r="D1859" s="18"/>
      <c r="E1859" s="17" t="str">
        <f>IFERROR(VLOOKUP(D1859,'بيان العملاء'!$B$7:$I$170,2,0),"")</f>
        <v/>
      </c>
      <c r="F1859" s="16"/>
      <c r="G1859" s="15"/>
      <c r="H1859" s="14"/>
      <c r="I1859" s="13"/>
    </row>
    <row r="1860" spans="2:9" ht="18.75" thickBot="1" x14ac:dyDescent="0.25">
      <c r="B1860" s="25" t="str">
        <f>IF(C1860="","",COUNTIF($C$7:C1860,C1860))</f>
        <v/>
      </c>
      <c r="C1860" s="25" t="str">
        <f>IF(AND('كشف حساب'!$F$5&amp;'كشف حساب'!$F$6="")*AND(D1860='كشف حساب'!$B$5),1,IF(AND(F1860&gt;='كشف حساب'!$F$5,'حركة العملاء'!F1860&lt;='كشف حساب'!$F$6)*AND(D1860='كشف حساب'!$B$5),1,""))</f>
        <v/>
      </c>
      <c r="D1860" s="18"/>
      <c r="E1860" s="17" t="str">
        <f>IFERROR(VLOOKUP(D1860,'بيان العملاء'!$B$7:$I$170,2,0),"")</f>
        <v/>
      </c>
      <c r="F1860" s="16"/>
      <c r="G1860" s="15"/>
      <c r="H1860" s="14"/>
      <c r="I1860" s="13"/>
    </row>
    <row r="1861" spans="2:9" ht="18.75" thickBot="1" x14ac:dyDescent="0.25">
      <c r="B1861" s="25" t="str">
        <f>IF(C1861="","",COUNTIF($C$7:C1861,C1861))</f>
        <v/>
      </c>
      <c r="C1861" s="25" t="str">
        <f>IF(AND('كشف حساب'!$F$5&amp;'كشف حساب'!$F$6="")*AND(D1861='كشف حساب'!$B$5),1,IF(AND(F1861&gt;='كشف حساب'!$F$5,'حركة العملاء'!F1861&lt;='كشف حساب'!$F$6)*AND(D1861='كشف حساب'!$B$5),1,""))</f>
        <v/>
      </c>
      <c r="D1861" s="18"/>
      <c r="E1861" s="17" t="str">
        <f>IFERROR(VLOOKUP(D1861,'بيان العملاء'!$B$7:$I$170,2,0),"")</f>
        <v/>
      </c>
      <c r="F1861" s="16"/>
      <c r="G1861" s="15"/>
      <c r="H1861" s="14"/>
      <c r="I1861" s="13"/>
    </row>
    <row r="1862" spans="2:9" ht="18.75" thickBot="1" x14ac:dyDescent="0.25">
      <c r="B1862" s="25" t="str">
        <f>IF(C1862="","",COUNTIF($C$7:C1862,C1862))</f>
        <v/>
      </c>
      <c r="C1862" s="25" t="str">
        <f>IF(AND('كشف حساب'!$F$5&amp;'كشف حساب'!$F$6="")*AND(D1862='كشف حساب'!$B$5),1,IF(AND(F1862&gt;='كشف حساب'!$F$5,'حركة العملاء'!F1862&lt;='كشف حساب'!$F$6)*AND(D1862='كشف حساب'!$B$5),1,""))</f>
        <v/>
      </c>
      <c r="D1862" s="18"/>
      <c r="E1862" s="17" t="str">
        <f>IFERROR(VLOOKUP(D1862,'بيان العملاء'!$B$7:$I$170,2,0),"")</f>
        <v/>
      </c>
      <c r="F1862" s="16"/>
      <c r="G1862" s="15"/>
      <c r="H1862" s="14"/>
      <c r="I1862" s="13"/>
    </row>
    <row r="1863" spans="2:9" ht="18.75" thickBot="1" x14ac:dyDescent="0.25">
      <c r="B1863" s="25" t="str">
        <f>IF(C1863="","",COUNTIF($C$7:C1863,C1863))</f>
        <v/>
      </c>
      <c r="C1863" s="25" t="str">
        <f>IF(AND('كشف حساب'!$F$5&amp;'كشف حساب'!$F$6="")*AND(D1863='كشف حساب'!$B$5),1,IF(AND(F1863&gt;='كشف حساب'!$F$5,'حركة العملاء'!F1863&lt;='كشف حساب'!$F$6)*AND(D1863='كشف حساب'!$B$5),1,""))</f>
        <v/>
      </c>
      <c r="D1863" s="18"/>
      <c r="E1863" s="17" t="str">
        <f>IFERROR(VLOOKUP(D1863,'بيان العملاء'!$B$7:$I$170,2,0),"")</f>
        <v/>
      </c>
      <c r="F1863" s="16"/>
      <c r="G1863" s="15"/>
      <c r="H1863" s="14"/>
      <c r="I1863" s="13"/>
    </row>
    <row r="1864" spans="2:9" ht="18.75" thickBot="1" x14ac:dyDescent="0.25">
      <c r="B1864" s="25" t="str">
        <f>IF(C1864="","",COUNTIF($C$7:C1864,C1864))</f>
        <v/>
      </c>
      <c r="C1864" s="25" t="str">
        <f>IF(AND('كشف حساب'!$F$5&amp;'كشف حساب'!$F$6="")*AND(D1864='كشف حساب'!$B$5),1,IF(AND(F1864&gt;='كشف حساب'!$F$5,'حركة العملاء'!F1864&lt;='كشف حساب'!$F$6)*AND(D1864='كشف حساب'!$B$5),1,""))</f>
        <v/>
      </c>
      <c r="D1864" s="18"/>
      <c r="E1864" s="17" t="str">
        <f>IFERROR(VLOOKUP(D1864,'بيان العملاء'!$B$7:$I$170,2,0),"")</f>
        <v/>
      </c>
      <c r="F1864" s="16"/>
      <c r="G1864" s="15"/>
      <c r="H1864" s="14"/>
      <c r="I1864" s="13"/>
    </row>
    <row r="1865" spans="2:9" ht="18.75" thickBot="1" x14ac:dyDescent="0.25">
      <c r="B1865" s="25" t="str">
        <f>IF(C1865="","",COUNTIF($C$7:C1865,C1865))</f>
        <v/>
      </c>
      <c r="C1865" s="25" t="str">
        <f>IF(AND('كشف حساب'!$F$5&amp;'كشف حساب'!$F$6="")*AND(D1865='كشف حساب'!$B$5),1,IF(AND(F1865&gt;='كشف حساب'!$F$5,'حركة العملاء'!F1865&lt;='كشف حساب'!$F$6)*AND(D1865='كشف حساب'!$B$5),1,""))</f>
        <v/>
      </c>
      <c r="D1865" s="18"/>
      <c r="E1865" s="17" t="str">
        <f>IFERROR(VLOOKUP(D1865,'بيان العملاء'!$B$7:$I$170,2,0),"")</f>
        <v/>
      </c>
      <c r="F1865" s="16"/>
      <c r="G1865" s="15"/>
      <c r="H1865" s="14"/>
      <c r="I1865" s="13"/>
    </row>
    <row r="1866" spans="2:9" ht="18.75" thickBot="1" x14ac:dyDescent="0.25">
      <c r="B1866" s="25" t="str">
        <f>IF(C1866="","",COUNTIF($C$7:C1866,C1866))</f>
        <v/>
      </c>
      <c r="C1866" s="25" t="str">
        <f>IF(AND('كشف حساب'!$F$5&amp;'كشف حساب'!$F$6="")*AND(D1866='كشف حساب'!$B$5),1,IF(AND(F1866&gt;='كشف حساب'!$F$5,'حركة العملاء'!F1866&lt;='كشف حساب'!$F$6)*AND(D1866='كشف حساب'!$B$5),1,""))</f>
        <v/>
      </c>
      <c r="D1866" s="18"/>
      <c r="E1866" s="17" t="str">
        <f>IFERROR(VLOOKUP(D1866,'بيان العملاء'!$B$7:$I$170,2,0),"")</f>
        <v/>
      </c>
      <c r="F1866" s="16"/>
      <c r="G1866" s="15"/>
      <c r="H1866" s="14"/>
      <c r="I1866" s="13"/>
    </row>
    <row r="1867" spans="2:9" ht="18.75" thickBot="1" x14ac:dyDescent="0.25">
      <c r="B1867" s="25" t="str">
        <f>IF(C1867="","",COUNTIF($C$7:C1867,C1867))</f>
        <v/>
      </c>
      <c r="C1867" s="25" t="str">
        <f>IF(AND('كشف حساب'!$F$5&amp;'كشف حساب'!$F$6="")*AND(D1867='كشف حساب'!$B$5),1,IF(AND(F1867&gt;='كشف حساب'!$F$5,'حركة العملاء'!F1867&lt;='كشف حساب'!$F$6)*AND(D1867='كشف حساب'!$B$5),1,""))</f>
        <v/>
      </c>
      <c r="D1867" s="18"/>
      <c r="E1867" s="17" t="str">
        <f>IFERROR(VLOOKUP(D1867,'بيان العملاء'!$B$7:$I$170,2,0),"")</f>
        <v/>
      </c>
      <c r="F1867" s="16"/>
      <c r="G1867" s="15"/>
      <c r="H1867" s="14"/>
      <c r="I1867" s="13"/>
    </row>
    <row r="1868" spans="2:9" ht="18.75" thickBot="1" x14ac:dyDescent="0.25">
      <c r="B1868" s="25" t="str">
        <f>IF(C1868="","",COUNTIF($C$7:C1868,C1868))</f>
        <v/>
      </c>
      <c r="C1868" s="25" t="str">
        <f>IF(AND('كشف حساب'!$F$5&amp;'كشف حساب'!$F$6="")*AND(D1868='كشف حساب'!$B$5),1,IF(AND(F1868&gt;='كشف حساب'!$F$5,'حركة العملاء'!F1868&lt;='كشف حساب'!$F$6)*AND(D1868='كشف حساب'!$B$5),1,""))</f>
        <v/>
      </c>
      <c r="D1868" s="18"/>
      <c r="E1868" s="17" t="str">
        <f>IFERROR(VLOOKUP(D1868,'بيان العملاء'!$B$7:$I$170,2,0),"")</f>
        <v/>
      </c>
      <c r="F1868" s="16"/>
      <c r="G1868" s="15"/>
      <c r="H1868" s="14"/>
      <c r="I1868" s="13"/>
    </row>
    <row r="1869" spans="2:9" ht="18.75" thickBot="1" x14ac:dyDescent="0.25">
      <c r="B1869" s="25" t="str">
        <f>IF(C1869="","",COUNTIF($C$7:C1869,C1869))</f>
        <v/>
      </c>
      <c r="C1869" s="25" t="str">
        <f>IF(AND('كشف حساب'!$F$5&amp;'كشف حساب'!$F$6="")*AND(D1869='كشف حساب'!$B$5),1,IF(AND(F1869&gt;='كشف حساب'!$F$5,'حركة العملاء'!F1869&lt;='كشف حساب'!$F$6)*AND(D1869='كشف حساب'!$B$5),1,""))</f>
        <v/>
      </c>
      <c r="D1869" s="18"/>
      <c r="E1869" s="17" t="str">
        <f>IFERROR(VLOOKUP(D1869,'بيان العملاء'!$B$7:$I$170,2,0),"")</f>
        <v/>
      </c>
      <c r="F1869" s="16"/>
      <c r="G1869" s="15"/>
      <c r="H1869" s="14"/>
      <c r="I1869" s="13"/>
    </row>
    <row r="1870" spans="2:9" ht="18.75" thickBot="1" x14ac:dyDescent="0.25">
      <c r="B1870" s="25" t="str">
        <f>IF(C1870="","",COUNTIF($C$7:C1870,C1870))</f>
        <v/>
      </c>
      <c r="C1870" s="25" t="str">
        <f>IF(AND('كشف حساب'!$F$5&amp;'كشف حساب'!$F$6="")*AND(D1870='كشف حساب'!$B$5),1,IF(AND(F1870&gt;='كشف حساب'!$F$5,'حركة العملاء'!F1870&lt;='كشف حساب'!$F$6)*AND(D1870='كشف حساب'!$B$5),1,""))</f>
        <v/>
      </c>
      <c r="D1870" s="18"/>
      <c r="E1870" s="17" t="str">
        <f>IFERROR(VLOOKUP(D1870,'بيان العملاء'!$B$7:$I$170,2,0),"")</f>
        <v/>
      </c>
      <c r="F1870" s="16"/>
      <c r="G1870" s="15"/>
      <c r="H1870" s="14"/>
      <c r="I1870" s="13"/>
    </row>
    <row r="1871" spans="2:9" ht="18.75" thickBot="1" x14ac:dyDescent="0.25">
      <c r="B1871" s="25" t="str">
        <f>IF(C1871="","",COUNTIF($C$7:C1871,C1871))</f>
        <v/>
      </c>
      <c r="C1871" s="25" t="str">
        <f>IF(AND('كشف حساب'!$F$5&amp;'كشف حساب'!$F$6="")*AND(D1871='كشف حساب'!$B$5),1,IF(AND(F1871&gt;='كشف حساب'!$F$5,'حركة العملاء'!F1871&lt;='كشف حساب'!$F$6)*AND(D1871='كشف حساب'!$B$5),1,""))</f>
        <v/>
      </c>
      <c r="D1871" s="18"/>
      <c r="E1871" s="17" t="str">
        <f>IFERROR(VLOOKUP(D1871,'بيان العملاء'!$B$7:$I$170,2,0),"")</f>
        <v/>
      </c>
      <c r="F1871" s="16"/>
      <c r="G1871" s="15"/>
      <c r="H1871" s="14"/>
      <c r="I1871" s="13"/>
    </row>
    <row r="1872" spans="2:9" ht="18.75" thickBot="1" x14ac:dyDescent="0.25">
      <c r="B1872" s="25" t="str">
        <f>IF(C1872="","",COUNTIF($C$7:C1872,C1872))</f>
        <v/>
      </c>
      <c r="C1872" s="25" t="str">
        <f>IF(AND('كشف حساب'!$F$5&amp;'كشف حساب'!$F$6="")*AND(D1872='كشف حساب'!$B$5),1,IF(AND(F1872&gt;='كشف حساب'!$F$5,'حركة العملاء'!F1872&lt;='كشف حساب'!$F$6)*AND(D1872='كشف حساب'!$B$5),1,""))</f>
        <v/>
      </c>
      <c r="D1872" s="18"/>
      <c r="E1872" s="17" t="str">
        <f>IFERROR(VLOOKUP(D1872,'بيان العملاء'!$B$7:$I$170,2,0),"")</f>
        <v/>
      </c>
      <c r="F1872" s="16"/>
      <c r="G1872" s="15"/>
      <c r="H1872" s="14"/>
      <c r="I1872" s="13"/>
    </row>
    <row r="1873" spans="2:9" ht="18.75" thickBot="1" x14ac:dyDescent="0.25">
      <c r="B1873" s="25" t="str">
        <f>IF(C1873="","",COUNTIF($C$7:C1873,C1873))</f>
        <v/>
      </c>
      <c r="C1873" s="25" t="str">
        <f>IF(AND('كشف حساب'!$F$5&amp;'كشف حساب'!$F$6="")*AND(D1873='كشف حساب'!$B$5),1,IF(AND(F1873&gt;='كشف حساب'!$F$5,'حركة العملاء'!F1873&lt;='كشف حساب'!$F$6)*AND(D1873='كشف حساب'!$B$5),1,""))</f>
        <v/>
      </c>
      <c r="D1873" s="18"/>
      <c r="E1873" s="17" t="str">
        <f>IFERROR(VLOOKUP(D1873,'بيان العملاء'!$B$7:$I$170,2,0),"")</f>
        <v/>
      </c>
      <c r="F1873" s="16"/>
      <c r="G1873" s="15"/>
      <c r="H1873" s="14"/>
      <c r="I1873" s="13"/>
    </row>
    <row r="1874" spans="2:9" ht="18.75" thickBot="1" x14ac:dyDescent="0.25">
      <c r="B1874" s="25" t="str">
        <f>IF(C1874="","",COUNTIF($C$7:C1874,C1874))</f>
        <v/>
      </c>
      <c r="C1874" s="25" t="str">
        <f>IF(AND('كشف حساب'!$F$5&amp;'كشف حساب'!$F$6="")*AND(D1874='كشف حساب'!$B$5),1,IF(AND(F1874&gt;='كشف حساب'!$F$5,'حركة العملاء'!F1874&lt;='كشف حساب'!$F$6)*AND(D1874='كشف حساب'!$B$5),1,""))</f>
        <v/>
      </c>
      <c r="D1874" s="18"/>
      <c r="E1874" s="17" t="str">
        <f>IFERROR(VLOOKUP(D1874,'بيان العملاء'!$B$7:$I$170,2,0),"")</f>
        <v/>
      </c>
      <c r="F1874" s="16"/>
      <c r="G1874" s="15"/>
      <c r="H1874" s="14"/>
      <c r="I1874" s="13"/>
    </row>
    <row r="1875" spans="2:9" ht="18.75" thickBot="1" x14ac:dyDescent="0.25">
      <c r="B1875" s="25" t="str">
        <f>IF(C1875="","",COUNTIF($C$7:C1875,C1875))</f>
        <v/>
      </c>
      <c r="C1875" s="25" t="str">
        <f>IF(AND('كشف حساب'!$F$5&amp;'كشف حساب'!$F$6="")*AND(D1875='كشف حساب'!$B$5),1,IF(AND(F1875&gt;='كشف حساب'!$F$5,'حركة العملاء'!F1875&lt;='كشف حساب'!$F$6)*AND(D1875='كشف حساب'!$B$5),1,""))</f>
        <v/>
      </c>
      <c r="D1875" s="18"/>
      <c r="E1875" s="17" t="str">
        <f>IFERROR(VLOOKUP(D1875,'بيان العملاء'!$B$7:$I$170,2,0),"")</f>
        <v/>
      </c>
      <c r="F1875" s="16"/>
      <c r="G1875" s="15"/>
      <c r="H1875" s="14"/>
      <c r="I1875" s="13"/>
    </row>
    <row r="1876" spans="2:9" ht="18.75" thickBot="1" x14ac:dyDescent="0.25">
      <c r="B1876" s="25" t="str">
        <f>IF(C1876="","",COUNTIF($C$7:C1876,C1876))</f>
        <v/>
      </c>
      <c r="C1876" s="25" t="str">
        <f>IF(AND('كشف حساب'!$F$5&amp;'كشف حساب'!$F$6="")*AND(D1876='كشف حساب'!$B$5),1,IF(AND(F1876&gt;='كشف حساب'!$F$5,'حركة العملاء'!F1876&lt;='كشف حساب'!$F$6)*AND(D1876='كشف حساب'!$B$5),1,""))</f>
        <v/>
      </c>
      <c r="D1876" s="18"/>
      <c r="E1876" s="17" t="str">
        <f>IFERROR(VLOOKUP(D1876,'بيان العملاء'!$B$7:$I$170,2,0),"")</f>
        <v/>
      </c>
      <c r="F1876" s="16"/>
      <c r="G1876" s="15"/>
      <c r="H1876" s="14"/>
      <c r="I1876" s="13"/>
    </row>
    <row r="1877" spans="2:9" ht="18.75" thickBot="1" x14ac:dyDescent="0.25">
      <c r="B1877" s="25" t="str">
        <f>IF(C1877="","",COUNTIF($C$7:C1877,C1877))</f>
        <v/>
      </c>
      <c r="C1877" s="25" t="str">
        <f>IF(AND('كشف حساب'!$F$5&amp;'كشف حساب'!$F$6="")*AND(D1877='كشف حساب'!$B$5),1,IF(AND(F1877&gt;='كشف حساب'!$F$5,'حركة العملاء'!F1877&lt;='كشف حساب'!$F$6)*AND(D1877='كشف حساب'!$B$5),1,""))</f>
        <v/>
      </c>
      <c r="D1877" s="18"/>
      <c r="E1877" s="17" t="str">
        <f>IFERROR(VLOOKUP(D1877,'بيان العملاء'!$B$7:$I$170,2,0),"")</f>
        <v/>
      </c>
      <c r="F1877" s="16"/>
      <c r="G1877" s="15"/>
      <c r="H1877" s="14"/>
      <c r="I1877" s="13"/>
    </row>
    <row r="1878" spans="2:9" ht="18.75" thickBot="1" x14ac:dyDescent="0.25">
      <c r="B1878" s="25" t="str">
        <f>IF(C1878="","",COUNTIF($C$7:C1878,C1878))</f>
        <v/>
      </c>
      <c r="C1878" s="25" t="str">
        <f>IF(AND('كشف حساب'!$F$5&amp;'كشف حساب'!$F$6="")*AND(D1878='كشف حساب'!$B$5),1,IF(AND(F1878&gt;='كشف حساب'!$F$5,'حركة العملاء'!F1878&lt;='كشف حساب'!$F$6)*AND(D1878='كشف حساب'!$B$5),1,""))</f>
        <v/>
      </c>
      <c r="D1878" s="18"/>
      <c r="E1878" s="17" t="str">
        <f>IFERROR(VLOOKUP(D1878,'بيان العملاء'!$B$7:$I$170,2,0),"")</f>
        <v/>
      </c>
      <c r="F1878" s="16"/>
      <c r="G1878" s="15"/>
      <c r="H1878" s="14"/>
      <c r="I1878" s="13"/>
    </row>
    <row r="1879" spans="2:9" ht="18.75" thickBot="1" x14ac:dyDescent="0.25">
      <c r="B1879" s="25" t="str">
        <f>IF(C1879="","",COUNTIF($C$7:C1879,C1879))</f>
        <v/>
      </c>
      <c r="C1879" s="25" t="str">
        <f>IF(AND('كشف حساب'!$F$5&amp;'كشف حساب'!$F$6="")*AND(D1879='كشف حساب'!$B$5),1,IF(AND(F1879&gt;='كشف حساب'!$F$5,'حركة العملاء'!F1879&lt;='كشف حساب'!$F$6)*AND(D1879='كشف حساب'!$B$5),1,""))</f>
        <v/>
      </c>
      <c r="D1879" s="18"/>
      <c r="E1879" s="17" t="str">
        <f>IFERROR(VLOOKUP(D1879,'بيان العملاء'!$B$7:$I$170,2,0),"")</f>
        <v/>
      </c>
      <c r="F1879" s="16"/>
      <c r="G1879" s="15"/>
      <c r="H1879" s="14"/>
      <c r="I1879" s="13"/>
    </row>
    <row r="1880" spans="2:9" ht="18.75" thickBot="1" x14ac:dyDescent="0.25">
      <c r="B1880" s="25" t="str">
        <f>IF(C1880="","",COUNTIF($C$7:C1880,C1880))</f>
        <v/>
      </c>
      <c r="C1880" s="25" t="str">
        <f>IF(AND('كشف حساب'!$F$5&amp;'كشف حساب'!$F$6="")*AND(D1880='كشف حساب'!$B$5),1,IF(AND(F1880&gt;='كشف حساب'!$F$5,'حركة العملاء'!F1880&lt;='كشف حساب'!$F$6)*AND(D1880='كشف حساب'!$B$5),1,""))</f>
        <v/>
      </c>
      <c r="D1880" s="18"/>
      <c r="E1880" s="17" t="str">
        <f>IFERROR(VLOOKUP(D1880,'بيان العملاء'!$B$7:$I$170,2,0),"")</f>
        <v/>
      </c>
      <c r="F1880" s="16"/>
      <c r="G1880" s="15"/>
      <c r="H1880" s="14"/>
      <c r="I1880" s="13"/>
    </row>
    <row r="1881" spans="2:9" ht="18.75" thickBot="1" x14ac:dyDescent="0.25">
      <c r="B1881" s="25" t="str">
        <f>IF(C1881="","",COUNTIF($C$7:C1881,C1881))</f>
        <v/>
      </c>
      <c r="C1881" s="25" t="str">
        <f>IF(AND('كشف حساب'!$F$5&amp;'كشف حساب'!$F$6="")*AND(D1881='كشف حساب'!$B$5),1,IF(AND(F1881&gt;='كشف حساب'!$F$5,'حركة العملاء'!F1881&lt;='كشف حساب'!$F$6)*AND(D1881='كشف حساب'!$B$5),1,""))</f>
        <v/>
      </c>
      <c r="D1881" s="18"/>
      <c r="E1881" s="17" t="str">
        <f>IFERROR(VLOOKUP(D1881,'بيان العملاء'!$B$7:$I$170,2,0),"")</f>
        <v/>
      </c>
      <c r="F1881" s="16"/>
      <c r="G1881" s="15"/>
      <c r="H1881" s="14"/>
      <c r="I1881" s="13"/>
    </row>
    <row r="1882" spans="2:9" ht="18.75" thickBot="1" x14ac:dyDescent="0.25">
      <c r="B1882" s="25" t="str">
        <f>IF(C1882="","",COUNTIF($C$7:C1882,C1882))</f>
        <v/>
      </c>
      <c r="C1882" s="25" t="str">
        <f>IF(AND('كشف حساب'!$F$5&amp;'كشف حساب'!$F$6="")*AND(D1882='كشف حساب'!$B$5),1,IF(AND(F1882&gt;='كشف حساب'!$F$5,'حركة العملاء'!F1882&lt;='كشف حساب'!$F$6)*AND(D1882='كشف حساب'!$B$5),1,""))</f>
        <v/>
      </c>
      <c r="D1882" s="18"/>
      <c r="E1882" s="17" t="str">
        <f>IFERROR(VLOOKUP(D1882,'بيان العملاء'!$B$7:$I$170,2,0),"")</f>
        <v/>
      </c>
      <c r="F1882" s="16"/>
      <c r="G1882" s="15"/>
      <c r="H1882" s="14"/>
      <c r="I1882" s="13"/>
    </row>
    <row r="1883" spans="2:9" ht="18.75" thickBot="1" x14ac:dyDescent="0.25">
      <c r="B1883" s="25" t="str">
        <f>IF(C1883="","",COUNTIF($C$7:C1883,C1883))</f>
        <v/>
      </c>
      <c r="C1883" s="25" t="str">
        <f>IF(AND('كشف حساب'!$F$5&amp;'كشف حساب'!$F$6="")*AND(D1883='كشف حساب'!$B$5),1,IF(AND(F1883&gt;='كشف حساب'!$F$5,'حركة العملاء'!F1883&lt;='كشف حساب'!$F$6)*AND(D1883='كشف حساب'!$B$5),1,""))</f>
        <v/>
      </c>
      <c r="D1883" s="18"/>
      <c r="E1883" s="17" t="str">
        <f>IFERROR(VLOOKUP(D1883,'بيان العملاء'!$B$7:$I$170,2,0),"")</f>
        <v/>
      </c>
      <c r="F1883" s="16"/>
      <c r="G1883" s="15"/>
      <c r="H1883" s="14"/>
      <c r="I1883" s="13"/>
    </row>
    <row r="1884" spans="2:9" ht="18.75" thickBot="1" x14ac:dyDescent="0.25">
      <c r="B1884" s="25" t="str">
        <f>IF(C1884="","",COUNTIF($C$7:C1884,C1884))</f>
        <v/>
      </c>
      <c r="C1884" s="25" t="str">
        <f>IF(AND('كشف حساب'!$F$5&amp;'كشف حساب'!$F$6="")*AND(D1884='كشف حساب'!$B$5),1,IF(AND(F1884&gt;='كشف حساب'!$F$5,'حركة العملاء'!F1884&lt;='كشف حساب'!$F$6)*AND(D1884='كشف حساب'!$B$5),1,""))</f>
        <v/>
      </c>
      <c r="D1884" s="18"/>
      <c r="E1884" s="17" t="str">
        <f>IFERROR(VLOOKUP(D1884,'بيان العملاء'!$B$7:$I$170,2,0),"")</f>
        <v/>
      </c>
      <c r="F1884" s="16"/>
      <c r="G1884" s="15"/>
      <c r="H1884" s="14"/>
      <c r="I1884" s="13"/>
    </row>
    <row r="1885" spans="2:9" ht="18.75" thickBot="1" x14ac:dyDescent="0.25">
      <c r="B1885" s="25" t="str">
        <f>IF(C1885="","",COUNTIF($C$7:C1885,C1885))</f>
        <v/>
      </c>
      <c r="C1885" s="25" t="str">
        <f>IF(AND('كشف حساب'!$F$5&amp;'كشف حساب'!$F$6="")*AND(D1885='كشف حساب'!$B$5),1,IF(AND(F1885&gt;='كشف حساب'!$F$5,'حركة العملاء'!F1885&lt;='كشف حساب'!$F$6)*AND(D1885='كشف حساب'!$B$5),1,""))</f>
        <v/>
      </c>
      <c r="D1885" s="18"/>
      <c r="E1885" s="17" t="str">
        <f>IFERROR(VLOOKUP(D1885,'بيان العملاء'!$B$7:$I$170,2,0),"")</f>
        <v/>
      </c>
      <c r="F1885" s="16"/>
      <c r="G1885" s="15"/>
      <c r="H1885" s="14"/>
      <c r="I1885" s="13"/>
    </row>
    <row r="1886" spans="2:9" ht="18.75" thickBot="1" x14ac:dyDescent="0.25">
      <c r="B1886" s="25" t="str">
        <f>IF(C1886="","",COUNTIF($C$7:C1886,C1886))</f>
        <v/>
      </c>
      <c r="C1886" s="25" t="str">
        <f>IF(AND('كشف حساب'!$F$5&amp;'كشف حساب'!$F$6="")*AND(D1886='كشف حساب'!$B$5),1,IF(AND(F1886&gt;='كشف حساب'!$F$5,'حركة العملاء'!F1886&lt;='كشف حساب'!$F$6)*AND(D1886='كشف حساب'!$B$5),1,""))</f>
        <v/>
      </c>
      <c r="D1886" s="18"/>
      <c r="E1886" s="17" t="str">
        <f>IFERROR(VLOOKUP(D1886,'بيان العملاء'!$B$7:$I$170,2,0),"")</f>
        <v/>
      </c>
      <c r="F1886" s="16"/>
      <c r="G1886" s="15"/>
      <c r="H1886" s="14"/>
      <c r="I1886" s="13"/>
    </row>
    <row r="1887" spans="2:9" ht="18.75" thickBot="1" x14ac:dyDescent="0.25">
      <c r="B1887" s="25" t="str">
        <f>IF(C1887="","",COUNTIF($C$7:C1887,C1887))</f>
        <v/>
      </c>
      <c r="C1887" s="25" t="str">
        <f>IF(AND('كشف حساب'!$F$5&amp;'كشف حساب'!$F$6="")*AND(D1887='كشف حساب'!$B$5),1,IF(AND(F1887&gt;='كشف حساب'!$F$5,'حركة العملاء'!F1887&lt;='كشف حساب'!$F$6)*AND(D1887='كشف حساب'!$B$5),1,""))</f>
        <v/>
      </c>
      <c r="D1887" s="18"/>
      <c r="E1887" s="17" t="str">
        <f>IFERROR(VLOOKUP(D1887,'بيان العملاء'!$B$7:$I$170,2,0),"")</f>
        <v/>
      </c>
      <c r="F1887" s="16"/>
      <c r="G1887" s="15"/>
      <c r="H1887" s="14"/>
      <c r="I1887" s="13"/>
    </row>
    <row r="1888" spans="2:9" ht="18.75" thickBot="1" x14ac:dyDescent="0.25">
      <c r="B1888" s="25" t="str">
        <f>IF(C1888="","",COUNTIF($C$7:C1888,C1888))</f>
        <v/>
      </c>
      <c r="C1888" s="25" t="str">
        <f>IF(AND('كشف حساب'!$F$5&amp;'كشف حساب'!$F$6="")*AND(D1888='كشف حساب'!$B$5),1,IF(AND(F1888&gt;='كشف حساب'!$F$5,'حركة العملاء'!F1888&lt;='كشف حساب'!$F$6)*AND(D1888='كشف حساب'!$B$5),1,""))</f>
        <v/>
      </c>
      <c r="D1888" s="18"/>
      <c r="E1888" s="17" t="str">
        <f>IFERROR(VLOOKUP(D1888,'بيان العملاء'!$B$7:$I$170,2,0),"")</f>
        <v/>
      </c>
      <c r="F1888" s="16"/>
      <c r="G1888" s="15"/>
      <c r="H1888" s="14"/>
      <c r="I1888" s="13"/>
    </row>
    <row r="1889" spans="2:9" ht="18.75" thickBot="1" x14ac:dyDescent="0.25">
      <c r="B1889" s="25" t="str">
        <f>IF(C1889="","",COUNTIF($C$7:C1889,C1889))</f>
        <v/>
      </c>
      <c r="C1889" s="25" t="str">
        <f>IF(AND('كشف حساب'!$F$5&amp;'كشف حساب'!$F$6="")*AND(D1889='كشف حساب'!$B$5),1,IF(AND(F1889&gt;='كشف حساب'!$F$5,'حركة العملاء'!F1889&lt;='كشف حساب'!$F$6)*AND(D1889='كشف حساب'!$B$5),1,""))</f>
        <v/>
      </c>
      <c r="D1889" s="18"/>
      <c r="E1889" s="17" t="str">
        <f>IFERROR(VLOOKUP(D1889,'بيان العملاء'!$B$7:$I$170,2,0),"")</f>
        <v/>
      </c>
      <c r="F1889" s="16"/>
      <c r="G1889" s="15"/>
      <c r="H1889" s="14"/>
      <c r="I1889" s="13"/>
    </row>
    <row r="1890" spans="2:9" ht="18.75" thickBot="1" x14ac:dyDescent="0.25">
      <c r="B1890" s="25" t="str">
        <f>IF(C1890="","",COUNTIF($C$7:C1890,C1890))</f>
        <v/>
      </c>
      <c r="C1890" s="25" t="str">
        <f>IF(AND('كشف حساب'!$F$5&amp;'كشف حساب'!$F$6="")*AND(D1890='كشف حساب'!$B$5),1,IF(AND(F1890&gt;='كشف حساب'!$F$5,'حركة العملاء'!F1890&lt;='كشف حساب'!$F$6)*AND(D1890='كشف حساب'!$B$5),1,""))</f>
        <v/>
      </c>
      <c r="D1890" s="18"/>
      <c r="E1890" s="17" t="str">
        <f>IFERROR(VLOOKUP(D1890,'بيان العملاء'!$B$7:$I$170,2,0),"")</f>
        <v/>
      </c>
      <c r="F1890" s="16"/>
      <c r="G1890" s="15"/>
      <c r="H1890" s="14"/>
      <c r="I1890" s="13"/>
    </row>
    <row r="1891" spans="2:9" ht="18.75" thickBot="1" x14ac:dyDescent="0.25">
      <c r="B1891" s="25" t="str">
        <f>IF(C1891="","",COUNTIF($C$7:C1891,C1891))</f>
        <v/>
      </c>
      <c r="C1891" s="25" t="str">
        <f>IF(AND('كشف حساب'!$F$5&amp;'كشف حساب'!$F$6="")*AND(D1891='كشف حساب'!$B$5),1,IF(AND(F1891&gt;='كشف حساب'!$F$5,'حركة العملاء'!F1891&lt;='كشف حساب'!$F$6)*AND(D1891='كشف حساب'!$B$5),1,""))</f>
        <v/>
      </c>
      <c r="D1891" s="18"/>
      <c r="E1891" s="17" t="str">
        <f>IFERROR(VLOOKUP(D1891,'بيان العملاء'!$B$7:$I$170,2,0),"")</f>
        <v/>
      </c>
      <c r="F1891" s="16"/>
      <c r="G1891" s="15"/>
      <c r="H1891" s="14"/>
      <c r="I1891" s="13"/>
    </row>
    <row r="1892" spans="2:9" ht="18.75" thickBot="1" x14ac:dyDescent="0.25">
      <c r="B1892" s="25" t="str">
        <f>IF(C1892="","",COUNTIF($C$7:C1892,C1892))</f>
        <v/>
      </c>
      <c r="C1892" s="25" t="str">
        <f>IF(AND('كشف حساب'!$F$5&amp;'كشف حساب'!$F$6="")*AND(D1892='كشف حساب'!$B$5),1,IF(AND(F1892&gt;='كشف حساب'!$F$5,'حركة العملاء'!F1892&lt;='كشف حساب'!$F$6)*AND(D1892='كشف حساب'!$B$5),1,""))</f>
        <v/>
      </c>
      <c r="D1892" s="18"/>
      <c r="E1892" s="17" t="str">
        <f>IFERROR(VLOOKUP(D1892,'بيان العملاء'!$B$7:$I$170,2,0),"")</f>
        <v/>
      </c>
      <c r="F1892" s="16"/>
      <c r="G1892" s="15"/>
      <c r="H1892" s="14"/>
      <c r="I1892" s="13"/>
    </row>
    <row r="1893" spans="2:9" ht="18.75" thickBot="1" x14ac:dyDescent="0.25">
      <c r="B1893" s="25" t="str">
        <f>IF(C1893="","",COUNTIF($C$7:C1893,C1893))</f>
        <v/>
      </c>
      <c r="C1893" s="25" t="str">
        <f>IF(AND('كشف حساب'!$F$5&amp;'كشف حساب'!$F$6="")*AND(D1893='كشف حساب'!$B$5),1,IF(AND(F1893&gt;='كشف حساب'!$F$5,'حركة العملاء'!F1893&lt;='كشف حساب'!$F$6)*AND(D1893='كشف حساب'!$B$5),1,""))</f>
        <v/>
      </c>
      <c r="D1893" s="18"/>
      <c r="E1893" s="17" t="str">
        <f>IFERROR(VLOOKUP(D1893,'بيان العملاء'!$B$7:$I$170,2,0),"")</f>
        <v/>
      </c>
      <c r="F1893" s="16"/>
      <c r="G1893" s="15"/>
      <c r="H1893" s="14"/>
      <c r="I1893" s="13"/>
    </row>
    <row r="1894" spans="2:9" ht="18.75" thickBot="1" x14ac:dyDescent="0.25">
      <c r="B1894" s="25" t="str">
        <f>IF(C1894="","",COUNTIF($C$7:C1894,C1894))</f>
        <v/>
      </c>
      <c r="C1894" s="25" t="str">
        <f>IF(AND('كشف حساب'!$F$5&amp;'كشف حساب'!$F$6="")*AND(D1894='كشف حساب'!$B$5),1,IF(AND(F1894&gt;='كشف حساب'!$F$5,'حركة العملاء'!F1894&lt;='كشف حساب'!$F$6)*AND(D1894='كشف حساب'!$B$5),1,""))</f>
        <v/>
      </c>
      <c r="D1894" s="18"/>
      <c r="E1894" s="17" t="str">
        <f>IFERROR(VLOOKUP(D1894,'بيان العملاء'!$B$7:$I$170,2,0),"")</f>
        <v/>
      </c>
      <c r="F1894" s="16"/>
      <c r="G1894" s="15"/>
      <c r="H1894" s="14"/>
      <c r="I1894" s="13"/>
    </row>
    <row r="1895" spans="2:9" ht="18.75" thickBot="1" x14ac:dyDescent="0.25">
      <c r="B1895" s="25" t="str">
        <f>IF(C1895="","",COUNTIF($C$7:C1895,C1895))</f>
        <v/>
      </c>
      <c r="C1895" s="25" t="str">
        <f>IF(AND('كشف حساب'!$F$5&amp;'كشف حساب'!$F$6="")*AND(D1895='كشف حساب'!$B$5),1,IF(AND(F1895&gt;='كشف حساب'!$F$5,'حركة العملاء'!F1895&lt;='كشف حساب'!$F$6)*AND(D1895='كشف حساب'!$B$5),1,""))</f>
        <v/>
      </c>
      <c r="D1895" s="18"/>
      <c r="E1895" s="17" t="str">
        <f>IFERROR(VLOOKUP(D1895,'بيان العملاء'!$B$7:$I$170,2,0),"")</f>
        <v/>
      </c>
      <c r="F1895" s="16"/>
      <c r="G1895" s="15"/>
      <c r="H1895" s="14"/>
      <c r="I1895" s="13"/>
    </row>
    <row r="1896" spans="2:9" ht="18.75" thickBot="1" x14ac:dyDescent="0.25">
      <c r="B1896" s="25" t="str">
        <f>IF(C1896="","",COUNTIF($C$7:C1896,C1896))</f>
        <v/>
      </c>
      <c r="C1896" s="25" t="str">
        <f>IF(AND('كشف حساب'!$F$5&amp;'كشف حساب'!$F$6="")*AND(D1896='كشف حساب'!$B$5),1,IF(AND(F1896&gt;='كشف حساب'!$F$5,'حركة العملاء'!F1896&lt;='كشف حساب'!$F$6)*AND(D1896='كشف حساب'!$B$5),1,""))</f>
        <v/>
      </c>
      <c r="D1896" s="18"/>
      <c r="E1896" s="17" t="str">
        <f>IFERROR(VLOOKUP(D1896,'بيان العملاء'!$B$7:$I$170,2,0),"")</f>
        <v/>
      </c>
      <c r="F1896" s="16"/>
      <c r="G1896" s="15"/>
      <c r="H1896" s="14"/>
      <c r="I1896" s="13"/>
    </row>
    <row r="1897" spans="2:9" ht="18.75" thickBot="1" x14ac:dyDescent="0.25">
      <c r="B1897" s="25" t="str">
        <f>IF(C1897="","",COUNTIF($C$7:C1897,C1897))</f>
        <v/>
      </c>
      <c r="C1897" s="25" t="str">
        <f>IF(AND('كشف حساب'!$F$5&amp;'كشف حساب'!$F$6="")*AND(D1897='كشف حساب'!$B$5),1,IF(AND(F1897&gt;='كشف حساب'!$F$5,'حركة العملاء'!F1897&lt;='كشف حساب'!$F$6)*AND(D1897='كشف حساب'!$B$5),1,""))</f>
        <v/>
      </c>
      <c r="D1897" s="18"/>
      <c r="E1897" s="17" t="str">
        <f>IFERROR(VLOOKUP(D1897,'بيان العملاء'!$B$7:$I$170,2,0),"")</f>
        <v/>
      </c>
      <c r="F1897" s="16"/>
      <c r="G1897" s="15"/>
      <c r="H1897" s="14"/>
      <c r="I1897" s="13"/>
    </row>
    <row r="1898" spans="2:9" ht="18.75" thickBot="1" x14ac:dyDescent="0.25">
      <c r="B1898" s="25" t="str">
        <f>IF(C1898="","",COUNTIF($C$7:C1898,C1898))</f>
        <v/>
      </c>
      <c r="C1898" s="25" t="str">
        <f>IF(AND('كشف حساب'!$F$5&amp;'كشف حساب'!$F$6="")*AND(D1898='كشف حساب'!$B$5),1,IF(AND(F1898&gt;='كشف حساب'!$F$5,'حركة العملاء'!F1898&lt;='كشف حساب'!$F$6)*AND(D1898='كشف حساب'!$B$5),1,""))</f>
        <v/>
      </c>
      <c r="D1898" s="18"/>
      <c r="E1898" s="17" t="str">
        <f>IFERROR(VLOOKUP(D1898,'بيان العملاء'!$B$7:$I$170,2,0),"")</f>
        <v/>
      </c>
      <c r="F1898" s="16"/>
      <c r="G1898" s="15"/>
      <c r="H1898" s="14"/>
      <c r="I1898" s="13"/>
    </row>
    <row r="1899" spans="2:9" ht="18.75" thickBot="1" x14ac:dyDescent="0.25">
      <c r="B1899" s="25" t="str">
        <f>IF(C1899="","",COUNTIF($C$7:C1899,C1899))</f>
        <v/>
      </c>
      <c r="C1899" s="25" t="str">
        <f>IF(AND('كشف حساب'!$F$5&amp;'كشف حساب'!$F$6="")*AND(D1899='كشف حساب'!$B$5),1,IF(AND(F1899&gt;='كشف حساب'!$F$5,'حركة العملاء'!F1899&lt;='كشف حساب'!$F$6)*AND(D1899='كشف حساب'!$B$5),1,""))</f>
        <v/>
      </c>
      <c r="D1899" s="18"/>
      <c r="E1899" s="17" t="str">
        <f>IFERROR(VLOOKUP(D1899,'بيان العملاء'!$B$7:$I$170,2,0),"")</f>
        <v/>
      </c>
      <c r="F1899" s="16"/>
      <c r="G1899" s="15"/>
      <c r="H1899" s="14"/>
      <c r="I1899" s="13"/>
    </row>
    <row r="1900" spans="2:9" ht="18.75" thickBot="1" x14ac:dyDescent="0.25">
      <c r="B1900" s="25" t="str">
        <f>IF(C1900="","",COUNTIF($C$7:C1900,C1900))</f>
        <v/>
      </c>
      <c r="C1900" s="25" t="str">
        <f>IF(AND('كشف حساب'!$F$5&amp;'كشف حساب'!$F$6="")*AND(D1900='كشف حساب'!$B$5),1,IF(AND(F1900&gt;='كشف حساب'!$F$5,'حركة العملاء'!F1900&lt;='كشف حساب'!$F$6)*AND(D1900='كشف حساب'!$B$5),1,""))</f>
        <v/>
      </c>
      <c r="D1900" s="18"/>
      <c r="E1900" s="17" t="str">
        <f>IFERROR(VLOOKUP(D1900,'بيان العملاء'!$B$7:$I$170,2,0),"")</f>
        <v/>
      </c>
      <c r="F1900" s="16"/>
      <c r="G1900" s="15"/>
      <c r="H1900" s="14"/>
      <c r="I1900" s="13"/>
    </row>
    <row r="1901" spans="2:9" ht="18.75" thickBot="1" x14ac:dyDescent="0.25">
      <c r="B1901" s="25" t="str">
        <f>IF(C1901="","",COUNTIF($C$7:C1901,C1901))</f>
        <v/>
      </c>
      <c r="C1901" s="25" t="str">
        <f>IF(AND('كشف حساب'!$F$5&amp;'كشف حساب'!$F$6="")*AND(D1901='كشف حساب'!$B$5),1,IF(AND(F1901&gt;='كشف حساب'!$F$5,'حركة العملاء'!F1901&lt;='كشف حساب'!$F$6)*AND(D1901='كشف حساب'!$B$5),1,""))</f>
        <v/>
      </c>
      <c r="D1901" s="18"/>
      <c r="E1901" s="17" t="str">
        <f>IFERROR(VLOOKUP(D1901,'بيان العملاء'!$B$7:$I$170,2,0),"")</f>
        <v/>
      </c>
      <c r="F1901" s="16"/>
      <c r="G1901" s="15"/>
      <c r="H1901" s="14"/>
      <c r="I1901" s="13"/>
    </row>
    <row r="1902" spans="2:9" ht="18.75" thickBot="1" x14ac:dyDescent="0.25">
      <c r="B1902" s="25" t="str">
        <f>IF(C1902="","",COUNTIF($C$7:C1902,C1902))</f>
        <v/>
      </c>
      <c r="C1902" s="25" t="str">
        <f>IF(AND('كشف حساب'!$F$5&amp;'كشف حساب'!$F$6="")*AND(D1902='كشف حساب'!$B$5),1,IF(AND(F1902&gt;='كشف حساب'!$F$5,'حركة العملاء'!F1902&lt;='كشف حساب'!$F$6)*AND(D1902='كشف حساب'!$B$5),1,""))</f>
        <v/>
      </c>
      <c r="D1902" s="18"/>
      <c r="E1902" s="17" t="str">
        <f>IFERROR(VLOOKUP(D1902,'بيان العملاء'!$B$7:$I$170,2,0),"")</f>
        <v/>
      </c>
      <c r="F1902" s="16"/>
      <c r="G1902" s="15"/>
      <c r="H1902" s="14"/>
      <c r="I1902" s="13"/>
    </row>
    <row r="1903" spans="2:9" ht="18.75" thickBot="1" x14ac:dyDescent="0.25">
      <c r="B1903" s="25" t="str">
        <f>IF(C1903="","",COUNTIF($C$7:C1903,C1903))</f>
        <v/>
      </c>
      <c r="C1903" s="25" t="str">
        <f>IF(AND('كشف حساب'!$F$5&amp;'كشف حساب'!$F$6="")*AND(D1903='كشف حساب'!$B$5),1,IF(AND(F1903&gt;='كشف حساب'!$F$5,'حركة العملاء'!F1903&lt;='كشف حساب'!$F$6)*AND(D1903='كشف حساب'!$B$5),1,""))</f>
        <v/>
      </c>
      <c r="D1903" s="18"/>
      <c r="E1903" s="17" t="str">
        <f>IFERROR(VLOOKUP(D1903,'بيان العملاء'!$B$7:$I$170,2,0),"")</f>
        <v/>
      </c>
      <c r="F1903" s="16"/>
      <c r="G1903" s="15"/>
      <c r="H1903" s="14"/>
      <c r="I1903" s="13"/>
    </row>
    <row r="1904" spans="2:9" ht="18.75" thickBot="1" x14ac:dyDescent="0.25">
      <c r="B1904" s="25" t="str">
        <f>IF(C1904="","",COUNTIF($C$7:C1904,C1904))</f>
        <v/>
      </c>
      <c r="C1904" s="25" t="str">
        <f>IF(AND('كشف حساب'!$F$5&amp;'كشف حساب'!$F$6="")*AND(D1904='كشف حساب'!$B$5),1,IF(AND(F1904&gt;='كشف حساب'!$F$5,'حركة العملاء'!F1904&lt;='كشف حساب'!$F$6)*AND(D1904='كشف حساب'!$B$5),1,""))</f>
        <v/>
      </c>
      <c r="D1904" s="18"/>
      <c r="E1904" s="17" t="str">
        <f>IFERROR(VLOOKUP(D1904,'بيان العملاء'!$B$7:$I$170,2,0),"")</f>
        <v/>
      </c>
      <c r="F1904" s="16"/>
      <c r="G1904" s="15"/>
      <c r="H1904" s="14"/>
      <c r="I1904" s="13"/>
    </row>
    <row r="1905" spans="2:9" ht="18.75" thickBot="1" x14ac:dyDescent="0.25">
      <c r="B1905" s="25" t="str">
        <f>IF(C1905="","",COUNTIF($C$7:C1905,C1905))</f>
        <v/>
      </c>
      <c r="C1905" s="25" t="str">
        <f>IF(AND('كشف حساب'!$F$5&amp;'كشف حساب'!$F$6="")*AND(D1905='كشف حساب'!$B$5),1,IF(AND(F1905&gt;='كشف حساب'!$F$5,'حركة العملاء'!F1905&lt;='كشف حساب'!$F$6)*AND(D1905='كشف حساب'!$B$5),1,""))</f>
        <v/>
      </c>
      <c r="D1905" s="18"/>
      <c r="E1905" s="17" t="str">
        <f>IFERROR(VLOOKUP(D1905,'بيان العملاء'!$B$7:$I$170,2,0),"")</f>
        <v/>
      </c>
      <c r="F1905" s="16"/>
      <c r="G1905" s="15"/>
      <c r="H1905" s="14"/>
      <c r="I1905" s="13"/>
    </row>
    <row r="1906" spans="2:9" ht="18.75" thickBot="1" x14ac:dyDescent="0.25">
      <c r="B1906" s="25" t="str">
        <f>IF(C1906="","",COUNTIF($C$7:C1906,C1906))</f>
        <v/>
      </c>
      <c r="C1906" s="25" t="str">
        <f>IF(AND('كشف حساب'!$F$5&amp;'كشف حساب'!$F$6="")*AND(D1906='كشف حساب'!$B$5),1,IF(AND(F1906&gt;='كشف حساب'!$F$5,'حركة العملاء'!F1906&lt;='كشف حساب'!$F$6)*AND(D1906='كشف حساب'!$B$5),1,""))</f>
        <v/>
      </c>
      <c r="D1906" s="18"/>
      <c r="E1906" s="17" t="str">
        <f>IFERROR(VLOOKUP(D1906,'بيان العملاء'!$B$7:$I$170,2,0),"")</f>
        <v/>
      </c>
      <c r="F1906" s="16"/>
      <c r="G1906" s="15"/>
      <c r="H1906" s="14"/>
      <c r="I1906" s="13"/>
    </row>
    <row r="1907" spans="2:9" ht="18.75" thickBot="1" x14ac:dyDescent="0.25">
      <c r="B1907" s="25" t="str">
        <f>IF(C1907="","",COUNTIF($C$7:C1907,C1907))</f>
        <v/>
      </c>
      <c r="C1907" s="25" t="str">
        <f>IF(AND('كشف حساب'!$F$5&amp;'كشف حساب'!$F$6="")*AND(D1907='كشف حساب'!$B$5),1,IF(AND(F1907&gt;='كشف حساب'!$F$5,'حركة العملاء'!F1907&lt;='كشف حساب'!$F$6)*AND(D1907='كشف حساب'!$B$5),1,""))</f>
        <v/>
      </c>
      <c r="D1907" s="18"/>
      <c r="E1907" s="17" t="str">
        <f>IFERROR(VLOOKUP(D1907,'بيان العملاء'!$B$7:$I$170,2,0),"")</f>
        <v/>
      </c>
      <c r="F1907" s="16"/>
      <c r="G1907" s="15"/>
      <c r="H1907" s="14"/>
      <c r="I1907" s="13"/>
    </row>
    <row r="1908" spans="2:9" ht="18.75" thickBot="1" x14ac:dyDescent="0.25">
      <c r="B1908" s="25" t="str">
        <f>IF(C1908="","",COUNTIF($C$7:C1908,C1908))</f>
        <v/>
      </c>
      <c r="C1908" s="25" t="str">
        <f>IF(AND('كشف حساب'!$F$5&amp;'كشف حساب'!$F$6="")*AND(D1908='كشف حساب'!$B$5),1,IF(AND(F1908&gt;='كشف حساب'!$F$5,'حركة العملاء'!F1908&lt;='كشف حساب'!$F$6)*AND(D1908='كشف حساب'!$B$5),1,""))</f>
        <v/>
      </c>
      <c r="D1908" s="18"/>
      <c r="E1908" s="17" t="str">
        <f>IFERROR(VLOOKUP(D1908,'بيان العملاء'!$B$7:$I$170,2,0),"")</f>
        <v/>
      </c>
      <c r="F1908" s="16"/>
      <c r="G1908" s="15"/>
      <c r="H1908" s="14"/>
      <c r="I1908" s="13"/>
    </row>
    <row r="1909" spans="2:9" ht="18.75" thickBot="1" x14ac:dyDescent="0.25">
      <c r="B1909" s="25" t="str">
        <f>IF(C1909="","",COUNTIF($C$7:C1909,C1909))</f>
        <v/>
      </c>
      <c r="C1909" s="25" t="str">
        <f>IF(AND('كشف حساب'!$F$5&amp;'كشف حساب'!$F$6="")*AND(D1909='كشف حساب'!$B$5),1,IF(AND(F1909&gt;='كشف حساب'!$F$5,'حركة العملاء'!F1909&lt;='كشف حساب'!$F$6)*AND(D1909='كشف حساب'!$B$5),1,""))</f>
        <v/>
      </c>
      <c r="D1909" s="18"/>
      <c r="E1909" s="17" t="str">
        <f>IFERROR(VLOOKUP(D1909,'بيان العملاء'!$B$7:$I$170,2,0),"")</f>
        <v/>
      </c>
      <c r="F1909" s="16"/>
      <c r="G1909" s="15"/>
      <c r="H1909" s="14"/>
      <c r="I1909" s="13"/>
    </row>
    <row r="1910" spans="2:9" ht="18.75" thickBot="1" x14ac:dyDescent="0.25">
      <c r="B1910" s="25" t="str">
        <f>IF(C1910="","",COUNTIF($C$7:C1910,C1910))</f>
        <v/>
      </c>
      <c r="C1910" s="25" t="str">
        <f>IF(AND('كشف حساب'!$F$5&amp;'كشف حساب'!$F$6="")*AND(D1910='كشف حساب'!$B$5),1,IF(AND(F1910&gt;='كشف حساب'!$F$5,'حركة العملاء'!F1910&lt;='كشف حساب'!$F$6)*AND(D1910='كشف حساب'!$B$5),1,""))</f>
        <v/>
      </c>
      <c r="D1910" s="18"/>
      <c r="E1910" s="17" t="str">
        <f>IFERROR(VLOOKUP(D1910,'بيان العملاء'!$B$7:$I$170,2,0),"")</f>
        <v/>
      </c>
      <c r="F1910" s="16"/>
      <c r="G1910" s="15"/>
      <c r="H1910" s="14"/>
      <c r="I1910" s="13"/>
    </row>
    <row r="1911" spans="2:9" ht="18.75" thickBot="1" x14ac:dyDescent="0.25">
      <c r="B1911" s="25" t="str">
        <f>IF(C1911="","",COUNTIF($C$7:C1911,C1911))</f>
        <v/>
      </c>
      <c r="C1911" s="25" t="str">
        <f>IF(AND('كشف حساب'!$F$5&amp;'كشف حساب'!$F$6="")*AND(D1911='كشف حساب'!$B$5),1,IF(AND(F1911&gt;='كشف حساب'!$F$5,'حركة العملاء'!F1911&lt;='كشف حساب'!$F$6)*AND(D1911='كشف حساب'!$B$5),1,""))</f>
        <v/>
      </c>
      <c r="D1911" s="18"/>
      <c r="E1911" s="17" t="str">
        <f>IFERROR(VLOOKUP(D1911,'بيان العملاء'!$B$7:$I$170,2,0),"")</f>
        <v/>
      </c>
      <c r="F1911" s="16"/>
      <c r="G1911" s="15"/>
      <c r="H1911" s="14"/>
      <c r="I1911" s="13"/>
    </row>
    <row r="1912" spans="2:9" ht="18.75" thickBot="1" x14ac:dyDescent="0.25">
      <c r="B1912" s="25" t="str">
        <f>IF(C1912="","",COUNTIF($C$7:C1912,C1912))</f>
        <v/>
      </c>
      <c r="C1912" s="25" t="str">
        <f>IF(AND('كشف حساب'!$F$5&amp;'كشف حساب'!$F$6="")*AND(D1912='كشف حساب'!$B$5),1,IF(AND(F1912&gt;='كشف حساب'!$F$5,'حركة العملاء'!F1912&lt;='كشف حساب'!$F$6)*AND(D1912='كشف حساب'!$B$5),1,""))</f>
        <v/>
      </c>
      <c r="D1912" s="18"/>
      <c r="E1912" s="17" t="str">
        <f>IFERROR(VLOOKUP(D1912,'بيان العملاء'!$B$7:$I$170,2,0),"")</f>
        <v/>
      </c>
      <c r="F1912" s="16"/>
      <c r="G1912" s="15"/>
      <c r="H1912" s="14"/>
      <c r="I1912" s="13"/>
    </row>
    <row r="1913" spans="2:9" ht="18.75" thickBot="1" x14ac:dyDescent="0.25">
      <c r="B1913" s="25" t="str">
        <f>IF(C1913="","",COUNTIF($C$7:C1913,C1913))</f>
        <v/>
      </c>
      <c r="C1913" s="25" t="str">
        <f>IF(AND('كشف حساب'!$F$5&amp;'كشف حساب'!$F$6="")*AND(D1913='كشف حساب'!$B$5),1,IF(AND(F1913&gt;='كشف حساب'!$F$5,'حركة العملاء'!F1913&lt;='كشف حساب'!$F$6)*AND(D1913='كشف حساب'!$B$5),1,""))</f>
        <v/>
      </c>
      <c r="D1913" s="18"/>
      <c r="E1913" s="17" t="str">
        <f>IFERROR(VLOOKUP(D1913,'بيان العملاء'!$B$7:$I$170,2,0),"")</f>
        <v/>
      </c>
      <c r="F1913" s="16"/>
      <c r="G1913" s="15"/>
      <c r="H1913" s="14"/>
      <c r="I1913" s="13"/>
    </row>
    <row r="1914" spans="2:9" ht="18.75" thickBot="1" x14ac:dyDescent="0.25">
      <c r="B1914" s="25" t="str">
        <f>IF(C1914="","",COUNTIF($C$7:C1914,C1914))</f>
        <v/>
      </c>
      <c r="C1914" s="25" t="str">
        <f>IF(AND('كشف حساب'!$F$5&amp;'كشف حساب'!$F$6="")*AND(D1914='كشف حساب'!$B$5),1,IF(AND(F1914&gt;='كشف حساب'!$F$5,'حركة العملاء'!F1914&lt;='كشف حساب'!$F$6)*AND(D1914='كشف حساب'!$B$5),1,""))</f>
        <v/>
      </c>
      <c r="D1914" s="18"/>
      <c r="E1914" s="17" t="str">
        <f>IFERROR(VLOOKUP(D1914,'بيان العملاء'!$B$7:$I$170,2,0),"")</f>
        <v/>
      </c>
      <c r="F1914" s="16"/>
      <c r="G1914" s="15"/>
      <c r="H1914" s="14"/>
      <c r="I1914" s="13"/>
    </row>
    <row r="1915" spans="2:9" ht="18.75" thickBot="1" x14ac:dyDescent="0.25">
      <c r="B1915" s="25" t="str">
        <f>IF(C1915="","",COUNTIF($C$7:C1915,C1915))</f>
        <v/>
      </c>
      <c r="C1915" s="25" t="str">
        <f>IF(AND('كشف حساب'!$F$5&amp;'كشف حساب'!$F$6="")*AND(D1915='كشف حساب'!$B$5),1,IF(AND(F1915&gt;='كشف حساب'!$F$5,'حركة العملاء'!F1915&lt;='كشف حساب'!$F$6)*AND(D1915='كشف حساب'!$B$5),1,""))</f>
        <v/>
      </c>
      <c r="D1915" s="18"/>
      <c r="E1915" s="17" t="str">
        <f>IFERROR(VLOOKUP(D1915,'بيان العملاء'!$B$7:$I$170,2,0),"")</f>
        <v/>
      </c>
      <c r="F1915" s="16"/>
      <c r="G1915" s="15"/>
      <c r="H1915" s="14"/>
      <c r="I1915" s="13"/>
    </row>
    <row r="1916" spans="2:9" ht="18.75" thickBot="1" x14ac:dyDescent="0.25">
      <c r="B1916" s="25" t="str">
        <f>IF(C1916="","",COUNTIF($C$7:C1916,C1916))</f>
        <v/>
      </c>
      <c r="C1916" s="25" t="str">
        <f>IF(AND('كشف حساب'!$F$5&amp;'كشف حساب'!$F$6="")*AND(D1916='كشف حساب'!$B$5),1,IF(AND(F1916&gt;='كشف حساب'!$F$5,'حركة العملاء'!F1916&lt;='كشف حساب'!$F$6)*AND(D1916='كشف حساب'!$B$5),1,""))</f>
        <v/>
      </c>
      <c r="D1916" s="18"/>
      <c r="E1916" s="17" t="str">
        <f>IFERROR(VLOOKUP(D1916,'بيان العملاء'!$B$7:$I$170,2,0),"")</f>
        <v/>
      </c>
      <c r="F1916" s="16"/>
      <c r="G1916" s="15"/>
      <c r="H1916" s="14"/>
      <c r="I1916" s="13"/>
    </row>
    <row r="1917" spans="2:9" ht="18.75" thickBot="1" x14ac:dyDescent="0.25">
      <c r="B1917" s="25" t="str">
        <f>IF(C1917="","",COUNTIF($C$7:C1917,C1917))</f>
        <v/>
      </c>
      <c r="C1917" s="25" t="str">
        <f>IF(AND('كشف حساب'!$F$5&amp;'كشف حساب'!$F$6="")*AND(D1917='كشف حساب'!$B$5),1,IF(AND(F1917&gt;='كشف حساب'!$F$5,'حركة العملاء'!F1917&lt;='كشف حساب'!$F$6)*AND(D1917='كشف حساب'!$B$5),1,""))</f>
        <v/>
      </c>
      <c r="D1917" s="18"/>
      <c r="E1917" s="17" t="str">
        <f>IFERROR(VLOOKUP(D1917,'بيان العملاء'!$B$7:$I$170,2,0),"")</f>
        <v/>
      </c>
      <c r="F1917" s="16"/>
      <c r="G1917" s="15"/>
      <c r="H1917" s="14"/>
      <c r="I1917" s="13"/>
    </row>
    <row r="1918" spans="2:9" ht="18.75" thickBot="1" x14ac:dyDescent="0.25">
      <c r="B1918" s="25" t="str">
        <f>IF(C1918="","",COUNTIF($C$7:C1918,C1918))</f>
        <v/>
      </c>
      <c r="C1918" s="25" t="str">
        <f>IF(AND('كشف حساب'!$F$5&amp;'كشف حساب'!$F$6="")*AND(D1918='كشف حساب'!$B$5),1,IF(AND(F1918&gt;='كشف حساب'!$F$5,'حركة العملاء'!F1918&lt;='كشف حساب'!$F$6)*AND(D1918='كشف حساب'!$B$5),1,""))</f>
        <v/>
      </c>
      <c r="D1918" s="18"/>
      <c r="E1918" s="17" t="str">
        <f>IFERROR(VLOOKUP(D1918,'بيان العملاء'!$B$7:$I$170,2,0),"")</f>
        <v/>
      </c>
      <c r="F1918" s="16"/>
      <c r="G1918" s="15"/>
      <c r="H1918" s="14"/>
      <c r="I1918" s="13"/>
    </row>
    <row r="1919" spans="2:9" ht="18.75" thickBot="1" x14ac:dyDescent="0.25">
      <c r="B1919" s="25" t="str">
        <f>IF(C1919="","",COUNTIF($C$7:C1919,C1919))</f>
        <v/>
      </c>
      <c r="C1919" s="25" t="str">
        <f>IF(AND('كشف حساب'!$F$5&amp;'كشف حساب'!$F$6="")*AND(D1919='كشف حساب'!$B$5),1,IF(AND(F1919&gt;='كشف حساب'!$F$5,'حركة العملاء'!F1919&lt;='كشف حساب'!$F$6)*AND(D1919='كشف حساب'!$B$5),1,""))</f>
        <v/>
      </c>
      <c r="D1919" s="18"/>
      <c r="E1919" s="17" t="str">
        <f>IFERROR(VLOOKUP(D1919,'بيان العملاء'!$B$7:$I$170,2,0),"")</f>
        <v/>
      </c>
      <c r="F1919" s="16"/>
      <c r="G1919" s="15"/>
      <c r="H1919" s="14"/>
      <c r="I1919" s="13"/>
    </row>
    <row r="1920" spans="2:9" ht="18.75" thickBot="1" x14ac:dyDescent="0.25">
      <c r="B1920" s="25" t="str">
        <f>IF(C1920="","",COUNTIF($C$7:C1920,C1920))</f>
        <v/>
      </c>
      <c r="C1920" s="25" t="str">
        <f>IF(AND('كشف حساب'!$F$5&amp;'كشف حساب'!$F$6="")*AND(D1920='كشف حساب'!$B$5),1,IF(AND(F1920&gt;='كشف حساب'!$F$5,'حركة العملاء'!F1920&lt;='كشف حساب'!$F$6)*AND(D1920='كشف حساب'!$B$5),1,""))</f>
        <v/>
      </c>
      <c r="D1920" s="18"/>
      <c r="E1920" s="17" t="str">
        <f>IFERROR(VLOOKUP(D1920,'بيان العملاء'!$B$7:$I$170,2,0),"")</f>
        <v/>
      </c>
      <c r="F1920" s="16"/>
      <c r="G1920" s="15"/>
      <c r="H1920" s="14"/>
      <c r="I1920" s="13"/>
    </row>
    <row r="1921" spans="2:9" ht="18.75" thickBot="1" x14ac:dyDescent="0.25">
      <c r="B1921" s="25" t="str">
        <f>IF(C1921="","",COUNTIF($C$7:C1921,C1921))</f>
        <v/>
      </c>
      <c r="C1921" s="25" t="str">
        <f>IF(AND('كشف حساب'!$F$5&amp;'كشف حساب'!$F$6="")*AND(D1921='كشف حساب'!$B$5),1,IF(AND(F1921&gt;='كشف حساب'!$F$5,'حركة العملاء'!F1921&lt;='كشف حساب'!$F$6)*AND(D1921='كشف حساب'!$B$5),1,""))</f>
        <v/>
      </c>
      <c r="D1921" s="18"/>
      <c r="E1921" s="17" t="str">
        <f>IFERROR(VLOOKUP(D1921,'بيان العملاء'!$B$7:$I$170,2,0),"")</f>
        <v/>
      </c>
      <c r="F1921" s="16"/>
      <c r="G1921" s="15"/>
      <c r="H1921" s="14"/>
      <c r="I1921" s="13"/>
    </row>
    <row r="1922" spans="2:9" ht="18.75" thickBot="1" x14ac:dyDescent="0.25">
      <c r="B1922" s="25" t="str">
        <f>IF(C1922="","",COUNTIF($C$7:C1922,C1922))</f>
        <v/>
      </c>
      <c r="C1922" s="25" t="str">
        <f>IF(AND('كشف حساب'!$F$5&amp;'كشف حساب'!$F$6="")*AND(D1922='كشف حساب'!$B$5),1,IF(AND(F1922&gt;='كشف حساب'!$F$5,'حركة العملاء'!F1922&lt;='كشف حساب'!$F$6)*AND(D1922='كشف حساب'!$B$5),1,""))</f>
        <v/>
      </c>
      <c r="D1922" s="18"/>
      <c r="E1922" s="17" t="str">
        <f>IFERROR(VLOOKUP(D1922,'بيان العملاء'!$B$7:$I$170,2,0),"")</f>
        <v/>
      </c>
      <c r="F1922" s="16"/>
      <c r="G1922" s="15"/>
      <c r="H1922" s="14"/>
      <c r="I1922" s="13"/>
    </row>
    <row r="1923" spans="2:9" ht="18.75" thickBot="1" x14ac:dyDescent="0.25">
      <c r="B1923" s="25" t="str">
        <f>IF(C1923="","",COUNTIF($C$7:C1923,C1923))</f>
        <v/>
      </c>
      <c r="C1923" s="25" t="str">
        <f>IF(AND('كشف حساب'!$F$5&amp;'كشف حساب'!$F$6="")*AND(D1923='كشف حساب'!$B$5),1,IF(AND(F1923&gt;='كشف حساب'!$F$5,'حركة العملاء'!F1923&lt;='كشف حساب'!$F$6)*AND(D1923='كشف حساب'!$B$5),1,""))</f>
        <v/>
      </c>
      <c r="D1923" s="18"/>
      <c r="E1923" s="17" t="str">
        <f>IFERROR(VLOOKUP(D1923,'بيان العملاء'!$B$7:$I$170,2,0),"")</f>
        <v/>
      </c>
      <c r="F1923" s="16"/>
      <c r="G1923" s="15"/>
      <c r="H1923" s="14"/>
      <c r="I1923" s="13"/>
    </row>
    <row r="1924" spans="2:9" ht="18.75" thickBot="1" x14ac:dyDescent="0.25">
      <c r="B1924" s="25" t="str">
        <f>IF(C1924="","",COUNTIF($C$7:C1924,C1924))</f>
        <v/>
      </c>
      <c r="C1924" s="25" t="str">
        <f>IF(AND('كشف حساب'!$F$5&amp;'كشف حساب'!$F$6="")*AND(D1924='كشف حساب'!$B$5),1,IF(AND(F1924&gt;='كشف حساب'!$F$5,'حركة العملاء'!F1924&lt;='كشف حساب'!$F$6)*AND(D1924='كشف حساب'!$B$5),1,""))</f>
        <v/>
      </c>
      <c r="D1924" s="18"/>
      <c r="E1924" s="17" t="str">
        <f>IFERROR(VLOOKUP(D1924,'بيان العملاء'!$B$7:$I$170,2,0),"")</f>
        <v/>
      </c>
      <c r="F1924" s="16"/>
      <c r="G1924" s="15"/>
      <c r="H1924" s="14"/>
      <c r="I1924" s="13"/>
    </row>
    <row r="1925" spans="2:9" ht="18.75" thickBot="1" x14ac:dyDescent="0.25">
      <c r="B1925" s="25" t="str">
        <f>IF(C1925="","",COUNTIF($C$7:C1925,C1925))</f>
        <v/>
      </c>
      <c r="C1925" s="25" t="str">
        <f>IF(AND('كشف حساب'!$F$5&amp;'كشف حساب'!$F$6="")*AND(D1925='كشف حساب'!$B$5),1,IF(AND(F1925&gt;='كشف حساب'!$F$5,'حركة العملاء'!F1925&lt;='كشف حساب'!$F$6)*AND(D1925='كشف حساب'!$B$5),1,""))</f>
        <v/>
      </c>
      <c r="D1925" s="18"/>
      <c r="E1925" s="17" t="str">
        <f>IFERROR(VLOOKUP(D1925,'بيان العملاء'!$B$7:$I$170,2,0),"")</f>
        <v/>
      </c>
      <c r="F1925" s="16"/>
      <c r="G1925" s="15"/>
      <c r="H1925" s="14"/>
      <c r="I1925" s="13"/>
    </row>
    <row r="1926" spans="2:9" ht="18.75" thickBot="1" x14ac:dyDescent="0.25">
      <c r="B1926" s="25" t="str">
        <f>IF(C1926="","",COUNTIF($C$7:C1926,C1926))</f>
        <v/>
      </c>
      <c r="C1926" s="25" t="str">
        <f>IF(AND('كشف حساب'!$F$5&amp;'كشف حساب'!$F$6="")*AND(D1926='كشف حساب'!$B$5),1,IF(AND(F1926&gt;='كشف حساب'!$F$5,'حركة العملاء'!F1926&lt;='كشف حساب'!$F$6)*AND(D1926='كشف حساب'!$B$5),1,""))</f>
        <v/>
      </c>
      <c r="D1926" s="18"/>
      <c r="E1926" s="17" t="str">
        <f>IFERROR(VLOOKUP(D1926,'بيان العملاء'!$B$7:$I$170,2,0),"")</f>
        <v/>
      </c>
      <c r="F1926" s="16"/>
      <c r="G1926" s="15"/>
      <c r="H1926" s="14"/>
      <c r="I1926" s="13"/>
    </row>
    <row r="1927" spans="2:9" ht="18.75" thickBot="1" x14ac:dyDescent="0.25">
      <c r="B1927" s="25" t="str">
        <f>IF(C1927="","",COUNTIF($C$7:C1927,C1927))</f>
        <v/>
      </c>
      <c r="C1927" s="25" t="str">
        <f>IF(AND('كشف حساب'!$F$5&amp;'كشف حساب'!$F$6="")*AND(D1927='كشف حساب'!$B$5),1,IF(AND(F1927&gt;='كشف حساب'!$F$5,'حركة العملاء'!F1927&lt;='كشف حساب'!$F$6)*AND(D1927='كشف حساب'!$B$5),1,""))</f>
        <v/>
      </c>
      <c r="D1927" s="18"/>
      <c r="E1927" s="17" t="str">
        <f>IFERROR(VLOOKUP(D1927,'بيان العملاء'!$B$7:$I$170,2,0),"")</f>
        <v/>
      </c>
      <c r="F1927" s="16"/>
      <c r="G1927" s="15"/>
      <c r="H1927" s="14"/>
      <c r="I1927" s="13"/>
    </row>
    <row r="1928" spans="2:9" ht="18.75" thickBot="1" x14ac:dyDescent="0.25">
      <c r="B1928" s="25" t="str">
        <f>IF(C1928="","",COUNTIF($C$7:C1928,C1928))</f>
        <v/>
      </c>
      <c r="C1928" s="25" t="str">
        <f>IF(AND('كشف حساب'!$F$5&amp;'كشف حساب'!$F$6="")*AND(D1928='كشف حساب'!$B$5),1,IF(AND(F1928&gt;='كشف حساب'!$F$5,'حركة العملاء'!F1928&lt;='كشف حساب'!$F$6)*AND(D1928='كشف حساب'!$B$5),1,""))</f>
        <v/>
      </c>
      <c r="D1928" s="18"/>
      <c r="E1928" s="17" t="str">
        <f>IFERROR(VLOOKUP(D1928,'بيان العملاء'!$B$7:$I$170,2,0),"")</f>
        <v/>
      </c>
      <c r="F1928" s="16"/>
      <c r="G1928" s="15"/>
      <c r="H1928" s="14"/>
      <c r="I1928" s="13"/>
    </row>
    <row r="1929" spans="2:9" ht="18.75" thickBot="1" x14ac:dyDescent="0.25">
      <c r="B1929" s="25" t="str">
        <f>IF(C1929="","",COUNTIF($C$7:C1929,C1929))</f>
        <v/>
      </c>
      <c r="C1929" s="25" t="str">
        <f>IF(AND('كشف حساب'!$F$5&amp;'كشف حساب'!$F$6="")*AND(D1929='كشف حساب'!$B$5),1,IF(AND(F1929&gt;='كشف حساب'!$F$5,'حركة العملاء'!F1929&lt;='كشف حساب'!$F$6)*AND(D1929='كشف حساب'!$B$5),1,""))</f>
        <v/>
      </c>
      <c r="D1929" s="18"/>
      <c r="E1929" s="17" t="str">
        <f>IFERROR(VLOOKUP(D1929,'بيان العملاء'!$B$7:$I$170,2,0),"")</f>
        <v/>
      </c>
      <c r="F1929" s="16"/>
      <c r="G1929" s="15"/>
      <c r="H1929" s="14"/>
      <c r="I1929" s="13"/>
    </row>
    <row r="1930" spans="2:9" ht="18.75" thickBot="1" x14ac:dyDescent="0.25">
      <c r="B1930" s="25" t="str">
        <f>IF(C1930="","",COUNTIF($C$7:C1930,C1930))</f>
        <v/>
      </c>
      <c r="C1930" s="25" t="str">
        <f>IF(AND('كشف حساب'!$F$5&amp;'كشف حساب'!$F$6="")*AND(D1930='كشف حساب'!$B$5),1,IF(AND(F1930&gt;='كشف حساب'!$F$5,'حركة العملاء'!F1930&lt;='كشف حساب'!$F$6)*AND(D1930='كشف حساب'!$B$5),1,""))</f>
        <v/>
      </c>
      <c r="D1930" s="18"/>
      <c r="E1930" s="17" t="str">
        <f>IFERROR(VLOOKUP(D1930,'بيان العملاء'!$B$7:$I$170,2,0),"")</f>
        <v/>
      </c>
      <c r="F1930" s="16"/>
      <c r="G1930" s="15"/>
      <c r="H1930" s="14"/>
      <c r="I1930" s="13"/>
    </row>
    <row r="1931" spans="2:9" ht="18.75" thickBot="1" x14ac:dyDescent="0.25">
      <c r="B1931" s="25" t="str">
        <f>IF(C1931="","",COUNTIF($C$7:C1931,C1931))</f>
        <v/>
      </c>
      <c r="C1931" s="25" t="str">
        <f>IF(AND('كشف حساب'!$F$5&amp;'كشف حساب'!$F$6="")*AND(D1931='كشف حساب'!$B$5),1,IF(AND(F1931&gt;='كشف حساب'!$F$5,'حركة العملاء'!F1931&lt;='كشف حساب'!$F$6)*AND(D1931='كشف حساب'!$B$5),1,""))</f>
        <v/>
      </c>
      <c r="D1931" s="18"/>
      <c r="E1931" s="17" t="str">
        <f>IFERROR(VLOOKUP(D1931,'بيان العملاء'!$B$7:$I$170,2,0),"")</f>
        <v/>
      </c>
      <c r="F1931" s="16"/>
      <c r="G1931" s="15"/>
      <c r="H1931" s="14"/>
      <c r="I1931" s="13"/>
    </row>
    <row r="1932" spans="2:9" ht="18.75" thickBot="1" x14ac:dyDescent="0.25">
      <c r="B1932" s="25" t="str">
        <f>IF(C1932="","",COUNTIF($C$7:C1932,C1932))</f>
        <v/>
      </c>
      <c r="C1932" s="25" t="str">
        <f>IF(AND('كشف حساب'!$F$5&amp;'كشف حساب'!$F$6="")*AND(D1932='كشف حساب'!$B$5),1,IF(AND(F1932&gt;='كشف حساب'!$F$5,'حركة العملاء'!F1932&lt;='كشف حساب'!$F$6)*AND(D1932='كشف حساب'!$B$5),1,""))</f>
        <v/>
      </c>
      <c r="D1932" s="18"/>
      <c r="E1932" s="17" t="str">
        <f>IFERROR(VLOOKUP(D1932,'بيان العملاء'!$B$7:$I$170,2,0),"")</f>
        <v/>
      </c>
      <c r="F1932" s="16"/>
      <c r="G1932" s="15"/>
      <c r="H1932" s="14"/>
      <c r="I1932" s="13"/>
    </row>
    <row r="1933" spans="2:9" ht="18.75" thickBot="1" x14ac:dyDescent="0.25">
      <c r="B1933" s="25" t="str">
        <f>IF(C1933="","",COUNTIF($C$7:C1933,C1933))</f>
        <v/>
      </c>
      <c r="C1933" s="25" t="str">
        <f>IF(AND('كشف حساب'!$F$5&amp;'كشف حساب'!$F$6="")*AND(D1933='كشف حساب'!$B$5),1,IF(AND(F1933&gt;='كشف حساب'!$F$5,'حركة العملاء'!F1933&lt;='كشف حساب'!$F$6)*AND(D1933='كشف حساب'!$B$5),1,""))</f>
        <v/>
      </c>
      <c r="D1933" s="18"/>
      <c r="E1933" s="17" t="str">
        <f>IFERROR(VLOOKUP(D1933,'بيان العملاء'!$B$7:$I$170,2,0),"")</f>
        <v/>
      </c>
      <c r="F1933" s="16"/>
      <c r="G1933" s="15"/>
      <c r="H1933" s="14"/>
      <c r="I1933" s="13"/>
    </row>
    <row r="1934" spans="2:9" ht="18.75" thickBot="1" x14ac:dyDescent="0.25">
      <c r="B1934" s="25" t="str">
        <f>IF(C1934="","",COUNTIF($C$7:C1934,C1934))</f>
        <v/>
      </c>
      <c r="C1934" s="25" t="str">
        <f>IF(AND('كشف حساب'!$F$5&amp;'كشف حساب'!$F$6="")*AND(D1934='كشف حساب'!$B$5),1,IF(AND(F1934&gt;='كشف حساب'!$F$5,'حركة العملاء'!F1934&lt;='كشف حساب'!$F$6)*AND(D1934='كشف حساب'!$B$5),1,""))</f>
        <v/>
      </c>
      <c r="D1934" s="18"/>
      <c r="E1934" s="17" t="str">
        <f>IFERROR(VLOOKUP(D1934,'بيان العملاء'!$B$7:$I$170,2,0),"")</f>
        <v/>
      </c>
      <c r="F1934" s="16"/>
      <c r="G1934" s="15"/>
      <c r="H1934" s="14"/>
      <c r="I1934" s="13"/>
    </row>
    <row r="1935" spans="2:9" ht="18.75" thickBot="1" x14ac:dyDescent="0.25">
      <c r="B1935" s="25" t="str">
        <f>IF(C1935="","",COUNTIF($C$7:C1935,C1935))</f>
        <v/>
      </c>
      <c r="C1935" s="25" t="str">
        <f>IF(AND('كشف حساب'!$F$5&amp;'كشف حساب'!$F$6="")*AND(D1935='كشف حساب'!$B$5),1,IF(AND(F1935&gt;='كشف حساب'!$F$5,'حركة العملاء'!F1935&lt;='كشف حساب'!$F$6)*AND(D1935='كشف حساب'!$B$5),1,""))</f>
        <v/>
      </c>
      <c r="D1935" s="18"/>
      <c r="E1935" s="17" t="str">
        <f>IFERROR(VLOOKUP(D1935,'بيان العملاء'!$B$7:$I$170,2,0),"")</f>
        <v/>
      </c>
      <c r="F1935" s="16"/>
      <c r="G1935" s="15"/>
      <c r="H1935" s="14"/>
      <c r="I1935" s="13"/>
    </row>
    <row r="1936" spans="2:9" ht="18.75" thickBot="1" x14ac:dyDescent="0.25">
      <c r="B1936" s="25" t="str">
        <f>IF(C1936="","",COUNTIF($C$7:C1936,C1936))</f>
        <v/>
      </c>
      <c r="C1936" s="25" t="str">
        <f>IF(AND('كشف حساب'!$F$5&amp;'كشف حساب'!$F$6="")*AND(D1936='كشف حساب'!$B$5),1,IF(AND(F1936&gt;='كشف حساب'!$F$5,'حركة العملاء'!F1936&lt;='كشف حساب'!$F$6)*AND(D1936='كشف حساب'!$B$5),1,""))</f>
        <v/>
      </c>
      <c r="D1936" s="18"/>
      <c r="E1936" s="17" t="str">
        <f>IFERROR(VLOOKUP(D1936,'بيان العملاء'!$B$7:$I$170,2,0),"")</f>
        <v/>
      </c>
      <c r="F1936" s="16"/>
      <c r="G1936" s="15"/>
      <c r="H1936" s="14"/>
      <c r="I1936" s="13"/>
    </row>
    <row r="1937" spans="2:9" ht="18.75" thickBot="1" x14ac:dyDescent="0.25">
      <c r="B1937" s="25" t="str">
        <f>IF(C1937="","",COUNTIF($C$7:C1937,C1937))</f>
        <v/>
      </c>
      <c r="C1937" s="25" t="str">
        <f>IF(AND('كشف حساب'!$F$5&amp;'كشف حساب'!$F$6="")*AND(D1937='كشف حساب'!$B$5),1,IF(AND(F1937&gt;='كشف حساب'!$F$5,'حركة العملاء'!F1937&lt;='كشف حساب'!$F$6)*AND(D1937='كشف حساب'!$B$5),1,""))</f>
        <v/>
      </c>
      <c r="D1937" s="18"/>
      <c r="E1937" s="17" t="str">
        <f>IFERROR(VLOOKUP(D1937,'بيان العملاء'!$B$7:$I$170,2,0),"")</f>
        <v/>
      </c>
      <c r="F1937" s="16"/>
      <c r="G1937" s="15"/>
      <c r="H1937" s="14"/>
      <c r="I1937" s="13"/>
    </row>
    <row r="1938" spans="2:9" ht="18.75" thickBot="1" x14ac:dyDescent="0.25">
      <c r="B1938" s="25" t="str">
        <f>IF(C1938="","",COUNTIF($C$7:C1938,C1938))</f>
        <v/>
      </c>
      <c r="C1938" s="25" t="str">
        <f>IF(AND('كشف حساب'!$F$5&amp;'كشف حساب'!$F$6="")*AND(D1938='كشف حساب'!$B$5),1,IF(AND(F1938&gt;='كشف حساب'!$F$5,'حركة العملاء'!F1938&lt;='كشف حساب'!$F$6)*AND(D1938='كشف حساب'!$B$5),1,""))</f>
        <v/>
      </c>
      <c r="D1938" s="18"/>
      <c r="E1938" s="17" t="str">
        <f>IFERROR(VLOOKUP(D1938,'بيان العملاء'!$B$7:$I$170,2,0),"")</f>
        <v/>
      </c>
      <c r="F1938" s="16"/>
      <c r="G1938" s="15"/>
      <c r="H1938" s="14"/>
      <c r="I1938" s="13"/>
    </row>
    <row r="1939" spans="2:9" ht="18.75" thickBot="1" x14ac:dyDescent="0.25">
      <c r="B1939" s="25" t="str">
        <f>IF(C1939="","",COUNTIF($C$7:C1939,C1939))</f>
        <v/>
      </c>
      <c r="C1939" s="25" t="str">
        <f>IF(AND('كشف حساب'!$F$5&amp;'كشف حساب'!$F$6="")*AND(D1939='كشف حساب'!$B$5),1,IF(AND(F1939&gt;='كشف حساب'!$F$5,'حركة العملاء'!F1939&lt;='كشف حساب'!$F$6)*AND(D1939='كشف حساب'!$B$5),1,""))</f>
        <v/>
      </c>
      <c r="D1939" s="18"/>
      <c r="E1939" s="17" t="str">
        <f>IFERROR(VLOOKUP(D1939,'بيان العملاء'!$B$7:$I$170,2,0),"")</f>
        <v/>
      </c>
      <c r="F1939" s="16"/>
      <c r="G1939" s="15"/>
      <c r="H1939" s="14"/>
      <c r="I1939" s="13"/>
    </row>
    <row r="1940" spans="2:9" ht="18.75" thickBot="1" x14ac:dyDescent="0.25">
      <c r="B1940" s="25" t="str">
        <f>IF(C1940="","",COUNTIF($C$7:C1940,C1940))</f>
        <v/>
      </c>
      <c r="C1940" s="25" t="str">
        <f>IF(AND('كشف حساب'!$F$5&amp;'كشف حساب'!$F$6="")*AND(D1940='كشف حساب'!$B$5),1,IF(AND(F1940&gt;='كشف حساب'!$F$5,'حركة العملاء'!F1940&lt;='كشف حساب'!$F$6)*AND(D1940='كشف حساب'!$B$5),1,""))</f>
        <v/>
      </c>
      <c r="D1940" s="18"/>
      <c r="E1940" s="17" t="str">
        <f>IFERROR(VLOOKUP(D1940,'بيان العملاء'!$B$7:$I$170,2,0),"")</f>
        <v/>
      </c>
      <c r="F1940" s="16"/>
      <c r="G1940" s="15"/>
      <c r="H1940" s="14"/>
      <c r="I1940" s="13"/>
    </row>
    <row r="1941" spans="2:9" ht="18.75" thickBot="1" x14ac:dyDescent="0.25">
      <c r="B1941" s="25" t="str">
        <f>IF(C1941="","",COUNTIF($C$7:C1941,C1941))</f>
        <v/>
      </c>
      <c r="C1941" s="25" t="str">
        <f>IF(AND('كشف حساب'!$F$5&amp;'كشف حساب'!$F$6="")*AND(D1941='كشف حساب'!$B$5),1,IF(AND(F1941&gt;='كشف حساب'!$F$5,'حركة العملاء'!F1941&lt;='كشف حساب'!$F$6)*AND(D1941='كشف حساب'!$B$5),1,""))</f>
        <v/>
      </c>
      <c r="D1941" s="18"/>
      <c r="E1941" s="17" t="str">
        <f>IFERROR(VLOOKUP(D1941,'بيان العملاء'!$B$7:$I$170,2,0),"")</f>
        <v/>
      </c>
      <c r="F1941" s="16"/>
      <c r="G1941" s="15"/>
      <c r="H1941" s="14"/>
      <c r="I1941" s="13"/>
    </row>
    <row r="1942" spans="2:9" ht="18.75" thickBot="1" x14ac:dyDescent="0.25">
      <c r="B1942" s="25" t="str">
        <f>IF(C1942="","",COUNTIF($C$7:C1942,C1942))</f>
        <v/>
      </c>
      <c r="C1942" s="25" t="str">
        <f>IF(AND('كشف حساب'!$F$5&amp;'كشف حساب'!$F$6="")*AND(D1942='كشف حساب'!$B$5),1,IF(AND(F1942&gt;='كشف حساب'!$F$5,'حركة العملاء'!F1942&lt;='كشف حساب'!$F$6)*AND(D1942='كشف حساب'!$B$5),1,""))</f>
        <v/>
      </c>
      <c r="D1942" s="18"/>
      <c r="E1942" s="17" t="str">
        <f>IFERROR(VLOOKUP(D1942,'بيان العملاء'!$B$7:$I$170,2,0),"")</f>
        <v/>
      </c>
      <c r="F1942" s="16"/>
      <c r="G1942" s="15"/>
      <c r="H1942" s="14"/>
      <c r="I1942" s="13"/>
    </row>
    <row r="1943" spans="2:9" ht="18.75" thickBot="1" x14ac:dyDescent="0.25">
      <c r="B1943" s="25" t="str">
        <f>IF(C1943="","",COUNTIF($C$7:C1943,C1943))</f>
        <v/>
      </c>
      <c r="C1943" s="25" t="str">
        <f>IF(AND('كشف حساب'!$F$5&amp;'كشف حساب'!$F$6="")*AND(D1943='كشف حساب'!$B$5),1,IF(AND(F1943&gt;='كشف حساب'!$F$5,'حركة العملاء'!F1943&lt;='كشف حساب'!$F$6)*AND(D1943='كشف حساب'!$B$5),1,""))</f>
        <v/>
      </c>
      <c r="D1943" s="18"/>
      <c r="E1943" s="17" t="str">
        <f>IFERROR(VLOOKUP(D1943,'بيان العملاء'!$B$7:$I$170,2,0),"")</f>
        <v/>
      </c>
      <c r="F1943" s="16"/>
      <c r="G1943" s="15"/>
      <c r="H1943" s="14"/>
      <c r="I1943" s="13"/>
    </row>
    <row r="1944" spans="2:9" ht="18.75" thickBot="1" x14ac:dyDescent="0.25">
      <c r="B1944" s="25" t="str">
        <f>IF(C1944="","",COUNTIF($C$7:C1944,C1944))</f>
        <v/>
      </c>
      <c r="C1944" s="25" t="str">
        <f>IF(AND('كشف حساب'!$F$5&amp;'كشف حساب'!$F$6="")*AND(D1944='كشف حساب'!$B$5),1,IF(AND(F1944&gt;='كشف حساب'!$F$5,'حركة العملاء'!F1944&lt;='كشف حساب'!$F$6)*AND(D1944='كشف حساب'!$B$5),1,""))</f>
        <v/>
      </c>
      <c r="D1944" s="18"/>
      <c r="E1944" s="17" t="str">
        <f>IFERROR(VLOOKUP(D1944,'بيان العملاء'!$B$7:$I$170,2,0),"")</f>
        <v/>
      </c>
      <c r="F1944" s="16"/>
      <c r="G1944" s="15"/>
      <c r="H1944" s="14"/>
      <c r="I1944" s="13"/>
    </row>
    <row r="1945" spans="2:9" ht="18.75" thickBot="1" x14ac:dyDescent="0.25">
      <c r="B1945" s="25" t="str">
        <f>IF(C1945="","",COUNTIF($C$7:C1945,C1945))</f>
        <v/>
      </c>
      <c r="C1945" s="25" t="str">
        <f>IF(AND('كشف حساب'!$F$5&amp;'كشف حساب'!$F$6="")*AND(D1945='كشف حساب'!$B$5),1,IF(AND(F1945&gt;='كشف حساب'!$F$5,'حركة العملاء'!F1945&lt;='كشف حساب'!$F$6)*AND(D1945='كشف حساب'!$B$5),1,""))</f>
        <v/>
      </c>
      <c r="D1945" s="18"/>
      <c r="E1945" s="17" t="str">
        <f>IFERROR(VLOOKUP(D1945,'بيان العملاء'!$B$7:$I$170,2,0),"")</f>
        <v/>
      </c>
      <c r="F1945" s="16"/>
      <c r="G1945" s="15"/>
      <c r="H1945" s="14"/>
      <c r="I1945" s="13"/>
    </row>
    <row r="1946" spans="2:9" ht="18.75" thickBot="1" x14ac:dyDescent="0.25">
      <c r="B1946" s="25" t="str">
        <f>IF(C1946="","",COUNTIF($C$7:C1946,C1946))</f>
        <v/>
      </c>
      <c r="C1946" s="25" t="str">
        <f>IF(AND('كشف حساب'!$F$5&amp;'كشف حساب'!$F$6="")*AND(D1946='كشف حساب'!$B$5),1,IF(AND(F1946&gt;='كشف حساب'!$F$5,'حركة العملاء'!F1946&lt;='كشف حساب'!$F$6)*AND(D1946='كشف حساب'!$B$5),1,""))</f>
        <v/>
      </c>
      <c r="D1946" s="18"/>
      <c r="E1946" s="17" t="str">
        <f>IFERROR(VLOOKUP(D1946,'بيان العملاء'!$B$7:$I$170,2,0),"")</f>
        <v/>
      </c>
      <c r="F1946" s="16"/>
      <c r="G1946" s="15"/>
      <c r="H1946" s="14"/>
      <c r="I1946" s="13"/>
    </row>
    <row r="1947" spans="2:9" ht="18.75" thickBot="1" x14ac:dyDescent="0.25">
      <c r="B1947" s="25" t="str">
        <f>IF(C1947="","",COUNTIF($C$7:C1947,C1947))</f>
        <v/>
      </c>
      <c r="C1947" s="25" t="str">
        <f>IF(AND('كشف حساب'!$F$5&amp;'كشف حساب'!$F$6="")*AND(D1947='كشف حساب'!$B$5),1,IF(AND(F1947&gt;='كشف حساب'!$F$5,'حركة العملاء'!F1947&lt;='كشف حساب'!$F$6)*AND(D1947='كشف حساب'!$B$5),1,""))</f>
        <v/>
      </c>
      <c r="D1947" s="18"/>
      <c r="E1947" s="17" t="str">
        <f>IFERROR(VLOOKUP(D1947,'بيان العملاء'!$B$7:$I$170,2,0),"")</f>
        <v/>
      </c>
      <c r="F1947" s="16"/>
      <c r="G1947" s="15"/>
      <c r="H1947" s="14"/>
      <c r="I1947" s="13"/>
    </row>
    <row r="1948" spans="2:9" ht="18.75" thickBot="1" x14ac:dyDescent="0.25">
      <c r="B1948" s="25" t="str">
        <f>IF(C1948="","",COUNTIF($C$7:C1948,C1948))</f>
        <v/>
      </c>
      <c r="C1948" s="25" t="str">
        <f>IF(AND('كشف حساب'!$F$5&amp;'كشف حساب'!$F$6="")*AND(D1948='كشف حساب'!$B$5),1,IF(AND(F1948&gt;='كشف حساب'!$F$5,'حركة العملاء'!F1948&lt;='كشف حساب'!$F$6)*AND(D1948='كشف حساب'!$B$5),1,""))</f>
        <v/>
      </c>
      <c r="D1948" s="18"/>
      <c r="E1948" s="17" t="str">
        <f>IFERROR(VLOOKUP(D1948,'بيان العملاء'!$B$7:$I$170,2,0),"")</f>
        <v/>
      </c>
      <c r="F1948" s="16"/>
      <c r="G1948" s="15"/>
      <c r="H1948" s="14"/>
      <c r="I1948" s="13"/>
    </row>
    <row r="1949" spans="2:9" ht="18.75" thickBot="1" x14ac:dyDescent="0.25">
      <c r="B1949" s="25" t="str">
        <f>IF(C1949="","",COUNTIF($C$7:C1949,C1949))</f>
        <v/>
      </c>
      <c r="C1949" s="25" t="str">
        <f>IF(AND('كشف حساب'!$F$5&amp;'كشف حساب'!$F$6="")*AND(D1949='كشف حساب'!$B$5),1,IF(AND(F1949&gt;='كشف حساب'!$F$5,'حركة العملاء'!F1949&lt;='كشف حساب'!$F$6)*AND(D1949='كشف حساب'!$B$5),1,""))</f>
        <v/>
      </c>
      <c r="D1949" s="18"/>
      <c r="E1949" s="17" t="str">
        <f>IFERROR(VLOOKUP(D1949,'بيان العملاء'!$B$7:$I$170,2,0),"")</f>
        <v/>
      </c>
      <c r="F1949" s="16"/>
      <c r="G1949" s="15"/>
      <c r="H1949" s="14"/>
      <c r="I1949" s="13"/>
    </row>
    <row r="1950" spans="2:9" ht="18.75" thickBot="1" x14ac:dyDescent="0.25">
      <c r="B1950" s="25" t="str">
        <f>IF(C1950="","",COUNTIF($C$7:C1950,C1950))</f>
        <v/>
      </c>
      <c r="C1950" s="25" t="str">
        <f>IF(AND('كشف حساب'!$F$5&amp;'كشف حساب'!$F$6="")*AND(D1950='كشف حساب'!$B$5),1,IF(AND(F1950&gt;='كشف حساب'!$F$5,'حركة العملاء'!F1950&lt;='كشف حساب'!$F$6)*AND(D1950='كشف حساب'!$B$5),1,""))</f>
        <v/>
      </c>
      <c r="D1950" s="18"/>
      <c r="E1950" s="17" t="str">
        <f>IFERROR(VLOOKUP(D1950,'بيان العملاء'!$B$7:$I$170,2,0),"")</f>
        <v/>
      </c>
      <c r="F1950" s="16"/>
      <c r="G1950" s="15"/>
      <c r="H1950" s="14"/>
      <c r="I1950" s="13"/>
    </row>
    <row r="1951" spans="2:9" ht="18.75" thickBot="1" x14ac:dyDescent="0.25">
      <c r="B1951" s="25" t="str">
        <f>IF(C1951="","",COUNTIF($C$7:C1951,C1951))</f>
        <v/>
      </c>
      <c r="C1951" s="25" t="str">
        <f>IF(AND('كشف حساب'!$F$5&amp;'كشف حساب'!$F$6="")*AND(D1951='كشف حساب'!$B$5),1,IF(AND(F1951&gt;='كشف حساب'!$F$5,'حركة العملاء'!F1951&lt;='كشف حساب'!$F$6)*AND(D1951='كشف حساب'!$B$5),1,""))</f>
        <v/>
      </c>
      <c r="D1951" s="18"/>
      <c r="E1951" s="17" t="str">
        <f>IFERROR(VLOOKUP(D1951,'بيان العملاء'!$B$7:$I$170,2,0),"")</f>
        <v/>
      </c>
      <c r="F1951" s="16"/>
      <c r="G1951" s="15"/>
      <c r="H1951" s="14"/>
      <c r="I1951" s="13"/>
    </row>
    <row r="1952" spans="2:9" ht="18.75" thickBot="1" x14ac:dyDescent="0.25">
      <c r="B1952" s="25" t="str">
        <f>IF(C1952="","",COUNTIF($C$7:C1952,C1952))</f>
        <v/>
      </c>
      <c r="C1952" s="25" t="str">
        <f>IF(AND('كشف حساب'!$F$5&amp;'كشف حساب'!$F$6="")*AND(D1952='كشف حساب'!$B$5),1,IF(AND(F1952&gt;='كشف حساب'!$F$5,'حركة العملاء'!F1952&lt;='كشف حساب'!$F$6)*AND(D1952='كشف حساب'!$B$5),1,""))</f>
        <v/>
      </c>
      <c r="D1952" s="18"/>
      <c r="E1952" s="17" t="str">
        <f>IFERROR(VLOOKUP(D1952,'بيان العملاء'!$B$7:$I$170,2,0),"")</f>
        <v/>
      </c>
      <c r="F1952" s="16"/>
      <c r="G1952" s="15"/>
      <c r="H1952" s="14"/>
      <c r="I1952" s="13"/>
    </row>
    <row r="1953" spans="2:9" ht="18.75" thickBot="1" x14ac:dyDescent="0.25">
      <c r="B1953" s="25" t="str">
        <f>IF(C1953="","",COUNTIF($C$7:C1953,C1953))</f>
        <v/>
      </c>
      <c r="C1953" s="25" t="str">
        <f>IF(AND('كشف حساب'!$F$5&amp;'كشف حساب'!$F$6="")*AND(D1953='كشف حساب'!$B$5),1,IF(AND(F1953&gt;='كشف حساب'!$F$5,'حركة العملاء'!F1953&lt;='كشف حساب'!$F$6)*AND(D1953='كشف حساب'!$B$5),1,""))</f>
        <v/>
      </c>
      <c r="D1953" s="18"/>
      <c r="E1953" s="17" t="str">
        <f>IFERROR(VLOOKUP(D1953,'بيان العملاء'!$B$7:$I$170,2,0),"")</f>
        <v/>
      </c>
      <c r="F1953" s="16"/>
      <c r="G1953" s="15"/>
      <c r="H1953" s="14"/>
      <c r="I1953" s="13"/>
    </row>
    <row r="1954" spans="2:9" ht="18.75" thickBot="1" x14ac:dyDescent="0.25">
      <c r="B1954" s="25" t="str">
        <f>IF(C1954="","",COUNTIF($C$7:C1954,C1954))</f>
        <v/>
      </c>
      <c r="C1954" s="25" t="str">
        <f>IF(AND('كشف حساب'!$F$5&amp;'كشف حساب'!$F$6="")*AND(D1954='كشف حساب'!$B$5),1,IF(AND(F1954&gt;='كشف حساب'!$F$5,'حركة العملاء'!F1954&lt;='كشف حساب'!$F$6)*AND(D1954='كشف حساب'!$B$5),1,""))</f>
        <v/>
      </c>
      <c r="D1954" s="18"/>
      <c r="E1954" s="17" t="str">
        <f>IFERROR(VLOOKUP(D1954,'بيان العملاء'!$B$7:$I$170,2,0),"")</f>
        <v/>
      </c>
      <c r="F1954" s="16"/>
      <c r="G1954" s="15"/>
      <c r="H1954" s="14"/>
      <c r="I1954" s="13"/>
    </row>
    <row r="1955" spans="2:9" ht="18.75" thickBot="1" x14ac:dyDescent="0.25">
      <c r="B1955" s="25" t="str">
        <f>IF(C1955="","",COUNTIF($C$7:C1955,C1955))</f>
        <v/>
      </c>
      <c r="C1955" s="25" t="str">
        <f>IF(AND('كشف حساب'!$F$5&amp;'كشف حساب'!$F$6="")*AND(D1955='كشف حساب'!$B$5),1,IF(AND(F1955&gt;='كشف حساب'!$F$5,'حركة العملاء'!F1955&lt;='كشف حساب'!$F$6)*AND(D1955='كشف حساب'!$B$5),1,""))</f>
        <v/>
      </c>
      <c r="D1955" s="18"/>
      <c r="E1955" s="17" t="str">
        <f>IFERROR(VLOOKUP(D1955,'بيان العملاء'!$B$7:$I$170,2,0),"")</f>
        <v/>
      </c>
      <c r="F1955" s="16"/>
      <c r="G1955" s="15"/>
      <c r="H1955" s="14"/>
      <c r="I1955" s="13"/>
    </row>
    <row r="1956" spans="2:9" ht="18.75" thickBot="1" x14ac:dyDescent="0.25">
      <c r="B1956" s="25" t="str">
        <f>IF(C1956="","",COUNTIF($C$7:C1956,C1956))</f>
        <v/>
      </c>
      <c r="C1956" s="25" t="str">
        <f>IF(AND('كشف حساب'!$F$5&amp;'كشف حساب'!$F$6="")*AND(D1956='كشف حساب'!$B$5),1,IF(AND(F1956&gt;='كشف حساب'!$F$5,'حركة العملاء'!F1956&lt;='كشف حساب'!$F$6)*AND(D1956='كشف حساب'!$B$5),1,""))</f>
        <v/>
      </c>
      <c r="D1956" s="18"/>
      <c r="E1956" s="17" t="str">
        <f>IFERROR(VLOOKUP(D1956,'بيان العملاء'!$B$7:$I$170,2,0),"")</f>
        <v/>
      </c>
      <c r="F1956" s="16"/>
      <c r="G1956" s="15"/>
      <c r="H1956" s="14"/>
      <c r="I1956" s="13"/>
    </row>
    <row r="1957" spans="2:9" ht="18.75" thickBot="1" x14ac:dyDescent="0.25">
      <c r="B1957" s="25" t="str">
        <f>IF(C1957="","",COUNTIF($C$7:C1957,C1957))</f>
        <v/>
      </c>
      <c r="C1957" s="25" t="str">
        <f>IF(AND('كشف حساب'!$F$5&amp;'كشف حساب'!$F$6="")*AND(D1957='كشف حساب'!$B$5),1,IF(AND(F1957&gt;='كشف حساب'!$F$5,'حركة العملاء'!F1957&lt;='كشف حساب'!$F$6)*AND(D1957='كشف حساب'!$B$5),1,""))</f>
        <v/>
      </c>
      <c r="D1957" s="18"/>
      <c r="E1957" s="17" t="str">
        <f>IFERROR(VLOOKUP(D1957,'بيان العملاء'!$B$7:$I$170,2,0),"")</f>
        <v/>
      </c>
      <c r="F1957" s="16"/>
      <c r="G1957" s="15"/>
      <c r="H1957" s="14"/>
      <c r="I1957" s="13"/>
    </row>
    <row r="1958" spans="2:9" ht="18.75" thickBot="1" x14ac:dyDescent="0.25">
      <c r="B1958" s="25" t="str">
        <f>IF(C1958="","",COUNTIF($C$7:C1958,C1958))</f>
        <v/>
      </c>
      <c r="C1958" s="25" t="str">
        <f>IF(AND('كشف حساب'!$F$5&amp;'كشف حساب'!$F$6="")*AND(D1958='كشف حساب'!$B$5),1,IF(AND(F1958&gt;='كشف حساب'!$F$5,'حركة العملاء'!F1958&lt;='كشف حساب'!$F$6)*AND(D1958='كشف حساب'!$B$5),1,""))</f>
        <v/>
      </c>
      <c r="D1958" s="18"/>
      <c r="E1958" s="17" t="str">
        <f>IFERROR(VLOOKUP(D1958,'بيان العملاء'!$B$7:$I$170,2,0),"")</f>
        <v/>
      </c>
      <c r="F1958" s="16"/>
      <c r="G1958" s="15"/>
      <c r="H1958" s="14"/>
      <c r="I1958" s="13"/>
    </row>
    <row r="1959" spans="2:9" ht="18.75" thickBot="1" x14ac:dyDescent="0.25">
      <c r="B1959" s="25" t="str">
        <f>IF(C1959="","",COUNTIF($C$7:C1959,C1959))</f>
        <v/>
      </c>
      <c r="C1959" s="25" t="str">
        <f>IF(AND('كشف حساب'!$F$5&amp;'كشف حساب'!$F$6="")*AND(D1959='كشف حساب'!$B$5),1,IF(AND(F1959&gt;='كشف حساب'!$F$5,'حركة العملاء'!F1959&lt;='كشف حساب'!$F$6)*AND(D1959='كشف حساب'!$B$5),1,""))</f>
        <v/>
      </c>
      <c r="D1959" s="18"/>
      <c r="E1959" s="17" t="str">
        <f>IFERROR(VLOOKUP(D1959,'بيان العملاء'!$B$7:$I$170,2,0),"")</f>
        <v/>
      </c>
      <c r="F1959" s="16"/>
      <c r="G1959" s="15"/>
      <c r="H1959" s="14"/>
      <c r="I1959" s="13"/>
    </row>
    <row r="1960" spans="2:9" ht="18.75" thickBot="1" x14ac:dyDescent="0.25">
      <c r="B1960" s="25" t="str">
        <f>IF(C1960="","",COUNTIF($C$7:C1960,C1960))</f>
        <v/>
      </c>
      <c r="C1960" s="25" t="str">
        <f>IF(AND('كشف حساب'!$F$5&amp;'كشف حساب'!$F$6="")*AND(D1960='كشف حساب'!$B$5),1,IF(AND(F1960&gt;='كشف حساب'!$F$5,'حركة العملاء'!F1960&lt;='كشف حساب'!$F$6)*AND(D1960='كشف حساب'!$B$5),1,""))</f>
        <v/>
      </c>
      <c r="D1960" s="18"/>
      <c r="E1960" s="17" t="str">
        <f>IFERROR(VLOOKUP(D1960,'بيان العملاء'!$B$7:$I$170,2,0),"")</f>
        <v/>
      </c>
      <c r="F1960" s="16"/>
      <c r="G1960" s="15"/>
      <c r="H1960" s="14"/>
      <c r="I1960" s="13"/>
    </row>
    <row r="1961" spans="2:9" ht="18.75" thickBot="1" x14ac:dyDescent="0.25">
      <c r="B1961" s="25" t="str">
        <f>IF(C1961="","",COUNTIF($C$7:C1961,C1961))</f>
        <v/>
      </c>
      <c r="C1961" s="25" t="str">
        <f>IF(AND('كشف حساب'!$F$5&amp;'كشف حساب'!$F$6="")*AND(D1961='كشف حساب'!$B$5),1,IF(AND(F1961&gt;='كشف حساب'!$F$5,'حركة العملاء'!F1961&lt;='كشف حساب'!$F$6)*AND(D1961='كشف حساب'!$B$5),1,""))</f>
        <v/>
      </c>
      <c r="D1961" s="18"/>
      <c r="E1961" s="17" t="str">
        <f>IFERROR(VLOOKUP(D1961,'بيان العملاء'!$B$7:$I$170,2,0),"")</f>
        <v/>
      </c>
      <c r="F1961" s="16"/>
      <c r="G1961" s="15"/>
      <c r="H1961" s="14"/>
      <c r="I1961" s="13"/>
    </row>
    <row r="1962" spans="2:9" ht="18.75" thickBot="1" x14ac:dyDescent="0.25">
      <c r="B1962" s="25" t="str">
        <f>IF(C1962="","",COUNTIF($C$7:C1962,C1962))</f>
        <v/>
      </c>
      <c r="C1962" s="25" t="str">
        <f>IF(AND('كشف حساب'!$F$5&amp;'كشف حساب'!$F$6="")*AND(D1962='كشف حساب'!$B$5),1,IF(AND(F1962&gt;='كشف حساب'!$F$5,'حركة العملاء'!F1962&lt;='كشف حساب'!$F$6)*AND(D1962='كشف حساب'!$B$5),1,""))</f>
        <v/>
      </c>
      <c r="D1962" s="18"/>
      <c r="E1962" s="17" t="str">
        <f>IFERROR(VLOOKUP(D1962,'بيان العملاء'!$B$7:$I$170,2,0),"")</f>
        <v/>
      </c>
      <c r="F1962" s="16"/>
      <c r="G1962" s="15"/>
      <c r="H1962" s="14"/>
      <c r="I1962" s="13"/>
    </row>
    <row r="1963" spans="2:9" ht="18.75" thickBot="1" x14ac:dyDescent="0.25">
      <c r="B1963" s="25" t="str">
        <f>IF(C1963="","",COUNTIF($C$7:C1963,C1963))</f>
        <v/>
      </c>
      <c r="C1963" s="25" t="str">
        <f>IF(AND('كشف حساب'!$F$5&amp;'كشف حساب'!$F$6="")*AND(D1963='كشف حساب'!$B$5),1,IF(AND(F1963&gt;='كشف حساب'!$F$5,'حركة العملاء'!F1963&lt;='كشف حساب'!$F$6)*AND(D1963='كشف حساب'!$B$5),1,""))</f>
        <v/>
      </c>
      <c r="D1963" s="18"/>
      <c r="E1963" s="17" t="str">
        <f>IFERROR(VLOOKUP(D1963,'بيان العملاء'!$B$7:$I$170,2,0),"")</f>
        <v/>
      </c>
      <c r="F1963" s="16"/>
      <c r="G1963" s="15"/>
      <c r="H1963" s="14"/>
      <c r="I1963" s="13"/>
    </row>
    <row r="1964" spans="2:9" ht="18.75" thickBot="1" x14ac:dyDescent="0.25">
      <c r="B1964" s="25" t="str">
        <f>IF(C1964="","",COUNTIF($C$7:C1964,C1964))</f>
        <v/>
      </c>
      <c r="C1964" s="25" t="str">
        <f>IF(AND('كشف حساب'!$F$5&amp;'كشف حساب'!$F$6="")*AND(D1964='كشف حساب'!$B$5),1,IF(AND(F1964&gt;='كشف حساب'!$F$5,'حركة العملاء'!F1964&lt;='كشف حساب'!$F$6)*AND(D1964='كشف حساب'!$B$5),1,""))</f>
        <v/>
      </c>
      <c r="D1964" s="18"/>
      <c r="E1964" s="17" t="str">
        <f>IFERROR(VLOOKUP(D1964,'بيان العملاء'!$B$7:$I$170,2,0),"")</f>
        <v/>
      </c>
      <c r="F1964" s="16"/>
      <c r="G1964" s="15"/>
      <c r="H1964" s="14"/>
      <c r="I1964" s="13"/>
    </row>
    <row r="1965" spans="2:9" ht="18.75" thickBot="1" x14ac:dyDescent="0.25">
      <c r="B1965" s="25" t="str">
        <f>IF(C1965="","",COUNTIF($C$7:C1965,C1965))</f>
        <v/>
      </c>
      <c r="C1965" s="25" t="str">
        <f>IF(AND('كشف حساب'!$F$5&amp;'كشف حساب'!$F$6="")*AND(D1965='كشف حساب'!$B$5),1,IF(AND(F1965&gt;='كشف حساب'!$F$5,'حركة العملاء'!F1965&lt;='كشف حساب'!$F$6)*AND(D1965='كشف حساب'!$B$5),1,""))</f>
        <v/>
      </c>
      <c r="D1965" s="18"/>
      <c r="E1965" s="17" t="str">
        <f>IFERROR(VLOOKUP(D1965,'بيان العملاء'!$B$7:$I$170,2,0),"")</f>
        <v/>
      </c>
      <c r="F1965" s="16"/>
      <c r="G1965" s="15"/>
      <c r="H1965" s="14"/>
      <c r="I1965" s="13"/>
    </row>
    <row r="1966" spans="2:9" ht="18.75" thickBot="1" x14ac:dyDescent="0.25">
      <c r="B1966" s="25" t="str">
        <f>IF(C1966="","",COUNTIF($C$7:C1966,C1966))</f>
        <v/>
      </c>
      <c r="C1966" s="25" t="str">
        <f>IF(AND('كشف حساب'!$F$5&amp;'كشف حساب'!$F$6="")*AND(D1966='كشف حساب'!$B$5),1,IF(AND(F1966&gt;='كشف حساب'!$F$5,'حركة العملاء'!F1966&lt;='كشف حساب'!$F$6)*AND(D1966='كشف حساب'!$B$5),1,""))</f>
        <v/>
      </c>
      <c r="D1966" s="18"/>
      <c r="E1966" s="17" t="str">
        <f>IFERROR(VLOOKUP(D1966,'بيان العملاء'!$B$7:$I$170,2,0),"")</f>
        <v/>
      </c>
      <c r="F1966" s="16"/>
      <c r="G1966" s="15"/>
      <c r="H1966" s="14"/>
      <c r="I1966" s="13"/>
    </row>
    <row r="1967" spans="2:9" ht="18.75" thickBot="1" x14ac:dyDescent="0.25">
      <c r="B1967" s="25" t="str">
        <f>IF(C1967="","",COUNTIF($C$7:C1967,C1967))</f>
        <v/>
      </c>
      <c r="C1967" s="25" t="str">
        <f>IF(AND('كشف حساب'!$F$5&amp;'كشف حساب'!$F$6="")*AND(D1967='كشف حساب'!$B$5),1,IF(AND(F1967&gt;='كشف حساب'!$F$5,'حركة العملاء'!F1967&lt;='كشف حساب'!$F$6)*AND(D1967='كشف حساب'!$B$5),1,""))</f>
        <v/>
      </c>
      <c r="D1967" s="18"/>
      <c r="E1967" s="17" t="str">
        <f>IFERROR(VLOOKUP(D1967,'بيان العملاء'!$B$7:$I$170,2,0),"")</f>
        <v/>
      </c>
      <c r="F1967" s="16"/>
      <c r="G1967" s="15"/>
      <c r="H1967" s="14"/>
      <c r="I1967" s="13"/>
    </row>
    <row r="1968" spans="2:9" ht="18.75" thickBot="1" x14ac:dyDescent="0.25">
      <c r="B1968" s="25" t="str">
        <f>IF(C1968="","",COUNTIF($C$7:C1968,C1968))</f>
        <v/>
      </c>
      <c r="C1968" s="25" t="str">
        <f>IF(AND('كشف حساب'!$F$5&amp;'كشف حساب'!$F$6="")*AND(D1968='كشف حساب'!$B$5),1,IF(AND(F1968&gt;='كشف حساب'!$F$5,'حركة العملاء'!F1968&lt;='كشف حساب'!$F$6)*AND(D1968='كشف حساب'!$B$5),1,""))</f>
        <v/>
      </c>
      <c r="D1968" s="18"/>
      <c r="E1968" s="17" t="str">
        <f>IFERROR(VLOOKUP(D1968,'بيان العملاء'!$B$7:$I$170,2,0),"")</f>
        <v/>
      </c>
      <c r="F1968" s="16"/>
      <c r="G1968" s="15"/>
      <c r="H1968" s="14"/>
      <c r="I1968" s="13"/>
    </row>
    <row r="1969" spans="2:9" ht="18.75" thickBot="1" x14ac:dyDescent="0.25">
      <c r="B1969" s="25" t="str">
        <f>IF(C1969="","",COUNTIF($C$7:C1969,C1969))</f>
        <v/>
      </c>
      <c r="C1969" s="25" t="str">
        <f>IF(AND('كشف حساب'!$F$5&amp;'كشف حساب'!$F$6="")*AND(D1969='كشف حساب'!$B$5),1,IF(AND(F1969&gt;='كشف حساب'!$F$5,'حركة العملاء'!F1969&lt;='كشف حساب'!$F$6)*AND(D1969='كشف حساب'!$B$5),1,""))</f>
        <v/>
      </c>
      <c r="D1969" s="18"/>
      <c r="E1969" s="17" t="str">
        <f>IFERROR(VLOOKUP(D1969,'بيان العملاء'!$B$7:$I$170,2,0),"")</f>
        <v/>
      </c>
      <c r="F1969" s="16"/>
      <c r="G1969" s="15"/>
      <c r="H1969" s="14"/>
      <c r="I1969" s="13"/>
    </row>
    <row r="1970" spans="2:9" ht="18.75" thickBot="1" x14ac:dyDescent="0.25">
      <c r="B1970" s="25" t="str">
        <f>IF(C1970="","",COUNTIF($C$7:C1970,C1970))</f>
        <v/>
      </c>
      <c r="C1970" s="25" t="str">
        <f>IF(AND('كشف حساب'!$F$5&amp;'كشف حساب'!$F$6="")*AND(D1970='كشف حساب'!$B$5),1,IF(AND(F1970&gt;='كشف حساب'!$F$5,'حركة العملاء'!F1970&lt;='كشف حساب'!$F$6)*AND(D1970='كشف حساب'!$B$5),1,""))</f>
        <v/>
      </c>
      <c r="D1970" s="18"/>
      <c r="E1970" s="17" t="str">
        <f>IFERROR(VLOOKUP(D1970,'بيان العملاء'!$B$7:$I$170,2,0),"")</f>
        <v/>
      </c>
      <c r="F1970" s="16"/>
      <c r="G1970" s="15"/>
      <c r="H1970" s="14"/>
      <c r="I1970" s="13"/>
    </row>
    <row r="1971" spans="2:9" ht="18.75" thickBot="1" x14ac:dyDescent="0.25">
      <c r="B1971" s="25" t="str">
        <f>IF(C1971="","",COUNTIF($C$7:C1971,C1971))</f>
        <v/>
      </c>
      <c r="C1971" s="25" t="str">
        <f>IF(AND('كشف حساب'!$F$5&amp;'كشف حساب'!$F$6="")*AND(D1971='كشف حساب'!$B$5),1,IF(AND(F1971&gt;='كشف حساب'!$F$5,'حركة العملاء'!F1971&lt;='كشف حساب'!$F$6)*AND(D1971='كشف حساب'!$B$5),1,""))</f>
        <v/>
      </c>
      <c r="D1971" s="18"/>
      <c r="E1971" s="17" t="str">
        <f>IFERROR(VLOOKUP(D1971,'بيان العملاء'!$B$7:$I$170,2,0),"")</f>
        <v/>
      </c>
      <c r="F1971" s="16"/>
      <c r="G1971" s="15"/>
      <c r="H1971" s="14"/>
      <c r="I1971" s="13"/>
    </row>
    <row r="1972" spans="2:9" ht="18.75" thickBot="1" x14ac:dyDescent="0.25">
      <c r="B1972" s="25" t="str">
        <f>IF(C1972="","",COUNTIF($C$7:C1972,C1972))</f>
        <v/>
      </c>
      <c r="C1972" s="25" t="str">
        <f>IF(AND('كشف حساب'!$F$5&amp;'كشف حساب'!$F$6="")*AND(D1972='كشف حساب'!$B$5),1,IF(AND(F1972&gt;='كشف حساب'!$F$5,'حركة العملاء'!F1972&lt;='كشف حساب'!$F$6)*AND(D1972='كشف حساب'!$B$5),1,""))</f>
        <v/>
      </c>
      <c r="D1972" s="18"/>
      <c r="E1972" s="17" t="str">
        <f>IFERROR(VLOOKUP(D1972,'بيان العملاء'!$B$7:$I$170,2,0),"")</f>
        <v/>
      </c>
      <c r="F1972" s="16"/>
      <c r="G1972" s="15"/>
      <c r="H1972" s="14"/>
      <c r="I1972" s="13"/>
    </row>
    <row r="1973" spans="2:9" ht="18.75" thickBot="1" x14ac:dyDescent="0.25">
      <c r="B1973" s="25" t="str">
        <f>IF(C1973="","",COUNTIF($C$7:C1973,C1973))</f>
        <v/>
      </c>
      <c r="C1973" s="25" t="str">
        <f>IF(AND('كشف حساب'!$F$5&amp;'كشف حساب'!$F$6="")*AND(D1973='كشف حساب'!$B$5),1,IF(AND(F1973&gt;='كشف حساب'!$F$5,'حركة العملاء'!F1973&lt;='كشف حساب'!$F$6)*AND(D1973='كشف حساب'!$B$5),1,""))</f>
        <v/>
      </c>
      <c r="D1973" s="18"/>
      <c r="E1973" s="17" t="str">
        <f>IFERROR(VLOOKUP(D1973,'بيان العملاء'!$B$7:$I$170,2,0),"")</f>
        <v/>
      </c>
      <c r="F1973" s="16"/>
      <c r="G1973" s="15"/>
      <c r="H1973" s="14"/>
      <c r="I1973" s="13"/>
    </row>
    <row r="1974" spans="2:9" ht="18.75" thickBot="1" x14ac:dyDescent="0.25">
      <c r="B1974" s="25" t="str">
        <f>IF(C1974="","",COUNTIF($C$7:C1974,C1974))</f>
        <v/>
      </c>
      <c r="C1974" s="25" t="str">
        <f>IF(AND('كشف حساب'!$F$5&amp;'كشف حساب'!$F$6="")*AND(D1974='كشف حساب'!$B$5),1,IF(AND(F1974&gt;='كشف حساب'!$F$5,'حركة العملاء'!F1974&lt;='كشف حساب'!$F$6)*AND(D1974='كشف حساب'!$B$5),1,""))</f>
        <v/>
      </c>
      <c r="D1974" s="18"/>
      <c r="E1974" s="17" t="str">
        <f>IFERROR(VLOOKUP(D1974,'بيان العملاء'!$B$7:$I$170,2,0),"")</f>
        <v/>
      </c>
      <c r="F1974" s="16"/>
      <c r="G1974" s="15"/>
      <c r="H1974" s="14"/>
      <c r="I1974" s="13"/>
    </row>
    <row r="1975" spans="2:9" ht="18.75" thickBot="1" x14ac:dyDescent="0.25">
      <c r="B1975" s="25" t="str">
        <f>IF(C1975="","",COUNTIF($C$7:C1975,C1975))</f>
        <v/>
      </c>
      <c r="C1975" s="25" t="str">
        <f>IF(AND('كشف حساب'!$F$5&amp;'كشف حساب'!$F$6="")*AND(D1975='كشف حساب'!$B$5),1,IF(AND(F1975&gt;='كشف حساب'!$F$5,'حركة العملاء'!F1975&lt;='كشف حساب'!$F$6)*AND(D1975='كشف حساب'!$B$5),1,""))</f>
        <v/>
      </c>
      <c r="D1975" s="18"/>
      <c r="E1975" s="17" t="str">
        <f>IFERROR(VLOOKUP(D1975,'بيان العملاء'!$B$7:$I$170,2,0),"")</f>
        <v/>
      </c>
      <c r="F1975" s="16"/>
      <c r="G1975" s="15"/>
      <c r="H1975" s="14"/>
      <c r="I1975" s="13"/>
    </row>
    <row r="1976" spans="2:9" ht="18.75" thickBot="1" x14ac:dyDescent="0.25">
      <c r="B1976" s="25" t="str">
        <f>IF(C1976="","",COUNTIF($C$7:C1976,C1976))</f>
        <v/>
      </c>
      <c r="C1976" s="25" t="str">
        <f>IF(AND('كشف حساب'!$F$5&amp;'كشف حساب'!$F$6="")*AND(D1976='كشف حساب'!$B$5),1,IF(AND(F1976&gt;='كشف حساب'!$F$5,'حركة العملاء'!F1976&lt;='كشف حساب'!$F$6)*AND(D1976='كشف حساب'!$B$5),1,""))</f>
        <v/>
      </c>
      <c r="D1976" s="18"/>
      <c r="E1976" s="17" t="str">
        <f>IFERROR(VLOOKUP(D1976,'بيان العملاء'!$B$7:$I$170,2,0),"")</f>
        <v/>
      </c>
      <c r="F1976" s="16"/>
      <c r="G1976" s="15"/>
      <c r="H1976" s="14"/>
      <c r="I1976" s="13"/>
    </row>
    <row r="1977" spans="2:9" ht="18.75" thickBot="1" x14ac:dyDescent="0.25">
      <c r="B1977" s="25" t="str">
        <f>IF(C1977="","",COUNTIF($C$7:C1977,C1977))</f>
        <v/>
      </c>
      <c r="C1977" s="25" t="str">
        <f>IF(AND('كشف حساب'!$F$5&amp;'كشف حساب'!$F$6="")*AND(D1977='كشف حساب'!$B$5),1,IF(AND(F1977&gt;='كشف حساب'!$F$5,'حركة العملاء'!F1977&lt;='كشف حساب'!$F$6)*AND(D1977='كشف حساب'!$B$5),1,""))</f>
        <v/>
      </c>
      <c r="D1977" s="18"/>
      <c r="E1977" s="17" t="str">
        <f>IFERROR(VLOOKUP(D1977,'بيان العملاء'!$B$7:$I$170,2,0),"")</f>
        <v/>
      </c>
      <c r="F1977" s="16"/>
      <c r="G1977" s="15"/>
      <c r="H1977" s="14"/>
      <c r="I1977" s="13"/>
    </row>
    <row r="1978" spans="2:9" ht="18.75" thickBot="1" x14ac:dyDescent="0.25">
      <c r="B1978" s="25" t="str">
        <f>IF(C1978="","",COUNTIF($C$7:C1978,C1978))</f>
        <v/>
      </c>
      <c r="C1978" s="25" t="str">
        <f>IF(AND('كشف حساب'!$F$5&amp;'كشف حساب'!$F$6="")*AND(D1978='كشف حساب'!$B$5),1,IF(AND(F1978&gt;='كشف حساب'!$F$5,'حركة العملاء'!F1978&lt;='كشف حساب'!$F$6)*AND(D1978='كشف حساب'!$B$5),1,""))</f>
        <v/>
      </c>
      <c r="D1978" s="18"/>
      <c r="E1978" s="17" t="str">
        <f>IFERROR(VLOOKUP(D1978,'بيان العملاء'!$B$7:$I$170,2,0),"")</f>
        <v/>
      </c>
      <c r="F1978" s="16"/>
      <c r="G1978" s="15"/>
      <c r="H1978" s="14"/>
      <c r="I1978" s="13"/>
    </row>
    <row r="1979" spans="2:9" ht="18.75" thickBot="1" x14ac:dyDescent="0.25">
      <c r="B1979" s="25" t="str">
        <f>IF(C1979="","",COUNTIF($C$7:C1979,C1979))</f>
        <v/>
      </c>
      <c r="C1979" s="25" t="str">
        <f>IF(AND('كشف حساب'!$F$5&amp;'كشف حساب'!$F$6="")*AND(D1979='كشف حساب'!$B$5),1,IF(AND(F1979&gt;='كشف حساب'!$F$5,'حركة العملاء'!F1979&lt;='كشف حساب'!$F$6)*AND(D1979='كشف حساب'!$B$5),1,""))</f>
        <v/>
      </c>
      <c r="D1979" s="18"/>
      <c r="E1979" s="17" t="str">
        <f>IFERROR(VLOOKUP(D1979,'بيان العملاء'!$B$7:$I$170,2,0),"")</f>
        <v/>
      </c>
      <c r="F1979" s="16"/>
      <c r="G1979" s="15"/>
      <c r="H1979" s="14"/>
      <c r="I1979" s="13"/>
    </row>
    <row r="1980" spans="2:9" ht="18.75" thickBot="1" x14ac:dyDescent="0.25">
      <c r="B1980" s="25" t="str">
        <f>IF(C1980="","",COUNTIF($C$7:C1980,C1980))</f>
        <v/>
      </c>
      <c r="C1980" s="25" t="str">
        <f>IF(AND('كشف حساب'!$F$5&amp;'كشف حساب'!$F$6="")*AND(D1980='كشف حساب'!$B$5),1,IF(AND(F1980&gt;='كشف حساب'!$F$5,'حركة العملاء'!F1980&lt;='كشف حساب'!$F$6)*AND(D1980='كشف حساب'!$B$5),1,""))</f>
        <v/>
      </c>
      <c r="D1980" s="18"/>
      <c r="E1980" s="17" t="str">
        <f>IFERROR(VLOOKUP(D1980,'بيان العملاء'!$B$7:$I$170,2,0),"")</f>
        <v/>
      </c>
      <c r="F1980" s="16"/>
      <c r="G1980" s="15"/>
      <c r="H1980" s="14"/>
      <c r="I1980" s="13"/>
    </row>
    <row r="1981" spans="2:9" ht="18.75" thickBot="1" x14ac:dyDescent="0.25">
      <c r="B1981" s="25" t="str">
        <f>IF(C1981="","",COUNTIF($C$7:C1981,C1981))</f>
        <v/>
      </c>
      <c r="C1981" s="25" t="str">
        <f>IF(AND('كشف حساب'!$F$5&amp;'كشف حساب'!$F$6="")*AND(D1981='كشف حساب'!$B$5),1,IF(AND(F1981&gt;='كشف حساب'!$F$5,'حركة العملاء'!F1981&lt;='كشف حساب'!$F$6)*AND(D1981='كشف حساب'!$B$5),1,""))</f>
        <v/>
      </c>
      <c r="D1981" s="18"/>
      <c r="E1981" s="17" t="str">
        <f>IFERROR(VLOOKUP(D1981,'بيان العملاء'!$B$7:$I$170,2,0),"")</f>
        <v/>
      </c>
      <c r="F1981" s="16"/>
      <c r="G1981" s="15"/>
      <c r="H1981" s="14"/>
      <c r="I1981" s="13"/>
    </row>
    <row r="1982" spans="2:9" ht="18.75" thickBot="1" x14ac:dyDescent="0.25">
      <c r="B1982" s="25" t="str">
        <f>IF(C1982="","",COUNTIF($C$7:C1982,C1982))</f>
        <v/>
      </c>
      <c r="C1982" s="25" t="str">
        <f>IF(AND('كشف حساب'!$F$5&amp;'كشف حساب'!$F$6="")*AND(D1982='كشف حساب'!$B$5),1,IF(AND(F1982&gt;='كشف حساب'!$F$5,'حركة العملاء'!F1982&lt;='كشف حساب'!$F$6)*AND(D1982='كشف حساب'!$B$5),1,""))</f>
        <v/>
      </c>
      <c r="D1982" s="18"/>
      <c r="E1982" s="17" t="str">
        <f>IFERROR(VLOOKUP(D1982,'بيان العملاء'!$B$7:$I$170,2,0),"")</f>
        <v/>
      </c>
      <c r="F1982" s="16"/>
      <c r="G1982" s="15"/>
      <c r="H1982" s="14"/>
      <c r="I1982" s="13"/>
    </row>
    <row r="1983" spans="2:9" ht="18.75" thickBot="1" x14ac:dyDescent="0.25">
      <c r="B1983" s="25" t="str">
        <f>IF(C1983="","",COUNTIF($C$7:C1983,C1983))</f>
        <v/>
      </c>
      <c r="C1983" s="25" t="str">
        <f>IF(AND('كشف حساب'!$F$5&amp;'كشف حساب'!$F$6="")*AND(D1983='كشف حساب'!$B$5),1,IF(AND(F1983&gt;='كشف حساب'!$F$5,'حركة العملاء'!F1983&lt;='كشف حساب'!$F$6)*AND(D1983='كشف حساب'!$B$5),1,""))</f>
        <v/>
      </c>
      <c r="D1983" s="18"/>
      <c r="E1983" s="17" t="str">
        <f>IFERROR(VLOOKUP(D1983,'بيان العملاء'!$B$7:$I$170,2,0),"")</f>
        <v/>
      </c>
      <c r="F1983" s="16"/>
      <c r="G1983" s="15"/>
      <c r="H1983" s="14"/>
      <c r="I1983" s="13"/>
    </row>
    <row r="1984" spans="2:9" ht="18.75" thickBot="1" x14ac:dyDescent="0.25">
      <c r="B1984" s="25" t="str">
        <f>IF(C1984="","",COUNTIF($C$7:C1984,C1984))</f>
        <v/>
      </c>
      <c r="C1984" s="25" t="str">
        <f>IF(AND('كشف حساب'!$F$5&amp;'كشف حساب'!$F$6="")*AND(D1984='كشف حساب'!$B$5),1,IF(AND(F1984&gt;='كشف حساب'!$F$5,'حركة العملاء'!F1984&lt;='كشف حساب'!$F$6)*AND(D1984='كشف حساب'!$B$5),1,""))</f>
        <v/>
      </c>
      <c r="D1984" s="18"/>
      <c r="E1984" s="17" t="str">
        <f>IFERROR(VLOOKUP(D1984,'بيان العملاء'!$B$7:$I$170,2,0),"")</f>
        <v/>
      </c>
      <c r="F1984" s="16"/>
      <c r="G1984" s="15"/>
      <c r="H1984" s="14"/>
      <c r="I1984" s="13"/>
    </row>
    <row r="1985" spans="2:9" ht="18.75" thickBot="1" x14ac:dyDescent="0.25">
      <c r="B1985" s="25" t="str">
        <f>IF(C1985="","",COUNTIF($C$7:C1985,C1985))</f>
        <v/>
      </c>
      <c r="C1985" s="25" t="str">
        <f>IF(AND('كشف حساب'!$F$5&amp;'كشف حساب'!$F$6="")*AND(D1985='كشف حساب'!$B$5),1,IF(AND(F1985&gt;='كشف حساب'!$F$5,'حركة العملاء'!F1985&lt;='كشف حساب'!$F$6)*AND(D1985='كشف حساب'!$B$5),1,""))</f>
        <v/>
      </c>
      <c r="D1985" s="18"/>
      <c r="E1985" s="17" t="str">
        <f>IFERROR(VLOOKUP(D1985,'بيان العملاء'!$B$7:$I$170,2,0),"")</f>
        <v/>
      </c>
      <c r="F1985" s="16"/>
      <c r="G1985" s="15"/>
      <c r="H1985" s="14"/>
      <c r="I1985" s="13"/>
    </row>
    <row r="1986" spans="2:9" ht="18.75" thickBot="1" x14ac:dyDescent="0.25">
      <c r="B1986" s="25" t="str">
        <f>IF(C1986="","",COUNTIF($C$7:C1986,C1986))</f>
        <v/>
      </c>
      <c r="C1986" s="25" t="str">
        <f>IF(AND('كشف حساب'!$F$5&amp;'كشف حساب'!$F$6="")*AND(D1986='كشف حساب'!$B$5),1,IF(AND(F1986&gt;='كشف حساب'!$F$5,'حركة العملاء'!F1986&lt;='كشف حساب'!$F$6)*AND(D1986='كشف حساب'!$B$5),1,""))</f>
        <v/>
      </c>
      <c r="D1986" s="18"/>
      <c r="E1986" s="17" t="str">
        <f>IFERROR(VLOOKUP(D1986,'بيان العملاء'!$B$7:$I$170,2,0),"")</f>
        <v/>
      </c>
      <c r="F1986" s="16"/>
      <c r="G1986" s="15"/>
      <c r="H1986" s="14"/>
      <c r="I1986" s="13"/>
    </row>
    <row r="1987" spans="2:9" ht="18.75" thickBot="1" x14ac:dyDescent="0.25">
      <c r="B1987" s="25" t="str">
        <f>IF(C1987="","",COUNTIF($C$7:C1987,C1987))</f>
        <v/>
      </c>
      <c r="C1987" s="25" t="str">
        <f>IF(AND('كشف حساب'!$F$5&amp;'كشف حساب'!$F$6="")*AND(D1987='كشف حساب'!$B$5),1,IF(AND(F1987&gt;='كشف حساب'!$F$5,'حركة العملاء'!F1987&lt;='كشف حساب'!$F$6)*AND(D1987='كشف حساب'!$B$5),1,""))</f>
        <v/>
      </c>
      <c r="D1987" s="18"/>
      <c r="E1987" s="17" t="str">
        <f>IFERROR(VLOOKUP(D1987,'بيان العملاء'!$B$7:$I$170,2,0),"")</f>
        <v/>
      </c>
      <c r="F1987" s="16"/>
      <c r="G1987" s="15"/>
      <c r="H1987" s="14"/>
      <c r="I1987" s="13"/>
    </row>
    <row r="1988" spans="2:9" ht="18.75" thickBot="1" x14ac:dyDescent="0.25">
      <c r="B1988" s="25" t="str">
        <f>IF(C1988="","",COUNTIF($C$7:C1988,C1988))</f>
        <v/>
      </c>
      <c r="C1988" s="25" t="str">
        <f>IF(AND('كشف حساب'!$F$5&amp;'كشف حساب'!$F$6="")*AND(D1988='كشف حساب'!$B$5),1,IF(AND(F1988&gt;='كشف حساب'!$F$5,'حركة العملاء'!F1988&lt;='كشف حساب'!$F$6)*AND(D1988='كشف حساب'!$B$5),1,""))</f>
        <v/>
      </c>
      <c r="D1988" s="18"/>
      <c r="E1988" s="17" t="str">
        <f>IFERROR(VLOOKUP(D1988,'بيان العملاء'!$B$7:$I$170,2,0),"")</f>
        <v/>
      </c>
      <c r="F1988" s="16"/>
      <c r="G1988" s="15"/>
      <c r="H1988" s="14"/>
      <c r="I1988" s="13"/>
    </row>
    <row r="1989" spans="2:9" ht="18.75" thickBot="1" x14ac:dyDescent="0.25">
      <c r="B1989" s="25" t="str">
        <f>IF(C1989="","",COUNTIF($C$7:C1989,C1989))</f>
        <v/>
      </c>
      <c r="C1989" s="25" t="str">
        <f>IF(AND('كشف حساب'!$F$5&amp;'كشف حساب'!$F$6="")*AND(D1989='كشف حساب'!$B$5),1,IF(AND(F1989&gt;='كشف حساب'!$F$5,'حركة العملاء'!F1989&lt;='كشف حساب'!$F$6)*AND(D1989='كشف حساب'!$B$5),1,""))</f>
        <v/>
      </c>
      <c r="D1989" s="18"/>
      <c r="E1989" s="17" t="str">
        <f>IFERROR(VLOOKUP(D1989,'بيان العملاء'!$B$7:$I$170,2,0),"")</f>
        <v/>
      </c>
      <c r="F1989" s="16"/>
      <c r="G1989" s="15"/>
      <c r="H1989" s="14"/>
      <c r="I1989" s="13"/>
    </row>
    <row r="1990" spans="2:9" ht="18.75" thickBot="1" x14ac:dyDescent="0.25">
      <c r="B1990" s="25" t="str">
        <f>IF(C1990="","",COUNTIF($C$7:C1990,C1990))</f>
        <v/>
      </c>
      <c r="C1990" s="25" t="str">
        <f>IF(AND('كشف حساب'!$F$5&amp;'كشف حساب'!$F$6="")*AND(D1990='كشف حساب'!$B$5),1,IF(AND(F1990&gt;='كشف حساب'!$F$5,'حركة العملاء'!F1990&lt;='كشف حساب'!$F$6)*AND(D1990='كشف حساب'!$B$5),1,""))</f>
        <v/>
      </c>
      <c r="D1990" s="18"/>
      <c r="E1990" s="17" t="str">
        <f>IFERROR(VLOOKUP(D1990,'بيان العملاء'!$B$7:$I$170,2,0),"")</f>
        <v/>
      </c>
      <c r="F1990" s="16"/>
      <c r="G1990" s="15"/>
      <c r="H1990" s="14"/>
      <c r="I1990" s="13"/>
    </row>
    <row r="1991" spans="2:9" ht="18.75" thickBot="1" x14ac:dyDescent="0.25">
      <c r="B1991" s="25" t="str">
        <f>IF(C1991="","",COUNTIF($C$7:C1991,C1991))</f>
        <v/>
      </c>
      <c r="C1991" s="25" t="str">
        <f>IF(AND('كشف حساب'!$F$5&amp;'كشف حساب'!$F$6="")*AND(D1991='كشف حساب'!$B$5),1,IF(AND(F1991&gt;='كشف حساب'!$F$5,'حركة العملاء'!F1991&lt;='كشف حساب'!$F$6)*AND(D1991='كشف حساب'!$B$5),1,""))</f>
        <v/>
      </c>
      <c r="D1991" s="18"/>
      <c r="E1991" s="17" t="str">
        <f>IFERROR(VLOOKUP(D1991,'بيان العملاء'!$B$7:$I$170,2,0),"")</f>
        <v/>
      </c>
      <c r="F1991" s="16"/>
      <c r="G1991" s="15"/>
      <c r="H1991" s="14"/>
      <c r="I1991" s="13"/>
    </row>
    <row r="1992" spans="2:9" ht="18.75" thickBot="1" x14ac:dyDescent="0.25">
      <c r="B1992" s="25" t="str">
        <f>IF(C1992="","",COUNTIF($C$7:C1992,C1992))</f>
        <v/>
      </c>
      <c r="C1992" s="25" t="str">
        <f>IF(AND('كشف حساب'!$F$5&amp;'كشف حساب'!$F$6="")*AND(D1992='كشف حساب'!$B$5),1,IF(AND(F1992&gt;='كشف حساب'!$F$5,'حركة العملاء'!F1992&lt;='كشف حساب'!$F$6)*AND(D1992='كشف حساب'!$B$5),1,""))</f>
        <v/>
      </c>
      <c r="D1992" s="18"/>
      <c r="E1992" s="17" t="str">
        <f>IFERROR(VLOOKUP(D1992,'بيان العملاء'!$B$7:$I$170,2,0),"")</f>
        <v/>
      </c>
      <c r="F1992" s="16"/>
      <c r="G1992" s="15"/>
      <c r="H1992" s="14"/>
      <c r="I1992" s="13"/>
    </row>
    <row r="1993" spans="2:9" ht="18.75" thickBot="1" x14ac:dyDescent="0.25">
      <c r="B1993" s="25" t="str">
        <f>IF(C1993="","",COUNTIF($C$7:C1993,C1993))</f>
        <v/>
      </c>
      <c r="C1993" s="25" t="str">
        <f>IF(AND('كشف حساب'!$F$5&amp;'كشف حساب'!$F$6="")*AND(D1993='كشف حساب'!$B$5),1,IF(AND(F1993&gt;='كشف حساب'!$F$5,'حركة العملاء'!F1993&lt;='كشف حساب'!$F$6)*AND(D1993='كشف حساب'!$B$5),1,""))</f>
        <v/>
      </c>
      <c r="D1993" s="18"/>
      <c r="E1993" s="17" t="str">
        <f>IFERROR(VLOOKUP(D1993,'بيان العملاء'!$B$7:$I$170,2,0),"")</f>
        <v/>
      </c>
      <c r="F1993" s="16"/>
      <c r="G1993" s="15"/>
      <c r="H1993" s="14"/>
      <c r="I1993" s="13"/>
    </row>
    <row r="1994" spans="2:9" ht="18.75" thickBot="1" x14ac:dyDescent="0.25">
      <c r="B1994" s="25" t="str">
        <f>IF(C1994="","",COUNTIF($C$7:C1994,C1994))</f>
        <v/>
      </c>
      <c r="C1994" s="25" t="str">
        <f>IF(AND('كشف حساب'!$F$5&amp;'كشف حساب'!$F$6="")*AND(D1994='كشف حساب'!$B$5),1,IF(AND(F1994&gt;='كشف حساب'!$F$5,'حركة العملاء'!F1994&lt;='كشف حساب'!$F$6)*AND(D1994='كشف حساب'!$B$5),1,""))</f>
        <v/>
      </c>
      <c r="D1994" s="18"/>
      <c r="E1994" s="17" t="str">
        <f>IFERROR(VLOOKUP(D1994,'بيان العملاء'!$B$7:$I$170,2,0),"")</f>
        <v/>
      </c>
      <c r="F1994" s="16"/>
      <c r="G1994" s="15"/>
      <c r="H1994" s="14"/>
      <c r="I1994" s="13"/>
    </row>
    <row r="1995" spans="2:9" ht="18.75" thickBot="1" x14ac:dyDescent="0.25">
      <c r="B1995" s="25" t="str">
        <f>IF(C1995="","",COUNTIF($C$7:C1995,C1995))</f>
        <v/>
      </c>
      <c r="C1995" s="25" t="str">
        <f>IF(AND('كشف حساب'!$F$5&amp;'كشف حساب'!$F$6="")*AND(D1995='كشف حساب'!$B$5),1,IF(AND(F1995&gt;='كشف حساب'!$F$5,'حركة العملاء'!F1995&lt;='كشف حساب'!$F$6)*AND(D1995='كشف حساب'!$B$5),1,""))</f>
        <v/>
      </c>
      <c r="D1995" s="18"/>
      <c r="E1995" s="17" t="str">
        <f>IFERROR(VLOOKUP(D1995,'بيان العملاء'!$B$7:$I$170,2,0),"")</f>
        <v/>
      </c>
      <c r="F1995" s="16"/>
      <c r="G1995" s="15"/>
      <c r="H1995" s="14"/>
      <c r="I1995" s="13"/>
    </row>
    <row r="1996" spans="2:9" ht="18.75" thickBot="1" x14ac:dyDescent="0.25">
      <c r="B1996" s="25" t="str">
        <f>IF(C1996="","",COUNTIF($C$7:C1996,C1996))</f>
        <v/>
      </c>
      <c r="C1996" s="25" t="str">
        <f>IF(AND('كشف حساب'!$F$5&amp;'كشف حساب'!$F$6="")*AND(D1996='كشف حساب'!$B$5),1,IF(AND(F1996&gt;='كشف حساب'!$F$5,'حركة العملاء'!F1996&lt;='كشف حساب'!$F$6)*AND(D1996='كشف حساب'!$B$5),1,""))</f>
        <v/>
      </c>
      <c r="D1996" s="18"/>
      <c r="E1996" s="17" t="str">
        <f>IFERROR(VLOOKUP(D1996,'بيان العملاء'!$B$7:$I$170,2,0),"")</f>
        <v/>
      </c>
      <c r="F1996" s="16"/>
      <c r="G1996" s="15"/>
      <c r="H1996" s="14"/>
      <c r="I1996" s="13"/>
    </row>
    <row r="1997" spans="2:9" ht="18.75" thickBot="1" x14ac:dyDescent="0.25">
      <c r="B1997" s="25" t="str">
        <f>IF(C1997="","",COUNTIF($C$7:C1997,C1997))</f>
        <v/>
      </c>
      <c r="C1997" s="25" t="str">
        <f>IF(AND('كشف حساب'!$F$5&amp;'كشف حساب'!$F$6="")*AND(D1997='كشف حساب'!$B$5),1,IF(AND(F1997&gt;='كشف حساب'!$F$5,'حركة العملاء'!F1997&lt;='كشف حساب'!$F$6)*AND(D1997='كشف حساب'!$B$5),1,""))</f>
        <v/>
      </c>
      <c r="D1997" s="18"/>
      <c r="E1997" s="17" t="str">
        <f>IFERROR(VLOOKUP(D1997,'بيان العملاء'!$B$7:$I$170,2,0),"")</f>
        <v/>
      </c>
      <c r="F1997" s="16"/>
      <c r="G1997" s="15"/>
      <c r="H1997" s="14"/>
      <c r="I1997" s="13"/>
    </row>
    <row r="1998" spans="2:9" ht="18.75" thickBot="1" x14ac:dyDescent="0.25">
      <c r="B1998" s="25" t="str">
        <f>IF(C1998="","",COUNTIF($C$7:C1998,C1998))</f>
        <v/>
      </c>
      <c r="C1998" s="25" t="str">
        <f>IF(AND('كشف حساب'!$F$5&amp;'كشف حساب'!$F$6="")*AND(D1998='كشف حساب'!$B$5),1,IF(AND(F1998&gt;='كشف حساب'!$F$5,'حركة العملاء'!F1998&lt;='كشف حساب'!$F$6)*AND(D1998='كشف حساب'!$B$5),1,""))</f>
        <v/>
      </c>
      <c r="D1998" s="18"/>
      <c r="E1998" s="17" t="str">
        <f>IFERROR(VLOOKUP(D1998,'بيان العملاء'!$B$7:$I$170,2,0),"")</f>
        <v/>
      </c>
      <c r="F1998" s="16"/>
      <c r="G1998" s="15"/>
      <c r="H1998" s="14"/>
      <c r="I1998" s="13"/>
    </row>
    <row r="1999" spans="2:9" ht="18.75" thickBot="1" x14ac:dyDescent="0.25">
      <c r="B1999" s="25" t="str">
        <f>IF(C1999="","",COUNTIF($C$7:C1999,C1999))</f>
        <v/>
      </c>
      <c r="C1999" s="25" t="str">
        <f>IF(AND('كشف حساب'!$F$5&amp;'كشف حساب'!$F$6="")*AND(D1999='كشف حساب'!$B$5),1,IF(AND(F1999&gt;='كشف حساب'!$F$5,'حركة العملاء'!F1999&lt;='كشف حساب'!$F$6)*AND(D1999='كشف حساب'!$B$5),1,""))</f>
        <v/>
      </c>
      <c r="D1999" s="18"/>
      <c r="E1999" s="17" t="str">
        <f>IFERROR(VLOOKUP(D1999,'بيان العملاء'!$B$7:$I$170,2,0),"")</f>
        <v/>
      </c>
      <c r="F1999" s="16"/>
      <c r="G1999" s="15"/>
      <c r="H1999" s="14"/>
      <c r="I1999" s="13"/>
    </row>
    <row r="2000" spans="2:9" ht="18.75" thickBot="1" x14ac:dyDescent="0.25">
      <c r="B2000" s="25" t="str">
        <f>IF(C2000="","",COUNTIF($C$7:C2000,C2000))</f>
        <v/>
      </c>
      <c r="C2000" s="25" t="str">
        <f>IF(AND('كشف حساب'!$F$5&amp;'كشف حساب'!$F$6="")*AND(D2000='كشف حساب'!$B$5),1,IF(AND(F2000&gt;='كشف حساب'!$F$5,'حركة العملاء'!F2000&lt;='كشف حساب'!$F$6)*AND(D2000='كشف حساب'!$B$5),1,""))</f>
        <v/>
      </c>
      <c r="D2000" s="18"/>
      <c r="E2000" s="17" t="str">
        <f>IFERROR(VLOOKUP(D2000,'بيان العملاء'!$B$7:$I$170,2,0),"")</f>
        <v/>
      </c>
      <c r="F2000" s="16"/>
      <c r="G2000" s="15"/>
      <c r="H2000" s="14"/>
      <c r="I2000" s="13"/>
    </row>
    <row r="2001" spans="2:9" ht="18.75" thickBot="1" x14ac:dyDescent="0.25">
      <c r="B2001" s="25" t="str">
        <f>IF(C2001="","",COUNTIF($C$7:C2001,C2001))</f>
        <v/>
      </c>
      <c r="C2001" s="25" t="str">
        <f>IF(AND('كشف حساب'!$F$5&amp;'كشف حساب'!$F$6="")*AND(D2001='كشف حساب'!$B$5),1,IF(AND(F2001&gt;='كشف حساب'!$F$5,'حركة العملاء'!F2001&lt;='كشف حساب'!$F$6)*AND(D2001='كشف حساب'!$B$5),1,""))</f>
        <v/>
      </c>
      <c r="D2001" s="18"/>
      <c r="E2001" s="17" t="str">
        <f>IFERROR(VLOOKUP(D2001,'بيان العملاء'!$B$7:$I$170,2,0),"")</f>
        <v/>
      </c>
      <c r="F2001" s="16"/>
      <c r="G2001" s="15"/>
      <c r="H2001" s="14"/>
      <c r="I2001" s="13"/>
    </row>
    <row r="2002" spans="2:9" ht="18.75" thickBot="1" x14ac:dyDescent="0.25">
      <c r="B2002" s="25" t="str">
        <f>IF(C2002="","",COUNTIF($C$7:C2002,C2002))</f>
        <v/>
      </c>
      <c r="C2002" s="25" t="str">
        <f>IF(AND('كشف حساب'!$F$5&amp;'كشف حساب'!$F$6="")*AND(D2002='كشف حساب'!$B$5),1,IF(AND(F2002&gt;='كشف حساب'!$F$5,'حركة العملاء'!F2002&lt;='كشف حساب'!$F$6)*AND(D2002='كشف حساب'!$B$5),1,""))</f>
        <v/>
      </c>
      <c r="D2002" s="18"/>
      <c r="E2002" s="17" t="str">
        <f>IFERROR(VLOOKUP(D2002,'بيان العملاء'!$B$7:$I$170,2,0),"")</f>
        <v/>
      </c>
      <c r="F2002" s="16"/>
      <c r="G2002" s="15"/>
      <c r="H2002" s="14"/>
      <c r="I2002" s="13"/>
    </row>
    <row r="2003" spans="2:9" ht="18.75" thickBot="1" x14ac:dyDescent="0.25">
      <c r="B2003" s="25" t="str">
        <f>IF(C2003="","",COUNTIF($C$7:C2003,C2003))</f>
        <v/>
      </c>
      <c r="C2003" s="25" t="str">
        <f>IF(AND('كشف حساب'!$F$5&amp;'كشف حساب'!$F$6="")*AND(D2003='كشف حساب'!$B$5),1,IF(AND(F2003&gt;='كشف حساب'!$F$5,'حركة العملاء'!F2003&lt;='كشف حساب'!$F$6)*AND(D2003='كشف حساب'!$B$5),1,""))</f>
        <v/>
      </c>
      <c r="D2003" s="18"/>
      <c r="E2003" s="17" t="str">
        <f>IFERROR(VLOOKUP(D2003,'بيان العملاء'!$B$7:$I$170,2,0),"")</f>
        <v/>
      </c>
      <c r="F2003" s="16"/>
      <c r="G2003" s="15"/>
      <c r="H2003" s="14"/>
      <c r="I2003" s="13"/>
    </row>
    <row r="2004" spans="2:9" ht="18.75" thickBot="1" x14ac:dyDescent="0.25">
      <c r="B2004" s="25" t="str">
        <f>IF(C2004="","",COUNTIF($C$7:C2004,C2004))</f>
        <v/>
      </c>
      <c r="C2004" s="25" t="str">
        <f>IF(AND('كشف حساب'!$F$5&amp;'كشف حساب'!$F$6="")*AND(D2004='كشف حساب'!$B$5),1,IF(AND(F2004&gt;='كشف حساب'!$F$5,'حركة العملاء'!F2004&lt;='كشف حساب'!$F$6)*AND(D2004='كشف حساب'!$B$5),1,""))</f>
        <v/>
      </c>
      <c r="D2004" s="18"/>
      <c r="E2004" s="17" t="str">
        <f>IFERROR(VLOOKUP(D2004,'بيان العملاء'!$B$7:$I$170,2,0),"")</f>
        <v/>
      </c>
      <c r="F2004" s="16"/>
      <c r="G2004" s="15"/>
      <c r="H2004" s="14"/>
      <c r="I2004" s="13"/>
    </row>
    <row r="2005" spans="2:9" ht="18.75" thickBot="1" x14ac:dyDescent="0.25">
      <c r="B2005" s="25" t="str">
        <f>IF(C2005="","",COUNTIF($C$7:C2005,C2005))</f>
        <v/>
      </c>
      <c r="C2005" s="25" t="str">
        <f>IF(AND('كشف حساب'!$F$5&amp;'كشف حساب'!$F$6="")*AND(D2005='كشف حساب'!$B$5),1,IF(AND(F2005&gt;='كشف حساب'!$F$5,'حركة العملاء'!F2005&lt;='كشف حساب'!$F$6)*AND(D2005='كشف حساب'!$B$5),1,""))</f>
        <v/>
      </c>
      <c r="D2005" s="18"/>
      <c r="E2005" s="17" t="str">
        <f>IFERROR(VLOOKUP(D2005,'بيان العملاء'!$B$7:$I$170,2,0),"")</f>
        <v/>
      </c>
      <c r="F2005" s="16"/>
      <c r="G2005" s="15"/>
      <c r="H2005" s="14"/>
      <c r="I2005" s="13"/>
    </row>
    <row r="2006" spans="2:9" ht="18.75" thickBot="1" x14ac:dyDescent="0.25">
      <c r="B2006" s="25" t="str">
        <f>IF(C2006="","",COUNTIF($C$7:C2006,C2006))</f>
        <v/>
      </c>
      <c r="C2006" s="25" t="str">
        <f>IF(AND('كشف حساب'!$F$5&amp;'كشف حساب'!$F$6="")*AND(D2006='كشف حساب'!$B$5),1,IF(AND(F2006&gt;='كشف حساب'!$F$5,'حركة العملاء'!F2006&lt;='كشف حساب'!$F$6)*AND(D2006='كشف حساب'!$B$5),1,""))</f>
        <v/>
      </c>
      <c r="D2006" s="18"/>
      <c r="E2006" s="17" t="str">
        <f>IFERROR(VLOOKUP(D2006,'بيان العملاء'!$B$7:$I$170,2,0),"")</f>
        <v/>
      </c>
      <c r="F2006" s="16"/>
      <c r="G2006" s="15"/>
      <c r="H2006" s="14"/>
      <c r="I2006" s="13"/>
    </row>
    <row r="2007" spans="2:9" ht="18.75" thickBot="1" x14ac:dyDescent="0.25">
      <c r="B2007" s="25" t="str">
        <f>IF(C2007="","",COUNTIF($C$7:C2007,C2007))</f>
        <v/>
      </c>
      <c r="C2007" s="25" t="str">
        <f>IF(AND('كشف حساب'!$F$5&amp;'كشف حساب'!$F$6="")*AND(D2007='كشف حساب'!$B$5),1,IF(AND(F2007&gt;='كشف حساب'!$F$5,'حركة العملاء'!F2007&lt;='كشف حساب'!$F$6)*AND(D2007='كشف حساب'!$B$5),1,""))</f>
        <v/>
      </c>
      <c r="D2007" s="18"/>
      <c r="E2007" s="17" t="str">
        <f>IFERROR(VLOOKUP(D2007,'بيان العملاء'!$B$7:$I$170,2,0),"")</f>
        <v/>
      </c>
      <c r="F2007" s="16"/>
      <c r="G2007" s="15"/>
      <c r="H2007" s="14"/>
      <c r="I2007" s="13"/>
    </row>
    <row r="2008" spans="2:9" ht="18.75" thickBot="1" x14ac:dyDescent="0.25">
      <c r="B2008" s="25" t="str">
        <f>IF(C2008="","",COUNTIF($C$7:C2008,C2008))</f>
        <v/>
      </c>
      <c r="C2008" s="25" t="str">
        <f>IF(AND('كشف حساب'!$F$5&amp;'كشف حساب'!$F$6="")*AND(D2008='كشف حساب'!$B$5),1,IF(AND(F2008&gt;='كشف حساب'!$F$5,'حركة العملاء'!F2008&lt;='كشف حساب'!$F$6)*AND(D2008='كشف حساب'!$B$5),1,""))</f>
        <v/>
      </c>
      <c r="D2008" s="18"/>
      <c r="E2008" s="17" t="str">
        <f>IFERROR(VLOOKUP(D2008,'بيان العملاء'!$B$7:$I$170,2,0),"")</f>
        <v/>
      </c>
      <c r="F2008" s="16"/>
      <c r="G2008" s="15"/>
      <c r="H2008" s="14"/>
      <c r="I2008" s="13"/>
    </row>
    <row r="2009" spans="2:9" ht="18.75" thickBot="1" x14ac:dyDescent="0.25">
      <c r="B2009" s="25" t="str">
        <f>IF(C2009="","",COUNTIF($C$7:C2009,C2009))</f>
        <v/>
      </c>
      <c r="C2009" s="25" t="str">
        <f>IF(AND('كشف حساب'!$F$5&amp;'كشف حساب'!$F$6="")*AND(D2009='كشف حساب'!$B$5),1,IF(AND(F2009&gt;='كشف حساب'!$F$5,'حركة العملاء'!F2009&lt;='كشف حساب'!$F$6)*AND(D2009='كشف حساب'!$B$5),1,""))</f>
        <v/>
      </c>
      <c r="D2009" s="18"/>
      <c r="E2009" s="17" t="str">
        <f>IFERROR(VLOOKUP(D2009,'بيان العملاء'!$B$7:$I$170,2,0),"")</f>
        <v/>
      </c>
      <c r="F2009" s="16"/>
      <c r="G2009" s="15"/>
      <c r="H2009" s="14"/>
      <c r="I2009" s="13"/>
    </row>
    <row r="2010" spans="2:9" ht="18.75" thickBot="1" x14ac:dyDescent="0.25">
      <c r="B2010" s="25" t="str">
        <f>IF(C2010="","",COUNTIF($C$7:C2010,C2010))</f>
        <v/>
      </c>
      <c r="C2010" s="25" t="str">
        <f>IF(AND('كشف حساب'!$F$5&amp;'كشف حساب'!$F$6="")*AND(D2010='كشف حساب'!$B$5),1,IF(AND(F2010&gt;='كشف حساب'!$F$5,'حركة العملاء'!F2010&lt;='كشف حساب'!$F$6)*AND(D2010='كشف حساب'!$B$5),1,""))</f>
        <v/>
      </c>
      <c r="D2010" s="18"/>
      <c r="E2010" s="17" t="str">
        <f>IFERROR(VLOOKUP(D2010,'بيان العملاء'!$B$7:$I$170,2,0),"")</f>
        <v/>
      </c>
      <c r="F2010" s="16"/>
      <c r="G2010" s="15"/>
      <c r="H2010" s="14"/>
      <c r="I2010" s="13"/>
    </row>
    <row r="2011" spans="2:9" ht="18.75" thickBot="1" x14ac:dyDescent="0.25">
      <c r="B2011" s="25" t="str">
        <f>IF(C2011="","",COUNTIF($C$7:C2011,C2011))</f>
        <v/>
      </c>
      <c r="C2011" s="25" t="str">
        <f>IF(AND('كشف حساب'!$F$5&amp;'كشف حساب'!$F$6="")*AND(D2011='كشف حساب'!$B$5),1,IF(AND(F2011&gt;='كشف حساب'!$F$5,'حركة العملاء'!F2011&lt;='كشف حساب'!$F$6)*AND(D2011='كشف حساب'!$B$5),1,""))</f>
        <v/>
      </c>
      <c r="D2011" s="18"/>
      <c r="E2011" s="17" t="str">
        <f>IFERROR(VLOOKUP(D2011,'بيان العملاء'!$B$7:$I$170,2,0),"")</f>
        <v/>
      </c>
      <c r="F2011" s="16"/>
      <c r="G2011" s="15"/>
      <c r="H2011" s="14"/>
      <c r="I2011" s="13"/>
    </row>
    <row r="2012" spans="2:9" ht="18.75" thickBot="1" x14ac:dyDescent="0.25">
      <c r="B2012" s="25" t="str">
        <f>IF(C2012="","",COUNTIF($C$7:C2012,C2012))</f>
        <v/>
      </c>
      <c r="C2012" s="25" t="str">
        <f>IF(AND('كشف حساب'!$F$5&amp;'كشف حساب'!$F$6="")*AND(D2012='كشف حساب'!$B$5),1,IF(AND(F2012&gt;='كشف حساب'!$F$5,'حركة العملاء'!F2012&lt;='كشف حساب'!$F$6)*AND(D2012='كشف حساب'!$B$5),1,""))</f>
        <v/>
      </c>
      <c r="D2012" s="18"/>
      <c r="E2012" s="17" t="str">
        <f>IFERROR(VLOOKUP(D2012,'بيان العملاء'!$B$7:$I$170,2,0),"")</f>
        <v/>
      </c>
      <c r="F2012" s="16"/>
      <c r="G2012" s="15"/>
      <c r="H2012" s="14"/>
      <c r="I2012" s="13"/>
    </row>
    <row r="2013" spans="2:9" ht="18.75" thickBot="1" x14ac:dyDescent="0.25">
      <c r="B2013" s="25" t="str">
        <f>IF(C2013="","",COUNTIF($C$7:C2013,C2013))</f>
        <v/>
      </c>
      <c r="C2013" s="25" t="str">
        <f>IF(AND('كشف حساب'!$F$5&amp;'كشف حساب'!$F$6="")*AND(D2013='كشف حساب'!$B$5),1,IF(AND(F2013&gt;='كشف حساب'!$F$5,'حركة العملاء'!F2013&lt;='كشف حساب'!$F$6)*AND(D2013='كشف حساب'!$B$5),1,""))</f>
        <v/>
      </c>
      <c r="D2013" s="18"/>
      <c r="E2013" s="17" t="str">
        <f>IFERROR(VLOOKUP(D2013,'بيان العملاء'!$B$7:$I$170,2,0),"")</f>
        <v/>
      </c>
      <c r="F2013" s="16"/>
      <c r="G2013" s="15"/>
      <c r="H2013" s="14"/>
      <c r="I2013" s="13"/>
    </row>
    <row r="2014" spans="2:9" ht="18.75" thickBot="1" x14ac:dyDescent="0.25">
      <c r="B2014" s="25" t="str">
        <f>IF(C2014="","",COUNTIF($C$7:C2014,C2014))</f>
        <v/>
      </c>
      <c r="C2014" s="25" t="str">
        <f>IF(AND('كشف حساب'!$F$5&amp;'كشف حساب'!$F$6="")*AND(D2014='كشف حساب'!$B$5),1,IF(AND(F2014&gt;='كشف حساب'!$F$5,'حركة العملاء'!F2014&lt;='كشف حساب'!$F$6)*AND(D2014='كشف حساب'!$B$5),1,""))</f>
        <v/>
      </c>
      <c r="D2014" s="18"/>
      <c r="E2014" s="17" t="str">
        <f>IFERROR(VLOOKUP(D2014,'بيان العملاء'!$B$7:$I$170,2,0),"")</f>
        <v/>
      </c>
      <c r="F2014" s="16"/>
      <c r="G2014" s="15"/>
      <c r="H2014" s="14"/>
      <c r="I2014" s="13"/>
    </row>
    <row r="2015" spans="2:9" ht="18.75" thickBot="1" x14ac:dyDescent="0.25">
      <c r="B2015" s="25" t="str">
        <f>IF(C2015="","",COUNTIF($C$7:C2015,C2015))</f>
        <v/>
      </c>
      <c r="C2015" s="25" t="str">
        <f>IF(AND('كشف حساب'!$F$5&amp;'كشف حساب'!$F$6="")*AND(D2015='كشف حساب'!$B$5),1,IF(AND(F2015&gt;='كشف حساب'!$F$5,'حركة العملاء'!F2015&lt;='كشف حساب'!$F$6)*AND(D2015='كشف حساب'!$B$5),1,""))</f>
        <v/>
      </c>
      <c r="D2015" s="18"/>
      <c r="E2015" s="17" t="str">
        <f>IFERROR(VLOOKUP(D2015,'بيان العملاء'!$B$7:$I$170,2,0),"")</f>
        <v/>
      </c>
      <c r="F2015" s="16"/>
      <c r="G2015" s="15"/>
      <c r="H2015" s="14"/>
      <c r="I2015" s="13"/>
    </row>
    <row r="2016" spans="2:9" ht="18.75" thickBot="1" x14ac:dyDescent="0.25">
      <c r="B2016" s="25" t="str">
        <f>IF(C2016="","",COUNTIF($C$7:C2016,C2016))</f>
        <v/>
      </c>
      <c r="C2016" s="25" t="str">
        <f>IF(AND('كشف حساب'!$F$5&amp;'كشف حساب'!$F$6="")*AND(D2016='كشف حساب'!$B$5),1,IF(AND(F2016&gt;='كشف حساب'!$F$5,'حركة العملاء'!F2016&lt;='كشف حساب'!$F$6)*AND(D2016='كشف حساب'!$B$5),1,""))</f>
        <v/>
      </c>
      <c r="D2016" s="18"/>
      <c r="E2016" s="17" t="str">
        <f>IFERROR(VLOOKUP(D2016,'بيان العملاء'!$B$7:$I$170,2,0),"")</f>
        <v/>
      </c>
      <c r="F2016" s="16"/>
      <c r="G2016" s="15"/>
      <c r="H2016" s="14"/>
      <c r="I2016" s="13"/>
    </row>
    <row r="2017" spans="2:9" ht="18.75" thickBot="1" x14ac:dyDescent="0.25">
      <c r="B2017" s="25" t="str">
        <f>IF(C2017="","",COUNTIF($C$7:C2017,C2017))</f>
        <v/>
      </c>
      <c r="C2017" s="25" t="str">
        <f>IF(AND('كشف حساب'!$F$5&amp;'كشف حساب'!$F$6="")*AND(D2017='كشف حساب'!$B$5),1,IF(AND(F2017&gt;='كشف حساب'!$F$5,'حركة العملاء'!F2017&lt;='كشف حساب'!$F$6)*AND(D2017='كشف حساب'!$B$5),1,""))</f>
        <v/>
      </c>
      <c r="D2017" s="18"/>
      <c r="E2017" s="17" t="str">
        <f>IFERROR(VLOOKUP(D2017,'بيان العملاء'!$B$7:$I$170,2,0),"")</f>
        <v/>
      </c>
      <c r="F2017" s="16"/>
      <c r="G2017" s="15"/>
      <c r="H2017" s="14"/>
      <c r="I2017" s="13"/>
    </row>
    <row r="2018" spans="2:9" ht="18.75" thickBot="1" x14ac:dyDescent="0.25">
      <c r="B2018" s="25" t="str">
        <f>IF(C2018="","",COUNTIF($C$7:C2018,C2018))</f>
        <v/>
      </c>
      <c r="C2018" s="25" t="str">
        <f>IF(AND('كشف حساب'!$F$5&amp;'كشف حساب'!$F$6="")*AND(D2018='كشف حساب'!$B$5),1,IF(AND(F2018&gt;='كشف حساب'!$F$5,'حركة العملاء'!F2018&lt;='كشف حساب'!$F$6)*AND(D2018='كشف حساب'!$B$5),1,""))</f>
        <v/>
      </c>
      <c r="D2018" s="18"/>
      <c r="E2018" s="17" t="str">
        <f>IFERROR(VLOOKUP(D2018,'بيان العملاء'!$B$7:$I$170,2,0),"")</f>
        <v/>
      </c>
      <c r="F2018" s="16"/>
      <c r="G2018" s="15"/>
      <c r="H2018" s="14"/>
      <c r="I2018" s="13"/>
    </row>
    <row r="2019" spans="2:9" ht="18.75" thickBot="1" x14ac:dyDescent="0.25">
      <c r="B2019" s="25" t="str">
        <f>IF(C2019="","",COUNTIF($C$7:C2019,C2019))</f>
        <v/>
      </c>
      <c r="C2019" s="25" t="str">
        <f>IF(AND('كشف حساب'!$F$5&amp;'كشف حساب'!$F$6="")*AND(D2019='كشف حساب'!$B$5),1,IF(AND(F2019&gt;='كشف حساب'!$F$5,'حركة العملاء'!F2019&lt;='كشف حساب'!$F$6)*AND(D2019='كشف حساب'!$B$5),1,""))</f>
        <v/>
      </c>
      <c r="D2019" s="18"/>
      <c r="E2019" s="17" t="str">
        <f>IFERROR(VLOOKUP(D2019,'بيان العملاء'!$B$7:$I$170,2,0),"")</f>
        <v/>
      </c>
      <c r="F2019" s="16"/>
      <c r="G2019" s="15"/>
      <c r="H2019" s="14"/>
      <c r="I2019" s="13"/>
    </row>
    <row r="2020" spans="2:9" ht="18.75" thickBot="1" x14ac:dyDescent="0.25">
      <c r="B2020" s="25" t="str">
        <f>IF(C2020="","",COUNTIF($C$7:C2020,C2020))</f>
        <v/>
      </c>
      <c r="C2020" s="25" t="str">
        <f>IF(AND('كشف حساب'!$F$5&amp;'كشف حساب'!$F$6="")*AND(D2020='كشف حساب'!$B$5),1,IF(AND(F2020&gt;='كشف حساب'!$F$5,'حركة العملاء'!F2020&lt;='كشف حساب'!$F$6)*AND(D2020='كشف حساب'!$B$5),1,""))</f>
        <v/>
      </c>
      <c r="D2020" s="18"/>
      <c r="E2020" s="17" t="str">
        <f>IFERROR(VLOOKUP(D2020,'بيان العملاء'!$B$7:$I$170,2,0),"")</f>
        <v/>
      </c>
      <c r="F2020" s="16"/>
      <c r="G2020" s="15"/>
      <c r="H2020" s="14"/>
      <c r="I2020" s="13"/>
    </row>
    <row r="2021" spans="2:9" ht="18.75" thickBot="1" x14ac:dyDescent="0.25">
      <c r="B2021" s="25" t="str">
        <f>IF(C2021="","",COUNTIF($C$7:C2021,C2021))</f>
        <v/>
      </c>
      <c r="C2021" s="25" t="str">
        <f>IF(AND('كشف حساب'!$F$5&amp;'كشف حساب'!$F$6="")*AND(D2021='كشف حساب'!$B$5),1,IF(AND(F2021&gt;='كشف حساب'!$F$5,'حركة العملاء'!F2021&lt;='كشف حساب'!$F$6)*AND(D2021='كشف حساب'!$B$5),1,""))</f>
        <v/>
      </c>
      <c r="D2021" s="18"/>
      <c r="E2021" s="17" t="str">
        <f>IFERROR(VLOOKUP(D2021,'بيان العملاء'!$B$7:$I$170,2,0),"")</f>
        <v/>
      </c>
      <c r="F2021" s="16"/>
      <c r="G2021" s="15"/>
      <c r="H2021" s="14"/>
      <c r="I2021" s="13"/>
    </row>
    <row r="2022" spans="2:9" ht="18.75" thickBot="1" x14ac:dyDescent="0.25">
      <c r="B2022" s="25" t="str">
        <f>IF(C2022="","",COUNTIF($C$7:C2022,C2022))</f>
        <v/>
      </c>
      <c r="C2022" s="25" t="str">
        <f>IF(AND('كشف حساب'!$F$5&amp;'كشف حساب'!$F$6="")*AND(D2022='كشف حساب'!$B$5),1,IF(AND(F2022&gt;='كشف حساب'!$F$5,'حركة العملاء'!F2022&lt;='كشف حساب'!$F$6)*AND(D2022='كشف حساب'!$B$5),1,""))</f>
        <v/>
      </c>
      <c r="D2022" s="18"/>
      <c r="E2022" s="17" t="str">
        <f>IFERROR(VLOOKUP(D2022,'بيان العملاء'!$B$7:$I$170,2,0),"")</f>
        <v/>
      </c>
      <c r="F2022" s="16"/>
      <c r="G2022" s="15"/>
      <c r="H2022" s="14"/>
      <c r="I2022" s="13"/>
    </row>
    <row r="2023" spans="2:9" ht="18.75" thickBot="1" x14ac:dyDescent="0.25">
      <c r="B2023" s="25" t="str">
        <f>IF(C2023="","",COUNTIF($C$7:C2023,C2023))</f>
        <v/>
      </c>
      <c r="C2023" s="25" t="str">
        <f>IF(AND('كشف حساب'!$F$5&amp;'كشف حساب'!$F$6="")*AND(D2023='كشف حساب'!$B$5),1,IF(AND(F2023&gt;='كشف حساب'!$F$5,'حركة العملاء'!F2023&lt;='كشف حساب'!$F$6)*AND(D2023='كشف حساب'!$B$5),1,""))</f>
        <v/>
      </c>
      <c r="D2023" s="18"/>
      <c r="E2023" s="17" t="str">
        <f>IFERROR(VLOOKUP(D2023,'بيان العملاء'!$B$7:$I$170,2,0),"")</f>
        <v/>
      </c>
      <c r="F2023" s="16"/>
      <c r="G2023" s="15"/>
      <c r="H2023" s="14"/>
      <c r="I2023" s="13"/>
    </row>
    <row r="2024" spans="2:9" ht="18.75" thickBot="1" x14ac:dyDescent="0.25">
      <c r="B2024" s="25" t="str">
        <f>IF(C2024="","",COUNTIF($C$7:C2024,C2024))</f>
        <v/>
      </c>
      <c r="C2024" s="25" t="str">
        <f>IF(AND('كشف حساب'!$F$5&amp;'كشف حساب'!$F$6="")*AND(D2024='كشف حساب'!$B$5),1,IF(AND(F2024&gt;='كشف حساب'!$F$5,'حركة العملاء'!F2024&lt;='كشف حساب'!$F$6)*AND(D2024='كشف حساب'!$B$5),1,""))</f>
        <v/>
      </c>
      <c r="D2024" s="18"/>
      <c r="E2024" s="17" t="str">
        <f>IFERROR(VLOOKUP(D2024,'بيان العملاء'!$B$7:$I$170,2,0),"")</f>
        <v/>
      </c>
      <c r="F2024" s="16"/>
      <c r="G2024" s="15"/>
      <c r="H2024" s="14"/>
      <c r="I2024" s="13"/>
    </row>
    <row r="2025" spans="2:9" ht="18.75" thickBot="1" x14ac:dyDescent="0.25">
      <c r="B2025" s="25" t="str">
        <f>IF(C2025="","",COUNTIF($C$7:C2025,C2025))</f>
        <v/>
      </c>
      <c r="C2025" s="25" t="str">
        <f>IF(AND('كشف حساب'!$F$5&amp;'كشف حساب'!$F$6="")*AND(D2025='كشف حساب'!$B$5),1,IF(AND(F2025&gt;='كشف حساب'!$F$5,'حركة العملاء'!F2025&lt;='كشف حساب'!$F$6)*AND(D2025='كشف حساب'!$B$5),1,""))</f>
        <v/>
      </c>
      <c r="D2025" s="18"/>
      <c r="E2025" s="17" t="str">
        <f>IFERROR(VLOOKUP(D2025,'بيان العملاء'!$B$7:$I$170,2,0),"")</f>
        <v/>
      </c>
      <c r="F2025" s="16"/>
      <c r="G2025" s="15"/>
      <c r="H2025" s="14"/>
      <c r="I2025" s="13"/>
    </row>
    <row r="2026" spans="2:9" ht="18.75" thickBot="1" x14ac:dyDescent="0.25">
      <c r="B2026" s="25" t="str">
        <f>IF(C2026="","",COUNTIF($C$7:C2026,C2026))</f>
        <v/>
      </c>
      <c r="C2026" s="25" t="str">
        <f>IF(AND('كشف حساب'!$F$5&amp;'كشف حساب'!$F$6="")*AND(D2026='كشف حساب'!$B$5),1,IF(AND(F2026&gt;='كشف حساب'!$F$5,'حركة العملاء'!F2026&lt;='كشف حساب'!$F$6)*AND(D2026='كشف حساب'!$B$5),1,""))</f>
        <v/>
      </c>
      <c r="D2026" s="18"/>
      <c r="E2026" s="17" t="str">
        <f>IFERROR(VLOOKUP(D2026,'بيان العملاء'!$B$7:$I$170,2,0),"")</f>
        <v/>
      </c>
      <c r="F2026" s="16"/>
      <c r="G2026" s="15"/>
      <c r="H2026" s="14"/>
      <c r="I2026" s="13"/>
    </row>
    <row r="2027" spans="2:9" ht="18.75" thickBot="1" x14ac:dyDescent="0.25">
      <c r="B2027" s="25" t="str">
        <f>IF(C2027="","",COUNTIF($C$7:C2027,C2027))</f>
        <v/>
      </c>
      <c r="C2027" s="25" t="str">
        <f>IF(AND('كشف حساب'!$F$5&amp;'كشف حساب'!$F$6="")*AND(D2027='كشف حساب'!$B$5),1,IF(AND(F2027&gt;='كشف حساب'!$F$5,'حركة العملاء'!F2027&lt;='كشف حساب'!$F$6)*AND(D2027='كشف حساب'!$B$5),1,""))</f>
        <v/>
      </c>
      <c r="D2027" s="18"/>
      <c r="E2027" s="17" t="str">
        <f>IFERROR(VLOOKUP(D2027,'بيان العملاء'!$B$7:$I$170,2,0),"")</f>
        <v/>
      </c>
      <c r="F2027" s="16"/>
      <c r="G2027" s="15"/>
      <c r="H2027" s="14"/>
      <c r="I2027" s="13"/>
    </row>
    <row r="2028" spans="2:9" ht="18.75" thickBot="1" x14ac:dyDescent="0.25">
      <c r="B2028" s="25" t="str">
        <f>IF(C2028="","",COUNTIF($C$7:C2028,C2028))</f>
        <v/>
      </c>
      <c r="C2028" s="25" t="str">
        <f>IF(AND('كشف حساب'!$F$5&amp;'كشف حساب'!$F$6="")*AND(D2028='كشف حساب'!$B$5),1,IF(AND(F2028&gt;='كشف حساب'!$F$5,'حركة العملاء'!F2028&lt;='كشف حساب'!$F$6)*AND(D2028='كشف حساب'!$B$5),1,""))</f>
        <v/>
      </c>
      <c r="D2028" s="18"/>
      <c r="E2028" s="17" t="str">
        <f>IFERROR(VLOOKUP(D2028,'بيان العملاء'!$B$7:$I$170,2,0),"")</f>
        <v/>
      </c>
      <c r="F2028" s="16"/>
      <c r="G2028" s="15"/>
      <c r="H2028" s="14"/>
      <c r="I2028" s="13"/>
    </row>
    <row r="2029" spans="2:9" ht="18.75" thickBot="1" x14ac:dyDescent="0.25">
      <c r="B2029" s="25" t="str">
        <f>IF(C2029="","",COUNTIF($C$7:C2029,C2029))</f>
        <v/>
      </c>
      <c r="C2029" s="25" t="str">
        <f>IF(AND('كشف حساب'!$F$5&amp;'كشف حساب'!$F$6="")*AND(D2029='كشف حساب'!$B$5),1,IF(AND(F2029&gt;='كشف حساب'!$F$5,'حركة العملاء'!F2029&lt;='كشف حساب'!$F$6)*AND(D2029='كشف حساب'!$B$5),1,""))</f>
        <v/>
      </c>
      <c r="D2029" s="18"/>
      <c r="E2029" s="17" t="str">
        <f>IFERROR(VLOOKUP(D2029,'بيان العملاء'!$B$7:$I$170,2,0),"")</f>
        <v/>
      </c>
      <c r="F2029" s="16"/>
      <c r="G2029" s="15"/>
      <c r="H2029" s="14"/>
      <c r="I2029" s="13"/>
    </row>
    <row r="2030" spans="2:9" ht="18.75" thickBot="1" x14ac:dyDescent="0.25">
      <c r="B2030" s="25" t="str">
        <f>IF(C2030="","",COUNTIF($C$7:C2030,C2030))</f>
        <v/>
      </c>
      <c r="C2030" s="25" t="str">
        <f>IF(AND('كشف حساب'!$F$5&amp;'كشف حساب'!$F$6="")*AND(D2030='كشف حساب'!$B$5),1,IF(AND(F2030&gt;='كشف حساب'!$F$5,'حركة العملاء'!F2030&lt;='كشف حساب'!$F$6)*AND(D2030='كشف حساب'!$B$5),1,""))</f>
        <v/>
      </c>
      <c r="D2030" s="18"/>
      <c r="E2030" s="17" t="str">
        <f>IFERROR(VLOOKUP(D2030,'بيان العملاء'!$B$7:$I$170,2,0),"")</f>
        <v/>
      </c>
      <c r="F2030" s="16"/>
      <c r="G2030" s="15"/>
      <c r="H2030" s="14"/>
      <c r="I2030" s="13"/>
    </row>
    <row r="2031" spans="2:9" ht="18.75" thickBot="1" x14ac:dyDescent="0.25">
      <c r="B2031" s="25" t="str">
        <f>IF(C2031="","",COUNTIF($C$7:C2031,C2031))</f>
        <v/>
      </c>
      <c r="C2031" s="25" t="str">
        <f>IF(AND('كشف حساب'!$F$5&amp;'كشف حساب'!$F$6="")*AND(D2031='كشف حساب'!$B$5),1,IF(AND(F2031&gt;='كشف حساب'!$F$5,'حركة العملاء'!F2031&lt;='كشف حساب'!$F$6)*AND(D2031='كشف حساب'!$B$5),1,""))</f>
        <v/>
      </c>
      <c r="D2031" s="18"/>
      <c r="E2031" s="17" t="str">
        <f>IFERROR(VLOOKUP(D2031,'بيان العملاء'!$B$7:$I$170,2,0),"")</f>
        <v/>
      </c>
      <c r="F2031" s="16"/>
      <c r="G2031" s="15"/>
      <c r="H2031" s="14"/>
      <c r="I2031" s="13"/>
    </row>
    <row r="2032" spans="2:9" ht="18.75" thickBot="1" x14ac:dyDescent="0.25">
      <c r="B2032" s="25" t="str">
        <f>IF(C2032="","",COUNTIF($C$7:C2032,C2032))</f>
        <v/>
      </c>
      <c r="C2032" s="25" t="str">
        <f>IF(AND('كشف حساب'!$F$5&amp;'كشف حساب'!$F$6="")*AND(D2032='كشف حساب'!$B$5),1,IF(AND(F2032&gt;='كشف حساب'!$F$5,'حركة العملاء'!F2032&lt;='كشف حساب'!$F$6)*AND(D2032='كشف حساب'!$B$5),1,""))</f>
        <v/>
      </c>
      <c r="D2032" s="18"/>
      <c r="E2032" s="17" t="str">
        <f>IFERROR(VLOOKUP(D2032,'بيان العملاء'!$B$7:$I$170,2,0),"")</f>
        <v/>
      </c>
      <c r="F2032" s="16"/>
      <c r="G2032" s="15"/>
      <c r="H2032" s="14"/>
      <c r="I2032" s="13"/>
    </row>
    <row r="2033" spans="2:9" ht="18.75" thickBot="1" x14ac:dyDescent="0.25">
      <c r="B2033" s="25" t="str">
        <f>IF(C2033="","",COUNTIF($C$7:C2033,C2033))</f>
        <v/>
      </c>
      <c r="C2033" s="25" t="str">
        <f>IF(AND('كشف حساب'!$F$5&amp;'كشف حساب'!$F$6="")*AND(D2033='كشف حساب'!$B$5),1,IF(AND(F2033&gt;='كشف حساب'!$F$5,'حركة العملاء'!F2033&lt;='كشف حساب'!$F$6)*AND(D2033='كشف حساب'!$B$5),1,""))</f>
        <v/>
      </c>
      <c r="D2033" s="18"/>
      <c r="E2033" s="17" t="str">
        <f>IFERROR(VLOOKUP(D2033,'بيان العملاء'!$B$7:$I$170,2,0),"")</f>
        <v/>
      </c>
      <c r="F2033" s="16"/>
      <c r="G2033" s="15"/>
      <c r="H2033" s="14"/>
      <c r="I2033" s="13"/>
    </row>
    <row r="2034" spans="2:9" ht="18.75" thickBot="1" x14ac:dyDescent="0.25">
      <c r="B2034" s="25" t="str">
        <f>IF(C2034="","",COUNTIF($C$7:C2034,C2034))</f>
        <v/>
      </c>
      <c r="C2034" s="25" t="str">
        <f>IF(AND('كشف حساب'!$F$5&amp;'كشف حساب'!$F$6="")*AND(D2034='كشف حساب'!$B$5),1,IF(AND(F2034&gt;='كشف حساب'!$F$5,'حركة العملاء'!F2034&lt;='كشف حساب'!$F$6)*AND(D2034='كشف حساب'!$B$5),1,""))</f>
        <v/>
      </c>
      <c r="D2034" s="18"/>
      <c r="E2034" s="17" t="str">
        <f>IFERROR(VLOOKUP(D2034,'بيان العملاء'!$B$7:$I$170,2,0),"")</f>
        <v/>
      </c>
      <c r="F2034" s="16"/>
      <c r="G2034" s="15"/>
      <c r="H2034" s="14"/>
      <c r="I2034" s="13"/>
    </row>
    <row r="2035" spans="2:9" ht="18.75" thickBot="1" x14ac:dyDescent="0.25">
      <c r="B2035" s="25" t="str">
        <f>IF(C2035="","",COUNTIF($C$7:C2035,C2035))</f>
        <v/>
      </c>
      <c r="C2035" s="25" t="str">
        <f>IF(AND('كشف حساب'!$F$5&amp;'كشف حساب'!$F$6="")*AND(D2035='كشف حساب'!$B$5),1,IF(AND(F2035&gt;='كشف حساب'!$F$5,'حركة العملاء'!F2035&lt;='كشف حساب'!$F$6)*AND(D2035='كشف حساب'!$B$5),1,""))</f>
        <v/>
      </c>
      <c r="D2035" s="18"/>
      <c r="E2035" s="17" t="str">
        <f>IFERROR(VLOOKUP(D2035,'بيان العملاء'!$B$7:$I$170,2,0),"")</f>
        <v/>
      </c>
      <c r="F2035" s="16"/>
      <c r="G2035" s="15"/>
      <c r="H2035" s="14"/>
      <c r="I2035" s="13"/>
    </row>
    <row r="2036" spans="2:9" ht="18.75" thickBot="1" x14ac:dyDescent="0.25">
      <c r="B2036" s="25" t="str">
        <f>IF(C2036="","",COUNTIF($C$7:C2036,C2036))</f>
        <v/>
      </c>
      <c r="C2036" s="25" t="str">
        <f>IF(AND('كشف حساب'!$F$5&amp;'كشف حساب'!$F$6="")*AND(D2036='كشف حساب'!$B$5),1,IF(AND(F2036&gt;='كشف حساب'!$F$5,'حركة العملاء'!F2036&lt;='كشف حساب'!$F$6)*AND(D2036='كشف حساب'!$B$5),1,""))</f>
        <v/>
      </c>
      <c r="D2036" s="18"/>
      <c r="E2036" s="17" t="str">
        <f>IFERROR(VLOOKUP(D2036,'بيان العملاء'!$B$7:$I$170,2,0),"")</f>
        <v/>
      </c>
      <c r="F2036" s="16"/>
      <c r="G2036" s="15"/>
      <c r="H2036" s="14"/>
      <c r="I2036" s="13"/>
    </row>
    <row r="2037" spans="2:9" ht="18.75" thickBot="1" x14ac:dyDescent="0.25">
      <c r="B2037" s="25" t="str">
        <f>IF(C2037="","",COUNTIF($C$7:C2037,C2037))</f>
        <v/>
      </c>
      <c r="C2037" s="25" t="str">
        <f>IF(AND('كشف حساب'!$F$5&amp;'كشف حساب'!$F$6="")*AND(D2037='كشف حساب'!$B$5),1,IF(AND(F2037&gt;='كشف حساب'!$F$5,'حركة العملاء'!F2037&lt;='كشف حساب'!$F$6)*AND(D2037='كشف حساب'!$B$5),1,""))</f>
        <v/>
      </c>
      <c r="D2037" s="18"/>
      <c r="E2037" s="17" t="str">
        <f>IFERROR(VLOOKUP(D2037,'بيان العملاء'!$B$7:$I$170,2,0),"")</f>
        <v/>
      </c>
      <c r="F2037" s="16"/>
      <c r="G2037" s="15"/>
      <c r="H2037" s="14"/>
      <c r="I2037" s="13"/>
    </row>
    <row r="2038" spans="2:9" ht="18.75" thickBot="1" x14ac:dyDescent="0.25">
      <c r="B2038" s="25" t="str">
        <f>IF(C2038="","",COUNTIF($C$7:C2038,C2038))</f>
        <v/>
      </c>
      <c r="C2038" s="25" t="str">
        <f>IF(AND('كشف حساب'!$F$5&amp;'كشف حساب'!$F$6="")*AND(D2038='كشف حساب'!$B$5),1,IF(AND(F2038&gt;='كشف حساب'!$F$5,'حركة العملاء'!F2038&lt;='كشف حساب'!$F$6)*AND(D2038='كشف حساب'!$B$5),1,""))</f>
        <v/>
      </c>
      <c r="D2038" s="18"/>
      <c r="E2038" s="17" t="str">
        <f>IFERROR(VLOOKUP(D2038,'بيان العملاء'!$B$7:$I$170,2,0),"")</f>
        <v/>
      </c>
      <c r="F2038" s="16"/>
      <c r="G2038" s="15"/>
      <c r="H2038" s="14"/>
      <c r="I2038" s="13"/>
    </row>
    <row r="2039" spans="2:9" ht="18.75" thickBot="1" x14ac:dyDescent="0.25">
      <c r="B2039" s="25" t="str">
        <f>IF(C2039="","",COUNTIF($C$7:C2039,C2039))</f>
        <v/>
      </c>
      <c r="C2039" s="25" t="str">
        <f>IF(AND('كشف حساب'!$F$5&amp;'كشف حساب'!$F$6="")*AND(D2039='كشف حساب'!$B$5),1,IF(AND(F2039&gt;='كشف حساب'!$F$5,'حركة العملاء'!F2039&lt;='كشف حساب'!$F$6)*AND(D2039='كشف حساب'!$B$5),1,""))</f>
        <v/>
      </c>
      <c r="D2039" s="18"/>
      <c r="E2039" s="17" t="str">
        <f>IFERROR(VLOOKUP(D2039,'بيان العملاء'!$B$7:$I$170,2,0),"")</f>
        <v/>
      </c>
      <c r="F2039" s="16"/>
      <c r="G2039" s="15"/>
      <c r="H2039" s="14"/>
      <c r="I2039" s="13"/>
    </row>
    <row r="2040" spans="2:9" ht="18.75" thickBot="1" x14ac:dyDescent="0.25">
      <c r="B2040" s="25" t="str">
        <f>IF(C2040="","",COUNTIF($C$7:C2040,C2040))</f>
        <v/>
      </c>
      <c r="C2040" s="25" t="str">
        <f>IF(AND('كشف حساب'!$F$5&amp;'كشف حساب'!$F$6="")*AND(D2040='كشف حساب'!$B$5),1,IF(AND(F2040&gt;='كشف حساب'!$F$5,'حركة العملاء'!F2040&lt;='كشف حساب'!$F$6)*AND(D2040='كشف حساب'!$B$5),1,""))</f>
        <v/>
      </c>
      <c r="D2040" s="18"/>
      <c r="E2040" s="17" t="str">
        <f>IFERROR(VLOOKUP(D2040,'بيان العملاء'!$B$7:$I$170,2,0),"")</f>
        <v/>
      </c>
      <c r="F2040" s="16"/>
      <c r="G2040" s="15"/>
      <c r="H2040" s="14"/>
      <c r="I2040" s="13"/>
    </row>
    <row r="2041" spans="2:9" ht="18.75" thickBot="1" x14ac:dyDescent="0.25">
      <c r="B2041" s="25" t="str">
        <f>IF(C2041="","",COUNTIF($C$7:C2041,C2041))</f>
        <v/>
      </c>
      <c r="C2041" s="25" t="str">
        <f>IF(AND('كشف حساب'!$F$5&amp;'كشف حساب'!$F$6="")*AND(D2041='كشف حساب'!$B$5),1,IF(AND(F2041&gt;='كشف حساب'!$F$5,'حركة العملاء'!F2041&lt;='كشف حساب'!$F$6)*AND(D2041='كشف حساب'!$B$5),1,""))</f>
        <v/>
      </c>
      <c r="D2041" s="18"/>
      <c r="E2041" s="17" t="str">
        <f>IFERROR(VLOOKUP(D2041,'بيان العملاء'!$B$7:$I$170,2,0),"")</f>
        <v/>
      </c>
      <c r="F2041" s="16"/>
      <c r="G2041" s="15"/>
      <c r="H2041" s="14"/>
      <c r="I2041" s="13"/>
    </row>
    <row r="2042" spans="2:9" ht="18.75" thickBot="1" x14ac:dyDescent="0.25">
      <c r="B2042" s="25" t="str">
        <f>IF(C2042="","",COUNTIF($C$7:C2042,C2042))</f>
        <v/>
      </c>
      <c r="C2042" s="25" t="str">
        <f>IF(AND('كشف حساب'!$F$5&amp;'كشف حساب'!$F$6="")*AND(D2042='كشف حساب'!$B$5),1,IF(AND(F2042&gt;='كشف حساب'!$F$5,'حركة العملاء'!F2042&lt;='كشف حساب'!$F$6)*AND(D2042='كشف حساب'!$B$5),1,""))</f>
        <v/>
      </c>
      <c r="D2042" s="18"/>
      <c r="E2042" s="17" t="str">
        <f>IFERROR(VLOOKUP(D2042,'بيان العملاء'!$B$7:$I$170,2,0),"")</f>
        <v/>
      </c>
      <c r="F2042" s="16"/>
      <c r="G2042" s="15"/>
      <c r="H2042" s="14"/>
      <c r="I2042" s="13"/>
    </row>
    <row r="2043" spans="2:9" ht="18.75" thickBot="1" x14ac:dyDescent="0.25">
      <c r="B2043" s="25" t="str">
        <f>IF(C2043="","",COUNTIF($C$7:C2043,C2043))</f>
        <v/>
      </c>
      <c r="C2043" s="25" t="str">
        <f>IF(AND('كشف حساب'!$F$5&amp;'كشف حساب'!$F$6="")*AND(D2043='كشف حساب'!$B$5),1,IF(AND(F2043&gt;='كشف حساب'!$F$5,'حركة العملاء'!F2043&lt;='كشف حساب'!$F$6)*AND(D2043='كشف حساب'!$B$5),1,""))</f>
        <v/>
      </c>
      <c r="D2043" s="18"/>
      <c r="E2043" s="17" t="str">
        <f>IFERROR(VLOOKUP(D2043,'بيان العملاء'!$B$7:$I$170,2,0),"")</f>
        <v/>
      </c>
      <c r="F2043" s="16"/>
      <c r="G2043" s="15"/>
      <c r="H2043" s="14"/>
      <c r="I2043" s="13"/>
    </row>
    <row r="2044" spans="2:9" ht="18.75" thickBot="1" x14ac:dyDescent="0.25">
      <c r="B2044" s="25" t="str">
        <f>IF(C2044="","",COUNTIF($C$7:C2044,C2044))</f>
        <v/>
      </c>
      <c r="C2044" s="25" t="str">
        <f>IF(AND('كشف حساب'!$F$5&amp;'كشف حساب'!$F$6="")*AND(D2044='كشف حساب'!$B$5),1,IF(AND(F2044&gt;='كشف حساب'!$F$5,'حركة العملاء'!F2044&lt;='كشف حساب'!$F$6)*AND(D2044='كشف حساب'!$B$5),1,""))</f>
        <v/>
      </c>
      <c r="D2044" s="18"/>
      <c r="E2044" s="17" t="str">
        <f>IFERROR(VLOOKUP(D2044,'بيان العملاء'!$B$7:$I$170,2,0),"")</f>
        <v/>
      </c>
      <c r="F2044" s="16"/>
      <c r="G2044" s="15"/>
      <c r="H2044" s="14"/>
      <c r="I2044" s="13"/>
    </row>
    <row r="2045" spans="2:9" ht="18.75" thickBot="1" x14ac:dyDescent="0.25">
      <c r="B2045" s="25" t="str">
        <f>IF(C2045="","",COUNTIF($C$7:C2045,C2045))</f>
        <v/>
      </c>
      <c r="C2045" s="25" t="str">
        <f>IF(AND('كشف حساب'!$F$5&amp;'كشف حساب'!$F$6="")*AND(D2045='كشف حساب'!$B$5),1,IF(AND(F2045&gt;='كشف حساب'!$F$5,'حركة العملاء'!F2045&lt;='كشف حساب'!$F$6)*AND(D2045='كشف حساب'!$B$5),1,""))</f>
        <v/>
      </c>
      <c r="D2045" s="18"/>
      <c r="E2045" s="17" t="str">
        <f>IFERROR(VLOOKUP(D2045,'بيان العملاء'!$B$7:$I$170,2,0),"")</f>
        <v/>
      </c>
      <c r="F2045" s="16"/>
      <c r="G2045" s="15"/>
      <c r="H2045" s="14"/>
      <c r="I2045" s="13"/>
    </row>
    <row r="2046" spans="2:9" ht="18.75" thickBot="1" x14ac:dyDescent="0.25">
      <c r="B2046" s="25" t="str">
        <f>IF(C2046="","",COUNTIF($C$7:C2046,C2046))</f>
        <v/>
      </c>
      <c r="C2046" s="25" t="str">
        <f>IF(AND('كشف حساب'!$F$5&amp;'كشف حساب'!$F$6="")*AND(D2046='كشف حساب'!$B$5),1,IF(AND(F2046&gt;='كشف حساب'!$F$5,'حركة العملاء'!F2046&lt;='كشف حساب'!$F$6)*AND(D2046='كشف حساب'!$B$5),1,""))</f>
        <v/>
      </c>
      <c r="D2046" s="18"/>
      <c r="E2046" s="17" t="str">
        <f>IFERROR(VLOOKUP(D2046,'بيان العملاء'!$B$7:$I$170,2,0),"")</f>
        <v/>
      </c>
      <c r="F2046" s="16"/>
      <c r="G2046" s="15"/>
      <c r="H2046" s="14"/>
      <c r="I2046" s="13"/>
    </row>
    <row r="2047" spans="2:9" ht="18.75" thickBot="1" x14ac:dyDescent="0.25">
      <c r="B2047" s="25" t="str">
        <f>IF(C2047="","",COUNTIF($C$7:C2047,C2047))</f>
        <v/>
      </c>
      <c r="C2047" s="25" t="str">
        <f>IF(AND('كشف حساب'!$F$5&amp;'كشف حساب'!$F$6="")*AND(D2047='كشف حساب'!$B$5),1,IF(AND(F2047&gt;='كشف حساب'!$F$5,'حركة العملاء'!F2047&lt;='كشف حساب'!$F$6)*AND(D2047='كشف حساب'!$B$5),1,""))</f>
        <v/>
      </c>
      <c r="D2047" s="18"/>
      <c r="E2047" s="17" t="str">
        <f>IFERROR(VLOOKUP(D2047,'بيان العملاء'!$B$7:$I$170,2,0),"")</f>
        <v/>
      </c>
      <c r="F2047" s="16"/>
      <c r="G2047" s="15"/>
      <c r="H2047" s="14"/>
      <c r="I2047" s="13"/>
    </row>
    <row r="2048" spans="2:9" ht="18.75" thickBot="1" x14ac:dyDescent="0.25">
      <c r="B2048" s="25" t="str">
        <f>IF(C2048="","",COUNTIF($C$7:C2048,C2048))</f>
        <v/>
      </c>
      <c r="C2048" s="25" t="str">
        <f>IF(AND('كشف حساب'!$F$5&amp;'كشف حساب'!$F$6="")*AND(D2048='كشف حساب'!$B$5),1,IF(AND(F2048&gt;='كشف حساب'!$F$5,'حركة العملاء'!F2048&lt;='كشف حساب'!$F$6)*AND(D2048='كشف حساب'!$B$5),1,""))</f>
        <v/>
      </c>
      <c r="D2048" s="18"/>
      <c r="E2048" s="17" t="str">
        <f>IFERROR(VLOOKUP(D2048,'بيان العملاء'!$B$7:$I$170,2,0),"")</f>
        <v/>
      </c>
      <c r="F2048" s="16"/>
      <c r="G2048" s="15"/>
      <c r="H2048" s="14"/>
      <c r="I2048" s="13"/>
    </row>
    <row r="2049" spans="2:9" ht="18.75" thickBot="1" x14ac:dyDescent="0.25">
      <c r="B2049" s="25" t="str">
        <f>IF(C2049="","",COUNTIF($C$7:C2049,C2049))</f>
        <v/>
      </c>
      <c r="C2049" s="25" t="str">
        <f>IF(AND('كشف حساب'!$F$5&amp;'كشف حساب'!$F$6="")*AND(D2049='كشف حساب'!$B$5),1,IF(AND(F2049&gt;='كشف حساب'!$F$5,'حركة العملاء'!F2049&lt;='كشف حساب'!$F$6)*AND(D2049='كشف حساب'!$B$5),1,""))</f>
        <v/>
      </c>
      <c r="D2049" s="18"/>
      <c r="E2049" s="17" t="str">
        <f>IFERROR(VLOOKUP(D2049,'بيان العملاء'!$B$7:$I$170,2,0),"")</f>
        <v/>
      </c>
      <c r="F2049" s="16"/>
      <c r="G2049" s="15"/>
      <c r="H2049" s="14"/>
      <c r="I2049" s="13"/>
    </row>
    <row r="2050" spans="2:9" ht="18.75" thickBot="1" x14ac:dyDescent="0.25">
      <c r="B2050" s="25" t="str">
        <f>IF(C2050="","",COUNTIF($C$7:C2050,C2050))</f>
        <v/>
      </c>
      <c r="C2050" s="25" t="str">
        <f>IF(AND('كشف حساب'!$F$5&amp;'كشف حساب'!$F$6="")*AND(D2050='كشف حساب'!$B$5),1,IF(AND(F2050&gt;='كشف حساب'!$F$5,'حركة العملاء'!F2050&lt;='كشف حساب'!$F$6)*AND(D2050='كشف حساب'!$B$5),1,""))</f>
        <v/>
      </c>
      <c r="D2050" s="18"/>
      <c r="E2050" s="17" t="str">
        <f>IFERROR(VLOOKUP(D2050,'بيان العملاء'!$B$7:$I$170,2,0),"")</f>
        <v/>
      </c>
      <c r="F2050" s="16"/>
      <c r="G2050" s="15"/>
      <c r="H2050" s="14"/>
      <c r="I2050" s="13"/>
    </row>
    <row r="2051" spans="2:9" ht="18.75" thickBot="1" x14ac:dyDescent="0.25">
      <c r="B2051" s="25" t="str">
        <f>IF(C2051="","",COUNTIF($C$7:C2051,C2051))</f>
        <v/>
      </c>
      <c r="C2051" s="25" t="str">
        <f>IF(AND('كشف حساب'!$F$5&amp;'كشف حساب'!$F$6="")*AND(D2051='كشف حساب'!$B$5),1,IF(AND(F2051&gt;='كشف حساب'!$F$5,'حركة العملاء'!F2051&lt;='كشف حساب'!$F$6)*AND(D2051='كشف حساب'!$B$5),1,""))</f>
        <v/>
      </c>
      <c r="D2051" s="18"/>
      <c r="E2051" s="17" t="str">
        <f>IFERROR(VLOOKUP(D2051,'بيان العملاء'!$B$7:$I$170,2,0),"")</f>
        <v/>
      </c>
      <c r="F2051" s="16"/>
      <c r="G2051" s="15"/>
      <c r="H2051" s="14"/>
      <c r="I2051" s="13"/>
    </row>
    <row r="2052" spans="2:9" ht="18.75" thickBot="1" x14ac:dyDescent="0.25">
      <c r="B2052" s="25" t="str">
        <f>IF(C2052="","",COUNTIF($C$7:C2052,C2052))</f>
        <v/>
      </c>
      <c r="C2052" s="25" t="str">
        <f>IF(AND('كشف حساب'!$F$5&amp;'كشف حساب'!$F$6="")*AND(D2052='كشف حساب'!$B$5),1,IF(AND(F2052&gt;='كشف حساب'!$F$5,'حركة العملاء'!F2052&lt;='كشف حساب'!$F$6)*AND(D2052='كشف حساب'!$B$5),1,""))</f>
        <v/>
      </c>
      <c r="D2052" s="18"/>
      <c r="E2052" s="17" t="str">
        <f>IFERROR(VLOOKUP(D2052,'بيان العملاء'!$B$7:$I$170,2,0),"")</f>
        <v/>
      </c>
      <c r="F2052" s="16"/>
      <c r="G2052" s="15"/>
      <c r="H2052" s="14"/>
      <c r="I2052" s="13"/>
    </row>
    <row r="2053" spans="2:9" ht="18.75" thickBot="1" x14ac:dyDescent="0.25">
      <c r="B2053" s="25" t="str">
        <f>IF(C2053="","",COUNTIF($C$7:C2053,C2053))</f>
        <v/>
      </c>
      <c r="C2053" s="25" t="str">
        <f>IF(AND('كشف حساب'!$F$5&amp;'كشف حساب'!$F$6="")*AND(D2053='كشف حساب'!$B$5),1,IF(AND(F2053&gt;='كشف حساب'!$F$5,'حركة العملاء'!F2053&lt;='كشف حساب'!$F$6)*AND(D2053='كشف حساب'!$B$5),1,""))</f>
        <v/>
      </c>
      <c r="D2053" s="18"/>
      <c r="E2053" s="17" t="str">
        <f>IFERROR(VLOOKUP(D2053,'بيان العملاء'!$B$7:$I$170,2,0),"")</f>
        <v/>
      </c>
      <c r="F2053" s="16"/>
      <c r="G2053" s="15"/>
      <c r="H2053" s="14"/>
      <c r="I2053" s="13"/>
    </row>
    <row r="2054" spans="2:9" ht="18.75" thickBot="1" x14ac:dyDescent="0.25">
      <c r="B2054" s="25" t="str">
        <f>IF(C2054="","",COUNTIF($C$7:C2054,C2054))</f>
        <v/>
      </c>
      <c r="C2054" s="25" t="str">
        <f>IF(AND('كشف حساب'!$F$5&amp;'كشف حساب'!$F$6="")*AND(D2054='كشف حساب'!$B$5),1,IF(AND(F2054&gt;='كشف حساب'!$F$5,'حركة العملاء'!F2054&lt;='كشف حساب'!$F$6)*AND(D2054='كشف حساب'!$B$5),1,""))</f>
        <v/>
      </c>
      <c r="D2054" s="18"/>
      <c r="E2054" s="17" t="str">
        <f>IFERROR(VLOOKUP(D2054,'بيان العملاء'!$B$7:$I$170,2,0),"")</f>
        <v/>
      </c>
      <c r="F2054" s="16"/>
      <c r="G2054" s="15"/>
      <c r="H2054" s="14"/>
      <c r="I2054" s="13"/>
    </row>
    <row r="2055" spans="2:9" ht="18.75" thickBot="1" x14ac:dyDescent="0.25">
      <c r="B2055" s="25" t="str">
        <f>IF(C2055="","",COUNTIF($C$7:C2055,C2055))</f>
        <v/>
      </c>
      <c r="C2055" s="25" t="str">
        <f>IF(AND('كشف حساب'!$F$5&amp;'كشف حساب'!$F$6="")*AND(D2055='كشف حساب'!$B$5),1,IF(AND(F2055&gt;='كشف حساب'!$F$5,'حركة العملاء'!F2055&lt;='كشف حساب'!$F$6)*AND(D2055='كشف حساب'!$B$5),1,""))</f>
        <v/>
      </c>
      <c r="D2055" s="18"/>
      <c r="E2055" s="17" t="str">
        <f>IFERROR(VLOOKUP(D2055,'بيان العملاء'!$B$7:$I$170,2,0),"")</f>
        <v/>
      </c>
      <c r="F2055" s="16"/>
      <c r="G2055" s="15"/>
      <c r="H2055" s="14"/>
      <c r="I2055" s="13"/>
    </row>
    <row r="2056" spans="2:9" ht="18.75" thickBot="1" x14ac:dyDescent="0.25">
      <c r="B2056" s="25" t="str">
        <f>IF(C2056="","",COUNTIF($C$7:C2056,C2056))</f>
        <v/>
      </c>
      <c r="C2056" s="25" t="str">
        <f>IF(AND('كشف حساب'!$F$5&amp;'كشف حساب'!$F$6="")*AND(D2056='كشف حساب'!$B$5),1,IF(AND(F2056&gt;='كشف حساب'!$F$5,'حركة العملاء'!F2056&lt;='كشف حساب'!$F$6)*AND(D2056='كشف حساب'!$B$5),1,""))</f>
        <v/>
      </c>
      <c r="D2056" s="18"/>
      <c r="E2056" s="17" t="str">
        <f>IFERROR(VLOOKUP(D2056,'بيان العملاء'!$B$7:$I$170,2,0),"")</f>
        <v/>
      </c>
      <c r="F2056" s="16"/>
      <c r="G2056" s="15"/>
      <c r="H2056" s="14"/>
      <c r="I2056" s="13"/>
    </row>
    <row r="2057" spans="2:9" ht="18.75" thickBot="1" x14ac:dyDescent="0.25">
      <c r="B2057" s="25" t="str">
        <f>IF(C2057="","",COUNTIF($C$7:C2057,C2057))</f>
        <v/>
      </c>
      <c r="C2057" s="25" t="str">
        <f>IF(AND('كشف حساب'!$F$5&amp;'كشف حساب'!$F$6="")*AND(D2057='كشف حساب'!$B$5),1,IF(AND(F2057&gt;='كشف حساب'!$F$5,'حركة العملاء'!F2057&lt;='كشف حساب'!$F$6)*AND(D2057='كشف حساب'!$B$5),1,""))</f>
        <v/>
      </c>
      <c r="D2057" s="18"/>
      <c r="E2057" s="17" t="str">
        <f>IFERROR(VLOOKUP(D2057,'بيان العملاء'!$B$7:$I$170,2,0),"")</f>
        <v/>
      </c>
      <c r="F2057" s="16"/>
      <c r="G2057" s="15"/>
      <c r="H2057" s="14"/>
      <c r="I2057" s="13"/>
    </row>
    <row r="2058" spans="2:9" ht="18.75" thickBot="1" x14ac:dyDescent="0.25">
      <c r="B2058" s="25" t="str">
        <f>IF(C2058="","",COUNTIF($C$7:C2058,C2058))</f>
        <v/>
      </c>
      <c r="C2058" s="25" t="str">
        <f>IF(AND('كشف حساب'!$F$5&amp;'كشف حساب'!$F$6="")*AND(D2058='كشف حساب'!$B$5),1,IF(AND(F2058&gt;='كشف حساب'!$F$5,'حركة العملاء'!F2058&lt;='كشف حساب'!$F$6)*AND(D2058='كشف حساب'!$B$5),1,""))</f>
        <v/>
      </c>
      <c r="D2058" s="18"/>
      <c r="E2058" s="17" t="str">
        <f>IFERROR(VLOOKUP(D2058,'بيان العملاء'!$B$7:$I$170,2,0),"")</f>
        <v/>
      </c>
      <c r="F2058" s="16"/>
      <c r="G2058" s="15"/>
      <c r="H2058" s="14"/>
      <c r="I2058" s="13"/>
    </row>
    <row r="2059" spans="2:9" ht="18.75" thickBot="1" x14ac:dyDescent="0.25">
      <c r="B2059" s="25" t="str">
        <f>IF(C2059="","",COUNTIF($C$7:C2059,C2059))</f>
        <v/>
      </c>
      <c r="C2059" s="25" t="str">
        <f>IF(AND('كشف حساب'!$F$5&amp;'كشف حساب'!$F$6="")*AND(D2059='كشف حساب'!$B$5),1,IF(AND(F2059&gt;='كشف حساب'!$F$5,'حركة العملاء'!F2059&lt;='كشف حساب'!$F$6)*AND(D2059='كشف حساب'!$B$5),1,""))</f>
        <v/>
      </c>
      <c r="D2059" s="18"/>
      <c r="E2059" s="17" t="str">
        <f>IFERROR(VLOOKUP(D2059,'بيان العملاء'!$B$7:$I$170,2,0),"")</f>
        <v/>
      </c>
      <c r="F2059" s="16"/>
      <c r="G2059" s="15"/>
      <c r="H2059" s="14"/>
      <c r="I2059" s="13"/>
    </row>
    <row r="2060" spans="2:9" ht="18.75" thickBot="1" x14ac:dyDescent="0.25">
      <c r="B2060" s="25" t="str">
        <f>IF(C2060="","",COUNTIF($C$7:C2060,C2060))</f>
        <v/>
      </c>
      <c r="C2060" s="25" t="str">
        <f>IF(AND('كشف حساب'!$F$5&amp;'كشف حساب'!$F$6="")*AND(D2060='كشف حساب'!$B$5),1,IF(AND(F2060&gt;='كشف حساب'!$F$5,'حركة العملاء'!F2060&lt;='كشف حساب'!$F$6)*AND(D2060='كشف حساب'!$B$5),1,""))</f>
        <v/>
      </c>
      <c r="D2060" s="18"/>
      <c r="E2060" s="17" t="str">
        <f>IFERROR(VLOOKUP(D2060,'بيان العملاء'!$B$7:$I$170,2,0),"")</f>
        <v/>
      </c>
      <c r="F2060" s="16"/>
      <c r="G2060" s="15"/>
      <c r="H2060" s="14"/>
      <c r="I2060" s="13"/>
    </row>
    <row r="2061" spans="2:9" ht="18.75" thickBot="1" x14ac:dyDescent="0.25">
      <c r="B2061" s="25" t="str">
        <f>IF(C2061="","",COUNTIF($C$7:C2061,C2061))</f>
        <v/>
      </c>
      <c r="C2061" s="25" t="str">
        <f>IF(AND('كشف حساب'!$F$5&amp;'كشف حساب'!$F$6="")*AND(D2061='كشف حساب'!$B$5),1,IF(AND(F2061&gt;='كشف حساب'!$F$5,'حركة العملاء'!F2061&lt;='كشف حساب'!$F$6)*AND(D2061='كشف حساب'!$B$5),1,""))</f>
        <v/>
      </c>
      <c r="D2061" s="18"/>
      <c r="E2061" s="17" t="str">
        <f>IFERROR(VLOOKUP(D2061,'بيان العملاء'!$B$7:$I$170,2,0),"")</f>
        <v/>
      </c>
      <c r="F2061" s="16"/>
      <c r="G2061" s="15"/>
      <c r="H2061" s="14"/>
      <c r="I2061" s="13"/>
    </row>
    <row r="2062" spans="2:9" ht="18.75" thickBot="1" x14ac:dyDescent="0.25">
      <c r="B2062" s="25" t="str">
        <f>IF(C2062="","",COUNTIF($C$7:C2062,C2062))</f>
        <v/>
      </c>
      <c r="C2062" s="25" t="str">
        <f>IF(AND('كشف حساب'!$F$5&amp;'كشف حساب'!$F$6="")*AND(D2062='كشف حساب'!$B$5),1,IF(AND(F2062&gt;='كشف حساب'!$F$5,'حركة العملاء'!F2062&lt;='كشف حساب'!$F$6)*AND(D2062='كشف حساب'!$B$5),1,""))</f>
        <v/>
      </c>
      <c r="D2062" s="18"/>
      <c r="E2062" s="17" t="str">
        <f>IFERROR(VLOOKUP(D2062,'بيان العملاء'!$B$7:$I$170,2,0),"")</f>
        <v/>
      </c>
      <c r="F2062" s="16"/>
      <c r="G2062" s="15"/>
      <c r="H2062" s="14"/>
      <c r="I2062" s="13"/>
    </row>
    <row r="2063" spans="2:9" ht="18.75" thickBot="1" x14ac:dyDescent="0.25">
      <c r="B2063" s="25" t="str">
        <f>IF(C2063="","",COUNTIF($C$7:C2063,C2063))</f>
        <v/>
      </c>
      <c r="C2063" s="25" t="str">
        <f>IF(AND('كشف حساب'!$F$5&amp;'كشف حساب'!$F$6="")*AND(D2063='كشف حساب'!$B$5),1,IF(AND(F2063&gt;='كشف حساب'!$F$5,'حركة العملاء'!F2063&lt;='كشف حساب'!$F$6)*AND(D2063='كشف حساب'!$B$5),1,""))</f>
        <v/>
      </c>
      <c r="D2063" s="18"/>
      <c r="E2063" s="17" t="str">
        <f>IFERROR(VLOOKUP(D2063,'بيان العملاء'!$B$7:$I$170,2,0),"")</f>
        <v/>
      </c>
      <c r="F2063" s="16"/>
      <c r="G2063" s="15"/>
      <c r="H2063" s="14"/>
      <c r="I2063" s="13"/>
    </row>
    <row r="2064" spans="2:9" ht="18.75" thickBot="1" x14ac:dyDescent="0.25">
      <c r="B2064" s="25" t="str">
        <f>IF(C2064="","",COUNTIF($C$7:C2064,C2064))</f>
        <v/>
      </c>
      <c r="C2064" s="25" t="str">
        <f>IF(AND('كشف حساب'!$F$5&amp;'كشف حساب'!$F$6="")*AND(D2064='كشف حساب'!$B$5),1,IF(AND(F2064&gt;='كشف حساب'!$F$5,'حركة العملاء'!F2064&lt;='كشف حساب'!$F$6)*AND(D2064='كشف حساب'!$B$5),1,""))</f>
        <v/>
      </c>
      <c r="D2064" s="18"/>
      <c r="E2064" s="17" t="str">
        <f>IFERROR(VLOOKUP(D2064,'بيان العملاء'!$B$7:$I$170,2,0),"")</f>
        <v/>
      </c>
      <c r="F2064" s="16"/>
      <c r="G2064" s="15"/>
      <c r="H2064" s="14"/>
      <c r="I2064" s="13"/>
    </row>
    <row r="2065" spans="2:9" ht="18.75" thickBot="1" x14ac:dyDescent="0.25">
      <c r="B2065" s="25" t="str">
        <f>IF(C2065="","",COUNTIF($C$7:C2065,C2065))</f>
        <v/>
      </c>
      <c r="C2065" s="25" t="str">
        <f>IF(AND('كشف حساب'!$F$5&amp;'كشف حساب'!$F$6="")*AND(D2065='كشف حساب'!$B$5),1,IF(AND(F2065&gt;='كشف حساب'!$F$5,'حركة العملاء'!F2065&lt;='كشف حساب'!$F$6)*AND(D2065='كشف حساب'!$B$5),1,""))</f>
        <v/>
      </c>
      <c r="D2065" s="18"/>
      <c r="E2065" s="17" t="str">
        <f>IFERROR(VLOOKUP(D2065,'بيان العملاء'!$B$7:$I$170,2,0),"")</f>
        <v/>
      </c>
      <c r="F2065" s="16"/>
      <c r="G2065" s="15"/>
      <c r="H2065" s="14"/>
      <c r="I2065" s="13"/>
    </row>
    <row r="2066" spans="2:9" ht="18.75" thickBot="1" x14ac:dyDescent="0.25">
      <c r="B2066" s="25" t="str">
        <f>IF(C2066="","",COUNTIF($C$7:C2066,C2066))</f>
        <v/>
      </c>
      <c r="C2066" s="25" t="str">
        <f>IF(AND('كشف حساب'!$F$5&amp;'كشف حساب'!$F$6="")*AND(D2066='كشف حساب'!$B$5),1,IF(AND(F2066&gt;='كشف حساب'!$F$5,'حركة العملاء'!F2066&lt;='كشف حساب'!$F$6)*AND(D2066='كشف حساب'!$B$5),1,""))</f>
        <v/>
      </c>
      <c r="D2066" s="18"/>
      <c r="E2066" s="17" t="str">
        <f>IFERROR(VLOOKUP(D2066,'بيان العملاء'!$B$7:$I$170,2,0),"")</f>
        <v/>
      </c>
      <c r="F2066" s="16"/>
      <c r="G2066" s="15"/>
      <c r="H2066" s="14"/>
      <c r="I2066" s="13"/>
    </row>
    <row r="2067" spans="2:9" ht="18.75" thickBot="1" x14ac:dyDescent="0.25">
      <c r="B2067" s="25" t="str">
        <f>IF(C2067="","",COUNTIF($C$7:C2067,C2067))</f>
        <v/>
      </c>
      <c r="C2067" s="25" t="str">
        <f>IF(AND('كشف حساب'!$F$5&amp;'كشف حساب'!$F$6="")*AND(D2067='كشف حساب'!$B$5),1,IF(AND(F2067&gt;='كشف حساب'!$F$5,'حركة العملاء'!F2067&lt;='كشف حساب'!$F$6)*AND(D2067='كشف حساب'!$B$5),1,""))</f>
        <v/>
      </c>
      <c r="D2067" s="18"/>
      <c r="E2067" s="17" t="str">
        <f>IFERROR(VLOOKUP(D2067,'بيان العملاء'!$B$7:$I$170,2,0),"")</f>
        <v/>
      </c>
      <c r="F2067" s="16"/>
      <c r="G2067" s="15"/>
      <c r="H2067" s="14"/>
      <c r="I2067" s="13"/>
    </row>
    <row r="2068" spans="2:9" ht="18.75" thickBot="1" x14ac:dyDescent="0.25">
      <c r="B2068" s="25" t="str">
        <f>IF(C2068="","",COUNTIF($C$7:C2068,C2068))</f>
        <v/>
      </c>
      <c r="C2068" s="25" t="str">
        <f>IF(AND('كشف حساب'!$F$5&amp;'كشف حساب'!$F$6="")*AND(D2068='كشف حساب'!$B$5),1,IF(AND(F2068&gt;='كشف حساب'!$F$5,'حركة العملاء'!F2068&lt;='كشف حساب'!$F$6)*AND(D2068='كشف حساب'!$B$5),1,""))</f>
        <v/>
      </c>
      <c r="D2068" s="18"/>
      <c r="E2068" s="17" t="str">
        <f>IFERROR(VLOOKUP(D2068,'بيان العملاء'!$B$7:$I$170,2,0),"")</f>
        <v/>
      </c>
      <c r="F2068" s="16"/>
      <c r="G2068" s="15"/>
      <c r="H2068" s="14"/>
      <c r="I2068" s="13"/>
    </row>
    <row r="2069" spans="2:9" ht="18.75" thickBot="1" x14ac:dyDescent="0.25">
      <c r="B2069" s="25" t="str">
        <f>IF(C2069="","",COUNTIF($C$7:C2069,C2069))</f>
        <v/>
      </c>
      <c r="C2069" s="25" t="str">
        <f>IF(AND('كشف حساب'!$F$5&amp;'كشف حساب'!$F$6="")*AND(D2069='كشف حساب'!$B$5),1,IF(AND(F2069&gt;='كشف حساب'!$F$5,'حركة العملاء'!F2069&lt;='كشف حساب'!$F$6)*AND(D2069='كشف حساب'!$B$5),1,""))</f>
        <v/>
      </c>
      <c r="D2069" s="18"/>
      <c r="E2069" s="17" t="str">
        <f>IFERROR(VLOOKUP(D2069,'بيان العملاء'!$B$7:$I$170,2,0),"")</f>
        <v/>
      </c>
      <c r="F2069" s="16"/>
      <c r="G2069" s="15"/>
      <c r="H2069" s="14"/>
      <c r="I2069" s="13"/>
    </row>
    <row r="2070" spans="2:9" ht="18.75" thickBot="1" x14ac:dyDescent="0.25">
      <c r="B2070" s="25" t="str">
        <f>IF(C2070="","",COUNTIF($C$7:C2070,C2070))</f>
        <v/>
      </c>
      <c r="C2070" s="25" t="str">
        <f>IF(AND('كشف حساب'!$F$5&amp;'كشف حساب'!$F$6="")*AND(D2070='كشف حساب'!$B$5),1,IF(AND(F2070&gt;='كشف حساب'!$F$5,'حركة العملاء'!F2070&lt;='كشف حساب'!$F$6)*AND(D2070='كشف حساب'!$B$5),1,""))</f>
        <v/>
      </c>
      <c r="D2070" s="18"/>
      <c r="E2070" s="17" t="str">
        <f>IFERROR(VLOOKUP(D2070,'بيان العملاء'!$B$7:$I$170,2,0),"")</f>
        <v/>
      </c>
      <c r="F2070" s="16"/>
      <c r="G2070" s="15"/>
      <c r="H2070" s="14"/>
      <c r="I2070" s="13"/>
    </row>
    <row r="2071" spans="2:9" ht="18.75" thickBot="1" x14ac:dyDescent="0.25">
      <c r="B2071" s="25" t="str">
        <f>IF(C2071="","",COUNTIF($C$7:C2071,C2071))</f>
        <v/>
      </c>
      <c r="C2071" s="25" t="str">
        <f>IF(AND('كشف حساب'!$F$5&amp;'كشف حساب'!$F$6="")*AND(D2071='كشف حساب'!$B$5),1,IF(AND(F2071&gt;='كشف حساب'!$F$5,'حركة العملاء'!F2071&lt;='كشف حساب'!$F$6)*AND(D2071='كشف حساب'!$B$5),1,""))</f>
        <v/>
      </c>
      <c r="D2071" s="18"/>
      <c r="E2071" s="17" t="str">
        <f>IFERROR(VLOOKUP(D2071,'بيان العملاء'!$B$7:$I$170,2,0),"")</f>
        <v/>
      </c>
      <c r="F2071" s="16"/>
      <c r="G2071" s="15"/>
      <c r="H2071" s="14"/>
      <c r="I2071" s="13"/>
    </row>
    <row r="2072" spans="2:9" ht="18.75" thickBot="1" x14ac:dyDescent="0.25">
      <c r="B2072" s="25" t="str">
        <f>IF(C2072="","",COUNTIF($C$7:C2072,C2072))</f>
        <v/>
      </c>
      <c r="C2072" s="25" t="str">
        <f>IF(AND('كشف حساب'!$F$5&amp;'كشف حساب'!$F$6="")*AND(D2072='كشف حساب'!$B$5),1,IF(AND(F2072&gt;='كشف حساب'!$F$5,'حركة العملاء'!F2072&lt;='كشف حساب'!$F$6)*AND(D2072='كشف حساب'!$B$5),1,""))</f>
        <v/>
      </c>
      <c r="D2072" s="18"/>
      <c r="E2072" s="17" t="str">
        <f>IFERROR(VLOOKUP(D2072,'بيان العملاء'!$B$7:$I$170,2,0),"")</f>
        <v/>
      </c>
      <c r="F2072" s="16"/>
      <c r="G2072" s="15"/>
      <c r="H2072" s="14"/>
      <c r="I2072" s="13"/>
    </row>
    <row r="2073" spans="2:9" ht="18.75" thickBot="1" x14ac:dyDescent="0.25">
      <c r="B2073" s="25" t="str">
        <f>IF(C2073="","",COUNTIF($C$7:C2073,C2073))</f>
        <v/>
      </c>
      <c r="C2073" s="25" t="str">
        <f>IF(AND('كشف حساب'!$F$5&amp;'كشف حساب'!$F$6="")*AND(D2073='كشف حساب'!$B$5),1,IF(AND(F2073&gt;='كشف حساب'!$F$5,'حركة العملاء'!F2073&lt;='كشف حساب'!$F$6)*AND(D2073='كشف حساب'!$B$5),1,""))</f>
        <v/>
      </c>
      <c r="D2073" s="18"/>
      <c r="E2073" s="17" t="str">
        <f>IFERROR(VLOOKUP(D2073,'بيان العملاء'!$B$7:$I$170,2,0),"")</f>
        <v/>
      </c>
      <c r="F2073" s="16"/>
      <c r="G2073" s="15"/>
      <c r="H2073" s="14"/>
      <c r="I2073" s="13"/>
    </row>
    <row r="2074" spans="2:9" ht="18.75" thickBot="1" x14ac:dyDescent="0.25">
      <c r="B2074" s="25" t="str">
        <f>IF(C2074="","",COUNTIF($C$7:C2074,C2074))</f>
        <v/>
      </c>
      <c r="C2074" s="25" t="str">
        <f>IF(AND('كشف حساب'!$F$5&amp;'كشف حساب'!$F$6="")*AND(D2074='كشف حساب'!$B$5),1,IF(AND(F2074&gt;='كشف حساب'!$F$5,'حركة العملاء'!F2074&lt;='كشف حساب'!$F$6)*AND(D2074='كشف حساب'!$B$5),1,""))</f>
        <v/>
      </c>
      <c r="D2074" s="18"/>
      <c r="E2074" s="17" t="str">
        <f>IFERROR(VLOOKUP(D2074,'بيان العملاء'!$B$7:$I$170,2,0),"")</f>
        <v/>
      </c>
      <c r="F2074" s="16"/>
      <c r="G2074" s="15"/>
      <c r="H2074" s="14"/>
      <c r="I2074" s="13"/>
    </row>
    <row r="2075" spans="2:9" ht="18.75" thickBot="1" x14ac:dyDescent="0.25">
      <c r="B2075" s="25" t="str">
        <f>IF(C2075="","",COUNTIF($C$7:C2075,C2075))</f>
        <v/>
      </c>
      <c r="C2075" s="25" t="str">
        <f>IF(AND('كشف حساب'!$F$5&amp;'كشف حساب'!$F$6="")*AND(D2075='كشف حساب'!$B$5),1,IF(AND(F2075&gt;='كشف حساب'!$F$5,'حركة العملاء'!F2075&lt;='كشف حساب'!$F$6)*AND(D2075='كشف حساب'!$B$5),1,""))</f>
        <v/>
      </c>
      <c r="D2075" s="18"/>
      <c r="E2075" s="17" t="str">
        <f>IFERROR(VLOOKUP(D2075,'بيان العملاء'!$B$7:$I$170,2,0),"")</f>
        <v/>
      </c>
      <c r="F2075" s="16"/>
      <c r="G2075" s="15"/>
      <c r="H2075" s="14"/>
      <c r="I2075" s="13"/>
    </row>
    <row r="2076" spans="2:9" ht="18.75" thickBot="1" x14ac:dyDescent="0.25">
      <c r="B2076" s="25" t="str">
        <f>IF(C2076="","",COUNTIF($C$7:C2076,C2076))</f>
        <v/>
      </c>
      <c r="C2076" s="25" t="str">
        <f>IF(AND('كشف حساب'!$F$5&amp;'كشف حساب'!$F$6="")*AND(D2076='كشف حساب'!$B$5),1,IF(AND(F2076&gt;='كشف حساب'!$F$5,'حركة العملاء'!F2076&lt;='كشف حساب'!$F$6)*AND(D2076='كشف حساب'!$B$5),1,""))</f>
        <v/>
      </c>
      <c r="D2076" s="18"/>
      <c r="E2076" s="17" t="str">
        <f>IFERROR(VLOOKUP(D2076,'بيان العملاء'!$B$7:$I$170,2,0),"")</f>
        <v/>
      </c>
      <c r="F2076" s="16"/>
      <c r="G2076" s="15"/>
      <c r="H2076" s="14"/>
      <c r="I2076" s="13"/>
    </row>
    <row r="2077" spans="2:9" ht="18.75" thickBot="1" x14ac:dyDescent="0.25">
      <c r="B2077" s="25" t="str">
        <f>IF(C2077="","",COUNTIF($C$7:C2077,C2077))</f>
        <v/>
      </c>
      <c r="C2077" s="25" t="str">
        <f>IF(AND('كشف حساب'!$F$5&amp;'كشف حساب'!$F$6="")*AND(D2077='كشف حساب'!$B$5),1,IF(AND(F2077&gt;='كشف حساب'!$F$5,'حركة العملاء'!F2077&lt;='كشف حساب'!$F$6)*AND(D2077='كشف حساب'!$B$5),1,""))</f>
        <v/>
      </c>
      <c r="D2077" s="18"/>
      <c r="E2077" s="17" t="str">
        <f>IFERROR(VLOOKUP(D2077,'بيان العملاء'!$B$7:$I$170,2,0),"")</f>
        <v/>
      </c>
      <c r="F2077" s="16"/>
      <c r="G2077" s="15"/>
      <c r="H2077" s="14"/>
      <c r="I2077" s="13"/>
    </row>
    <row r="2078" spans="2:9" ht="18.75" thickBot="1" x14ac:dyDescent="0.25">
      <c r="B2078" s="25" t="str">
        <f>IF(C2078="","",COUNTIF($C$7:C2078,C2078))</f>
        <v/>
      </c>
      <c r="C2078" s="25" t="str">
        <f>IF(AND('كشف حساب'!$F$5&amp;'كشف حساب'!$F$6="")*AND(D2078='كشف حساب'!$B$5),1,IF(AND(F2078&gt;='كشف حساب'!$F$5,'حركة العملاء'!F2078&lt;='كشف حساب'!$F$6)*AND(D2078='كشف حساب'!$B$5),1,""))</f>
        <v/>
      </c>
      <c r="D2078" s="18"/>
      <c r="E2078" s="17" t="str">
        <f>IFERROR(VLOOKUP(D2078,'بيان العملاء'!$B$7:$I$170,2,0),"")</f>
        <v/>
      </c>
      <c r="F2078" s="16"/>
      <c r="G2078" s="15"/>
      <c r="H2078" s="14"/>
      <c r="I2078" s="13"/>
    </row>
    <row r="2079" spans="2:9" ht="18.75" thickBot="1" x14ac:dyDescent="0.25">
      <c r="B2079" s="25" t="str">
        <f>IF(C2079="","",COUNTIF($C$7:C2079,C2079))</f>
        <v/>
      </c>
      <c r="C2079" s="25" t="str">
        <f>IF(AND('كشف حساب'!$F$5&amp;'كشف حساب'!$F$6="")*AND(D2079='كشف حساب'!$B$5),1,IF(AND(F2079&gt;='كشف حساب'!$F$5,'حركة العملاء'!F2079&lt;='كشف حساب'!$F$6)*AND(D2079='كشف حساب'!$B$5),1,""))</f>
        <v/>
      </c>
      <c r="D2079" s="18"/>
      <c r="E2079" s="17" t="str">
        <f>IFERROR(VLOOKUP(D2079,'بيان العملاء'!$B$7:$I$170,2,0),"")</f>
        <v/>
      </c>
      <c r="F2079" s="16"/>
      <c r="G2079" s="15"/>
      <c r="H2079" s="14"/>
      <c r="I2079" s="13"/>
    </row>
    <row r="2080" spans="2:9" ht="18.75" thickBot="1" x14ac:dyDescent="0.25">
      <c r="B2080" s="25" t="str">
        <f>IF(C2080="","",COUNTIF($C$7:C2080,C2080))</f>
        <v/>
      </c>
      <c r="C2080" s="25" t="str">
        <f>IF(AND('كشف حساب'!$F$5&amp;'كشف حساب'!$F$6="")*AND(D2080='كشف حساب'!$B$5),1,IF(AND(F2080&gt;='كشف حساب'!$F$5,'حركة العملاء'!F2080&lt;='كشف حساب'!$F$6)*AND(D2080='كشف حساب'!$B$5),1,""))</f>
        <v/>
      </c>
      <c r="D2080" s="18"/>
      <c r="E2080" s="17" t="str">
        <f>IFERROR(VLOOKUP(D2080,'بيان العملاء'!$B$7:$I$170,2,0),"")</f>
        <v/>
      </c>
      <c r="F2080" s="16"/>
      <c r="G2080" s="15"/>
      <c r="H2080" s="14"/>
      <c r="I2080" s="13"/>
    </row>
    <row r="2081" spans="2:9" ht="18.75" thickBot="1" x14ac:dyDescent="0.25">
      <c r="B2081" s="25" t="str">
        <f>IF(C2081="","",COUNTIF($C$7:C2081,C2081))</f>
        <v/>
      </c>
      <c r="C2081" s="25" t="str">
        <f>IF(AND('كشف حساب'!$F$5&amp;'كشف حساب'!$F$6="")*AND(D2081='كشف حساب'!$B$5),1,IF(AND(F2081&gt;='كشف حساب'!$F$5,'حركة العملاء'!F2081&lt;='كشف حساب'!$F$6)*AND(D2081='كشف حساب'!$B$5),1,""))</f>
        <v/>
      </c>
      <c r="D2081" s="18"/>
      <c r="E2081" s="17" t="str">
        <f>IFERROR(VLOOKUP(D2081,'بيان العملاء'!$B$7:$I$170,2,0),"")</f>
        <v/>
      </c>
      <c r="F2081" s="16"/>
      <c r="G2081" s="15"/>
      <c r="H2081" s="14"/>
      <c r="I2081" s="13"/>
    </row>
    <row r="2082" spans="2:9" ht="18.75" thickBot="1" x14ac:dyDescent="0.25">
      <c r="B2082" s="25" t="str">
        <f>IF(C2082="","",COUNTIF($C$7:C2082,C2082))</f>
        <v/>
      </c>
      <c r="C2082" s="25" t="str">
        <f>IF(AND('كشف حساب'!$F$5&amp;'كشف حساب'!$F$6="")*AND(D2082='كشف حساب'!$B$5),1,IF(AND(F2082&gt;='كشف حساب'!$F$5,'حركة العملاء'!F2082&lt;='كشف حساب'!$F$6)*AND(D2082='كشف حساب'!$B$5),1,""))</f>
        <v/>
      </c>
      <c r="D2082" s="18"/>
      <c r="E2082" s="17" t="str">
        <f>IFERROR(VLOOKUP(D2082,'بيان العملاء'!$B$7:$I$170,2,0),"")</f>
        <v/>
      </c>
      <c r="F2082" s="16"/>
      <c r="G2082" s="15"/>
      <c r="H2082" s="14"/>
      <c r="I2082" s="13"/>
    </row>
    <row r="2083" spans="2:9" ht="18.75" thickBot="1" x14ac:dyDescent="0.25">
      <c r="B2083" s="25" t="str">
        <f>IF(C2083="","",COUNTIF($C$7:C2083,C2083))</f>
        <v/>
      </c>
      <c r="C2083" s="25" t="str">
        <f>IF(AND('كشف حساب'!$F$5&amp;'كشف حساب'!$F$6="")*AND(D2083='كشف حساب'!$B$5),1,IF(AND(F2083&gt;='كشف حساب'!$F$5,'حركة العملاء'!F2083&lt;='كشف حساب'!$F$6)*AND(D2083='كشف حساب'!$B$5),1,""))</f>
        <v/>
      </c>
      <c r="D2083" s="18"/>
      <c r="E2083" s="17" t="str">
        <f>IFERROR(VLOOKUP(D2083,'بيان العملاء'!$B$7:$I$170,2,0),"")</f>
        <v/>
      </c>
      <c r="F2083" s="16"/>
      <c r="G2083" s="15"/>
      <c r="H2083" s="14"/>
      <c r="I2083" s="13"/>
    </row>
    <row r="2084" spans="2:9" ht="18.75" thickBot="1" x14ac:dyDescent="0.25">
      <c r="B2084" s="25" t="str">
        <f>IF(C2084="","",COUNTIF($C$7:C2084,C2084))</f>
        <v/>
      </c>
      <c r="C2084" s="25" t="str">
        <f>IF(AND('كشف حساب'!$F$5&amp;'كشف حساب'!$F$6="")*AND(D2084='كشف حساب'!$B$5),1,IF(AND(F2084&gt;='كشف حساب'!$F$5,'حركة العملاء'!F2084&lt;='كشف حساب'!$F$6)*AND(D2084='كشف حساب'!$B$5),1,""))</f>
        <v/>
      </c>
      <c r="D2084" s="18"/>
      <c r="E2084" s="17" t="str">
        <f>IFERROR(VLOOKUP(D2084,'بيان العملاء'!$B$7:$I$170,2,0),"")</f>
        <v/>
      </c>
      <c r="F2084" s="16"/>
      <c r="G2084" s="15"/>
      <c r="H2084" s="14"/>
      <c r="I2084" s="13"/>
    </row>
    <row r="2085" spans="2:9" ht="18.75" thickBot="1" x14ac:dyDescent="0.25">
      <c r="B2085" s="25" t="str">
        <f>IF(C2085="","",COUNTIF($C$7:C2085,C2085))</f>
        <v/>
      </c>
      <c r="C2085" s="25" t="str">
        <f>IF(AND('كشف حساب'!$F$5&amp;'كشف حساب'!$F$6="")*AND(D2085='كشف حساب'!$B$5),1,IF(AND(F2085&gt;='كشف حساب'!$F$5,'حركة العملاء'!F2085&lt;='كشف حساب'!$F$6)*AND(D2085='كشف حساب'!$B$5),1,""))</f>
        <v/>
      </c>
      <c r="D2085" s="18"/>
      <c r="E2085" s="17" t="str">
        <f>IFERROR(VLOOKUP(D2085,'بيان العملاء'!$B$7:$I$170,2,0),"")</f>
        <v/>
      </c>
      <c r="F2085" s="16"/>
      <c r="G2085" s="15"/>
      <c r="H2085" s="14"/>
      <c r="I2085" s="13"/>
    </row>
    <row r="2086" spans="2:9" ht="18.75" thickBot="1" x14ac:dyDescent="0.25">
      <c r="B2086" s="25" t="str">
        <f>IF(C2086="","",COUNTIF($C$7:C2086,C2086))</f>
        <v/>
      </c>
      <c r="C2086" s="25" t="str">
        <f>IF(AND('كشف حساب'!$F$5&amp;'كشف حساب'!$F$6="")*AND(D2086='كشف حساب'!$B$5),1,IF(AND(F2086&gt;='كشف حساب'!$F$5,'حركة العملاء'!F2086&lt;='كشف حساب'!$F$6)*AND(D2086='كشف حساب'!$B$5),1,""))</f>
        <v/>
      </c>
      <c r="D2086" s="18"/>
      <c r="E2086" s="17" t="str">
        <f>IFERROR(VLOOKUP(D2086,'بيان العملاء'!$B$7:$I$170,2,0),"")</f>
        <v/>
      </c>
      <c r="F2086" s="16"/>
      <c r="G2086" s="15"/>
      <c r="H2086" s="14"/>
      <c r="I2086" s="13"/>
    </row>
    <row r="2087" spans="2:9" ht="18.75" thickBot="1" x14ac:dyDescent="0.25">
      <c r="B2087" s="25" t="str">
        <f>IF(C2087="","",COUNTIF($C$7:C2087,C2087))</f>
        <v/>
      </c>
      <c r="C2087" s="25" t="str">
        <f>IF(AND('كشف حساب'!$F$5&amp;'كشف حساب'!$F$6="")*AND(D2087='كشف حساب'!$B$5),1,IF(AND(F2087&gt;='كشف حساب'!$F$5,'حركة العملاء'!F2087&lt;='كشف حساب'!$F$6)*AND(D2087='كشف حساب'!$B$5),1,""))</f>
        <v/>
      </c>
      <c r="D2087" s="18"/>
      <c r="E2087" s="17" t="str">
        <f>IFERROR(VLOOKUP(D2087,'بيان العملاء'!$B$7:$I$170,2,0),"")</f>
        <v/>
      </c>
      <c r="F2087" s="16"/>
      <c r="G2087" s="15"/>
      <c r="H2087" s="14"/>
      <c r="I2087" s="13"/>
    </row>
    <row r="2088" spans="2:9" ht="18.75" thickBot="1" x14ac:dyDescent="0.25">
      <c r="B2088" s="25" t="str">
        <f>IF(C2088="","",COUNTIF($C$7:C2088,C2088))</f>
        <v/>
      </c>
      <c r="C2088" s="25" t="str">
        <f>IF(AND('كشف حساب'!$F$5&amp;'كشف حساب'!$F$6="")*AND(D2088='كشف حساب'!$B$5),1,IF(AND(F2088&gt;='كشف حساب'!$F$5,'حركة العملاء'!F2088&lt;='كشف حساب'!$F$6)*AND(D2088='كشف حساب'!$B$5),1,""))</f>
        <v/>
      </c>
      <c r="D2088" s="18"/>
      <c r="E2088" s="17" t="str">
        <f>IFERROR(VLOOKUP(D2088,'بيان العملاء'!$B$7:$I$170,2,0),"")</f>
        <v/>
      </c>
      <c r="F2088" s="16"/>
      <c r="G2088" s="15"/>
      <c r="H2088" s="14"/>
      <c r="I2088" s="13"/>
    </row>
    <row r="2089" spans="2:9" ht="18.75" thickBot="1" x14ac:dyDescent="0.25">
      <c r="B2089" s="25" t="str">
        <f>IF(C2089="","",COUNTIF($C$7:C2089,C2089))</f>
        <v/>
      </c>
      <c r="C2089" s="25" t="str">
        <f>IF(AND('كشف حساب'!$F$5&amp;'كشف حساب'!$F$6="")*AND(D2089='كشف حساب'!$B$5),1,IF(AND(F2089&gt;='كشف حساب'!$F$5,'حركة العملاء'!F2089&lt;='كشف حساب'!$F$6)*AND(D2089='كشف حساب'!$B$5),1,""))</f>
        <v/>
      </c>
      <c r="D2089" s="18"/>
      <c r="E2089" s="17" t="str">
        <f>IFERROR(VLOOKUP(D2089,'بيان العملاء'!$B$7:$I$170,2,0),"")</f>
        <v/>
      </c>
      <c r="F2089" s="16"/>
      <c r="G2089" s="15"/>
      <c r="H2089" s="14"/>
      <c r="I2089" s="13"/>
    </row>
    <row r="2090" spans="2:9" ht="18.75" thickBot="1" x14ac:dyDescent="0.25">
      <c r="B2090" s="25" t="str">
        <f>IF(C2090="","",COUNTIF($C$7:C2090,C2090))</f>
        <v/>
      </c>
      <c r="C2090" s="25" t="str">
        <f>IF(AND('كشف حساب'!$F$5&amp;'كشف حساب'!$F$6="")*AND(D2090='كشف حساب'!$B$5),1,IF(AND(F2090&gt;='كشف حساب'!$F$5,'حركة العملاء'!F2090&lt;='كشف حساب'!$F$6)*AND(D2090='كشف حساب'!$B$5),1,""))</f>
        <v/>
      </c>
      <c r="D2090" s="18"/>
      <c r="E2090" s="17" t="str">
        <f>IFERROR(VLOOKUP(D2090,'بيان العملاء'!$B$7:$I$170,2,0),"")</f>
        <v/>
      </c>
      <c r="F2090" s="16"/>
      <c r="G2090" s="15"/>
      <c r="H2090" s="14"/>
      <c r="I2090" s="13"/>
    </row>
    <row r="2091" spans="2:9" ht="18.75" thickBot="1" x14ac:dyDescent="0.25">
      <c r="B2091" s="25" t="str">
        <f>IF(C2091="","",COUNTIF($C$7:C2091,C2091))</f>
        <v/>
      </c>
      <c r="C2091" s="25" t="str">
        <f>IF(AND('كشف حساب'!$F$5&amp;'كشف حساب'!$F$6="")*AND(D2091='كشف حساب'!$B$5),1,IF(AND(F2091&gt;='كشف حساب'!$F$5,'حركة العملاء'!F2091&lt;='كشف حساب'!$F$6)*AND(D2091='كشف حساب'!$B$5),1,""))</f>
        <v/>
      </c>
      <c r="D2091" s="18"/>
      <c r="E2091" s="17" t="str">
        <f>IFERROR(VLOOKUP(D2091,'بيان العملاء'!$B$7:$I$170,2,0),"")</f>
        <v/>
      </c>
      <c r="F2091" s="16"/>
      <c r="G2091" s="15"/>
      <c r="H2091" s="14"/>
      <c r="I2091" s="13"/>
    </row>
    <row r="2092" spans="2:9" ht="18.75" thickBot="1" x14ac:dyDescent="0.25">
      <c r="B2092" s="25" t="str">
        <f>IF(C2092="","",COUNTIF($C$7:C2092,C2092))</f>
        <v/>
      </c>
      <c r="C2092" s="25" t="str">
        <f>IF(AND('كشف حساب'!$F$5&amp;'كشف حساب'!$F$6="")*AND(D2092='كشف حساب'!$B$5),1,IF(AND(F2092&gt;='كشف حساب'!$F$5,'حركة العملاء'!F2092&lt;='كشف حساب'!$F$6)*AND(D2092='كشف حساب'!$B$5),1,""))</f>
        <v/>
      </c>
      <c r="D2092" s="18"/>
      <c r="E2092" s="17" t="str">
        <f>IFERROR(VLOOKUP(D2092,'بيان العملاء'!$B$7:$I$170,2,0),"")</f>
        <v/>
      </c>
      <c r="F2092" s="16"/>
      <c r="G2092" s="15"/>
      <c r="H2092" s="14"/>
      <c r="I2092" s="13"/>
    </row>
    <row r="2093" spans="2:9" ht="18.75" thickBot="1" x14ac:dyDescent="0.25">
      <c r="B2093" s="25" t="str">
        <f>IF(C2093="","",COUNTIF($C$7:C2093,C2093))</f>
        <v/>
      </c>
      <c r="C2093" s="25" t="str">
        <f>IF(AND('كشف حساب'!$F$5&amp;'كشف حساب'!$F$6="")*AND(D2093='كشف حساب'!$B$5),1,IF(AND(F2093&gt;='كشف حساب'!$F$5,'حركة العملاء'!F2093&lt;='كشف حساب'!$F$6)*AND(D2093='كشف حساب'!$B$5),1,""))</f>
        <v/>
      </c>
      <c r="D2093" s="18"/>
      <c r="E2093" s="17" t="str">
        <f>IFERROR(VLOOKUP(D2093,'بيان العملاء'!$B$7:$I$170,2,0),"")</f>
        <v/>
      </c>
      <c r="F2093" s="16"/>
      <c r="G2093" s="15"/>
      <c r="H2093" s="14"/>
      <c r="I2093" s="13"/>
    </row>
    <row r="2094" spans="2:9" ht="18.75" thickBot="1" x14ac:dyDescent="0.25">
      <c r="B2094" s="25" t="str">
        <f>IF(C2094="","",COUNTIF($C$7:C2094,C2094))</f>
        <v/>
      </c>
      <c r="C2094" s="25" t="str">
        <f>IF(AND('كشف حساب'!$F$5&amp;'كشف حساب'!$F$6="")*AND(D2094='كشف حساب'!$B$5),1,IF(AND(F2094&gt;='كشف حساب'!$F$5,'حركة العملاء'!F2094&lt;='كشف حساب'!$F$6)*AND(D2094='كشف حساب'!$B$5),1,""))</f>
        <v/>
      </c>
      <c r="D2094" s="18"/>
      <c r="E2094" s="17" t="str">
        <f>IFERROR(VLOOKUP(D2094,'بيان العملاء'!$B$7:$I$170,2,0),"")</f>
        <v/>
      </c>
      <c r="F2094" s="16"/>
      <c r="G2094" s="15"/>
      <c r="H2094" s="14"/>
      <c r="I2094" s="13"/>
    </row>
    <row r="2095" spans="2:9" ht="18.75" thickBot="1" x14ac:dyDescent="0.25">
      <c r="B2095" s="25" t="str">
        <f>IF(C2095="","",COUNTIF($C$7:C2095,C2095))</f>
        <v/>
      </c>
      <c r="C2095" s="25" t="str">
        <f>IF(AND('كشف حساب'!$F$5&amp;'كشف حساب'!$F$6="")*AND(D2095='كشف حساب'!$B$5),1,IF(AND(F2095&gt;='كشف حساب'!$F$5,'حركة العملاء'!F2095&lt;='كشف حساب'!$F$6)*AND(D2095='كشف حساب'!$B$5),1,""))</f>
        <v/>
      </c>
      <c r="D2095" s="18"/>
      <c r="E2095" s="17" t="str">
        <f>IFERROR(VLOOKUP(D2095,'بيان العملاء'!$B$7:$I$170,2,0),"")</f>
        <v/>
      </c>
      <c r="F2095" s="16"/>
      <c r="G2095" s="15"/>
      <c r="H2095" s="14"/>
      <c r="I2095" s="13"/>
    </row>
    <row r="2096" spans="2:9" ht="18.75" thickBot="1" x14ac:dyDescent="0.25">
      <c r="B2096" s="25" t="str">
        <f>IF(C2096="","",COUNTIF($C$7:C2096,C2096))</f>
        <v/>
      </c>
      <c r="C2096" s="25" t="str">
        <f>IF(AND('كشف حساب'!$F$5&amp;'كشف حساب'!$F$6="")*AND(D2096='كشف حساب'!$B$5),1,IF(AND(F2096&gt;='كشف حساب'!$F$5,'حركة العملاء'!F2096&lt;='كشف حساب'!$F$6)*AND(D2096='كشف حساب'!$B$5),1,""))</f>
        <v/>
      </c>
      <c r="D2096" s="18"/>
      <c r="E2096" s="17" t="str">
        <f>IFERROR(VLOOKUP(D2096,'بيان العملاء'!$B$7:$I$170,2,0),"")</f>
        <v/>
      </c>
      <c r="F2096" s="16"/>
      <c r="G2096" s="15"/>
      <c r="H2096" s="14"/>
      <c r="I2096" s="13"/>
    </row>
    <row r="2097" spans="2:9" ht="18.75" thickBot="1" x14ac:dyDescent="0.25">
      <c r="B2097" s="25" t="str">
        <f>IF(C2097="","",COUNTIF($C$7:C2097,C2097))</f>
        <v/>
      </c>
      <c r="C2097" s="25" t="str">
        <f>IF(AND('كشف حساب'!$F$5&amp;'كشف حساب'!$F$6="")*AND(D2097='كشف حساب'!$B$5),1,IF(AND(F2097&gt;='كشف حساب'!$F$5,'حركة العملاء'!F2097&lt;='كشف حساب'!$F$6)*AND(D2097='كشف حساب'!$B$5),1,""))</f>
        <v/>
      </c>
      <c r="D2097" s="18"/>
      <c r="E2097" s="17" t="str">
        <f>IFERROR(VLOOKUP(D2097,'بيان العملاء'!$B$7:$I$170,2,0),"")</f>
        <v/>
      </c>
      <c r="F2097" s="16"/>
      <c r="G2097" s="15"/>
      <c r="H2097" s="14"/>
      <c r="I2097" s="13"/>
    </row>
    <row r="2098" spans="2:9" ht="18.75" thickBot="1" x14ac:dyDescent="0.25">
      <c r="B2098" s="25" t="str">
        <f>IF(C2098="","",COUNTIF($C$7:C2098,C2098))</f>
        <v/>
      </c>
      <c r="C2098" s="25" t="str">
        <f>IF(AND('كشف حساب'!$F$5&amp;'كشف حساب'!$F$6="")*AND(D2098='كشف حساب'!$B$5),1,IF(AND(F2098&gt;='كشف حساب'!$F$5,'حركة العملاء'!F2098&lt;='كشف حساب'!$F$6)*AND(D2098='كشف حساب'!$B$5),1,""))</f>
        <v/>
      </c>
      <c r="D2098" s="18"/>
      <c r="E2098" s="17" t="str">
        <f>IFERROR(VLOOKUP(D2098,'بيان العملاء'!$B$7:$I$170,2,0),"")</f>
        <v/>
      </c>
      <c r="F2098" s="16"/>
      <c r="G2098" s="15"/>
      <c r="H2098" s="14"/>
      <c r="I2098" s="13"/>
    </row>
    <row r="2099" spans="2:9" ht="18.75" thickBot="1" x14ac:dyDescent="0.25">
      <c r="B2099" s="25" t="str">
        <f>IF(C2099="","",COUNTIF($C$7:C2099,C2099))</f>
        <v/>
      </c>
      <c r="C2099" s="25" t="str">
        <f>IF(AND('كشف حساب'!$F$5&amp;'كشف حساب'!$F$6="")*AND(D2099='كشف حساب'!$B$5),1,IF(AND(F2099&gt;='كشف حساب'!$F$5,'حركة العملاء'!F2099&lt;='كشف حساب'!$F$6)*AND(D2099='كشف حساب'!$B$5),1,""))</f>
        <v/>
      </c>
      <c r="D2099" s="18"/>
      <c r="E2099" s="17" t="str">
        <f>IFERROR(VLOOKUP(D2099,'بيان العملاء'!$B$7:$I$170,2,0),"")</f>
        <v/>
      </c>
      <c r="F2099" s="16"/>
      <c r="G2099" s="15"/>
      <c r="H2099" s="14"/>
      <c r="I2099" s="13"/>
    </row>
    <row r="2100" spans="2:9" ht="18.75" thickBot="1" x14ac:dyDescent="0.25">
      <c r="B2100" s="25" t="str">
        <f>IF(C2100="","",COUNTIF($C$7:C2100,C2100))</f>
        <v/>
      </c>
      <c r="C2100" s="25" t="str">
        <f>IF(AND('كشف حساب'!$F$5&amp;'كشف حساب'!$F$6="")*AND(D2100='كشف حساب'!$B$5),1,IF(AND(F2100&gt;='كشف حساب'!$F$5,'حركة العملاء'!F2100&lt;='كشف حساب'!$F$6)*AND(D2100='كشف حساب'!$B$5),1,""))</f>
        <v/>
      </c>
      <c r="D2100" s="18"/>
      <c r="E2100" s="17" t="str">
        <f>IFERROR(VLOOKUP(D2100,'بيان العملاء'!$B$7:$I$170,2,0),"")</f>
        <v/>
      </c>
      <c r="F2100" s="16"/>
      <c r="G2100" s="15"/>
      <c r="H2100" s="14"/>
      <c r="I2100" s="13"/>
    </row>
    <row r="2101" spans="2:9" ht="18.75" thickBot="1" x14ac:dyDescent="0.25">
      <c r="B2101" s="25" t="str">
        <f>IF(C2101="","",COUNTIF($C$7:C2101,C2101))</f>
        <v/>
      </c>
      <c r="C2101" s="25" t="str">
        <f>IF(AND('كشف حساب'!$F$5&amp;'كشف حساب'!$F$6="")*AND(D2101='كشف حساب'!$B$5),1,IF(AND(F2101&gt;='كشف حساب'!$F$5,'حركة العملاء'!F2101&lt;='كشف حساب'!$F$6)*AND(D2101='كشف حساب'!$B$5),1,""))</f>
        <v/>
      </c>
      <c r="D2101" s="18"/>
      <c r="E2101" s="17" t="str">
        <f>IFERROR(VLOOKUP(D2101,'بيان العملاء'!$B$7:$I$170,2,0),"")</f>
        <v/>
      </c>
      <c r="F2101" s="16"/>
      <c r="G2101" s="15"/>
      <c r="H2101" s="14"/>
      <c r="I2101" s="13"/>
    </row>
    <row r="2102" spans="2:9" ht="18.75" thickBot="1" x14ac:dyDescent="0.25">
      <c r="B2102" s="25" t="str">
        <f>IF(C2102="","",COUNTIF($C$7:C2102,C2102))</f>
        <v/>
      </c>
      <c r="C2102" s="25" t="str">
        <f>IF(AND('كشف حساب'!$F$5&amp;'كشف حساب'!$F$6="")*AND(D2102='كشف حساب'!$B$5),1,IF(AND(F2102&gt;='كشف حساب'!$F$5,'حركة العملاء'!F2102&lt;='كشف حساب'!$F$6)*AND(D2102='كشف حساب'!$B$5),1,""))</f>
        <v/>
      </c>
      <c r="D2102" s="18"/>
      <c r="E2102" s="17" t="str">
        <f>IFERROR(VLOOKUP(D2102,'بيان العملاء'!$B$7:$I$170,2,0),"")</f>
        <v/>
      </c>
      <c r="F2102" s="16"/>
      <c r="G2102" s="15"/>
      <c r="H2102" s="14"/>
      <c r="I2102" s="13"/>
    </row>
    <row r="2103" spans="2:9" ht="18.75" thickBot="1" x14ac:dyDescent="0.25">
      <c r="B2103" s="25" t="str">
        <f>IF(C2103="","",COUNTIF($C$7:C2103,C2103))</f>
        <v/>
      </c>
      <c r="C2103" s="25" t="str">
        <f>IF(AND('كشف حساب'!$F$5&amp;'كشف حساب'!$F$6="")*AND(D2103='كشف حساب'!$B$5),1,IF(AND(F2103&gt;='كشف حساب'!$F$5,'حركة العملاء'!F2103&lt;='كشف حساب'!$F$6)*AND(D2103='كشف حساب'!$B$5),1,""))</f>
        <v/>
      </c>
      <c r="D2103" s="18"/>
      <c r="E2103" s="17" t="str">
        <f>IFERROR(VLOOKUP(D2103,'بيان العملاء'!$B$7:$I$170,2,0),"")</f>
        <v/>
      </c>
      <c r="F2103" s="16"/>
      <c r="G2103" s="15"/>
      <c r="H2103" s="14"/>
      <c r="I2103" s="13"/>
    </row>
    <row r="2104" spans="2:9" ht="18.75" thickBot="1" x14ac:dyDescent="0.25">
      <c r="B2104" s="25" t="str">
        <f>IF(C2104="","",COUNTIF($C$7:C2104,C2104))</f>
        <v/>
      </c>
      <c r="C2104" s="25" t="str">
        <f>IF(AND('كشف حساب'!$F$5&amp;'كشف حساب'!$F$6="")*AND(D2104='كشف حساب'!$B$5),1,IF(AND(F2104&gt;='كشف حساب'!$F$5,'حركة العملاء'!F2104&lt;='كشف حساب'!$F$6)*AND(D2104='كشف حساب'!$B$5),1,""))</f>
        <v/>
      </c>
      <c r="D2104" s="18"/>
      <c r="E2104" s="17" t="str">
        <f>IFERROR(VLOOKUP(D2104,'بيان العملاء'!$B$7:$I$170,2,0),"")</f>
        <v/>
      </c>
      <c r="F2104" s="16"/>
      <c r="G2104" s="15"/>
      <c r="H2104" s="14"/>
      <c r="I2104" s="13"/>
    </row>
    <row r="2105" spans="2:9" ht="18.75" thickBot="1" x14ac:dyDescent="0.25">
      <c r="B2105" s="25" t="str">
        <f>IF(C2105="","",COUNTIF($C$7:C2105,C2105))</f>
        <v/>
      </c>
      <c r="C2105" s="25" t="str">
        <f>IF(AND('كشف حساب'!$F$5&amp;'كشف حساب'!$F$6="")*AND(D2105='كشف حساب'!$B$5),1,IF(AND(F2105&gt;='كشف حساب'!$F$5,'حركة العملاء'!F2105&lt;='كشف حساب'!$F$6)*AND(D2105='كشف حساب'!$B$5),1,""))</f>
        <v/>
      </c>
      <c r="D2105" s="18"/>
      <c r="E2105" s="17" t="str">
        <f>IFERROR(VLOOKUP(D2105,'بيان العملاء'!$B$7:$I$170,2,0),"")</f>
        <v/>
      </c>
      <c r="F2105" s="16"/>
      <c r="G2105" s="15"/>
      <c r="H2105" s="14"/>
      <c r="I2105" s="13"/>
    </row>
    <row r="2106" spans="2:9" ht="18.75" thickBot="1" x14ac:dyDescent="0.25">
      <c r="B2106" s="25" t="str">
        <f>IF(C2106="","",COUNTIF($C$7:C2106,C2106))</f>
        <v/>
      </c>
      <c r="C2106" s="25" t="str">
        <f>IF(AND('كشف حساب'!$F$5&amp;'كشف حساب'!$F$6="")*AND(D2106='كشف حساب'!$B$5),1,IF(AND(F2106&gt;='كشف حساب'!$F$5,'حركة العملاء'!F2106&lt;='كشف حساب'!$F$6)*AND(D2106='كشف حساب'!$B$5),1,""))</f>
        <v/>
      </c>
      <c r="D2106" s="18"/>
      <c r="E2106" s="17" t="str">
        <f>IFERROR(VLOOKUP(D2106,'بيان العملاء'!$B$7:$I$170,2,0),"")</f>
        <v/>
      </c>
      <c r="F2106" s="16"/>
      <c r="G2106" s="15"/>
      <c r="H2106" s="14"/>
      <c r="I2106" s="13"/>
    </row>
    <row r="2107" spans="2:9" ht="18.75" thickBot="1" x14ac:dyDescent="0.25">
      <c r="B2107" s="25" t="str">
        <f>IF(C2107="","",COUNTIF($C$7:C2107,C2107))</f>
        <v/>
      </c>
      <c r="C2107" s="25" t="str">
        <f>IF(AND('كشف حساب'!$F$5&amp;'كشف حساب'!$F$6="")*AND(D2107='كشف حساب'!$B$5),1,IF(AND(F2107&gt;='كشف حساب'!$F$5,'حركة العملاء'!F2107&lt;='كشف حساب'!$F$6)*AND(D2107='كشف حساب'!$B$5),1,""))</f>
        <v/>
      </c>
      <c r="D2107" s="18"/>
      <c r="E2107" s="17" t="str">
        <f>IFERROR(VLOOKUP(D2107,'بيان العملاء'!$B$7:$I$170,2,0),"")</f>
        <v/>
      </c>
      <c r="F2107" s="16"/>
      <c r="G2107" s="15"/>
      <c r="H2107" s="14"/>
      <c r="I2107" s="13"/>
    </row>
    <row r="2108" spans="2:9" ht="18.75" thickBot="1" x14ac:dyDescent="0.25">
      <c r="B2108" s="25" t="str">
        <f>IF(C2108="","",COUNTIF($C$7:C2108,C2108))</f>
        <v/>
      </c>
      <c r="C2108" s="25" t="str">
        <f>IF(AND('كشف حساب'!$F$5&amp;'كشف حساب'!$F$6="")*AND(D2108='كشف حساب'!$B$5),1,IF(AND(F2108&gt;='كشف حساب'!$F$5,'حركة العملاء'!F2108&lt;='كشف حساب'!$F$6)*AND(D2108='كشف حساب'!$B$5),1,""))</f>
        <v/>
      </c>
      <c r="D2108" s="18"/>
      <c r="E2108" s="17" t="str">
        <f>IFERROR(VLOOKUP(D2108,'بيان العملاء'!$B$7:$I$170,2,0),"")</f>
        <v/>
      </c>
      <c r="F2108" s="16"/>
      <c r="G2108" s="15"/>
      <c r="H2108" s="14"/>
      <c r="I2108" s="13"/>
    </row>
    <row r="2109" spans="2:9" ht="18.75" thickBot="1" x14ac:dyDescent="0.25">
      <c r="B2109" s="25" t="str">
        <f>IF(C2109="","",COUNTIF($C$7:C2109,C2109))</f>
        <v/>
      </c>
      <c r="C2109" s="25" t="str">
        <f>IF(AND('كشف حساب'!$F$5&amp;'كشف حساب'!$F$6="")*AND(D2109='كشف حساب'!$B$5),1,IF(AND(F2109&gt;='كشف حساب'!$F$5,'حركة العملاء'!F2109&lt;='كشف حساب'!$F$6)*AND(D2109='كشف حساب'!$B$5),1,""))</f>
        <v/>
      </c>
      <c r="D2109" s="18"/>
      <c r="E2109" s="17" t="str">
        <f>IFERROR(VLOOKUP(D2109,'بيان العملاء'!$B$7:$I$170,2,0),"")</f>
        <v/>
      </c>
      <c r="F2109" s="16"/>
      <c r="G2109" s="15"/>
      <c r="H2109" s="14"/>
      <c r="I2109" s="13"/>
    </row>
    <row r="2110" spans="2:9" ht="18.75" thickBot="1" x14ac:dyDescent="0.25">
      <c r="B2110" s="25" t="str">
        <f>IF(C2110="","",COUNTIF($C$7:C2110,C2110))</f>
        <v/>
      </c>
      <c r="C2110" s="25" t="str">
        <f>IF(AND('كشف حساب'!$F$5&amp;'كشف حساب'!$F$6="")*AND(D2110='كشف حساب'!$B$5),1,IF(AND(F2110&gt;='كشف حساب'!$F$5,'حركة العملاء'!F2110&lt;='كشف حساب'!$F$6)*AND(D2110='كشف حساب'!$B$5),1,""))</f>
        <v/>
      </c>
      <c r="D2110" s="18"/>
      <c r="E2110" s="17" t="str">
        <f>IFERROR(VLOOKUP(D2110,'بيان العملاء'!$B$7:$I$170,2,0),"")</f>
        <v/>
      </c>
      <c r="F2110" s="16"/>
      <c r="G2110" s="15"/>
      <c r="H2110" s="14"/>
      <c r="I2110" s="13"/>
    </row>
    <row r="2111" spans="2:9" ht="18.75" thickBot="1" x14ac:dyDescent="0.25">
      <c r="B2111" s="25" t="str">
        <f>IF(C2111="","",COUNTIF($C$7:C2111,C2111))</f>
        <v/>
      </c>
      <c r="C2111" s="25" t="str">
        <f>IF(AND('كشف حساب'!$F$5&amp;'كشف حساب'!$F$6="")*AND(D2111='كشف حساب'!$B$5),1,IF(AND(F2111&gt;='كشف حساب'!$F$5,'حركة العملاء'!F2111&lt;='كشف حساب'!$F$6)*AND(D2111='كشف حساب'!$B$5),1,""))</f>
        <v/>
      </c>
      <c r="D2111" s="18"/>
      <c r="E2111" s="17" t="str">
        <f>IFERROR(VLOOKUP(D2111,'بيان العملاء'!$B$7:$I$170,2,0),"")</f>
        <v/>
      </c>
      <c r="F2111" s="16"/>
      <c r="G2111" s="15"/>
      <c r="H2111" s="14"/>
      <c r="I2111" s="13"/>
    </row>
    <row r="2112" spans="2:9" ht="18.75" thickBot="1" x14ac:dyDescent="0.25">
      <c r="B2112" s="25" t="str">
        <f>IF(C2112="","",COUNTIF($C$7:C2112,C2112))</f>
        <v/>
      </c>
      <c r="C2112" s="25" t="str">
        <f>IF(AND('كشف حساب'!$F$5&amp;'كشف حساب'!$F$6="")*AND(D2112='كشف حساب'!$B$5),1,IF(AND(F2112&gt;='كشف حساب'!$F$5,'حركة العملاء'!F2112&lt;='كشف حساب'!$F$6)*AND(D2112='كشف حساب'!$B$5),1,""))</f>
        <v/>
      </c>
      <c r="D2112" s="18"/>
      <c r="E2112" s="17" t="str">
        <f>IFERROR(VLOOKUP(D2112,'بيان العملاء'!$B$7:$I$170,2,0),"")</f>
        <v/>
      </c>
      <c r="F2112" s="16"/>
      <c r="G2112" s="15"/>
      <c r="H2112" s="14"/>
      <c r="I2112" s="13"/>
    </row>
    <row r="2113" spans="2:9" ht="18.75" thickBot="1" x14ac:dyDescent="0.25">
      <c r="B2113" s="25" t="str">
        <f>IF(C2113="","",COUNTIF($C$7:C2113,C2113))</f>
        <v/>
      </c>
      <c r="C2113" s="25" t="str">
        <f>IF(AND('كشف حساب'!$F$5&amp;'كشف حساب'!$F$6="")*AND(D2113='كشف حساب'!$B$5),1,IF(AND(F2113&gt;='كشف حساب'!$F$5,'حركة العملاء'!F2113&lt;='كشف حساب'!$F$6)*AND(D2113='كشف حساب'!$B$5),1,""))</f>
        <v/>
      </c>
      <c r="D2113" s="18"/>
      <c r="E2113" s="17" t="str">
        <f>IFERROR(VLOOKUP(D2113,'بيان العملاء'!$B$7:$I$170,2,0),"")</f>
        <v/>
      </c>
      <c r="F2113" s="16"/>
      <c r="G2113" s="15"/>
      <c r="H2113" s="14"/>
      <c r="I2113" s="13"/>
    </row>
    <row r="2114" spans="2:9" ht="18.75" thickBot="1" x14ac:dyDescent="0.25">
      <c r="B2114" s="25" t="str">
        <f>IF(C2114="","",COUNTIF($C$7:C2114,C2114))</f>
        <v/>
      </c>
      <c r="C2114" s="25" t="str">
        <f>IF(AND('كشف حساب'!$F$5&amp;'كشف حساب'!$F$6="")*AND(D2114='كشف حساب'!$B$5),1,IF(AND(F2114&gt;='كشف حساب'!$F$5,'حركة العملاء'!F2114&lt;='كشف حساب'!$F$6)*AND(D2114='كشف حساب'!$B$5),1,""))</f>
        <v/>
      </c>
      <c r="D2114" s="18"/>
      <c r="E2114" s="17" t="str">
        <f>IFERROR(VLOOKUP(D2114,'بيان العملاء'!$B$7:$I$170,2,0),"")</f>
        <v/>
      </c>
      <c r="F2114" s="16"/>
      <c r="G2114" s="15"/>
      <c r="H2114" s="14"/>
      <c r="I2114" s="13"/>
    </row>
    <row r="2115" spans="2:9" ht="18.75" thickBot="1" x14ac:dyDescent="0.25">
      <c r="B2115" s="25" t="str">
        <f>IF(C2115="","",COUNTIF($C$7:C2115,C2115))</f>
        <v/>
      </c>
      <c r="C2115" s="25" t="str">
        <f>IF(AND('كشف حساب'!$F$5&amp;'كشف حساب'!$F$6="")*AND(D2115='كشف حساب'!$B$5),1,IF(AND(F2115&gt;='كشف حساب'!$F$5,'حركة العملاء'!F2115&lt;='كشف حساب'!$F$6)*AND(D2115='كشف حساب'!$B$5),1,""))</f>
        <v/>
      </c>
      <c r="D2115" s="18"/>
      <c r="E2115" s="17" t="str">
        <f>IFERROR(VLOOKUP(D2115,'بيان العملاء'!$B$7:$I$170,2,0),"")</f>
        <v/>
      </c>
      <c r="F2115" s="16"/>
      <c r="G2115" s="15"/>
      <c r="H2115" s="14"/>
      <c r="I2115" s="13"/>
    </row>
    <row r="2116" spans="2:9" ht="18.75" thickBot="1" x14ac:dyDescent="0.25">
      <c r="B2116" s="25" t="str">
        <f>IF(C2116="","",COUNTIF($C$7:C2116,C2116))</f>
        <v/>
      </c>
      <c r="C2116" s="25" t="str">
        <f>IF(AND('كشف حساب'!$F$5&amp;'كشف حساب'!$F$6="")*AND(D2116='كشف حساب'!$B$5),1,IF(AND(F2116&gt;='كشف حساب'!$F$5,'حركة العملاء'!F2116&lt;='كشف حساب'!$F$6)*AND(D2116='كشف حساب'!$B$5),1,""))</f>
        <v/>
      </c>
      <c r="D2116" s="18"/>
      <c r="E2116" s="17" t="str">
        <f>IFERROR(VLOOKUP(D2116,'بيان العملاء'!$B$7:$I$170,2,0),"")</f>
        <v/>
      </c>
      <c r="F2116" s="16"/>
      <c r="G2116" s="15"/>
      <c r="H2116" s="14"/>
      <c r="I2116" s="13"/>
    </row>
    <row r="2117" spans="2:9" ht="18.75" thickBot="1" x14ac:dyDescent="0.25">
      <c r="B2117" s="25" t="str">
        <f>IF(C2117="","",COUNTIF($C$7:C2117,C2117))</f>
        <v/>
      </c>
      <c r="C2117" s="25" t="str">
        <f>IF(AND('كشف حساب'!$F$5&amp;'كشف حساب'!$F$6="")*AND(D2117='كشف حساب'!$B$5),1,IF(AND(F2117&gt;='كشف حساب'!$F$5,'حركة العملاء'!F2117&lt;='كشف حساب'!$F$6)*AND(D2117='كشف حساب'!$B$5),1,""))</f>
        <v/>
      </c>
      <c r="D2117" s="18"/>
      <c r="E2117" s="17" t="str">
        <f>IFERROR(VLOOKUP(D2117,'بيان العملاء'!$B$7:$I$170,2,0),"")</f>
        <v/>
      </c>
      <c r="F2117" s="16"/>
      <c r="G2117" s="15"/>
      <c r="H2117" s="14"/>
      <c r="I2117" s="13"/>
    </row>
    <row r="2118" spans="2:9" ht="18.75" thickBot="1" x14ac:dyDescent="0.25">
      <c r="B2118" s="25" t="str">
        <f>IF(C2118="","",COUNTIF($C$7:C2118,C2118))</f>
        <v/>
      </c>
      <c r="C2118" s="25" t="str">
        <f>IF(AND('كشف حساب'!$F$5&amp;'كشف حساب'!$F$6="")*AND(D2118='كشف حساب'!$B$5),1,IF(AND(F2118&gt;='كشف حساب'!$F$5,'حركة العملاء'!F2118&lt;='كشف حساب'!$F$6)*AND(D2118='كشف حساب'!$B$5),1,""))</f>
        <v/>
      </c>
      <c r="D2118" s="18"/>
      <c r="E2118" s="17" t="str">
        <f>IFERROR(VLOOKUP(D2118,'بيان العملاء'!$B$7:$I$170,2,0),"")</f>
        <v/>
      </c>
      <c r="F2118" s="16"/>
      <c r="G2118" s="15"/>
      <c r="H2118" s="14"/>
      <c r="I2118" s="13"/>
    </row>
    <row r="2119" spans="2:9" ht="18.75" thickBot="1" x14ac:dyDescent="0.25">
      <c r="B2119" s="25" t="str">
        <f>IF(C2119="","",COUNTIF($C$7:C2119,C2119))</f>
        <v/>
      </c>
      <c r="C2119" s="25" t="str">
        <f>IF(AND('كشف حساب'!$F$5&amp;'كشف حساب'!$F$6="")*AND(D2119='كشف حساب'!$B$5),1,IF(AND(F2119&gt;='كشف حساب'!$F$5,'حركة العملاء'!F2119&lt;='كشف حساب'!$F$6)*AND(D2119='كشف حساب'!$B$5),1,""))</f>
        <v/>
      </c>
      <c r="D2119" s="18"/>
      <c r="E2119" s="17" t="str">
        <f>IFERROR(VLOOKUP(D2119,'بيان العملاء'!$B$7:$I$170,2,0),"")</f>
        <v/>
      </c>
      <c r="F2119" s="16"/>
      <c r="G2119" s="15"/>
      <c r="H2119" s="14"/>
      <c r="I2119" s="13"/>
    </row>
    <row r="2120" spans="2:9" ht="18.75" thickBot="1" x14ac:dyDescent="0.25">
      <c r="B2120" s="25" t="str">
        <f>IF(C2120="","",COUNTIF($C$7:C2120,C2120))</f>
        <v/>
      </c>
      <c r="C2120" s="25" t="str">
        <f>IF(AND('كشف حساب'!$F$5&amp;'كشف حساب'!$F$6="")*AND(D2120='كشف حساب'!$B$5),1,IF(AND(F2120&gt;='كشف حساب'!$F$5,'حركة العملاء'!F2120&lt;='كشف حساب'!$F$6)*AND(D2120='كشف حساب'!$B$5),1,""))</f>
        <v/>
      </c>
      <c r="D2120" s="18"/>
      <c r="E2120" s="17" t="str">
        <f>IFERROR(VLOOKUP(D2120,'بيان العملاء'!$B$7:$I$170,2,0),"")</f>
        <v/>
      </c>
      <c r="F2120" s="16"/>
      <c r="G2120" s="15"/>
      <c r="H2120" s="14"/>
      <c r="I2120" s="13"/>
    </row>
    <row r="2121" spans="2:9" ht="18.75" thickBot="1" x14ac:dyDescent="0.25">
      <c r="B2121" s="25" t="str">
        <f>IF(C2121="","",COUNTIF($C$7:C2121,C2121))</f>
        <v/>
      </c>
      <c r="C2121" s="25" t="str">
        <f>IF(AND('كشف حساب'!$F$5&amp;'كشف حساب'!$F$6="")*AND(D2121='كشف حساب'!$B$5),1,IF(AND(F2121&gt;='كشف حساب'!$F$5,'حركة العملاء'!F2121&lt;='كشف حساب'!$F$6)*AND(D2121='كشف حساب'!$B$5),1,""))</f>
        <v/>
      </c>
      <c r="D2121" s="18"/>
      <c r="E2121" s="17" t="str">
        <f>IFERROR(VLOOKUP(D2121,'بيان العملاء'!$B$7:$I$170,2,0),"")</f>
        <v/>
      </c>
      <c r="F2121" s="16"/>
      <c r="G2121" s="15"/>
      <c r="H2121" s="14"/>
      <c r="I2121" s="13"/>
    </row>
    <row r="2122" spans="2:9" ht="18.75" thickBot="1" x14ac:dyDescent="0.25">
      <c r="B2122" s="25" t="str">
        <f>IF(C2122="","",COUNTIF($C$7:C2122,C2122))</f>
        <v/>
      </c>
      <c r="C2122" s="25" t="str">
        <f>IF(AND('كشف حساب'!$F$5&amp;'كشف حساب'!$F$6="")*AND(D2122='كشف حساب'!$B$5),1,IF(AND(F2122&gt;='كشف حساب'!$F$5,'حركة العملاء'!F2122&lt;='كشف حساب'!$F$6)*AND(D2122='كشف حساب'!$B$5),1,""))</f>
        <v/>
      </c>
      <c r="D2122" s="18"/>
      <c r="E2122" s="17" t="str">
        <f>IFERROR(VLOOKUP(D2122,'بيان العملاء'!$B$7:$I$170,2,0),"")</f>
        <v/>
      </c>
      <c r="F2122" s="16"/>
      <c r="G2122" s="15"/>
      <c r="H2122" s="14"/>
      <c r="I2122" s="13"/>
    </row>
    <row r="2123" spans="2:9" ht="18.75" thickBot="1" x14ac:dyDescent="0.25">
      <c r="B2123" s="25" t="str">
        <f>IF(C2123="","",COUNTIF($C$7:C2123,C2123))</f>
        <v/>
      </c>
      <c r="C2123" s="25" t="str">
        <f>IF(AND('كشف حساب'!$F$5&amp;'كشف حساب'!$F$6="")*AND(D2123='كشف حساب'!$B$5),1,IF(AND(F2123&gt;='كشف حساب'!$F$5,'حركة العملاء'!F2123&lt;='كشف حساب'!$F$6)*AND(D2123='كشف حساب'!$B$5),1,""))</f>
        <v/>
      </c>
      <c r="D2123" s="18"/>
      <c r="E2123" s="17" t="str">
        <f>IFERROR(VLOOKUP(D2123,'بيان العملاء'!$B$7:$I$170,2,0),"")</f>
        <v/>
      </c>
      <c r="F2123" s="16"/>
      <c r="G2123" s="15"/>
      <c r="H2123" s="14"/>
      <c r="I2123" s="13"/>
    </row>
    <row r="2124" spans="2:9" ht="18.75" thickBot="1" x14ac:dyDescent="0.25">
      <c r="B2124" s="25" t="str">
        <f>IF(C2124="","",COUNTIF($C$7:C2124,C2124))</f>
        <v/>
      </c>
      <c r="C2124" s="25" t="str">
        <f>IF(AND('كشف حساب'!$F$5&amp;'كشف حساب'!$F$6="")*AND(D2124='كشف حساب'!$B$5),1,IF(AND(F2124&gt;='كشف حساب'!$F$5,'حركة العملاء'!F2124&lt;='كشف حساب'!$F$6)*AND(D2124='كشف حساب'!$B$5),1,""))</f>
        <v/>
      </c>
      <c r="D2124" s="18"/>
      <c r="E2124" s="17" t="str">
        <f>IFERROR(VLOOKUP(D2124,'بيان العملاء'!$B$7:$I$170,2,0),"")</f>
        <v/>
      </c>
      <c r="F2124" s="16"/>
      <c r="G2124" s="15"/>
      <c r="H2124" s="14"/>
      <c r="I2124" s="13"/>
    </row>
    <row r="2125" spans="2:9" ht="18.75" thickBot="1" x14ac:dyDescent="0.25">
      <c r="B2125" s="25" t="str">
        <f>IF(C2125="","",COUNTIF($C$7:C2125,C2125))</f>
        <v/>
      </c>
      <c r="C2125" s="25" t="str">
        <f>IF(AND('كشف حساب'!$F$5&amp;'كشف حساب'!$F$6="")*AND(D2125='كشف حساب'!$B$5),1,IF(AND(F2125&gt;='كشف حساب'!$F$5,'حركة العملاء'!F2125&lt;='كشف حساب'!$F$6)*AND(D2125='كشف حساب'!$B$5),1,""))</f>
        <v/>
      </c>
      <c r="D2125" s="18"/>
      <c r="E2125" s="17" t="str">
        <f>IFERROR(VLOOKUP(D2125,'بيان العملاء'!$B$7:$I$170,2,0),"")</f>
        <v/>
      </c>
      <c r="F2125" s="16"/>
      <c r="G2125" s="15"/>
      <c r="H2125" s="14"/>
      <c r="I2125" s="13"/>
    </row>
    <row r="2126" spans="2:9" ht="18.75" thickBot="1" x14ac:dyDescent="0.25">
      <c r="B2126" s="25" t="str">
        <f>IF(C2126="","",COUNTIF($C$7:C2126,C2126))</f>
        <v/>
      </c>
      <c r="C2126" s="25" t="str">
        <f>IF(AND('كشف حساب'!$F$5&amp;'كشف حساب'!$F$6="")*AND(D2126='كشف حساب'!$B$5),1,IF(AND(F2126&gt;='كشف حساب'!$F$5,'حركة العملاء'!F2126&lt;='كشف حساب'!$F$6)*AND(D2126='كشف حساب'!$B$5),1,""))</f>
        <v/>
      </c>
      <c r="D2126" s="18"/>
      <c r="E2126" s="17" t="str">
        <f>IFERROR(VLOOKUP(D2126,'بيان العملاء'!$B$7:$I$170,2,0),"")</f>
        <v/>
      </c>
      <c r="F2126" s="16"/>
      <c r="G2126" s="15"/>
      <c r="H2126" s="14"/>
      <c r="I2126" s="13"/>
    </row>
    <row r="2127" spans="2:9" ht="18.75" thickBot="1" x14ac:dyDescent="0.25">
      <c r="B2127" s="25" t="str">
        <f>IF(C2127="","",COUNTIF($C$7:C2127,C2127))</f>
        <v/>
      </c>
      <c r="C2127" s="25" t="str">
        <f>IF(AND('كشف حساب'!$F$5&amp;'كشف حساب'!$F$6="")*AND(D2127='كشف حساب'!$B$5),1,IF(AND(F2127&gt;='كشف حساب'!$F$5,'حركة العملاء'!F2127&lt;='كشف حساب'!$F$6)*AND(D2127='كشف حساب'!$B$5),1,""))</f>
        <v/>
      </c>
      <c r="D2127" s="18"/>
      <c r="E2127" s="17" t="str">
        <f>IFERROR(VLOOKUP(D2127,'بيان العملاء'!$B$7:$I$170,2,0),"")</f>
        <v/>
      </c>
      <c r="F2127" s="16"/>
      <c r="G2127" s="15"/>
      <c r="H2127" s="14"/>
      <c r="I2127" s="13"/>
    </row>
    <row r="2128" spans="2:9" ht="18.75" thickBot="1" x14ac:dyDescent="0.25">
      <c r="B2128" s="25" t="str">
        <f>IF(C2128="","",COUNTIF($C$7:C2128,C2128))</f>
        <v/>
      </c>
      <c r="C2128" s="25" t="str">
        <f>IF(AND('كشف حساب'!$F$5&amp;'كشف حساب'!$F$6="")*AND(D2128='كشف حساب'!$B$5),1,IF(AND(F2128&gt;='كشف حساب'!$F$5,'حركة العملاء'!F2128&lt;='كشف حساب'!$F$6)*AND(D2128='كشف حساب'!$B$5),1,""))</f>
        <v/>
      </c>
      <c r="D2128" s="18"/>
      <c r="E2128" s="17" t="str">
        <f>IFERROR(VLOOKUP(D2128,'بيان العملاء'!$B$7:$I$170,2,0),"")</f>
        <v/>
      </c>
      <c r="F2128" s="16"/>
      <c r="G2128" s="15"/>
      <c r="H2128" s="14"/>
      <c r="I2128" s="13"/>
    </row>
    <row r="2129" spans="2:9" ht="18.75" thickBot="1" x14ac:dyDescent="0.25">
      <c r="B2129" s="25" t="str">
        <f>IF(C2129="","",COUNTIF($C$7:C2129,C2129))</f>
        <v/>
      </c>
      <c r="C2129" s="25" t="str">
        <f>IF(AND('كشف حساب'!$F$5&amp;'كشف حساب'!$F$6="")*AND(D2129='كشف حساب'!$B$5),1,IF(AND(F2129&gt;='كشف حساب'!$F$5,'حركة العملاء'!F2129&lt;='كشف حساب'!$F$6)*AND(D2129='كشف حساب'!$B$5),1,""))</f>
        <v/>
      </c>
      <c r="D2129" s="18"/>
      <c r="E2129" s="17" t="str">
        <f>IFERROR(VLOOKUP(D2129,'بيان العملاء'!$B$7:$I$170,2,0),"")</f>
        <v/>
      </c>
      <c r="F2129" s="16"/>
      <c r="G2129" s="15"/>
      <c r="H2129" s="14"/>
      <c r="I2129" s="13"/>
    </row>
    <row r="2130" spans="2:9" ht="18.75" thickBot="1" x14ac:dyDescent="0.25">
      <c r="B2130" s="25" t="str">
        <f>IF(C2130="","",COUNTIF($C$7:C2130,C2130))</f>
        <v/>
      </c>
      <c r="C2130" s="25" t="str">
        <f>IF(AND('كشف حساب'!$F$5&amp;'كشف حساب'!$F$6="")*AND(D2130='كشف حساب'!$B$5),1,IF(AND(F2130&gt;='كشف حساب'!$F$5,'حركة العملاء'!F2130&lt;='كشف حساب'!$F$6)*AND(D2130='كشف حساب'!$B$5),1,""))</f>
        <v/>
      </c>
      <c r="D2130" s="18"/>
      <c r="E2130" s="17" t="str">
        <f>IFERROR(VLOOKUP(D2130,'بيان العملاء'!$B$7:$I$170,2,0),"")</f>
        <v/>
      </c>
      <c r="F2130" s="16"/>
      <c r="G2130" s="15"/>
      <c r="H2130" s="14"/>
      <c r="I2130" s="13"/>
    </row>
    <row r="2131" spans="2:9" ht="18.75" thickBot="1" x14ac:dyDescent="0.25">
      <c r="B2131" s="25" t="str">
        <f>IF(C2131="","",COUNTIF($C$7:C2131,C2131))</f>
        <v/>
      </c>
      <c r="C2131" s="25" t="str">
        <f>IF(AND('كشف حساب'!$F$5&amp;'كشف حساب'!$F$6="")*AND(D2131='كشف حساب'!$B$5),1,IF(AND(F2131&gt;='كشف حساب'!$F$5,'حركة العملاء'!F2131&lt;='كشف حساب'!$F$6)*AND(D2131='كشف حساب'!$B$5),1,""))</f>
        <v/>
      </c>
      <c r="D2131" s="18"/>
      <c r="E2131" s="17" t="str">
        <f>IFERROR(VLOOKUP(D2131,'بيان العملاء'!$B$7:$I$170,2,0),"")</f>
        <v/>
      </c>
      <c r="F2131" s="16"/>
      <c r="G2131" s="15"/>
      <c r="H2131" s="14"/>
      <c r="I2131" s="13"/>
    </row>
    <row r="2132" spans="2:9" ht="18.75" thickBot="1" x14ac:dyDescent="0.25">
      <c r="B2132" s="25" t="str">
        <f>IF(C2132="","",COUNTIF($C$7:C2132,C2132))</f>
        <v/>
      </c>
      <c r="C2132" s="25" t="str">
        <f>IF(AND('كشف حساب'!$F$5&amp;'كشف حساب'!$F$6="")*AND(D2132='كشف حساب'!$B$5),1,IF(AND(F2132&gt;='كشف حساب'!$F$5,'حركة العملاء'!F2132&lt;='كشف حساب'!$F$6)*AND(D2132='كشف حساب'!$B$5),1,""))</f>
        <v/>
      </c>
      <c r="D2132" s="18"/>
      <c r="E2132" s="17" t="str">
        <f>IFERROR(VLOOKUP(D2132,'بيان العملاء'!$B$7:$I$170,2,0),"")</f>
        <v/>
      </c>
      <c r="F2132" s="16"/>
      <c r="G2132" s="15"/>
      <c r="H2132" s="14"/>
      <c r="I2132" s="13"/>
    </row>
    <row r="2133" spans="2:9" ht="18.75" thickBot="1" x14ac:dyDescent="0.25">
      <c r="B2133" s="25" t="str">
        <f>IF(C2133="","",COUNTIF($C$7:C2133,C2133))</f>
        <v/>
      </c>
      <c r="C2133" s="25" t="str">
        <f>IF(AND('كشف حساب'!$F$5&amp;'كشف حساب'!$F$6="")*AND(D2133='كشف حساب'!$B$5),1,IF(AND(F2133&gt;='كشف حساب'!$F$5,'حركة العملاء'!F2133&lt;='كشف حساب'!$F$6)*AND(D2133='كشف حساب'!$B$5),1,""))</f>
        <v/>
      </c>
      <c r="D2133" s="18"/>
      <c r="E2133" s="17" t="str">
        <f>IFERROR(VLOOKUP(D2133,'بيان العملاء'!$B$7:$I$170,2,0),"")</f>
        <v/>
      </c>
      <c r="F2133" s="16"/>
      <c r="G2133" s="15"/>
      <c r="H2133" s="14"/>
      <c r="I2133" s="13"/>
    </row>
    <row r="2134" spans="2:9" ht="18.75" thickBot="1" x14ac:dyDescent="0.25">
      <c r="B2134" s="25" t="str">
        <f>IF(C2134="","",COUNTIF($C$7:C2134,C2134))</f>
        <v/>
      </c>
      <c r="C2134" s="25" t="str">
        <f>IF(AND('كشف حساب'!$F$5&amp;'كشف حساب'!$F$6="")*AND(D2134='كشف حساب'!$B$5),1,IF(AND(F2134&gt;='كشف حساب'!$F$5,'حركة العملاء'!F2134&lt;='كشف حساب'!$F$6)*AND(D2134='كشف حساب'!$B$5),1,""))</f>
        <v/>
      </c>
      <c r="D2134" s="18"/>
      <c r="E2134" s="17" t="str">
        <f>IFERROR(VLOOKUP(D2134,'بيان العملاء'!$B$7:$I$170,2,0),"")</f>
        <v/>
      </c>
      <c r="F2134" s="16"/>
      <c r="G2134" s="15"/>
      <c r="H2134" s="14"/>
      <c r="I2134" s="13"/>
    </row>
    <row r="2135" spans="2:9" ht="18.75" thickBot="1" x14ac:dyDescent="0.25">
      <c r="B2135" s="25" t="str">
        <f>IF(C2135="","",COUNTIF($C$7:C2135,C2135))</f>
        <v/>
      </c>
      <c r="C2135" s="25" t="str">
        <f>IF(AND('كشف حساب'!$F$5&amp;'كشف حساب'!$F$6="")*AND(D2135='كشف حساب'!$B$5),1,IF(AND(F2135&gt;='كشف حساب'!$F$5,'حركة العملاء'!F2135&lt;='كشف حساب'!$F$6)*AND(D2135='كشف حساب'!$B$5),1,""))</f>
        <v/>
      </c>
      <c r="D2135" s="18"/>
      <c r="E2135" s="17" t="str">
        <f>IFERROR(VLOOKUP(D2135,'بيان العملاء'!$B$7:$I$170,2,0),"")</f>
        <v/>
      </c>
      <c r="F2135" s="16"/>
      <c r="G2135" s="15"/>
      <c r="H2135" s="14"/>
      <c r="I2135" s="13"/>
    </row>
    <row r="2136" spans="2:9" ht="18.75" thickBot="1" x14ac:dyDescent="0.25">
      <c r="B2136" s="25" t="str">
        <f>IF(C2136="","",COUNTIF($C$7:C2136,C2136))</f>
        <v/>
      </c>
      <c r="C2136" s="25" t="str">
        <f>IF(AND('كشف حساب'!$F$5&amp;'كشف حساب'!$F$6="")*AND(D2136='كشف حساب'!$B$5),1,IF(AND(F2136&gt;='كشف حساب'!$F$5,'حركة العملاء'!F2136&lt;='كشف حساب'!$F$6)*AND(D2136='كشف حساب'!$B$5),1,""))</f>
        <v/>
      </c>
      <c r="D2136" s="18"/>
      <c r="E2136" s="17" t="str">
        <f>IFERROR(VLOOKUP(D2136,'بيان العملاء'!$B$7:$I$170,2,0),"")</f>
        <v/>
      </c>
      <c r="F2136" s="16"/>
      <c r="G2136" s="15"/>
      <c r="H2136" s="14"/>
      <c r="I2136" s="13"/>
    </row>
    <row r="2137" spans="2:9" ht="18.75" thickBot="1" x14ac:dyDescent="0.25">
      <c r="B2137" s="25" t="str">
        <f>IF(C2137="","",COUNTIF($C$7:C2137,C2137))</f>
        <v/>
      </c>
      <c r="C2137" s="25" t="str">
        <f>IF(AND('كشف حساب'!$F$5&amp;'كشف حساب'!$F$6="")*AND(D2137='كشف حساب'!$B$5),1,IF(AND(F2137&gt;='كشف حساب'!$F$5,'حركة العملاء'!F2137&lt;='كشف حساب'!$F$6)*AND(D2137='كشف حساب'!$B$5),1,""))</f>
        <v/>
      </c>
      <c r="D2137" s="18"/>
      <c r="E2137" s="17" t="str">
        <f>IFERROR(VLOOKUP(D2137,'بيان العملاء'!$B$7:$I$170,2,0),"")</f>
        <v/>
      </c>
      <c r="F2137" s="16"/>
      <c r="G2137" s="15"/>
      <c r="H2137" s="14"/>
      <c r="I2137" s="13"/>
    </row>
    <row r="2138" spans="2:9" ht="18.75" thickBot="1" x14ac:dyDescent="0.25">
      <c r="B2138" s="25" t="str">
        <f>IF(C2138="","",COUNTIF($C$7:C2138,C2138))</f>
        <v/>
      </c>
      <c r="C2138" s="25" t="str">
        <f>IF(AND('كشف حساب'!$F$5&amp;'كشف حساب'!$F$6="")*AND(D2138='كشف حساب'!$B$5),1,IF(AND(F2138&gt;='كشف حساب'!$F$5,'حركة العملاء'!F2138&lt;='كشف حساب'!$F$6)*AND(D2138='كشف حساب'!$B$5),1,""))</f>
        <v/>
      </c>
      <c r="D2138" s="18"/>
      <c r="E2138" s="17" t="str">
        <f>IFERROR(VLOOKUP(D2138,'بيان العملاء'!$B$7:$I$170,2,0),"")</f>
        <v/>
      </c>
      <c r="F2138" s="16"/>
      <c r="G2138" s="15"/>
      <c r="H2138" s="14"/>
      <c r="I2138" s="13"/>
    </row>
    <row r="2139" spans="2:9" ht="18.75" thickBot="1" x14ac:dyDescent="0.25">
      <c r="B2139" s="25" t="str">
        <f>IF(C2139="","",COUNTIF($C$7:C2139,C2139))</f>
        <v/>
      </c>
      <c r="C2139" s="25" t="str">
        <f>IF(AND('كشف حساب'!$F$5&amp;'كشف حساب'!$F$6="")*AND(D2139='كشف حساب'!$B$5),1,IF(AND(F2139&gt;='كشف حساب'!$F$5,'حركة العملاء'!F2139&lt;='كشف حساب'!$F$6)*AND(D2139='كشف حساب'!$B$5),1,""))</f>
        <v/>
      </c>
      <c r="D2139" s="18"/>
      <c r="E2139" s="17" t="str">
        <f>IFERROR(VLOOKUP(D2139,'بيان العملاء'!$B$7:$I$170,2,0),"")</f>
        <v/>
      </c>
      <c r="F2139" s="16"/>
      <c r="G2139" s="15"/>
      <c r="H2139" s="14"/>
      <c r="I2139" s="13"/>
    </row>
    <row r="2140" spans="2:9" ht="18.75" thickBot="1" x14ac:dyDescent="0.25">
      <c r="B2140" s="25" t="str">
        <f>IF(C2140="","",COUNTIF($C$7:C2140,C2140))</f>
        <v/>
      </c>
      <c r="C2140" s="25" t="str">
        <f>IF(AND('كشف حساب'!$F$5&amp;'كشف حساب'!$F$6="")*AND(D2140='كشف حساب'!$B$5),1,IF(AND(F2140&gt;='كشف حساب'!$F$5,'حركة العملاء'!F2140&lt;='كشف حساب'!$F$6)*AND(D2140='كشف حساب'!$B$5),1,""))</f>
        <v/>
      </c>
      <c r="D2140" s="18"/>
      <c r="E2140" s="17" t="str">
        <f>IFERROR(VLOOKUP(D2140,'بيان العملاء'!$B$7:$I$170,2,0),"")</f>
        <v/>
      </c>
      <c r="F2140" s="16"/>
      <c r="G2140" s="15"/>
      <c r="H2140" s="14"/>
      <c r="I2140" s="13"/>
    </row>
    <row r="2141" spans="2:9" ht="18.75" thickBot="1" x14ac:dyDescent="0.25">
      <c r="B2141" s="25" t="str">
        <f>IF(C2141="","",COUNTIF($C$7:C2141,C2141))</f>
        <v/>
      </c>
      <c r="C2141" s="25" t="str">
        <f>IF(AND('كشف حساب'!$F$5&amp;'كشف حساب'!$F$6="")*AND(D2141='كشف حساب'!$B$5),1,IF(AND(F2141&gt;='كشف حساب'!$F$5,'حركة العملاء'!F2141&lt;='كشف حساب'!$F$6)*AND(D2141='كشف حساب'!$B$5),1,""))</f>
        <v/>
      </c>
      <c r="D2141" s="18"/>
      <c r="E2141" s="17" t="str">
        <f>IFERROR(VLOOKUP(D2141,'بيان العملاء'!$B$7:$I$170,2,0),"")</f>
        <v/>
      </c>
      <c r="F2141" s="16"/>
      <c r="G2141" s="15"/>
      <c r="H2141" s="14"/>
      <c r="I2141" s="13"/>
    </row>
    <row r="2142" spans="2:9" ht="18.75" thickBot="1" x14ac:dyDescent="0.25">
      <c r="B2142" s="25" t="str">
        <f>IF(C2142="","",COUNTIF($C$7:C2142,C2142))</f>
        <v/>
      </c>
      <c r="C2142" s="25" t="str">
        <f>IF(AND('كشف حساب'!$F$5&amp;'كشف حساب'!$F$6="")*AND(D2142='كشف حساب'!$B$5),1,IF(AND(F2142&gt;='كشف حساب'!$F$5,'حركة العملاء'!F2142&lt;='كشف حساب'!$F$6)*AND(D2142='كشف حساب'!$B$5),1,""))</f>
        <v/>
      </c>
      <c r="D2142" s="18"/>
      <c r="E2142" s="17" t="str">
        <f>IFERROR(VLOOKUP(D2142,'بيان العملاء'!$B$7:$I$170,2,0),"")</f>
        <v/>
      </c>
      <c r="F2142" s="16"/>
      <c r="G2142" s="15"/>
      <c r="H2142" s="14"/>
      <c r="I2142" s="13"/>
    </row>
    <row r="2143" spans="2:9" ht="18.75" thickBot="1" x14ac:dyDescent="0.25">
      <c r="B2143" s="25" t="str">
        <f>IF(C2143="","",COUNTIF($C$7:C2143,C2143))</f>
        <v/>
      </c>
      <c r="C2143" s="25" t="str">
        <f>IF(AND('كشف حساب'!$F$5&amp;'كشف حساب'!$F$6="")*AND(D2143='كشف حساب'!$B$5),1,IF(AND(F2143&gt;='كشف حساب'!$F$5,'حركة العملاء'!F2143&lt;='كشف حساب'!$F$6)*AND(D2143='كشف حساب'!$B$5),1,""))</f>
        <v/>
      </c>
      <c r="D2143" s="18"/>
      <c r="E2143" s="17" t="str">
        <f>IFERROR(VLOOKUP(D2143,'بيان العملاء'!$B$7:$I$170,2,0),"")</f>
        <v/>
      </c>
      <c r="F2143" s="16"/>
      <c r="G2143" s="15"/>
      <c r="H2143" s="14"/>
      <c r="I2143" s="13"/>
    </row>
    <row r="2144" spans="2:9" ht="18.75" thickBot="1" x14ac:dyDescent="0.25">
      <c r="B2144" s="25" t="str">
        <f>IF(C2144="","",COUNTIF($C$7:C2144,C2144))</f>
        <v/>
      </c>
      <c r="C2144" s="25" t="str">
        <f>IF(AND('كشف حساب'!$F$5&amp;'كشف حساب'!$F$6="")*AND(D2144='كشف حساب'!$B$5),1,IF(AND(F2144&gt;='كشف حساب'!$F$5,'حركة العملاء'!F2144&lt;='كشف حساب'!$F$6)*AND(D2144='كشف حساب'!$B$5),1,""))</f>
        <v/>
      </c>
      <c r="D2144" s="18"/>
      <c r="E2144" s="17" t="str">
        <f>IFERROR(VLOOKUP(D2144,'بيان العملاء'!$B$7:$I$170,2,0),"")</f>
        <v/>
      </c>
      <c r="F2144" s="16"/>
      <c r="G2144" s="15"/>
      <c r="H2144" s="14"/>
      <c r="I2144" s="13"/>
    </row>
    <row r="2145" spans="2:9" ht="18.75" thickBot="1" x14ac:dyDescent="0.25">
      <c r="B2145" s="25" t="str">
        <f>IF(C2145="","",COUNTIF($C$7:C2145,C2145))</f>
        <v/>
      </c>
      <c r="C2145" s="25" t="str">
        <f>IF(AND('كشف حساب'!$F$5&amp;'كشف حساب'!$F$6="")*AND(D2145='كشف حساب'!$B$5),1,IF(AND(F2145&gt;='كشف حساب'!$F$5,'حركة العملاء'!F2145&lt;='كشف حساب'!$F$6)*AND(D2145='كشف حساب'!$B$5),1,""))</f>
        <v/>
      </c>
      <c r="D2145" s="18"/>
      <c r="E2145" s="17" t="str">
        <f>IFERROR(VLOOKUP(D2145,'بيان العملاء'!$B$7:$I$170,2,0),"")</f>
        <v/>
      </c>
      <c r="F2145" s="16"/>
      <c r="G2145" s="15"/>
      <c r="H2145" s="14"/>
      <c r="I2145" s="13"/>
    </row>
    <row r="2146" spans="2:9" ht="18.75" thickBot="1" x14ac:dyDescent="0.25">
      <c r="B2146" s="25" t="str">
        <f>IF(C2146="","",COUNTIF($C$7:C2146,C2146))</f>
        <v/>
      </c>
      <c r="C2146" s="25" t="str">
        <f>IF(AND('كشف حساب'!$F$5&amp;'كشف حساب'!$F$6="")*AND(D2146='كشف حساب'!$B$5),1,IF(AND(F2146&gt;='كشف حساب'!$F$5,'حركة العملاء'!F2146&lt;='كشف حساب'!$F$6)*AND(D2146='كشف حساب'!$B$5),1,""))</f>
        <v/>
      </c>
      <c r="D2146" s="18"/>
      <c r="E2146" s="17" t="str">
        <f>IFERROR(VLOOKUP(D2146,'بيان العملاء'!$B$7:$I$170,2,0),"")</f>
        <v/>
      </c>
      <c r="F2146" s="16"/>
      <c r="G2146" s="15"/>
      <c r="H2146" s="14"/>
      <c r="I2146" s="13"/>
    </row>
    <row r="2147" spans="2:9" ht="18.75" thickBot="1" x14ac:dyDescent="0.25">
      <c r="B2147" s="25" t="str">
        <f>IF(C2147="","",COUNTIF($C$7:C2147,C2147))</f>
        <v/>
      </c>
      <c r="C2147" s="25" t="str">
        <f>IF(AND('كشف حساب'!$F$5&amp;'كشف حساب'!$F$6="")*AND(D2147='كشف حساب'!$B$5),1,IF(AND(F2147&gt;='كشف حساب'!$F$5,'حركة العملاء'!F2147&lt;='كشف حساب'!$F$6)*AND(D2147='كشف حساب'!$B$5),1,""))</f>
        <v/>
      </c>
      <c r="D2147" s="18"/>
      <c r="E2147" s="17" t="str">
        <f>IFERROR(VLOOKUP(D2147,'بيان العملاء'!$B$7:$I$170,2,0),"")</f>
        <v/>
      </c>
      <c r="F2147" s="16"/>
      <c r="G2147" s="15"/>
      <c r="H2147" s="14"/>
      <c r="I2147" s="13"/>
    </row>
    <row r="2148" spans="2:9" ht="18.75" thickBot="1" x14ac:dyDescent="0.25">
      <c r="B2148" s="25" t="str">
        <f>IF(C2148="","",COUNTIF($C$7:C2148,C2148))</f>
        <v/>
      </c>
      <c r="C2148" s="25" t="str">
        <f>IF(AND('كشف حساب'!$F$5&amp;'كشف حساب'!$F$6="")*AND(D2148='كشف حساب'!$B$5),1,IF(AND(F2148&gt;='كشف حساب'!$F$5,'حركة العملاء'!F2148&lt;='كشف حساب'!$F$6)*AND(D2148='كشف حساب'!$B$5),1,""))</f>
        <v/>
      </c>
      <c r="D2148" s="18"/>
      <c r="E2148" s="17" t="str">
        <f>IFERROR(VLOOKUP(D2148,'بيان العملاء'!$B$7:$I$170,2,0),"")</f>
        <v/>
      </c>
      <c r="F2148" s="16"/>
      <c r="G2148" s="15"/>
      <c r="H2148" s="14"/>
      <c r="I2148" s="13"/>
    </row>
    <row r="2149" spans="2:9" ht="18.75" thickBot="1" x14ac:dyDescent="0.25">
      <c r="B2149" s="25" t="str">
        <f>IF(C2149="","",COUNTIF($C$7:C2149,C2149))</f>
        <v/>
      </c>
      <c r="C2149" s="25" t="str">
        <f>IF(AND('كشف حساب'!$F$5&amp;'كشف حساب'!$F$6="")*AND(D2149='كشف حساب'!$B$5),1,IF(AND(F2149&gt;='كشف حساب'!$F$5,'حركة العملاء'!F2149&lt;='كشف حساب'!$F$6)*AND(D2149='كشف حساب'!$B$5),1,""))</f>
        <v/>
      </c>
      <c r="D2149" s="18"/>
      <c r="E2149" s="17" t="str">
        <f>IFERROR(VLOOKUP(D2149,'بيان العملاء'!$B$7:$I$170,2,0),"")</f>
        <v/>
      </c>
      <c r="F2149" s="16"/>
      <c r="G2149" s="15"/>
      <c r="H2149" s="14"/>
      <c r="I2149" s="13"/>
    </row>
    <row r="2150" spans="2:9" ht="18.75" thickBot="1" x14ac:dyDescent="0.25">
      <c r="B2150" s="25" t="str">
        <f>IF(C2150="","",COUNTIF($C$7:C2150,C2150))</f>
        <v/>
      </c>
      <c r="C2150" s="25" t="str">
        <f>IF(AND('كشف حساب'!$F$5&amp;'كشف حساب'!$F$6="")*AND(D2150='كشف حساب'!$B$5),1,IF(AND(F2150&gt;='كشف حساب'!$F$5,'حركة العملاء'!F2150&lt;='كشف حساب'!$F$6)*AND(D2150='كشف حساب'!$B$5),1,""))</f>
        <v/>
      </c>
      <c r="D2150" s="18"/>
      <c r="E2150" s="17" t="str">
        <f>IFERROR(VLOOKUP(D2150,'بيان العملاء'!$B$7:$I$170,2,0),"")</f>
        <v/>
      </c>
      <c r="F2150" s="16"/>
      <c r="G2150" s="15"/>
      <c r="H2150" s="14"/>
      <c r="I2150" s="13"/>
    </row>
    <row r="2151" spans="2:9" ht="18.75" thickBot="1" x14ac:dyDescent="0.25">
      <c r="B2151" s="25" t="str">
        <f>IF(C2151="","",COUNTIF($C$7:C2151,C2151))</f>
        <v/>
      </c>
      <c r="C2151" s="25" t="str">
        <f>IF(AND('كشف حساب'!$F$5&amp;'كشف حساب'!$F$6="")*AND(D2151='كشف حساب'!$B$5),1,IF(AND(F2151&gt;='كشف حساب'!$F$5,'حركة العملاء'!F2151&lt;='كشف حساب'!$F$6)*AND(D2151='كشف حساب'!$B$5),1,""))</f>
        <v/>
      </c>
      <c r="D2151" s="18"/>
      <c r="E2151" s="17" t="str">
        <f>IFERROR(VLOOKUP(D2151,'بيان العملاء'!$B$7:$I$170,2,0),"")</f>
        <v/>
      </c>
      <c r="F2151" s="16"/>
      <c r="G2151" s="15"/>
      <c r="H2151" s="14"/>
      <c r="I2151" s="13"/>
    </row>
    <row r="2152" spans="2:9" ht="18.75" thickBot="1" x14ac:dyDescent="0.25">
      <c r="B2152" s="25" t="str">
        <f>IF(C2152="","",COUNTIF($C$7:C2152,C2152))</f>
        <v/>
      </c>
      <c r="C2152" s="25" t="str">
        <f>IF(AND('كشف حساب'!$F$5&amp;'كشف حساب'!$F$6="")*AND(D2152='كشف حساب'!$B$5),1,IF(AND(F2152&gt;='كشف حساب'!$F$5,'حركة العملاء'!F2152&lt;='كشف حساب'!$F$6)*AND(D2152='كشف حساب'!$B$5),1,""))</f>
        <v/>
      </c>
      <c r="D2152" s="18"/>
      <c r="E2152" s="17" t="str">
        <f>IFERROR(VLOOKUP(D2152,'بيان العملاء'!$B$7:$I$170,2,0),"")</f>
        <v/>
      </c>
      <c r="F2152" s="16"/>
      <c r="G2152" s="15"/>
      <c r="H2152" s="14"/>
      <c r="I2152" s="13"/>
    </row>
    <row r="2153" spans="2:9" ht="18.75" thickBot="1" x14ac:dyDescent="0.25">
      <c r="B2153" s="25" t="str">
        <f>IF(C2153="","",COUNTIF($C$7:C2153,C2153))</f>
        <v/>
      </c>
      <c r="C2153" s="25" t="str">
        <f>IF(AND('كشف حساب'!$F$5&amp;'كشف حساب'!$F$6="")*AND(D2153='كشف حساب'!$B$5),1,IF(AND(F2153&gt;='كشف حساب'!$F$5,'حركة العملاء'!F2153&lt;='كشف حساب'!$F$6)*AND(D2153='كشف حساب'!$B$5),1,""))</f>
        <v/>
      </c>
      <c r="D2153" s="18"/>
      <c r="E2153" s="17" t="str">
        <f>IFERROR(VLOOKUP(D2153,'بيان العملاء'!$B$7:$I$170,2,0),"")</f>
        <v/>
      </c>
      <c r="F2153" s="16"/>
      <c r="G2153" s="15"/>
      <c r="H2153" s="14"/>
      <c r="I2153" s="13"/>
    </row>
    <row r="2154" spans="2:9" ht="18.75" thickBot="1" x14ac:dyDescent="0.25">
      <c r="B2154" s="25" t="str">
        <f>IF(C2154="","",COUNTIF($C$7:C2154,C2154))</f>
        <v/>
      </c>
      <c r="C2154" s="25" t="str">
        <f>IF(AND('كشف حساب'!$F$5&amp;'كشف حساب'!$F$6="")*AND(D2154='كشف حساب'!$B$5),1,IF(AND(F2154&gt;='كشف حساب'!$F$5,'حركة العملاء'!F2154&lt;='كشف حساب'!$F$6)*AND(D2154='كشف حساب'!$B$5),1,""))</f>
        <v/>
      </c>
      <c r="D2154" s="18"/>
      <c r="E2154" s="17" t="str">
        <f>IFERROR(VLOOKUP(D2154,'بيان العملاء'!$B$7:$I$170,2,0),"")</f>
        <v/>
      </c>
      <c r="F2154" s="16"/>
      <c r="G2154" s="15"/>
      <c r="H2154" s="14"/>
      <c r="I2154" s="13"/>
    </row>
    <row r="2155" spans="2:9" ht="18.75" thickBot="1" x14ac:dyDescent="0.25">
      <c r="B2155" s="25" t="str">
        <f>IF(C2155="","",COUNTIF($C$7:C2155,C2155))</f>
        <v/>
      </c>
      <c r="C2155" s="25" t="str">
        <f>IF(AND('كشف حساب'!$F$5&amp;'كشف حساب'!$F$6="")*AND(D2155='كشف حساب'!$B$5),1,IF(AND(F2155&gt;='كشف حساب'!$F$5,'حركة العملاء'!F2155&lt;='كشف حساب'!$F$6)*AND(D2155='كشف حساب'!$B$5),1,""))</f>
        <v/>
      </c>
      <c r="D2155" s="18"/>
      <c r="E2155" s="17" t="str">
        <f>IFERROR(VLOOKUP(D2155,'بيان العملاء'!$B$7:$I$170,2,0),"")</f>
        <v/>
      </c>
      <c r="F2155" s="16"/>
      <c r="G2155" s="15"/>
      <c r="H2155" s="14"/>
      <c r="I2155" s="13"/>
    </row>
    <row r="2156" spans="2:9" ht="18.75" thickBot="1" x14ac:dyDescent="0.25">
      <c r="B2156" s="25" t="str">
        <f>IF(C2156="","",COUNTIF($C$7:C2156,C2156))</f>
        <v/>
      </c>
      <c r="C2156" s="25" t="str">
        <f>IF(AND('كشف حساب'!$F$5&amp;'كشف حساب'!$F$6="")*AND(D2156='كشف حساب'!$B$5),1,IF(AND(F2156&gt;='كشف حساب'!$F$5,'حركة العملاء'!F2156&lt;='كشف حساب'!$F$6)*AND(D2156='كشف حساب'!$B$5),1,""))</f>
        <v/>
      </c>
      <c r="D2156" s="18"/>
      <c r="E2156" s="17" t="str">
        <f>IFERROR(VLOOKUP(D2156,'بيان العملاء'!$B$7:$I$170,2,0),"")</f>
        <v/>
      </c>
      <c r="F2156" s="16"/>
      <c r="G2156" s="15"/>
      <c r="H2156" s="14"/>
      <c r="I2156" s="13"/>
    </row>
    <row r="2157" spans="2:9" ht="18.75" thickBot="1" x14ac:dyDescent="0.25">
      <c r="B2157" s="25" t="str">
        <f>IF(C2157="","",COUNTIF($C$7:C2157,C2157))</f>
        <v/>
      </c>
      <c r="C2157" s="25" t="str">
        <f>IF(AND('كشف حساب'!$F$5&amp;'كشف حساب'!$F$6="")*AND(D2157='كشف حساب'!$B$5),1,IF(AND(F2157&gt;='كشف حساب'!$F$5,'حركة العملاء'!F2157&lt;='كشف حساب'!$F$6)*AND(D2157='كشف حساب'!$B$5),1,""))</f>
        <v/>
      </c>
      <c r="D2157" s="18"/>
      <c r="E2157" s="17" t="str">
        <f>IFERROR(VLOOKUP(D2157,'بيان العملاء'!$B$7:$I$170,2,0),"")</f>
        <v/>
      </c>
      <c r="F2157" s="16"/>
      <c r="G2157" s="15"/>
      <c r="H2157" s="14"/>
      <c r="I2157" s="13"/>
    </row>
    <row r="2158" spans="2:9" ht="18.75" thickBot="1" x14ac:dyDescent="0.25">
      <c r="B2158" s="25" t="str">
        <f>IF(C2158="","",COUNTIF($C$7:C2158,C2158))</f>
        <v/>
      </c>
      <c r="C2158" s="25" t="str">
        <f>IF(AND('كشف حساب'!$F$5&amp;'كشف حساب'!$F$6="")*AND(D2158='كشف حساب'!$B$5),1,IF(AND(F2158&gt;='كشف حساب'!$F$5,'حركة العملاء'!F2158&lt;='كشف حساب'!$F$6)*AND(D2158='كشف حساب'!$B$5),1,""))</f>
        <v/>
      </c>
      <c r="D2158" s="18"/>
      <c r="E2158" s="17" t="str">
        <f>IFERROR(VLOOKUP(D2158,'بيان العملاء'!$B$7:$I$170,2,0),"")</f>
        <v/>
      </c>
      <c r="F2158" s="16"/>
      <c r="G2158" s="15"/>
      <c r="H2158" s="14"/>
      <c r="I2158" s="13"/>
    </row>
    <row r="2159" spans="2:9" ht="18.75" thickBot="1" x14ac:dyDescent="0.25">
      <c r="B2159" s="25" t="str">
        <f>IF(C2159="","",COUNTIF($C$7:C2159,C2159))</f>
        <v/>
      </c>
      <c r="C2159" s="25" t="str">
        <f>IF(AND('كشف حساب'!$F$5&amp;'كشف حساب'!$F$6="")*AND(D2159='كشف حساب'!$B$5),1,IF(AND(F2159&gt;='كشف حساب'!$F$5,'حركة العملاء'!F2159&lt;='كشف حساب'!$F$6)*AND(D2159='كشف حساب'!$B$5),1,""))</f>
        <v/>
      </c>
      <c r="D2159" s="18"/>
      <c r="E2159" s="17" t="str">
        <f>IFERROR(VLOOKUP(D2159,'بيان العملاء'!$B$7:$I$170,2,0),"")</f>
        <v/>
      </c>
      <c r="F2159" s="16"/>
      <c r="G2159" s="15"/>
      <c r="H2159" s="14"/>
      <c r="I2159" s="13"/>
    </row>
    <row r="2160" spans="2:9" ht="18.75" thickBot="1" x14ac:dyDescent="0.25">
      <c r="B2160" s="25" t="str">
        <f>IF(C2160="","",COUNTIF($C$7:C2160,C2160))</f>
        <v/>
      </c>
      <c r="C2160" s="25" t="str">
        <f>IF(AND('كشف حساب'!$F$5&amp;'كشف حساب'!$F$6="")*AND(D2160='كشف حساب'!$B$5),1,IF(AND(F2160&gt;='كشف حساب'!$F$5,'حركة العملاء'!F2160&lt;='كشف حساب'!$F$6)*AND(D2160='كشف حساب'!$B$5),1,""))</f>
        <v/>
      </c>
      <c r="D2160" s="18"/>
      <c r="E2160" s="17" t="str">
        <f>IFERROR(VLOOKUP(D2160,'بيان العملاء'!$B$7:$I$170,2,0),"")</f>
        <v/>
      </c>
      <c r="F2160" s="16"/>
      <c r="G2160" s="15"/>
      <c r="H2160" s="14"/>
      <c r="I2160" s="13"/>
    </row>
    <row r="2161" spans="2:9" ht="18.75" thickBot="1" x14ac:dyDescent="0.25">
      <c r="B2161" s="25" t="str">
        <f>IF(C2161="","",COUNTIF($C$7:C2161,C2161))</f>
        <v/>
      </c>
      <c r="C2161" s="25" t="str">
        <f>IF(AND('كشف حساب'!$F$5&amp;'كشف حساب'!$F$6="")*AND(D2161='كشف حساب'!$B$5),1,IF(AND(F2161&gt;='كشف حساب'!$F$5,'حركة العملاء'!F2161&lt;='كشف حساب'!$F$6)*AND(D2161='كشف حساب'!$B$5),1,""))</f>
        <v/>
      </c>
      <c r="D2161" s="18"/>
      <c r="E2161" s="17" t="str">
        <f>IFERROR(VLOOKUP(D2161,'بيان العملاء'!$B$7:$I$170,2,0),"")</f>
        <v/>
      </c>
      <c r="F2161" s="16"/>
      <c r="G2161" s="15"/>
      <c r="H2161" s="14"/>
      <c r="I2161" s="13"/>
    </row>
    <row r="2162" spans="2:9" ht="18.75" thickBot="1" x14ac:dyDescent="0.25">
      <c r="B2162" s="25" t="str">
        <f>IF(C2162="","",COUNTIF($C$7:C2162,C2162))</f>
        <v/>
      </c>
      <c r="C2162" s="25" t="str">
        <f>IF(AND('كشف حساب'!$F$5&amp;'كشف حساب'!$F$6="")*AND(D2162='كشف حساب'!$B$5),1,IF(AND(F2162&gt;='كشف حساب'!$F$5,'حركة العملاء'!F2162&lt;='كشف حساب'!$F$6)*AND(D2162='كشف حساب'!$B$5),1,""))</f>
        <v/>
      </c>
      <c r="D2162" s="18"/>
      <c r="E2162" s="17" t="str">
        <f>IFERROR(VLOOKUP(D2162,'بيان العملاء'!$B$7:$I$170,2,0),"")</f>
        <v/>
      </c>
      <c r="F2162" s="16"/>
      <c r="G2162" s="15"/>
      <c r="H2162" s="14"/>
      <c r="I2162" s="13"/>
    </row>
    <row r="2163" spans="2:9" ht="18.75" thickBot="1" x14ac:dyDescent="0.25">
      <c r="B2163" s="25" t="str">
        <f>IF(C2163="","",COUNTIF($C$7:C2163,C2163))</f>
        <v/>
      </c>
      <c r="C2163" s="25" t="str">
        <f>IF(AND('كشف حساب'!$F$5&amp;'كشف حساب'!$F$6="")*AND(D2163='كشف حساب'!$B$5),1,IF(AND(F2163&gt;='كشف حساب'!$F$5,'حركة العملاء'!F2163&lt;='كشف حساب'!$F$6)*AND(D2163='كشف حساب'!$B$5),1,""))</f>
        <v/>
      </c>
      <c r="D2163" s="18"/>
      <c r="E2163" s="17" t="str">
        <f>IFERROR(VLOOKUP(D2163,'بيان العملاء'!$B$7:$I$170,2,0),"")</f>
        <v/>
      </c>
      <c r="F2163" s="16"/>
      <c r="G2163" s="15"/>
      <c r="H2163" s="14"/>
      <c r="I2163" s="13"/>
    </row>
    <row r="2164" spans="2:9" ht="18.75" thickBot="1" x14ac:dyDescent="0.25">
      <c r="B2164" s="25" t="str">
        <f>IF(C2164="","",COUNTIF($C$7:C2164,C2164))</f>
        <v/>
      </c>
      <c r="C2164" s="25" t="str">
        <f>IF(AND('كشف حساب'!$F$5&amp;'كشف حساب'!$F$6="")*AND(D2164='كشف حساب'!$B$5),1,IF(AND(F2164&gt;='كشف حساب'!$F$5,'حركة العملاء'!F2164&lt;='كشف حساب'!$F$6)*AND(D2164='كشف حساب'!$B$5),1,""))</f>
        <v/>
      </c>
      <c r="D2164" s="18"/>
      <c r="E2164" s="17" t="str">
        <f>IFERROR(VLOOKUP(D2164,'بيان العملاء'!$B$7:$I$170,2,0),"")</f>
        <v/>
      </c>
      <c r="F2164" s="16"/>
      <c r="G2164" s="15"/>
      <c r="H2164" s="14"/>
      <c r="I2164" s="13"/>
    </row>
    <row r="2165" spans="2:9" ht="18.75" thickBot="1" x14ac:dyDescent="0.25">
      <c r="B2165" s="25" t="str">
        <f>IF(C2165="","",COUNTIF($C$7:C2165,C2165))</f>
        <v/>
      </c>
      <c r="C2165" s="25" t="str">
        <f>IF(AND('كشف حساب'!$F$5&amp;'كشف حساب'!$F$6="")*AND(D2165='كشف حساب'!$B$5),1,IF(AND(F2165&gt;='كشف حساب'!$F$5,'حركة العملاء'!F2165&lt;='كشف حساب'!$F$6)*AND(D2165='كشف حساب'!$B$5),1,""))</f>
        <v/>
      </c>
      <c r="D2165" s="18"/>
      <c r="E2165" s="17" t="str">
        <f>IFERROR(VLOOKUP(D2165,'بيان العملاء'!$B$7:$I$170,2,0),"")</f>
        <v/>
      </c>
      <c r="F2165" s="16"/>
      <c r="G2165" s="15"/>
      <c r="H2165" s="14"/>
      <c r="I2165" s="13"/>
    </row>
    <row r="2166" spans="2:9" ht="18.75" thickBot="1" x14ac:dyDescent="0.25">
      <c r="B2166" s="25" t="str">
        <f>IF(C2166="","",COUNTIF($C$7:C2166,C2166))</f>
        <v/>
      </c>
      <c r="C2166" s="25" t="str">
        <f>IF(AND('كشف حساب'!$F$5&amp;'كشف حساب'!$F$6="")*AND(D2166='كشف حساب'!$B$5),1,IF(AND(F2166&gt;='كشف حساب'!$F$5,'حركة العملاء'!F2166&lt;='كشف حساب'!$F$6)*AND(D2166='كشف حساب'!$B$5),1,""))</f>
        <v/>
      </c>
      <c r="D2166" s="18"/>
      <c r="E2166" s="17" t="str">
        <f>IFERROR(VLOOKUP(D2166,'بيان العملاء'!$B$7:$I$170,2,0),"")</f>
        <v/>
      </c>
      <c r="F2166" s="16"/>
      <c r="G2166" s="15"/>
      <c r="H2166" s="14"/>
      <c r="I2166" s="13"/>
    </row>
    <row r="2167" spans="2:9" ht="18.75" thickBot="1" x14ac:dyDescent="0.25">
      <c r="B2167" s="25" t="str">
        <f>IF(C2167="","",COUNTIF($C$7:C2167,C2167))</f>
        <v/>
      </c>
      <c r="C2167" s="25" t="str">
        <f>IF(AND('كشف حساب'!$F$5&amp;'كشف حساب'!$F$6="")*AND(D2167='كشف حساب'!$B$5),1,IF(AND(F2167&gt;='كشف حساب'!$F$5,'حركة العملاء'!F2167&lt;='كشف حساب'!$F$6)*AND(D2167='كشف حساب'!$B$5),1,""))</f>
        <v/>
      </c>
      <c r="D2167" s="18"/>
      <c r="E2167" s="17" t="str">
        <f>IFERROR(VLOOKUP(D2167,'بيان العملاء'!$B$7:$I$170,2,0),"")</f>
        <v/>
      </c>
      <c r="F2167" s="16"/>
      <c r="G2167" s="15"/>
      <c r="H2167" s="14"/>
      <c r="I2167" s="13"/>
    </row>
    <row r="2168" spans="2:9" ht="18.75" thickBot="1" x14ac:dyDescent="0.25">
      <c r="B2168" s="25" t="str">
        <f>IF(C2168="","",COUNTIF($C$7:C2168,C2168))</f>
        <v/>
      </c>
      <c r="C2168" s="25" t="str">
        <f>IF(AND('كشف حساب'!$F$5&amp;'كشف حساب'!$F$6="")*AND(D2168='كشف حساب'!$B$5),1,IF(AND(F2168&gt;='كشف حساب'!$F$5,'حركة العملاء'!F2168&lt;='كشف حساب'!$F$6)*AND(D2168='كشف حساب'!$B$5),1,""))</f>
        <v/>
      </c>
      <c r="D2168" s="18"/>
      <c r="E2168" s="17" t="str">
        <f>IFERROR(VLOOKUP(D2168,'بيان العملاء'!$B$7:$I$170,2,0),"")</f>
        <v/>
      </c>
      <c r="F2168" s="16"/>
      <c r="G2168" s="15"/>
      <c r="H2168" s="14"/>
      <c r="I2168" s="13"/>
    </row>
    <row r="2169" spans="2:9" ht="18.75" thickBot="1" x14ac:dyDescent="0.25">
      <c r="B2169" s="25" t="str">
        <f>IF(C2169="","",COUNTIF($C$7:C2169,C2169))</f>
        <v/>
      </c>
      <c r="C2169" s="25" t="str">
        <f>IF(AND('كشف حساب'!$F$5&amp;'كشف حساب'!$F$6="")*AND(D2169='كشف حساب'!$B$5),1,IF(AND(F2169&gt;='كشف حساب'!$F$5,'حركة العملاء'!F2169&lt;='كشف حساب'!$F$6)*AND(D2169='كشف حساب'!$B$5),1,""))</f>
        <v/>
      </c>
      <c r="D2169" s="18"/>
      <c r="E2169" s="17" t="str">
        <f>IFERROR(VLOOKUP(D2169,'بيان العملاء'!$B$7:$I$170,2,0),"")</f>
        <v/>
      </c>
      <c r="F2169" s="16"/>
      <c r="G2169" s="15"/>
      <c r="H2169" s="14"/>
      <c r="I2169" s="13"/>
    </row>
    <row r="2170" spans="2:9" ht="18.75" thickBot="1" x14ac:dyDescent="0.25">
      <c r="B2170" s="25" t="str">
        <f>IF(C2170="","",COUNTIF($C$7:C2170,C2170))</f>
        <v/>
      </c>
      <c r="C2170" s="25" t="str">
        <f>IF(AND('كشف حساب'!$F$5&amp;'كشف حساب'!$F$6="")*AND(D2170='كشف حساب'!$B$5),1,IF(AND(F2170&gt;='كشف حساب'!$F$5,'حركة العملاء'!F2170&lt;='كشف حساب'!$F$6)*AND(D2170='كشف حساب'!$B$5),1,""))</f>
        <v/>
      </c>
      <c r="D2170" s="18"/>
      <c r="E2170" s="17" t="str">
        <f>IFERROR(VLOOKUP(D2170,'بيان العملاء'!$B$7:$I$170,2,0),"")</f>
        <v/>
      </c>
      <c r="F2170" s="16"/>
      <c r="G2170" s="15"/>
      <c r="H2170" s="14"/>
      <c r="I2170" s="13"/>
    </row>
    <row r="2171" spans="2:9" ht="18.75" thickBot="1" x14ac:dyDescent="0.25">
      <c r="B2171" s="25" t="str">
        <f>IF(C2171="","",COUNTIF($C$7:C2171,C2171))</f>
        <v/>
      </c>
      <c r="C2171" s="25" t="str">
        <f>IF(AND('كشف حساب'!$F$5&amp;'كشف حساب'!$F$6="")*AND(D2171='كشف حساب'!$B$5),1,IF(AND(F2171&gt;='كشف حساب'!$F$5,'حركة العملاء'!F2171&lt;='كشف حساب'!$F$6)*AND(D2171='كشف حساب'!$B$5),1,""))</f>
        <v/>
      </c>
      <c r="D2171" s="18"/>
      <c r="E2171" s="17" t="str">
        <f>IFERROR(VLOOKUP(D2171,'بيان العملاء'!$B$7:$I$170,2,0),"")</f>
        <v/>
      </c>
      <c r="F2171" s="16"/>
      <c r="G2171" s="15"/>
      <c r="H2171" s="14"/>
      <c r="I2171" s="13"/>
    </row>
    <row r="2172" spans="2:9" ht="18.75" thickBot="1" x14ac:dyDescent="0.25">
      <c r="B2172" s="25" t="str">
        <f>IF(C2172="","",COUNTIF($C$7:C2172,C2172))</f>
        <v/>
      </c>
      <c r="C2172" s="25" t="str">
        <f>IF(AND('كشف حساب'!$F$5&amp;'كشف حساب'!$F$6="")*AND(D2172='كشف حساب'!$B$5),1,IF(AND(F2172&gt;='كشف حساب'!$F$5,'حركة العملاء'!F2172&lt;='كشف حساب'!$F$6)*AND(D2172='كشف حساب'!$B$5),1,""))</f>
        <v/>
      </c>
      <c r="D2172" s="18"/>
      <c r="E2172" s="17" t="str">
        <f>IFERROR(VLOOKUP(D2172,'بيان العملاء'!$B$7:$I$170,2,0),"")</f>
        <v/>
      </c>
      <c r="F2172" s="16"/>
      <c r="G2172" s="15"/>
      <c r="H2172" s="14"/>
      <c r="I2172" s="13"/>
    </row>
    <row r="2173" spans="2:9" ht="18.75" thickBot="1" x14ac:dyDescent="0.25">
      <c r="B2173" s="25" t="str">
        <f>IF(C2173="","",COUNTIF($C$7:C2173,C2173))</f>
        <v/>
      </c>
      <c r="C2173" s="25" t="str">
        <f>IF(AND('كشف حساب'!$F$5&amp;'كشف حساب'!$F$6="")*AND(D2173='كشف حساب'!$B$5),1,IF(AND(F2173&gt;='كشف حساب'!$F$5,'حركة العملاء'!F2173&lt;='كشف حساب'!$F$6)*AND(D2173='كشف حساب'!$B$5),1,""))</f>
        <v/>
      </c>
      <c r="D2173" s="18"/>
      <c r="E2173" s="17" t="str">
        <f>IFERROR(VLOOKUP(D2173,'بيان العملاء'!$B$7:$I$170,2,0),"")</f>
        <v/>
      </c>
      <c r="F2173" s="16"/>
      <c r="G2173" s="15"/>
      <c r="H2173" s="14"/>
      <c r="I2173" s="13"/>
    </row>
    <row r="2174" spans="2:9" ht="18.75" thickBot="1" x14ac:dyDescent="0.25">
      <c r="B2174" s="25" t="str">
        <f>IF(C2174="","",COUNTIF($C$7:C2174,C2174))</f>
        <v/>
      </c>
      <c r="C2174" s="25" t="str">
        <f>IF(AND('كشف حساب'!$F$5&amp;'كشف حساب'!$F$6="")*AND(D2174='كشف حساب'!$B$5),1,IF(AND(F2174&gt;='كشف حساب'!$F$5,'حركة العملاء'!F2174&lt;='كشف حساب'!$F$6)*AND(D2174='كشف حساب'!$B$5),1,""))</f>
        <v/>
      </c>
      <c r="D2174" s="18"/>
      <c r="E2174" s="17" t="str">
        <f>IFERROR(VLOOKUP(D2174,'بيان العملاء'!$B$7:$I$170,2,0),"")</f>
        <v/>
      </c>
      <c r="F2174" s="16"/>
      <c r="G2174" s="15"/>
      <c r="H2174" s="14"/>
      <c r="I2174" s="13"/>
    </row>
    <row r="2175" spans="2:9" ht="18.75" thickBot="1" x14ac:dyDescent="0.25">
      <c r="B2175" s="25" t="str">
        <f>IF(C2175="","",COUNTIF($C$7:C2175,C2175))</f>
        <v/>
      </c>
      <c r="C2175" s="25" t="str">
        <f>IF(AND('كشف حساب'!$F$5&amp;'كشف حساب'!$F$6="")*AND(D2175='كشف حساب'!$B$5),1,IF(AND(F2175&gt;='كشف حساب'!$F$5,'حركة العملاء'!F2175&lt;='كشف حساب'!$F$6)*AND(D2175='كشف حساب'!$B$5),1,""))</f>
        <v/>
      </c>
      <c r="D2175" s="18"/>
      <c r="E2175" s="17" t="str">
        <f>IFERROR(VLOOKUP(D2175,'بيان العملاء'!$B$7:$I$170,2,0),"")</f>
        <v/>
      </c>
      <c r="F2175" s="16"/>
      <c r="G2175" s="15"/>
      <c r="H2175" s="14"/>
      <c r="I2175" s="13"/>
    </row>
    <row r="2176" spans="2:9" ht="18.75" thickBot="1" x14ac:dyDescent="0.25">
      <c r="B2176" s="25" t="str">
        <f>IF(C2176="","",COUNTIF($C$7:C2176,C2176))</f>
        <v/>
      </c>
      <c r="C2176" s="25" t="str">
        <f>IF(AND('كشف حساب'!$F$5&amp;'كشف حساب'!$F$6="")*AND(D2176='كشف حساب'!$B$5),1,IF(AND(F2176&gt;='كشف حساب'!$F$5,'حركة العملاء'!F2176&lt;='كشف حساب'!$F$6)*AND(D2176='كشف حساب'!$B$5),1,""))</f>
        <v/>
      </c>
      <c r="D2176" s="18"/>
      <c r="E2176" s="17" t="str">
        <f>IFERROR(VLOOKUP(D2176,'بيان العملاء'!$B$7:$I$170,2,0),"")</f>
        <v/>
      </c>
      <c r="F2176" s="16"/>
      <c r="G2176" s="15"/>
      <c r="H2176" s="14"/>
      <c r="I2176" s="13"/>
    </row>
    <row r="2177" spans="2:9" ht="18.75" thickBot="1" x14ac:dyDescent="0.25">
      <c r="B2177" s="25" t="str">
        <f>IF(C2177="","",COUNTIF($C$7:C2177,C2177))</f>
        <v/>
      </c>
      <c r="C2177" s="25" t="str">
        <f>IF(AND('كشف حساب'!$F$5&amp;'كشف حساب'!$F$6="")*AND(D2177='كشف حساب'!$B$5),1,IF(AND(F2177&gt;='كشف حساب'!$F$5,'حركة العملاء'!F2177&lt;='كشف حساب'!$F$6)*AND(D2177='كشف حساب'!$B$5),1,""))</f>
        <v/>
      </c>
      <c r="D2177" s="18"/>
      <c r="E2177" s="17" t="str">
        <f>IFERROR(VLOOKUP(D2177,'بيان العملاء'!$B$7:$I$170,2,0),"")</f>
        <v/>
      </c>
      <c r="F2177" s="16"/>
      <c r="G2177" s="15"/>
      <c r="H2177" s="14"/>
      <c r="I2177" s="13"/>
    </row>
    <row r="2178" spans="2:9" ht="18.75" thickBot="1" x14ac:dyDescent="0.25">
      <c r="B2178" s="25" t="str">
        <f>IF(C2178="","",COUNTIF($C$7:C2178,C2178))</f>
        <v/>
      </c>
      <c r="C2178" s="25" t="str">
        <f>IF(AND('كشف حساب'!$F$5&amp;'كشف حساب'!$F$6="")*AND(D2178='كشف حساب'!$B$5),1,IF(AND(F2178&gt;='كشف حساب'!$F$5,'حركة العملاء'!F2178&lt;='كشف حساب'!$F$6)*AND(D2178='كشف حساب'!$B$5),1,""))</f>
        <v/>
      </c>
      <c r="D2178" s="18"/>
      <c r="E2178" s="17" t="str">
        <f>IFERROR(VLOOKUP(D2178,'بيان العملاء'!$B$7:$I$170,2,0),"")</f>
        <v/>
      </c>
      <c r="F2178" s="16"/>
      <c r="G2178" s="15"/>
      <c r="H2178" s="14"/>
      <c r="I2178" s="13"/>
    </row>
    <row r="2179" spans="2:9" ht="18.75" thickBot="1" x14ac:dyDescent="0.25">
      <c r="B2179" s="25" t="str">
        <f>IF(C2179="","",COUNTIF($C$7:C2179,C2179))</f>
        <v/>
      </c>
      <c r="C2179" s="25" t="str">
        <f>IF(AND('كشف حساب'!$F$5&amp;'كشف حساب'!$F$6="")*AND(D2179='كشف حساب'!$B$5),1,IF(AND(F2179&gt;='كشف حساب'!$F$5,'حركة العملاء'!F2179&lt;='كشف حساب'!$F$6)*AND(D2179='كشف حساب'!$B$5),1,""))</f>
        <v/>
      </c>
      <c r="D2179" s="18"/>
      <c r="E2179" s="17" t="str">
        <f>IFERROR(VLOOKUP(D2179,'بيان العملاء'!$B$7:$I$170,2,0),"")</f>
        <v/>
      </c>
      <c r="F2179" s="16"/>
      <c r="G2179" s="15"/>
      <c r="H2179" s="14"/>
      <c r="I2179" s="13"/>
    </row>
    <row r="2180" spans="2:9" ht="18.75" thickBot="1" x14ac:dyDescent="0.25">
      <c r="B2180" s="25" t="str">
        <f>IF(C2180="","",COUNTIF($C$7:C2180,C2180))</f>
        <v/>
      </c>
      <c r="C2180" s="25" t="str">
        <f>IF(AND('كشف حساب'!$F$5&amp;'كشف حساب'!$F$6="")*AND(D2180='كشف حساب'!$B$5),1,IF(AND(F2180&gt;='كشف حساب'!$F$5,'حركة العملاء'!F2180&lt;='كشف حساب'!$F$6)*AND(D2180='كشف حساب'!$B$5),1,""))</f>
        <v/>
      </c>
      <c r="D2180" s="18"/>
      <c r="E2180" s="17" t="str">
        <f>IFERROR(VLOOKUP(D2180,'بيان العملاء'!$B$7:$I$170,2,0),"")</f>
        <v/>
      </c>
      <c r="F2180" s="16"/>
      <c r="G2180" s="15"/>
      <c r="H2180" s="14"/>
      <c r="I2180" s="13"/>
    </row>
    <row r="2181" spans="2:9" ht="18.75" thickBot="1" x14ac:dyDescent="0.25">
      <c r="B2181" s="25" t="str">
        <f>IF(C2181="","",COUNTIF($C$7:C2181,C2181))</f>
        <v/>
      </c>
      <c r="C2181" s="25" t="str">
        <f>IF(AND('كشف حساب'!$F$5&amp;'كشف حساب'!$F$6="")*AND(D2181='كشف حساب'!$B$5),1,IF(AND(F2181&gt;='كشف حساب'!$F$5,'حركة العملاء'!F2181&lt;='كشف حساب'!$F$6)*AND(D2181='كشف حساب'!$B$5),1,""))</f>
        <v/>
      </c>
      <c r="D2181" s="18"/>
      <c r="E2181" s="17" t="str">
        <f>IFERROR(VLOOKUP(D2181,'بيان العملاء'!$B$7:$I$170,2,0),"")</f>
        <v/>
      </c>
      <c r="F2181" s="16"/>
      <c r="G2181" s="15"/>
      <c r="H2181" s="14"/>
      <c r="I2181" s="13"/>
    </row>
    <row r="2182" spans="2:9" ht="18.75" thickBot="1" x14ac:dyDescent="0.25">
      <c r="B2182" s="25" t="str">
        <f>IF(C2182="","",COUNTIF($C$7:C2182,C2182))</f>
        <v/>
      </c>
      <c r="C2182" s="25" t="str">
        <f>IF(AND('كشف حساب'!$F$5&amp;'كشف حساب'!$F$6="")*AND(D2182='كشف حساب'!$B$5),1,IF(AND(F2182&gt;='كشف حساب'!$F$5,'حركة العملاء'!F2182&lt;='كشف حساب'!$F$6)*AND(D2182='كشف حساب'!$B$5),1,""))</f>
        <v/>
      </c>
      <c r="D2182" s="18"/>
      <c r="E2182" s="17" t="str">
        <f>IFERROR(VLOOKUP(D2182,'بيان العملاء'!$B$7:$I$170,2,0),"")</f>
        <v/>
      </c>
      <c r="F2182" s="16"/>
      <c r="G2182" s="15"/>
      <c r="H2182" s="14"/>
      <c r="I2182" s="13"/>
    </row>
    <row r="2183" spans="2:9" ht="18.75" thickBot="1" x14ac:dyDescent="0.25">
      <c r="B2183" s="25" t="str">
        <f>IF(C2183="","",COUNTIF($C$7:C2183,C2183))</f>
        <v/>
      </c>
      <c r="C2183" s="25" t="str">
        <f>IF(AND('كشف حساب'!$F$5&amp;'كشف حساب'!$F$6="")*AND(D2183='كشف حساب'!$B$5),1,IF(AND(F2183&gt;='كشف حساب'!$F$5,'حركة العملاء'!F2183&lt;='كشف حساب'!$F$6)*AND(D2183='كشف حساب'!$B$5),1,""))</f>
        <v/>
      </c>
      <c r="D2183" s="18"/>
      <c r="E2183" s="17" t="str">
        <f>IFERROR(VLOOKUP(D2183,'بيان العملاء'!$B$7:$I$170,2,0),"")</f>
        <v/>
      </c>
      <c r="F2183" s="16"/>
      <c r="G2183" s="15"/>
      <c r="H2183" s="14"/>
      <c r="I2183" s="13"/>
    </row>
    <row r="2184" spans="2:9" ht="18.75" thickBot="1" x14ac:dyDescent="0.25">
      <c r="B2184" s="25" t="str">
        <f>IF(C2184="","",COUNTIF($C$7:C2184,C2184))</f>
        <v/>
      </c>
      <c r="C2184" s="25" t="str">
        <f>IF(AND('كشف حساب'!$F$5&amp;'كشف حساب'!$F$6="")*AND(D2184='كشف حساب'!$B$5),1,IF(AND(F2184&gt;='كشف حساب'!$F$5,'حركة العملاء'!F2184&lt;='كشف حساب'!$F$6)*AND(D2184='كشف حساب'!$B$5),1,""))</f>
        <v/>
      </c>
      <c r="D2184" s="18"/>
      <c r="E2184" s="17" t="str">
        <f>IFERROR(VLOOKUP(D2184,'بيان العملاء'!$B$7:$I$170,2,0),"")</f>
        <v/>
      </c>
      <c r="F2184" s="16"/>
      <c r="G2184" s="15"/>
      <c r="H2184" s="14"/>
      <c r="I2184" s="13"/>
    </row>
    <row r="2185" spans="2:9" ht="18.75" thickBot="1" x14ac:dyDescent="0.25">
      <c r="B2185" s="25" t="str">
        <f>IF(C2185="","",COUNTIF($C$7:C2185,C2185))</f>
        <v/>
      </c>
      <c r="C2185" s="25" t="str">
        <f>IF(AND('كشف حساب'!$F$5&amp;'كشف حساب'!$F$6="")*AND(D2185='كشف حساب'!$B$5),1,IF(AND(F2185&gt;='كشف حساب'!$F$5,'حركة العملاء'!F2185&lt;='كشف حساب'!$F$6)*AND(D2185='كشف حساب'!$B$5),1,""))</f>
        <v/>
      </c>
      <c r="D2185" s="18"/>
      <c r="E2185" s="17" t="str">
        <f>IFERROR(VLOOKUP(D2185,'بيان العملاء'!$B$7:$I$170,2,0),"")</f>
        <v/>
      </c>
      <c r="F2185" s="16"/>
      <c r="G2185" s="15"/>
      <c r="H2185" s="14"/>
      <c r="I2185" s="13"/>
    </row>
    <row r="2186" spans="2:9" ht="18.75" thickBot="1" x14ac:dyDescent="0.25">
      <c r="B2186" s="25" t="str">
        <f>IF(C2186="","",COUNTIF($C$7:C2186,C2186))</f>
        <v/>
      </c>
      <c r="C2186" s="25" t="str">
        <f>IF(AND('كشف حساب'!$F$5&amp;'كشف حساب'!$F$6="")*AND(D2186='كشف حساب'!$B$5),1,IF(AND(F2186&gt;='كشف حساب'!$F$5,'حركة العملاء'!F2186&lt;='كشف حساب'!$F$6)*AND(D2186='كشف حساب'!$B$5),1,""))</f>
        <v/>
      </c>
      <c r="D2186" s="18"/>
      <c r="E2186" s="17" t="str">
        <f>IFERROR(VLOOKUP(D2186,'بيان العملاء'!$B$7:$I$170,2,0),"")</f>
        <v/>
      </c>
      <c r="F2186" s="16"/>
      <c r="G2186" s="15"/>
      <c r="H2186" s="14"/>
      <c r="I2186" s="13"/>
    </row>
    <row r="2187" spans="2:9" ht="18.75" thickBot="1" x14ac:dyDescent="0.25">
      <c r="B2187" s="25" t="str">
        <f>IF(C2187="","",COUNTIF($C$7:C2187,C2187))</f>
        <v/>
      </c>
      <c r="C2187" s="25" t="str">
        <f>IF(AND('كشف حساب'!$F$5&amp;'كشف حساب'!$F$6="")*AND(D2187='كشف حساب'!$B$5),1,IF(AND(F2187&gt;='كشف حساب'!$F$5,'حركة العملاء'!F2187&lt;='كشف حساب'!$F$6)*AND(D2187='كشف حساب'!$B$5),1,""))</f>
        <v/>
      </c>
      <c r="D2187" s="18"/>
      <c r="E2187" s="17" t="str">
        <f>IFERROR(VLOOKUP(D2187,'بيان العملاء'!$B$7:$I$170,2,0),"")</f>
        <v/>
      </c>
      <c r="F2187" s="16"/>
      <c r="G2187" s="15"/>
      <c r="H2187" s="14"/>
      <c r="I2187" s="13"/>
    </row>
    <row r="2188" spans="2:9" ht="18.75" thickBot="1" x14ac:dyDescent="0.25">
      <c r="B2188" s="25" t="str">
        <f>IF(C2188="","",COUNTIF($C$7:C2188,C2188))</f>
        <v/>
      </c>
      <c r="C2188" s="25" t="str">
        <f>IF(AND('كشف حساب'!$F$5&amp;'كشف حساب'!$F$6="")*AND(D2188='كشف حساب'!$B$5),1,IF(AND(F2188&gt;='كشف حساب'!$F$5,'حركة العملاء'!F2188&lt;='كشف حساب'!$F$6)*AND(D2188='كشف حساب'!$B$5),1,""))</f>
        <v/>
      </c>
      <c r="D2188" s="18"/>
      <c r="E2188" s="17" t="str">
        <f>IFERROR(VLOOKUP(D2188,'بيان العملاء'!$B$7:$I$170,2,0),"")</f>
        <v/>
      </c>
      <c r="F2188" s="16"/>
      <c r="G2188" s="15"/>
      <c r="H2188" s="14"/>
      <c r="I2188" s="13"/>
    </row>
    <row r="2189" spans="2:9" ht="18.75" thickBot="1" x14ac:dyDescent="0.25">
      <c r="B2189" s="25" t="str">
        <f>IF(C2189="","",COUNTIF($C$7:C2189,C2189))</f>
        <v/>
      </c>
      <c r="C2189" s="25" t="str">
        <f>IF(AND('كشف حساب'!$F$5&amp;'كشف حساب'!$F$6="")*AND(D2189='كشف حساب'!$B$5),1,IF(AND(F2189&gt;='كشف حساب'!$F$5,'حركة العملاء'!F2189&lt;='كشف حساب'!$F$6)*AND(D2189='كشف حساب'!$B$5),1,""))</f>
        <v/>
      </c>
      <c r="D2189" s="18"/>
      <c r="E2189" s="17" t="str">
        <f>IFERROR(VLOOKUP(D2189,'بيان العملاء'!$B$7:$I$170,2,0),"")</f>
        <v/>
      </c>
      <c r="F2189" s="16"/>
      <c r="G2189" s="15"/>
      <c r="H2189" s="14"/>
      <c r="I2189" s="13"/>
    </row>
    <row r="2190" spans="2:9" ht="18.75" thickBot="1" x14ac:dyDescent="0.25">
      <c r="B2190" s="25" t="str">
        <f>IF(C2190="","",COUNTIF($C$7:C2190,C2190))</f>
        <v/>
      </c>
      <c r="C2190" s="25" t="str">
        <f>IF(AND('كشف حساب'!$F$5&amp;'كشف حساب'!$F$6="")*AND(D2190='كشف حساب'!$B$5),1,IF(AND(F2190&gt;='كشف حساب'!$F$5,'حركة العملاء'!F2190&lt;='كشف حساب'!$F$6)*AND(D2190='كشف حساب'!$B$5),1,""))</f>
        <v/>
      </c>
      <c r="D2190" s="18"/>
      <c r="E2190" s="17" t="str">
        <f>IFERROR(VLOOKUP(D2190,'بيان العملاء'!$B$7:$I$170,2,0),"")</f>
        <v/>
      </c>
      <c r="F2190" s="16"/>
      <c r="G2190" s="15"/>
      <c r="H2190" s="14"/>
      <c r="I2190" s="13"/>
    </row>
    <row r="2191" spans="2:9" ht="18.75" thickBot="1" x14ac:dyDescent="0.25">
      <c r="B2191" s="25" t="str">
        <f>IF(C2191="","",COUNTIF($C$7:C2191,C2191))</f>
        <v/>
      </c>
      <c r="C2191" s="25" t="str">
        <f>IF(AND('كشف حساب'!$F$5&amp;'كشف حساب'!$F$6="")*AND(D2191='كشف حساب'!$B$5),1,IF(AND(F2191&gt;='كشف حساب'!$F$5,'حركة العملاء'!F2191&lt;='كشف حساب'!$F$6)*AND(D2191='كشف حساب'!$B$5),1,""))</f>
        <v/>
      </c>
      <c r="D2191" s="18"/>
      <c r="E2191" s="17" t="str">
        <f>IFERROR(VLOOKUP(D2191,'بيان العملاء'!$B$7:$I$170,2,0),"")</f>
        <v/>
      </c>
      <c r="F2191" s="16"/>
      <c r="G2191" s="15"/>
      <c r="H2191" s="14"/>
      <c r="I2191" s="13"/>
    </row>
    <row r="2192" spans="2:9" ht="18.75" thickBot="1" x14ac:dyDescent="0.25">
      <c r="B2192" s="25" t="str">
        <f>IF(C2192="","",COUNTIF($C$7:C2192,C2192))</f>
        <v/>
      </c>
      <c r="C2192" s="25" t="str">
        <f>IF(AND('كشف حساب'!$F$5&amp;'كشف حساب'!$F$6="")*AND(D2192='كشف حساب'!$B$5),1,IF(AND(F2192&gt;='كشف حساب'!$F$5,'حركة العملاء'!F2192&lt;='كشف حساب'!$F$6)*AND(D2192='كشف حساب'!$B$5),1,""))</f>
        <v/>
      </c>
      <c r="D2192" s="18"/>
      <c r="E2192" s="17" t="str">
        <f>IFERROR(VLOOKUP(D2192,'بيان العملاء'!$B$7:$I$170,2,0),"")</f>
        <v/>
      </c>
      <c r="F2192" s="16"/>
      <c r="G2192" s="15"/>
      <c r="H2192" s="14"/>
      <c r="I2192" s="13"/>
    </row>
    <row r="2193" spans="2:9" ht="18.75" thickBot="1" x14ac:dyDescent="0.25">
      <c r="B2193" s="25" t="str">
        <f>IF(C2193="","",COUNTIF($C$7:C2193,C2193))</f>
        <v/>
      </c>
      <c r="C2193" s="25" t="str">
        <f>IF(AND('كشف حساب'!$F$5&amp;'كشف حساب'!$F$6="")*AND(D2193='كشف حساب'!$B$5),1,IF(AND(F2193&gt;='كشف حساب'!$F$5,'حركة العملاء'!F2193&lt;='كشف حساب'!$F$6)*AND(D2193='كشف حساب'!$B$5),1,""))</f>
        <v/>
      </c>
      <c r="D2193" s="18"/>
      <c r="E2193" s="17" t="str">
        <f>IFERROR(VLOOKUP(D2193,'بيان العملاء'!$B$7:$I$170,2,0),"")</f>
        <v/>
      </c>
      <c r="F2193" s="16"/>
      <c r="G2193" s="15"/>
      <c r="H2193" s="14"/>
      <c r="I2193" s="13"/>
    </row>
    <row r="2194" spans="2:9" ht="18.75" thickBot="1" x14ac:dyDescent="0.25">
      <c r="B2194" s="25" t="str">
        <f>IF(C2194="","",COUNTIF($C$7:C2194,C2194))</f>
        <v/>
      </c>
      <c r="C2194" s="25" t="str">
        <f>IF(AND('كشف حساب'!$F$5&amp;'كشف حساب'!$F$6="")*AND(D2194='كشف حساب'!$B$5),1,IF(AND(F2194&gt;='كشف حساب'!$F$5,'حركة العملاء'!F2194&lt;='كشف حساب'!$F$6)*AND(D2194='كشف حساب'!$B$5),1,""))</f>
        <v/>
      </c>
      <c r="D2194" s="18"/>
      <c r="E2194" s="17" t="str">
        <f>IFERROR(VLOOKUP(D2194,'بيان العملاء'!$B$7:$I$170,2,0),"")</f>
        <v/>
      </c>
      <c r="F2194" s="16"/>
      <c r="G2194" s="15"/>
      <c r="H2194" s="14"/>
      <c r="I2194" s="13"/>
    </row>
    <row r="2195" spans="2:9" ht="18.75" thickBot="1" x14ac:dyDescent="0.25">
      <c r="B2195" s="25" t="str">
        <f>IF(C2195="","",COUNTIF($C$7:C2195,C2195))</f>
        <v/>
      </c>
      <c r="C2195" s="25" t="str">
        <f>IF(AND('كشف حساب'!$F$5&amp;'كشف حساب'!$F$6="")*AND(D2195='كشف حساب'!$B$5),1,IF(AND(F2195&gt;='كشف حساب'!$F$5,'حركة العملاء'!F2195&lt;='كشف حساب'!$F$6)*AND(D2195='كشف حساب'!$B$5),1,""))</f>
        <v/>
      </c>
      <c r="D2195" s="18"/>
      <c r="E2195" s="17" t="str">
        <f>IFERROR(VLOOKUP(D2195,'بيان العملاء'!$B$7:$I$170,2,0),"")</f>
        <v/>
      </c>
      <c r="F2195" s="16"/>
      <c r="G2195" s="15"/>
      <c r="H2195" s="14"/>
      <c r="I2195" s="13"/>
    </row>
    <row r="2196" spans="2:9" ht="18.75" thickBot="1" x14ac:dyDescent="0.25">
      <c r="B2196" s="25" t="str">
        <f>IF(C2196="","",COUNTIF($C$7:C2196,C2196))</f>
        <v/>
      </c>
      <c r="C2196" s="25" t="str">
        <f>IF(AND('كشف حساب'!$F$5&amp;'كشف حساب'!$F$6="")*AND(D2196='كشف حساب'!$B$5),1,IF(AND(F2196&gt;='كشف حساب'!$F$5,'حركة العملاء'!F2196&lt;='كشف حساب'!$F$6)*AND(D2196='كشف حساب'!$B$5),1,""))</f>
        <v/>
      </c>
      <c r="D2196" s="18"/>
      <c r="E2196" s="17" t="str">
        <f>IFERROR(VLOOKUP(D2196,'بيان العملاء'!$B$7:$I$170,2,0),"")</f>
        <v/>
      </c>
      <c r="F2196" s="16"/>
      <c r="G2196" s="15"/>
      <c r="H2196" s="14"/>
      <c r="I2196" s="13"/>
    </row>
    <row r="2197" spans="2:9" ht="18.75" thickBot="1" x14ac:dyDescent="0.25">
      <c r="B2197" s="25" t="str">
        <f>IF(C2197="","",COUNTIF($C$7:C2197,C2197))</f>
        <v/>
      </c>
      <c r="C2197" s="25" t="str">
        <f>IF(AND('كشف حساب'!$F$5&amp;'كشف حساب'!$F$6="")*AND(D2197='كشف حساب'!$B$5),1,IF(AND(F2197&gt;='كشف حساب'!$F$5,'حركة العملاء'!F2197&lt;='كشف حساب'!$F$6)*AND(D2197='كشف حساب'!$B$5),1,""))</f>
        <v/>
      </c>
      <c r="D2197" s="18"/>
      <c r="E2197" s="17" t="str">
        <f>IFERROR(VLOOKUP(D2197,'بيان العملاء'!$B$7:$I$170,2,0),"")</f>
        <v/>
      </c>
      <c r="F2197" s="16"/>
      <c r="G2197" s="15"/>
      <c r="H2197" s="14"/>
      <c r="I2197" s="13"/>
    </row>
    <row r="2198" spans="2:9" ht="18.75" thickBot="1" x14ac:dyDescent="0.25">
      <c r="B2198" s="25" t="str">
        <f>IF(C2198="","",COUNTIF($C$7:C2198,C2198))</f>
        <v/>
      </c>
      <c r="C2198" s="25" t="str">
        <f>IF(AND('كشف حساب'!$F$5&amp;'كشف حساب'!$F$6="")*AND(D2198='كشف حساب'!$B$5),1,IF(AND(F2198&gt;='كشف حساب'!$F$5,'حركة العملاء'!F2198&lt;='كشف حساب'!$F$6)*AND(D2198='كشف حساب'!$B$5),1,""))</f>
        <v/>
      </c>
      <c r="D2198" s="18"/>
      <c r="E2198" s="17" t="str">
        <f>IFERROR(VLOOKUP(D2198,'بيان العملاء'!$B$7:$I$170,2,0),"")</f>
        <v/>
      </c>
      <c r="F2198" s="16"/>
      <c r="G2198" s="15"/>
      <c r="H2198" s="14"/>
      <c r="I2198" s="13"/>
    </row>
    <row r="2199" spans="2:9" ht="18.75" thickBot="1" x14ac:dyDescent="0.25">
      <c r="B2199" s="25" t="str">
        <f>IF(C2199="","",COUNTIF($C$7:C2199,C2199))</f>
        <v/>
      </c>
      <c r="C2199" s="25" t="str">
        <f>IF(AND('كشف حساب'!$F$5&amp;'كشف حساب'!$F$6="")*AND(D2199='كشف حساب'!$B$5),1,IF(AND(F2199&gt;='كشف حساب'!$F$5,'حركة العملاء'!F2199&lt;='كشف حساب'!$F$6)*AND(D2199='كشف حساب'!$B$5),1,""))</f>
        <v/>
      </c>
      <c r="D2199" s="18"/>
      <c r="E2199" s="17" t="str">
        <f>IFERROR(VLOOKUP(D2199,'بيان العملاء'!$B$7:$I$170,2,0),"")</f>
        <v/>
      </c>
      <c r="F2199" s="16"/>
      <c r="G2199" s="15"/>
      <c r="H2199" s="14"/>
      <c r="I2199" s="13"/>
    </row>
    <row r="2200" spans="2:9" ht="18.75" thickBot="1" x14ac:dyDescent="0.25">
      <c r="B2200" s="25" t="str">
        <f>IF(C2200="","",COUNTIF($C$7:C2200,C2200))</f>
        <v/>
      </c>
      <c r="C2200" s="25" t="str">
        <f>IF(AND('كشف حساب'!$F$5&amp;'كشف حساب'!$F$6="")*AND(D2200='كشف حساب'!$B$5),1,IF(AND(F2200&gt;='كشف حساب'!$F$5,'حركة العملاء'!F2200&lt;='كشف حساب'!$F$6)*AND(D2200='كشف حساب'!$B$5),1,""))</f>
        <v/>
      </c>
      <c r="D2200" s="18"/>
      <c r="E2200" s="17" t="str">
        <f>IFERROR(VLOOKUP(D2200,'بيان العملاء'!$B$7:$I$170,2,0),"")</f>
        <v/>
      </c>
      <c r="F2200" s="16"/>
      <c r="G2200" s="15"/>
      <c r="H2200" s="14"/>
      <c r="I2200" s="13"/>
    </row>
    <row r="2201" spans="2:9" ht="18.75" thickBot="1" x14ac:dyDescent="0.25">
      <c r="B2201" s="25" t="str">
        <f>IF(C2201="","",COUNTIF($C$7:C2201,C2201))</f>
        <v/>
      </c>
      <c r="C2201" s="25" t="str">
        <f>IF(AND('كشف حساب'!$F$5&amp;'كشف حساب'!$F$6="")*AND(D2201='كشف حساب'!$B$5),1,IF(AND(F2201&gt;='كشف حساب'!$F$5,'حركة العملاء'!F2201&lt;='كشف حساب'!$F$6)*AND(D2201='كشف حساب'!$B$5),1,""))</f>
        <v/>
      </c>
      <c r="D2201" s="18"/>
      <c r="E2201" s="17" t="str">
        <f>IFERROR(VLOOKUP(D2201,'بيان العملاء'!$B$7:$I$170,2,0),"")</f>
        <v/>
      </c>
      <c r="F2201" s="16"/>
      <c r="G2201" s="15"/>
      <c r="H2201" s="14"/>
      <c r="I2201" s="13"/>
    </row>
    <row r="2202" spans="2:9" ht="18.75" thickBot="1" x14ac:dyDescent="0.25">
      <c r="B2202" s="25" t="str">
        <f>IF(C2202="","",COUNTIF($C$7:C2202,C2202))</f>
        <v/>
      </c>
      <c r="C2202" s="25" t="str">
        <f>IF(AND('كشف حساب'!$F$5&amp;'كشف حساب'!$F$6="")*AND(D2202='كشف حساب'!$B$5),1,IF(AND(F2202&gt;='كشف حساب'!$F$5,'حركة العملاء'!F2202&lt;='كشف حساب'!$F$6)*AND(D2202='كشف حساب'!$B$5),1,""))</f>
        <v/>
      </c>
      <c r="D2202" s="18"/>
      <c r="E2202" s="17" t="str">
        <f>IFERROR(VLOOKUP(D2202,'بيان العملاء'!$B$7:$I$170,2,0),"")</f>
        <v/>
      </c>
      <c r="F2202" s="16"/>
      <c r="G2202" s="15"/>
      <c r="H2202" s="14"/>
      <c r="I2202" s="13"/>
    </row>
    <row r="2203" spans="2:9" ht="18.75" thickBot="1" x14ac:dyDescent="0.25">
      <c r="B2203" s="25" t="str">
        <f>IF(C2203="","",COUNTIF($C$7:C2203,C2203))</f>
        <v/>
      </c>
      <c r="C2203" s="25" t="str">
        <f>IF(AND('كشف حساب'!$F$5&amp;'كشف حساب'!$F$6="")*AND(D2203='كشف حساب'!$B$5),1,IF(AND(F2203&gt;='كشف حساب'!$F$5,'حركة العملاء'!F2203&lt;='كشف حساب'!$F$6)*AND(D2203='كشف حساب'!$B$5),1,""))</f>
        <v/>
      </c>
      <c r="D2203" s="18"/>
      <c r="E2203" s="17" t="str">
        <f>IFERROR(VLOOKUP(D2203,'بيان العملاء'!$B$7:$I$170,2,0),"")</f>
        <v/>
      </c>
      <c r="F2203" s="16"/>
      <c r="G2203" s="15"/>
      <c r="H2203" s="14"/>
      <c r="I2203" s="13"/>
    </row>
    <row r="2204" spans="2:9" ht="18.75" thickBot="1" x14ac:dyDescent="0.25">
      <c r="B2204" s="25" t="str">
        <f>IF(C2204="","",COUNTIF($C$7:C2204,C2204))</f>
        <v/>
      </c>
      <c r="C2204" s="25" t="str">
        <f>IF(AND('كشف حساب'!$F$5&amp;'كشف حساب'!$F$6="")*AND(D2204='كشف حساب'!$B$5),1,IF(AND(F2204&gt;='كشف حساب'!$F$5,'حركة العملاء'!F2204&lt;='كشف حساب'!$F$6)*AND(D2204='كشف حساب'!$B$5),1,""))</f>
        <v/>
      </c>
      <c r="D2204" s="18"/>
      <c r="E2204" s="17" t="str">
        <f>IFERROR(VLOOKUP(D2204,'بيان العملاء'!$B$7:$I$170,2,0),"")</f>
        <v/>
      </c>
      <c r="F2204" s="16"/>
      <c r="G2204" s="15"/>
      <c r="H2204" s="14"/>
      <c r="I2204" s="13"/>
    </row>
    <row r="2205" spans="2:9" ht="18.75" thickBot="1" x14ac:dyDescent="0.25">
      <c r="B2205" s="25" t="str">
        <f>IF(C2205="","",COUNTIF($C$7:C2205,C2205))</f>
        <v/>
      </c>
      <c r="C2205" s="25" t="str">
        <f>IF(AND('كشف حساب'!$F$5&amp;'كشف حساب'!$F$6="")*AND(D2205='كشف حساب'!$B$5),1,IF(AND(F2205&gt;='كشف حساب'!$F$5,'حركة العملاء'!F2205&lt;='كشف حساب'!$F$6)*AND(D2205='كشف حساب'!$B$5),1,""))</f>
        <v/>
      </c>
      <c r="D2205" s="18"/>
      <c r="E2205" s="17" t="str">
        <f>IFERROR(VLOOKUP(D2205,'بيان العملاء'!$B$7:$I$170,2,0),"")</f>
        <v/>
      </c>
      <c r="F2205" s="16"/>
      <c r="G2205" s="15"/>
      <c r="H2205" s="14"/>
      <c r="I2205" s="13"/>
    </row>
    <row r="2206" spans="2:9" ht="18.75" thickBot="1" x14ac:dyDescent="0.25">
      <c r="B2206" s="25" t="str">
        <f>IF(C2206="","",COUNTIF($C$7:C2206,C2206))</f>
        <v/>
      </c>
      <c r="C2206" s="25" t="str">
        <f>IF(AND('كشف حساب'!$F$5&amp;'كشف حساب'!$F$6="")*AND(D2206='كشف حساب'!$B$5),1,IF(AND(F2206&gt;='كشف حساب'!$F$5,'حركة العملاء'!F2206&lt;='كشف حساب'!$F$6)*AND(D2206='كشف حساب'!$B$5),1,""))</f>
        <v/>
      </c>
      <c r="D2206" s="18"/>
      <c r="E2206" s="17" t="str">
        <f>IFERROR(VLOOKUP(D2206,'بيان العملاء'!$B$7:$I$170,2,0),"")</f>
        <v/>
      </c>
      <c r="F2206" s="16"/>
      <c r="G2206" s="15"/>
      <c r="H2206" s="14"/>
      <c r="I2206" s="13"/>
    </row>
    <row r="2207" spans="2:9" ht="18.75" thickBot="1" x14ac:dyDescent="0.25">
      <c r="B2207" s="25" t="str">
        <f>IF(C2207="","",COUNTIF($C$7:C2207,C2207))</f>
        <v/>
      </c>
      <c r="C2207" s="25" t="str">
        <f>IF(AND('كشف حساب'!$F$5&amp;'كشف حساب'!$F$6="")*AND(D2207='كشف حساب'!$B$5),1,IF(AND(F2207&gt;='كشف حساب'!$F$5,'حركة العملاء'!F2207&lt;='كشف حساب'!$F$6)*AND(D2207='كشف حساب'!$B$5),1,""))</f>
        <v/>
      </c>
      <c r="D2207" s="18"/>
      <c r="E2207" s="17" t="str">
        <f>IFERROR(VLOOKUP(D2207,'بيان العملاء'!$B$7:$I$170,2,0),"")</f>
        <v/>
      </c>
      <c r="F2207" s="16"/>
      <c r="G2207" s="15"/>
      <c r="H2207" s="14"/>
      <c r="I2207" s="13"/>
    </row>
    <row r="2208" spans="2:9" ht="18.75" thickBot="1" x14ac:dyDescent="0.25">
      <c r="B2208" s="25" t="str">
        <f>IF(C2208="","",COUNTIF($C$7:C2208,C2208))</f>
        <v/>
      </c>
      <c r="C2208" s="25" t="str">
        <f>IF(AND('كشف حساب'!$F$5&amp;'كشف حساب'!$F$6="")*AND(D2208='كشف حساب'!$B$5),1,IF(AND(F2208&gt;='كشف حساب'!$F$5,'حركة العملاء'!F2208&lt;='كشف حساب'!$F$6)*AND(D2208='كشف حساب'!$B$5),1,""))</f>
        <v/>
      </c>
      <c r="D2208" s="18"/>
      <c r="E2208" s="17" t="str">
        <f>IFERROR(VLOOKUP(D2208,'بيان العملاء'!$B$7:$I$170,2,0),"")</f>
        <v/>
      </c>
      <c r="F2208" s="16"/>
      <c r="G2208" s="15"/>
      <c r="H2208" s="14"/>
      <c r="I2208" s="13"/>
    </row>
    <row r="2209" spans="2:9" ht="18.75" thickBot="1" x14ac:dyDescent="0.25">
      <c r="B2209" s="25" t="str">
        <f>IF(C2209="","",COUNTIF($C$7:C2209,C2209))</f>
        <v/>
      </c>
      <c r="C2209" s="25" t="str">
        <f>IF(AND('كشف حساب'!$F$5&amp;'كشف حساب'!$F$6="")*AND(D2209='كشف حساب'!$B$5),1,IF(AND(F2209&gt;='كشف حساب'!$F$5,'حركة العملاء'!F2209&lt;='كشف حساب'!$F$6)*AND(D2209='كشف حساب'!$B$5),1,""))</f>
        <v/>
      </c>
      <c r="D2209" s="18"/>
      <c r="E2209" s="17" t="str">
        <f>IFERROR(VLOOKUP(D2209,'بيان العملاء'!$B$7:$I$170,2,0),"")</f>
        <v/>
      </c>
      <c r="F2209" s="16"/>
      <c r="G2209" s="15"/>
      <c r="H2209" s="14"/>
      <c r="I2209" s="13"/>
    </row>
    <row r="2210" spans="2:9" ht="18.75" thickBot="1" x14ac:dyDescent="0.25">
      <c r="B2210" s="25" t="str">
        <f>IF(C2210="","",COUNTIF($C$7:C2210,C2210))</f>
        <v/>
      </c>
      <c r="C2210" s="25" t="str">
        <f>IF(AND('كشف حساب'!$F$5&amp;'كشف حساب'!$F$6="")*AND(D2210='كشف حساب'!$B$5),1,IF(AND(F2210&gt;='كشف حساب'!$F$5,'حركة العملاء'!F2210&lt;='كشف حساب'!$F$6)*AND(D2210='كشف حساب'!$B$5),1,""))</f>
        <v/>
      </c>
      <c r="D2210" s="18"/>
      <c r="E2210" s="17" t="str">
        <f>IFERROR(VLOOKUP(D2210,'بيان العملاء'!$B$7:$I$170,2,0),"")</f>
        <v/>
      </c>
      <c r="F2210" s="16"/>
      <c r="G2210" s="15"/>
      <c r="H2210" s="14"/>
      <c r="I2210" s="13"/>
    </row>
    <row r="2211" spans="2:9" ht="18.75" thickBot="1" x14ac:dyDescent="0.25">
      <c r="B2211" s="25" t="str">
        <f>IF(C2211="","",COUNTIF($C$7:C2211,C2211))</f>
        <v/>
      </c>
      <c r="C2211" s="25" t="str">
        <f>IF(AND('كشف حساب'!$F$5&amp;'كشف حساب'!$F$6="")*AND(D2211='كشف حساب'!$B$5),1,IF(AND(F2211&gt;='كشف حساب'!$F$5,'حركة العملاء'!F2211&lt;='كشف حساب'!$F$6)*AND(D2211='كشف حساب'!$B$5),1,""))</f>
        <v/>
      </c>
      <c r="D2211" s="18"/>
      <c r="E2211" s="17" t="str">
        <f>IFERROR(VLOOKUP(D2211,'بيان العملاء'!$B$7:$I$170,2,0),"")</f>
        <v/>
      </c>
      <c r="F2211" s="16"/>
      <c r="G2211" s="15"/>
      <c r="H2211" s="14"/>
      <c r="I2211" s="13"/>
    </row>
    <row r="2212" spans="2:9" ht="18.75" thickBot="1" x14ac:dyDescent="0.25">
      <c r="B2212" s="25" t="str">
        <f>IF(C2212="","",COUNTIF($C$7:C2212,C2212))</f>
        <v/>
      </c>
      <c r="C2212" s="25" t="str">
        <f>IF(AND('كشف حساب'!$F$5&amp;'كشف حساب'!$F$6="")*AND(D2212='كشف حساب'!$B$5),1,IF(AND(F2212&gt;='كشف حساب'!$F$5,'حركة العملاء'!F2212&lt;='كشف حساب'!$F$6)*AND(D2212='كشف حساب'!$B$5),1,""))</f>
        <v/>
      </c>
      <c r="D2212" s="18"/>
      <c r="E2212" s="17" t="str">
        <f>IFERROR(VLOOKUP(D2212,'بيان العملاء'!$B$7:$I$170,2,0),"")</f>
        <v/>
      </c>
      <c r="F2212" s="16"/>
      <c r="G2212" s="15"/>
      <c r="H2212" s="14"/>
      <c r="I2212" s="13"/>
    </row>
    <row r="2213" spans="2:9" ht="18.75" thickBot="1" x14ac:dyDescent="0.25">
      <c r="B2213" s="25" t="str">
        <f>IF(C2213="","",COUNTIF($C$7:C2213,C2213))</f>
        <v/>
      </c>
      <c r="C2213" s="25" t="str">
        <f>IF(AND('كشف حساب'!$F$5&amp;'كشف حساب'!$F$6="")*AND(D2213='كشف حساب'!$B$5),1,IF(AND(F2213&gt;='كشف حساب'!$F$5,'حركة العملاء'!F2213&lt;='كشف حساب'!$F$6)*AND(D2213='كشف حساب'!$B$5),1,""))</f>
        <v/>
      </c>
      <c r="D2213" s="18"/>
      <c r="E2213" s="17" t="str">
        <f>IFERROR(VLOOKUP(D2213,'بيان العملاء'!$B$7:$I$170,2,0),"")</f>
        <v/>
      </c>
      <c r="F2213" s="16"/>
      <c r="G2213" s="15"/>
      <c r="H2213" s="14"/>
      <c r="I2213" s="13"/>
    </row>
    <row r="2214" spans="2:9" ht="18.75" thickBot="1" x14ac:dyDescent="0.25">
      <c r="B2214" s="25" t="str">
        <f>IF(C2214="","",COUNTIF($C$7:C2214,C2214))</f>
        <v/>
      </c>
      <c r="C2214" s="25" t="str">
        <f>IF(AND('كشف حساب'!$F$5&amp;'كشف حساب'!$F$6="")*AND(D2214='كشف حساب'!$B$5),1,IF(AND(F2214&gt;='كشف حساب'!$F$5,'حركة العملاء'!F2214&lt;='كشف حساب'!$F$6)*AND(D2214='كشف حساب'!$B$5),1,""))</f>
        <v/>
      </c>
      <c r="D2214" s="18"/>
      <c r="E2214" s="17" t="str">
        <f>IFERROR(VLOOKUP(D2214,'بيان العملاء'!$B$7:$I$170,2,0),"")</f>
        <v/>
      </c>
      <c r="F2214" s="16"/>
      <c r="G2214" s="15"/>
      <c r="H2214" s="14"/>
      <c r="I2214" s="13"/>
    </row>
    <row r="2215" spans="2:9" ht="18.75" thickBot="1" x14ac:dyDescent="0.25">
      <c r="B2215" s="25" t="str">
        <f>IF(C2215="","",COUNTIF($C$7:C2215,C2215))</f>
        <v/>
      </c>
      <c r="C2215" s="25" t="str">
        <f>IF(AND('كشف حساب'!$F$5&amp;'كشف حساب'!$F$6="")*AND(D2215='كشف حساب'!$B$5),1,IF(AND(F2215&gt;='كشف حساب'!$F$5,'حركة العملاء'!F2215&lt;='كشف حساب'!$F$6)*AND(D2215='كشف حساب'!$B$5),1,""))</f>
        <v/>
      </c>
      <c r="D2215" s="18"/>
      <c r="E2215" s="17" t="str">
        <f>IFERROR(VLOOKUP(D2215,'بيان العملاء'!$B$7:$I$170,2,0),"")</f>
        <v/>
      </c>
      <c r="F2215" s="16"/>
      <c r="G2215" s="15"/>
      <c r="H2215" s="14"/>
      <c r="I2215" s="13"/>
    </row>
    <row r="2216" spans="2:9" ht="18.75" thickBot="1" x14ac:dyDescent="0.25">
      <c r="B2216" s="25" t="str">
        <f>IF(C2216="","",COUNTIF($C$7:C2216,C2216))</f>
        <v/>
      </c>
      <c r="C2216" s="25" t="str">
        <f>IF(AND('كشف حساب'!$F$5&amp;'كشف حساب'!$F$6="")*AND(D2216='كشف حساب'!$B$5),1,IF(AND(F2216&gt;='كشف حساب'!$F$5,'حركة العملاء'!F2216&lt;='كشف حساب'!$F$6)*AND(D2216='كشف حساب'!$B$5),1,""))</f>
        <v/>
      </c>
      <c r="D2216" s="18"/>
      <c r="E2216" s="17" t="str">
        <f>IFERROR(VLOOKUP(D2216,'بيان العملاء'!$B$7:$I$170,2,0),"")</f>
        <v/>
      </c>
      <c r="F2216" s="16"/>
      <c r="G2216" s="15"/>
      <c r="H2216" s="14"/>
      <c r="I2216" s="13"/>
    </row>
    <row r="2217" spans="2:9" ht="18.75" thickBot="1" x14ac:dyDescent="0.25">
      <c r="B2217" s="25" t="str">
        <f>IF(C2217="","",COUNTIF($C$7:C2217,C2217))</f>
        <v/>
      </c>
      <c r="C2217" s="25" t="str">
        <f>IF(AND('كشف حساب'!$F$5&amp;'كشف حساب'!$F$6="")*AND(D2217='كشف حساب'!$B$5),1,IF(AND(F2217&gt;='كشف حساب'!$F$5,'حركة العملاء'!F2217&lt;='كشف حساب'!$F$6)*AND(D2217='كشف حساب'!$B$5),1,""))</f>
        <v/>
      </c>
      <c r="D2217" s="18"/>
      <c r="E2217" s="17" t="str">
        <f>IFERROR(VLOOKUP(D2217,'بيان العملاء'!$B$7:$I$170,2,0),"")</f>
        <v/>
      </c>
      <c r="F2217" s="16"/>
      <c r="G2217" s="15"/>
      <c r="H2217" s="14"/>
      <c r="I2217" s="13"/>
    </row>
    <row r="2218" spans="2:9" ht="18.75" thickBot="1" x14ac:dyDescent="0.25">
      <c r="B2218" s="25" t="str">
        <f>IF(C2218="","",COUNTIF($C$7:C2218,C2218))</f>
        <v/>
      </c>
      <c r="C2218" s="25" t="str">
        <f>IF(AND('كشف حساب'!$F$5&amp;'كشف حساب'!$F$6="")*AND(D2218='كشف حساب'!$B$5),1,IF(AND(F2218&gt;='كشف حساب'!$F$5,'حركة العملاء'!F2218&lt;='كشف حساب'!$F$6)*AND(D2218='كشف حساب'!$B$5),1,""))</f>
        <v/>
      </c>
      <c r="D2218" s="18"/>
      <c r="E2218" s="17" t="str">
        <f>IFERROR(VLOOKUP(D2218,'بيان العملاء'!$B$7:$I$170,2,0),"")</f>
        <v/>
      </c>
      <c r="F2218" s="16"/>
      <c r="G2218" s="15"/>
      <c r="H2218" s="14"/>
      <c r="I2218" s="13"/>
    </row>
    <row r="2219" spans="2:9" ht="18.75" thickBot="1" x14ac:dyDescent="0.25">
      <c r="B2219" s="25" t="str">
        <f>IF(C2219="","",COUNTIF($C$7:C2219,C2219))</f>
        <v/>
      </c>
      <c r="C2219" s="25" t="str">
        <f>IF(AND('كشف حساب'!$F$5&amp;'كشف حساب'!$F$6="")*AND(D2219='كشف حساب'!$B$5),1,IF(AND(F2219&gt;='كشف حساب'!$F$5,'حركة العملاء'!F2219&lt;='كشف حساب'!$F$6)*AND(D2219='كشف حساب'!$B$5),1,""))</f>
        <v/>
      </c>
      <c r="D2219" s="18"/>
      <c r="E2219" s="17" t="str">
        <f>IFERROR(VLOOKUP(D2219,'بيان العملاء'!$B$7:$I$170,2,0),"")</f>
        <v/>
      </c>
      <c r="F2219" s="16"/>
      <c r="G2219" s="15"/>
      <c r="H2219" s="14"/>
      <c r="I2219" s="13"/>
    </row>
    <row r="2220" spans="2:9" ht="18.75" thickBot="1" x14ac:dyDescent="0.25">
      <c r="B2220" s="25" t="str">
        <f>IF(C2220="","",COUNTIF($C$7:C2220,C2220))</f>
        <v/>
      </c>
      <c r="C2220" s="25" t="str">
        <f>IF(AND('كشف حساب'!$F$5&amp;'كشف حساب'!$F$6="")*AND(D2220='كشف حساب'!$B$5),1,IF(AND(F2220&gt;='كشف حساب'!$F$5,'حركة العملاء'!F2220&lt;='كشف حساب'!$F$6)*AND(D2220='كشف حساب'!$B$5),1,""))</f>
        <v/>
      </c>
      <c r="D2220" s="18"/>
      <c r="E2220" s="17" t="str">
        <f>IFERROR(VLOOKUP(D2220,'بيان العملاء'!$B$7:$I$170,2,0),"")</f>
        <v/>
      </c>
      <c r="F2220" s="16"/>
      <c r="G2220" s="15"/>
      <c r="H2220" s="14"/>
      <c r="I2220" s="13"/>
    </row>
    <row r="2221" spans="2:9" ht="18.75" thickBot="1" x14ac:dyDescent="0.25">
      <c r="B2221" s="25" t="str">
        <f>IF(C2221="","",COUNTIF($C$7:C2221,C2221))</f>
        <v/>
      </c>
      <c r="C2221" s="25" t="str">
        <f>IF(AND('كشف حساب'!$F$5&amp;'كشف حساب'!$F$6="")*AND(D2221='كشف حساب'!$B$5),1,IF(AND(F2221&gt;='كشف حساب'!$F$5,'حركة العملاء'!F2221&lt;='كشف حساب'!$F$6)*AND(D2221='كشف حساب'!$B$5),1,""))</f>
        <v/>
      </c>
      <c r="D2221" s="18"/>
      <c r="E2221" s="17" t="str">
        <f>IFERROR(VLOOKUP(D2221,'بيان العملاء'!$B$7:$I$170,2,0),"")</f>
        <v/>
      </c>
      <c r="F2221" s="16"/>
      <c r="G2221" s="15"/>
      <c r="H2221" s="14"/>
      <c r="I2221" s="13"/>
    </row>
    <row r="2222" spans="2:9" ht="18.75" thickBot="1" x14ac:dyDescent="0.25">
      <c r="B2222" s="25" t="str">
        <f>IF(C2222="","",COUNTIF($C$7:C2222,C2222))</f>
        <v/>
      </c>
      <c r="C2222" s="25" t="str">
        <f>IF(AND('كشف حساب'!$F$5&amp;'كشف حساب'!$F$6="")*AND(D2222='كشف حساب'!$B$5),1,IF(AND(F2222&gt;='كشف حساب'!$F$5,'حركة العملاء'!F2222&lt;='كشف حساب'!$F$6)*AND(D2222='كشف حساب'!$B$5),1,""))</f>
        <v/>
      </c>
      <c r="D2222" s="18"/>
      <c r="E2222" s="17" t="str">
        <f>IFERROR(VLOOKUP(D2222,'بيان العملاء'!$B$7:$I$170,2,0),"")</f>
        <v/>
      </c>
      <c r="F2222" s="16"/>
      <c r="G2222" s="15"/>
      <c r="H2222" s="14"/>
      <c r="I2222" s="13"/>
    </row>
    <row r="2223" spans="2:9" ht="18.75" thickBot="1" x14ac:dyDescent="0.25">
      <c r="B2223" s="25" t="str">
        <f>IF(C2223="","",COUNTIF($C$7:C2223,C2223))</f>
        <v/>
      </c>
      <c r="C2223" s="25" t="str">
        <f>IF(AND('كشف حساب'!$F$5&amp;'كشف حساب'!$F$6="")*AND(D2223='كشف حساب'!$B$5),1,IF(AND(F2223&gt;='كشف حساب'!$F$5,'حركة العملاء'!F2223&lt;='كشف حساب'!$F$6)*AND(D2223='كشف حساب'!$B$5),1,""))</f>
        <v/>
      </c>
      <c r="D2223" s="18"/>
      <c r="E2223" s="17" t="str">
        <f>IFERROR(VLOOKUP(D2223,'بيان العملاء'!$B$7:$I$170,2,0),"")</f>
        <v/>
      </c>
      <c r="F2223" s="16"/>
      <c r="G2223" s="15"/>
      <c r="H2223" s="14"/>
      <c r="I2223" s="13"/>
    </row>
    <row r="2224" spans="2:9" ht="18.75" thickBot="1" x14ac:dyDescent="0.25">
      <c r="B2224" s="25" t="str">
        <f>IF(C2224="","",COUNTIF($C$7:C2224,C2224))</f>
        <v/>
      </c>
      <c r="C2224" s="25" t="str">
        <f>IF(AND('كشف حساب'!$F$5&amp;'كشف حساب'!$F$6="")*AND(D2224='كشف حساب'!$B$5),1,IF(AND(F2224&gt;='كشف حساب'!$F$5,'حركة العملاء'!F2224&lt;='كشف حساب'!$F$6)*AND(D2224='كشف حساب'!$B$5),1,""))</f>
        <v/>
      </c>
      <c r="D2224" s="18"/>
      <c r="E2224" s="17" t="str">
        <f>IFERROR(VLOOKUP(D2224,'بيان العملاء'!$B$7:$I$170,2,0),"")</f>
        <v/>
      </c>
      <c r="F2224" s="16"/>
      <c r="G2224" s="15"/>
      <c r="H2224" s="14"/>
      <c r="I2224" s="13"/>
    </row>
    <row r="2225" spans="2:9" ht="18.75" thickBot="1" x14ac:dyDescent="0.25">
      <c r="B2225" s="25" t="str">
        <f>IF(C2225="","",COUNTIF($C$7:C2225,C2225))</f>
        <v/>
      </c>
      <c r="C2225" s="25" t="str">
        <f>IF(AND('كشف حساب'!$F$5&amp;'كشف حساب'!$F$6="")*AND(D2225='كشف حساب'!$B$5),1,IF(AND(F2225&gt;='كشف حساب'!$F$5,'حركة العملاء'!F2225&lt;='كشف حساب'!$F$6)*AND(D2225='كشف حساب'!$B$5),1,""))</f>
        <v/>
      </c>
      <c r="D2225" s="18"/>
      <c r="E2225" s="17" t="str">
        <f>IFERROR(VLOOKUP(D2225,'بيان العملاء'!$B$7:$I$170,2,0),"")</f>
        <v/>
      </c>
      <c r="F2225" s="16"/>
      <c r="G2225" s="15"/>
      <c r="H2225" s="14"/>
      <c r="I2225" s="13"/>
    </row>
    <row r="2226" spans="2:9" ht="18.75" thickBot="1" x14ac:dyDescent="0.25">
      <c r="B2226" s="25" t="str">
        <f>IF(C2226="","",COUNTIF($C$7:C2226,C2226))</f>
        <v/>
      </c>
      <c r="C2226" s="25" t="str">
        <f>IF(AND('كشف حساب'!$F$5&amp;'كشف حساب'!$F$6="")*AND(D2226='كشف حساب'!$B$5),1,IF(AND(F2226&gt;='كشف حساب'!$F$5,'حركة العملاء'!F2226&lt;='كشف حساب'!$F$6)*AND(D2226='كشف حساب'!$B$5),1,""))</f>
        <v/>
      </c>
      <c r="D2226" s="18"/>
      <c r="E2226" s="17" t="str">
        <f>IFERROR(VLOOKUP(D2226,'بيان العملاء'!$B$7:$I$170,2,0),"")</f>
        <v/>
      </c>
      <c r="F2226" s="16"/>
      <c r="G2226" s="15"/>
      <c r="H2226" s="14"/>
      <c r="I2226" s="13"/>
    </row>
    <row r="2227" spans="2:9" ht="18.75" thickBot="1" x14ac:dyDescent="0.25">
      <c r="B2227" s="25" t="str">
        <f>IF(C2227="","",COUNTIF($C$7:C2227,C2227))</f>
        <v/>
      </c>
      <c r="C2227" s="25" t="str">
        <f>IF(AND('كشف حساب'!$F$5&amp;'كشف حساب'!$F$6="")*AND(D2227='كشف حساب'!$B$5),1,IF(AND(F2227&gt;='كشف حساب'!$F$5,'حركة العملاء'!F2227&lt;='كشف حساب'!$F$6)*AND(D2227='كشف حساب'!$B$5),1,""))</f>
        <v/>
      </c>
      <c r="D2227" s="18"/>
      <c r="E2227" s="17" t="str">
        <f>IFERROR(VLOOKUP(D2227,'بيان العملاء'!$B$7:$I$170,2,0),"")</f>
        <v/>
      </c>
      <c r="F2227" s="16"/>
      <c r="G2227" s="15"/>
      <c r="H2227" s="14"/>
      <c r="I2227" s="13"/>
    </row>
    <row r="2228" spans="2:9" ht="18.75" thickBot="1" x14ac:dyDescent="0.25">
      <c r="B2228" s="25" t="str">
        <f>IF(C2228="","",COUNTIF($C$7:C2228,C2228))</f>
        <v/>
      </c>
      <c r="C2228" s="25" t="str">
        <f>IF(AND('كشف حساب'!$F$5&amp;'كشف حساب'!$F$6="")*AND(D2228='كشف حساب'!$B$5),1,IF(AND(F2228&gt;='كشف حساب'!$F$5,'حركة العملاء'!F2228&lt;='كشف حساب'!$F$6)*AND(D2228='كشف حساب'!$B$5),1,""))</f>
        <v/>
      </c>
      <c r="D2228" s="18"/>
      <c r="E2228" s="17" t="str">
        <f>IFERROR(VLOOKUP(D2228,'بيان العملاء'!$B$7:$I$170,2,0),"")</f>
        <v/>
      </c>
      <c r="F2228" s="16"/>
      <c r="G2228" s="15"/>
      <c r="H2228" s="14"/>
      <c r="I2228" s="13"/>
    </row>
    <row r="2229" spans="2:9" ht="18.75" thickBot="1" x14ac:dyDescent="0.25">
      <c r="B2229" s="25" t="str">
        <f>IF(C2229="","",COUNTIF($C$7:C2229,C2229))</f>
        <v/>
      </c>
      <c r="C2229" s="25" t="str">
        <f>IF(AND('كشف حساب'!$F$5&amp;'كشف حساب'!$F$6="")*AND(D2229='كشف حساب'!$B$5),1,IF(AND(F2229&gt;='كشف حساب'!$F$5,'حركة العملاء'!F2229&lt;='كشف حساب'!$F$6)*AND(D2229='كشف حساب'!$B$5),1,""))</f>
        <v/>
      </c>
      <c r="D2229" s="18"/>
      <c r="E2229" s="17" t="str">
        <f>IFERROR(VLOOKUP(D2229,'بيان العملاء'!$B$7:$I$170,2,0),"")</f>
        <v/>
      </c>
      <c r="F2229" s="16"/>
      <c r="G2229" s="15"/>
      <c r="H2229" s="14"/>
      <c r="I2229" s="13"/>
    </row>
    <row r="2230" spans="2:9" ht="18.75" thickBot="1" x14ac:dyDescent="0.25">
      <c r="B2230" s="25" t="str">
        <f>IF(C2230="","",COUNTIF($C$7:C2230,C2230))</f>
        <v/>
      </c>
      <c r="C2230" s="25" t="str">
        <f>IF(AND('كشف حساب'!$F$5&amp;'كشف حساب'!$F$6="")*AND(D2230='كشف حساب'!$B$5),1,IF(AND(F2230&gt;='كشف حساب'!$F$5,'حركة العملاء'!F2230&lt;='كشف حساب'!$F$6)*AND(D2230='كشف حساب'!$B$5),1,""))</f>
        <v/>
      </c>
      <c r="D2230" s="18"/>
      <c r="E2230" s="17" t="str">
        <f>IFERROR(VLOOKUP(D2230,'بيان العملاء'!$B$7:$I$170,2,0),"")</f>
        <v/>
      </c>
      <c r="F2230" s="16"/>
      <c r="G2230" s="15"/>
      <c r="H2230" s="14"/>
      <c r="I2230" s="13"/>
    </row>
    <row r="2231" spans="2:9" ht="18.75" thickBot="1" x14ac:dyDescent="0.25">
      <c r="B2231" s="25" t="str">
        <f>IF(C2231="","",COUNTIF($C$7:C2231,C2231))</f>
        <v/>
      </c>
      <c r="C2231" s="25" t="str">
        <f>IF(AND('كشف حساب'!$F$5&amp;'كشف حساب'!$F$6="")*AND(D2231='كشف حساب'!$B$5),1,IF(AND(F2231&gt;='كشف حساب'!$F$5,'حركة العملاء'!F2231&lt;='كشف حساب'!$F$6)*AND(D2231='كشف حساب'!$B$5),1,""))</f>
        <v/>
      </c>
      <c r="D2231" s="18"/>
      <c r="E2231" s="17" t="str">
        <f>IFERROR(VLOOKUP(D2231,'بيان العملاء'!$B$7:$I$170,2,0),"")</f>
        <v/>
      </c>
      <c r="F2231" s="16"/>
      <c r="G2231" s="15"/>
      <c r="H2231" s="14"/>
      <c r="I2231" s="13"/>
    </row>
    <row r="2232" spans="2:9" ht="18.75" thickBot="1" x14ac:dyDescent="0.25">
      <c r="B2232" s="25" t="str">
        <f>IF(C2232="","",COUNTIF($C$7:C2232,C2232))</f>
        <v/>
      </c>
      <c r="C2232" s="25" t="str">
        <f>IF(AND('كشف حساب'!$F$5&amp;'كشف حساب'!$F$6="")*AND(D2232='كشف حساب'!$B$5),1,IF(AND(F2232&gt;='كشف حساب'!$F$5,'حركة العملاء'!F2232&lt;='كشف حساب'!$F$6)*AND(D2232='كشف حساب'!$B$5),1,""))</f>
        <v/>
      </c>
      <c r="D2232" s="18"/>
      <c r="E2232" s="17" t="str">
        <f>IFERROR(VLOOKUP(D2232,'بيان العملاء'!$B$7:$I$170,2,0),"")</f>
        <v/>
      </c>
      <c r="F2232" s="16"/>
      <c r="G2232" s="15"/>
      <c r="H2232" s="14"/>
      <c r="I2232" s="13"/>
    </row>
    <row r="2233" spans="2:9" ht="18.75" thickBot="1" x14ac:dyDescent="0.25">
      <c r="B2233" s="25" t="str">
        <f>IF(C2233="","",COUNTIF($C$7:C2233,C2233))</f>
        <v/>
      </c>
      <c r="C2233" s="25" t="str">
        <f>IF(AND('كشف حساب'!$F$5&amp;'كشف حساب'!$F$6="")*AND(D2233='كشف حساب'!$B$5),1,IF(AND(F2233&gt;='كشف حساب'!$F$5,'حركة العملاء'!F2233&lt;='كشف حساب'!$F$6)*AND(D2233='كشف حساب'!$B$5),1,""))</f>
        <v/>
      </c>
      <c r="D2233" s="18"/>
      <c r="E2233" s="17" t="str">
        <f>IFERROR(VLOOKUP(D2233,'بيان العملاء'!$B$7:$I$170,2,0),"")</f>
        <v/>
      </c>
      <c r="F2233" s="16"/>
      <c r="G2233" s="15"/>
      <c r="H2233" s="14"/>
      <c r="I2233" s="13"/>
    </row>
    <row r="2234" spans="2:9" ht="18.75" thickBot="1" x14ac:dyDescent="0.25">
      <c r="B2234" s="25" t="str">
        <f>IF(C2234="","",COUNTIF($C$7:C2234,C2234))</f>
        <v/>
      </c>
      <c r="C2234" s="25" t="str">
        <f>IF(AND('كشف حساب'!$F$5&amp;'كشف حساب'!$F$6="")*AND(D2234='كشف حساب'!$B$5),1,IF(AND(F2234&gt;='كشف حساب'!$F$5,'حركة العملاء'!F2234&lt;='كشف حساب'!$F$6)*AND(D2234='كشف حساب'!$B$5),1,""))</f>
        <v/>
      </c>
      <c r="D2234" s="18"/>
      <c r="E2234" s="17" t="str">
        <f>IFERROR(VLOOKUP(D2234,'بيان العملاء'!$B$7:$I$170,2,0),"")</f>
        <v/>
      </c>
      <c r="F2234" s="16"/>
      <c r="G2234" s="15"/>
      <c r="H2234" s="14"/>
      <c r="I2234" s="13"/>
    </row>
    <row r="2235" spans="2:9" ht="18.75" thickBot="1" x14ac:dyDescent="0.25">
      <c r="B2235" s="25" t="str">
        <f>IF(C2235="","",COUNTIF($C$7:C2235,C2235))</f>
        <v/>
      </c>
      <c r="C2235" s="25" t="str">
        <f>IF(AND('كشف حساب'!$F$5&amp;'كشف حساب'!$F$6="")*AND(D2235='كشف حساب'!$B$5),1,IF(AND(F2235&gt;='كشف حساب'!$F$5,'حركة العملاء'!F2235&lt;='كشف حساب'!$F$6)*AND(D2235='كشف حساب'!$B$5),1,""))</f>
        <v/>
      </c>
      <c r="D2235" s="18"/>
      <c r="E2235" s="17" t="str">
        <f>IFERROR(VLOOKUP(D2235,'بيان العملاء'!$B$7:$I$170,2,0),"")</f>
        <v/>
      </c>
      <c r="F2235" s="16"/>
      <c r="G2235" s="15"/>
      <c r="H2235" s="14"/>
      <c r="I2235" s="13"/>
    </row>
    <row r="2236" spans="2:9" ht="18.75" thickBot="1" x14ac:dyDescent="0.25">
      <c r="B2236" s="25" t="str">
        <f>IF(C2236="","",COUNTIF($C$7:C2236,C2236))</f>
        <v/>
      </c>
      <c r="C2236" s="25" t="str">
        <f>IF(AND('كشف حساب'!$F$5&amp;'كشف حساب'!$F$6="")*AND(D2236='كشف حساب'!$B$5),1,IF(AND(F2236&gt;='كشف حساب'!$F$5,'حركة العملاء'!F2236&lt;='كشف حساب'!$F$6)*AND(D2236='كشف حساب'!$B$5),1,""))</f>
        <v/>
      </c>
      <c r="D2236" s="18"/>
      <c r="E2236" s="17" t="str">
        <f>IFERROR(VLOOKUP(D2236,'بيان العملاء'!$B$7:$I$170,2,0),"")</f>
        <v/>
      </c>
      <c r="F2236" s="16"/>
      <c r="G2236" s="15"/>
      <c r="H2236" s="14"/>
      <c r="I2236" s="13"/>
    </row>
    <row r="2237" spans="2:9" ht="18.75" thickBot="1" x14ac:dyDescent="0.25">
      <c r="B2237" s="25" t="str">
        <f>IF(C2237="","",COUNTIF($C$7:C2237,C2237))</f>
        <v/>
      </c>
      <c r="C2237" s="25" t="str">
        <f>IF(AND('كشف حساب'!$F$5&amp;'كشف حساب'!$F$6="")*AND(D2237='كشف حساب'!$B$5),1,IF(AND(F2237&gt;='كشف حساب'!$F$5,'حركة العملاء'!F2237&lt;='كشف حساب'!$F$6)*AND(D2237='كشف حساب'!$B$5),1,""))</f>
        <v/>
      </c>
      <c r="D2237" s="18"/>
      <c r="E2237" s="17" t="str">
        <f>IFERROR(VLOOKUP(D2237,'بيان العملاء'!$B$7:$I$170,2,0),"")</f>
        <v/>
      </c>
      <c r="F2237" s="16"/>
      <c r="G2237" s="15"/>
      <c r="H2237" s="14"/>
      <c r="I2237" s="13"/>
    </row>
    <row r="2238" spans="2:9" ht="18.75" thickBot="1" x14ac:dyDescent="0.25">
      <c r="B2238" s="25" t="str">
        <f>IF(C2238="","",COUNTIF($C$7:C2238,C2238))</f>
        <v/>
      </c>
      <c r="C2238" s="25" t="str">
        <f>IF(AND('كشف حساب'!$F$5&amp;'كشف حساب'!$F$6="")*AND(D2238='كشف حساب'!$B$5),1,IF(AND(F2238&gt;='كشف حساب'!$F$5,'حركة العملاء'!F2238&lt;='كشف حساب'!$F$6)*AND(D2238='كشف حساب'!$B$5),1,""))</f>
        <v/>
      </c>
      <c r="D2238" s="18"/>
      <c r="E2238" s="17" t="str">
        <f>IFERROR(VLOOKUP(D2238,'بيان العملاء'!$B$7:$I$170,2,0),"")</f>
        <v/>
      </c>
      <c r="F2238" s="16"/>
      <c r="G2238" s="15"/>
      <c r="H2238" s="14"/>
      <c r="I2238" s="13"/>
    </row>
    <row r="2239" spans="2:9" ht="18.75" thickBot="1" x14ac:dyDescent="0.25">
      <c r="B2239" s="25" t="str">
        <f>IF(C2239="","",COUNTIF($C$7:C2239,C2239))</f>
        <v/>
      </c>
      <c r="C2239" s="25" t="str">
        <f>IF(AND('كشف حساب'!$F$5&amp;'كشف حساب'!$F$6="")*AND(D2239='كشف حساب'!$B$5),1,IF(AND(F2239&gt;='كشف حساب'!$F$5,'حركة العملاء'!F2239&lt;='كشف حساب'!$F$6)*AND(D2239='كشف حساب'!$B$5),1,""))</f>
        <v/>
      </c>
      <c r="D2239" s="18"/>
      <c r="E2239" s="17" t="str">
        <f>IFERROR(VLOOKUP(D2239,'بيان العملاء'!$B$7:$I$170,2,0),"")</f>
        <v/>
      </c>
      <c r="F2239" s="16"/>
      <c r="G2239" s="15"/>
      <c r="H2239" s="14"/>
      <c r="I2239" s="13"/>
    </row>
    <row r="2240" spans="2:9" ht="18.75" thickBot="1" x14ac:dyDescent="0.25">
      <c r="B2240" s="25" t="str">
        <f>IF(C2240="","",COUNTIF($C$7:C2240,C2240))</f>
        <v/>
      </c>
      <c r="C2240" s="25" t="str">
        <f>IF(AND('كشف حساب'!$F$5&amp;'كشف حساب'!$F$6="")*AND(D2240='كشف حساب'!$B$5),1,IF(AND(F2240&gt;='كشف حساب'!$F$5,'حركة العملاء'!F2240&lt;='كشف حساب'!$F$6)*AND(D2240='كشف حساب'!$B$5),1,""))</f>
        <v/>
      </c>
      <c r="D2240" s="18"/>
      <c r="E2240" s="17" t="str">
        <f>IFERROR(VLOOKUP(D2240,'بيان العملاء'!$B$7:$I$170,2,0),"")</f>
        <v/>
      </c>
      <c r="F2240" s="16"/>
      <c r="G2240" s="15"/>
      <c r="H2240" s="14"/>
      <c r="I2240" s="13"/>
    </row>
    <row r="2241" spans="2:9" ht="18.75" thickBot="1" x14ac:dyDescent="0.25">
      <c r="B2241" s="25" t="str">
        <f>IF(C2241="","",COUNTIF($C$7:C2241,C2241))</f>
        <v/>
      </c>
      <c r="C2241" s="25" t="str">
        <f>IF(AND('كشف حساب'!$F$5&amp;'كشف حساب'!$F$6="")*AND(D2241='كشف حساب'!$B$5),1,IF(AND(F2241&gt;='كشف حساب'!$F$5,'حركة العملاء'!F2241&lt;='كشف حساب'!$F$6)*AND(D2241='كشف حساب'!$B$5),1,""))</f>
        <v/>
      </c>
      <c r="D2241" s="18"/>
      <c r="E2241" s="17" t="str">
        <f>IFERROR(VLOOKUP(D2241,'بيان العملاء'!$B$7:$I$170,2,0),"")</f>
        <v/>
      </c>
      <c r="F2241" s="16"/>
      <c r="G2241" s="15"/>
      <c r="H2241" s="14"/>
      <c r="I2241" s="13"/>
    </row>
    <row r="2242" spans="2:9" ht="18.75" thickBot="1" x14ac:dyDescent="0.25">
      <c r="B2242" s="25" t="str">
        <f>IF(C2242="","",COUNTIF($C$7:C2242,C2242))</f>
        <v/>
      </c>
      <c r="C2242" s="25" t="str">
        <f>IF(AND('كشف حساب'!$F$5&amp;'كشف حساب'!$F$6="")*AND(D2242='كشف حساب'!$B$5),1,IF(AND(F2242&gt;='كشف حساب'!$F$5,'حركة العملاء'!F2242&lt;='كشف حساب'!$F$6)*AND(D2242='كشف حساب'!$B$5),1,""))</f>
        <v/>
      </c>
      <c r="D2242" s="18"/>
      <c r="E2242" s="17" t="str">
        <f>IFERROR(VLOOKUP(D2242,'بيان العملاء'!$B$7:$I$170,2,0),"")</f>
        <v/>
      </c>
      <c r="F2242" s="16"/>
      <c r="G2242" s="15"/>
      <c r="H2242" s="14"/>
      <c r="I2242" s="13"/>
    </row>
    <row r="2243" spans="2:9" ht="18.75" thickBot="1" x14ac:dyDescent="0.25">
      <c r="B2243" s="25" t="str">
        <f>IF(C2243="","",COUNTIF($C$7:C2243,C2243))</f>
        <v/>
      </c>
      <c r="C2243" s="25" t="str">
        <f>IF(AND('كشف حساب'!$F$5&amp;'كشف حساب'!$F$6="")*AND(D2243='كشف حساب'!$B$5),1,IF(AND(F2243&gt;='كشف حساب'!$F$5,'حركة العملاء'!F2243&lt;='كشف حساب'!$F$6)*AND(D2243='كشف حساب'!$B$5),1,""))</f>
        <v/>
      </c>
      <c r="D2243" s="18"/>
      <c r="E2243" s="17" t="str">
        <f>IFERROR(VLOOKUP(D2243,'بيان العملاء'!$B$7:$I$170,2,0),"")</f>
        <v/>
      </c>
      <c r="F2243" s="16"/>
      <c r="G2243" s="15"/>
      <c r="H2243" s="14"/>
      <c r="I2243" s="13"/>
    </row>
    <row r="2244" spans="2:9" ht="18.75" thickBot="1" x14ac:dyDescent="0.25">
      <c r="B2244" s="25" t="str">
        <f>IF(C2244="","",COUNTIF($C$7:C2244,C2244))</f>
        <v/>
      </c>
      <c r="C2244" s="25" t="str">
        <f>IF(AND('كشف حساب'!$F$5&amp;'كشف حساب'!$F$6="")*AND(D2244='كشف حساب'!$B$5),1,IF(AND(F2244&gt;='كشف حساب'!$F$5,'حركة العملاء'!F2244&lt;='كشف حساب'!$F$6)*AND(D2244='كشف حساب'!$B$5),1,""))</f>
        <v/>
      </c>
      <c r="D2244" s="18"/>
      <c r="E2244" s="17" t="str">
        <f>IFERROR(VLOOKUP(D2244,'بيان العملاء'!$B$7:$I$170,2,0),"")</f>
        <v/>
      </c>
      <c r="F2244" s="16"/>
      <c r="G2244" s="15"/>
      <c r="H2244" s="14"/>
      <c r="I2244" s="13"/>
    </row>
    <row r="2245" spans="2:9" ht="18.75" thickBot="1" x14ac:dyDescent="0.25">
      <c r="B2245" s="25" t="str">
        <f>IF(C2245="","",COUNTIF($C$7:C2245,C2245))</f>
        <v/>
      </c>
      <c r="C2245" s="25" t="str">
        <f>IF(AND('كشف حساب'!$F$5&amp;'كشف حساب'!$F$6="")*AND(D2245='كشف حساب'!$B$5),1,IF(AND(F2245&gt;='كشف حساب'!$F$5,'حركة العملاء'!F2245&lt;='كشف حساب'!$F$6)*AND(D2245='كشف حساب'!$B$5),1,""))</f>
        <v/>
      </c>
      <c r="D2245" s="18"/>
      <c r="E2245" s="17" t="str">
        <f>IFERROR(VLOOKUP(D2245,'بيان العملاء'!$B$7:$I$170,2,0),"")</f>
        <v/>
      </c>
      <c r="F2245" s="16"/>
      <c r="G2245" s="15"/>
      <c r="H2245" s="14"/>
      <c r="I2245" s="13"/>
    </row>
    <row r="2246" spans="2:9" ht="18.75" thickBot="1" x14ac:dyDescent="0.25">
      <c r="B2246" s="25" t="str">
        <f>IF(C2246="","",COUNTIF($C$7:C2246,C2246))</f>
        <v/>
      </c>
      <c r="C2246" s="25" t="str">
        <f>IF(AND('كشف حساب'!$F$5&amp;'كشف حساب'!$F$6="")*AND(D2246='كشف حساب'!$B$5),1,IF(AND(F2246&gt;='كشف حساب'!$F$5,'حركة العملاء'!F2246&lt;='كشف حساب'!$F$6)*AND(D2246='كشف حساب'!$B$5),1,""))</f>
        <v/>
      </c>
      <c r="D2246" s="18"/>
      <c r="E2246" s="17" t="str">
        <f>IFERROR(VLOOKUP(D2246,'بيان العملاء'!$B$7:$I$170,2,0),"")</f>
        <v/>
      </c>
      <c r="F2246" s="16"/>
      <c r="G2246" s="15"/>
      <c r="H2246" s="14"/>
      <c r="I2246" s="13"/>
    </row>
    <row r="2247" spans="2:9" ht="18.75" thickBot="1" x14ac:dyDescent="0.25">
      <c r="B2247" s="25" t="str">
        <f>IF(C2247="","",COUNTIF($C$7:C2247,C2247))</f>
        <v/>
      </c>
      <c r="C2247" s="25" t="str">
        <f>IF(AND('كشف حساب'!$F$5&amp;'كشف حساب'!$F$6="")*AND(D2247='كشف حساب'!$B$5),1,IF(AND(F2247&gt;='كشف حساب'!$F$5,'حركة العملاء'!F2247&lt;='كشف حساب'!$F$6)*AND(D2247='كشف حساب'!$B$5),1,""))</f>
        <v/>
      </c>
      <c r="D2247" s="18"/>
      <c r="E2247" s="17" t="str">
        <f>IFERROR(VLOOKUP(D2247,'بيان العملاء'!$B$7:$I$170,2,0),"")</f>
        <v/>
      </c>
      <c r="F2247" s="16"/>
      <c r="G2247" s="15"/>
      <c r="H2247" s="14"/>
      <c r="I2247" s="13"/>
    </row>
    <row r="2248" spans="2:9" ht="18.75" thickBot="1" x14ac:dyDescent="0.25">
      <c r="B2248" s="25" t="str">
        <f>IF(C2248="","",COUNTIF($C$7:C2248,C2248))</f>
        <v/>
      </c>
      <c r="C2248" s="25" t="str">
        <f>IF(AND('كشف حساب'!$F$5&amp;'كشف حساب'!$F$6="")*AND(D2248='كشف حساب'!$B$5),1,IF(AND(F2248&gt;='كشف حساب'!$F$5,'حركة العملاء'!F2248&lt;='كشف حساب'!$F$6)*AND(D2248='كشف حساب'!$B$5),1,""))</f>
        <v/>
      </c>
      <c r="D2248" s="18"/>
      <c r="E2248" s="17" t="str">
        <f>IFERROR(VLOOKUP(D2248,'بيان العملاء'!$B$7:$I$170,2,0),"")</f>
        <v/>
      </c>
      <c r="F2248" s="16"/>
      <c r="G2248" s="15"/>
      <c r="H2248" s="14"/>
      <c r="I2248" s="13"/>
    </row>
    <row r="2249" spans="2:9" ht="18.75" thickBot="1" x14ac:dyDescent="0.25">
      <c r="B2249" s="25" t="str">
        <f>IF(C2249="","",COUNTIF($C$7:C2249,C2249))</f>
        <v/>
      </c>
      <c r="C2249" s="25" t="str">
        <f>IF(AND('كشف حساب'!$F$5&amp;'كشف حساب'!$F$6="")*AND(D2249='كشف حساب'!$B$5),1,IF(AND(F2249&gt;='كشف حساب'!$F$5,'حركة العملاء'!F2249&lt;='كشف حساب'!$F$6)*AND(D2249='كشف حساب'!$B$5),1,""))</f>
        <v/>
      </c>
      <c r="D2249" s="18"/>
      <c r="E2249" s="17" t="str">
        <f>IFERROR(VLOOKUP(D2249,'بيان العملاء'!$B$7:$I$170,2,0),"")</f>
        <v/>
      </c>
      <c r="F2249" s="16"/>
      <c r="G2249" s="15"/>
      <c r="H2249" s="14"/>
      <c r="I2249" s="13"/>
    </row>
    <row r="2250" spans="2:9" ht="18.75" thickBot="1" x14ac:dyDescent="0.25">
      <c r="B2250" s="25" t="str">
        <f>IF(C2250="","",COUNTIF($C$7:C2250,C2250))</f>
        <v/>
      </c>
      <c r="C2250" s="25" t="str">
        <f>IF(AND('كشف حساب'!$F$5&amp;'كشف حساب'!$F$6="")*AND(D2250='كشف حساب'!$B$5),1,IF(AND(F2250&gt;='كشف حساب'!$F$5,'حركة العملاء'!F2250&lt;='كشف حساب'!$F$6)*AND(D2250='كشف حساب'!$B$5),1,""))</f>
        <v/>
      </c>
      <c r="D2250" s="18"/>
      <c r="E2250" s="17" t="str">
        <f>IFERROR(VLOOKUP(D2250,'بيان العملاء'!$B$7:$I$170,2,0),"")</f>
        <v/>
      </c>
      <c r="F2250" s="16"/>
      <c r="G2250" s="15"/>
      <c r="H2250" s="14"/>
      <c r="I2250" s="13"/>
    </row>
    <row r="2251" spans="2:9" ht="18.75" thickBot="1" x14ac:dyDescent="0.25">
      <c r="B2251" s="25" t="str">
        <f>IF(C2251="","",COUNTIF($C$7:C2251,C2251))</f>
        <v/>
      </c>
      <c r="C2251" s="25" t="str">
        <f>IF(AND('كشف حساب'!$F$5&amp;'كشف حساب'!$F$6="")*AND(D2251='كشف حساب'!$B$5),1,IF(AND(F2251&gt;='كشف حساب'!$F$5,'حركة العملاء'!F2251&lt;='كشف حساب'!$F$6)*AND(D2251='كشف حساب'!$B$5),1,""))</f>
        <v/>
      </c>
      <c r="D2251" s="18"/>
      <c r="E2251" s="17" t="str">
        <f>IFERROR(VLOOKUP(D2251,'بيان العملاء'!$B$7:$I$170,2,0),"")</f>
        <v/>
      </c>
      <c r="F2251" s="16"/>
      <c r="G2251" s="15"/>
      <c r="H2251" s="14"/>
      <c r="I2251" s="13"/>
    </row>
    <row r="2252" spans="2:9" ht="18.75" thickBot="1" x14ac:dyDescent="0.25">
      <c r="B2252" s="25" t="str">
        <f>IF(C2252="","",COUNTIF($C$7:C2252,C2252))</f>
        <v/>
      </c>
      <c r="C2252" s="25" t="str">
        <f>IF(AND('كشف حساب'!$F$5&amp;'كشف حساب'!$F$6="")*AND(D2252='كشف حساب'!$B$5),1,IF(AND(F2252&gt;='كشف حساب'!$F$5,'حركة العملاء'!F2252&lt;='كشف حساب'!$F$6)*AND(D2252='كشف حساب'!$B$5),1,""))</f>
        <v/>
      </c>
      <c r="D2252" s="18"/>
      <c r="E2252" s="17" t="str">
        <f>IFERROR(VLOOKUP(D2252,'بيان العملاء'!$B$7:$I$170,2,0),"")</f>
        <v/>
      </c>
      <c r="F2252" s="16"/>
      <c r="G2252" s="15"/>
      <c r="H2252" s="14"/>
      <c r="I2252" s="13"/>
    </row>
    <row r="2253" spans="2:9" ht="18.75" thickBot="1" x14ac:dyDescent="0.25">
      <c r="B2253" s="25" t="str">
        <f>IF(C2253="","",COUNTIF($C$7:C2253,C2253))</f>
        <v/>
      </c>
      <c r="C2253" s="25" t="str">
        <f>IF(AND('كشف حساب'!$F$5&amp;'كشف حساب'!$F$6="")*AND(D2253='كشف حساب'!$B$5),1,IF(AND(F2253&gt;='كشف حساب'!$F$5,'حركة العملاء'!F2253&lt;='كشف حساب'!$F$6)*AND(D2253='كشف حساب'!$B$5),1,""))</f>
        <v/>
      </c>
      <c r="D2253" s="18"/>
      <c r="E2253" s="17" t="str">
        <f>IFERROR(VLOOKUP(D2253,'بيان العملاء'!$B$7:$I$170,2,0),"")</f>
        <v/>
      </c>
      <c r="F2253" s="16"/>
      <c r="G2253" s="15"/>
      <c r="H2253" s="14"/>
      <c r="I2253" s="13"/>
    </row>
    <row r="2254" spans="2:9" ht="18.75" thickBot="1" x14ac:dyDescent="0.25">
      <c r="B2254" s="25" t="str">
        <f>IF(C2254="","",COUNTIF($C$7:C2254,C2254))</f>
        <v/>
      </c>
      <c r="C2254" s="25" t="str">
        <f>IF(AND('كشف حساب'!$F$5&amp;'كشف حساب'!$F$6="")*AND(D2254='كشف حساب'!$B$5),1,IF(AND(F2254&gt;='كشف حساب'!$F$5,'حركة العملاء'!F2254&lt;='كشف حساب'!$F$6)*AND(D2254='كشف حساب'!$B$5),1,""))</f>
        <v/>
      </c>
      <c r="D2254" s="18"/>
      <c r="E2254" s="17" t="str">
        <f>IFERROR(VLOOKUP(D2254,'بيان العملاء'!$B$7:$I$170,2,0),"")</f>
        <v/>
      </c>
      <c r="F2254" s="16"/>
      <c r="G2254" s="15"/>
      <c r="H2254" s="14"/>
      <c r="I2254" s="13"/>
    </row>
    <row r="2255" spans="2:9" ht="18.75" thickBot="1" x14ac:dyDescent="0.25">
      <c r="B2255" s="25" t="str">
        <f>IF(C2255="","",COUNTIF($C$7:C2255,C2255))</f>
        <v/>
      </c>
      <c r="C2255" s="25" t="str">
        <f>IF(AND('كشف حساب'!$F$5&amp;'كشف حساب'!$F$6="")*AND(D2255='كشف حساب'!$B$5),1,IF(AND(F2255&gt;='كشف حساب'!$F$5,'حركة العملاء'!F2255&lt;='كشف حساب'!$F$6)*AND(D2255='كشف حساب'!$B$5),1,""))</f>
        <v/>
      </c>
      <c r="D2255" s="18"/>
      <c r="E2255" s="17" t="str">
        <f>IFERROR(VLOOKUP(D2255,'بيان العملاء'!$B$7:$I$170,2,0),"")</f>
        <v/>
      </c>
      <c r="F2255" s="16"/>
      <c r="G2255" s="15"/>
      <c r="H2255" s="14"/>
      <c r="I2255" s="13"/>
    </row>
    <row r="2256" spans="2:9" ht="18.75" thickBot="1" x14ac:dyDescent="0.25">
      <c r="B2256" s="25" t="str">
        <f>IF(C2256="","",COUNTIF($C$7:C2256,C2256))</f>
        <v/>
      </c>
      <c r="C2256" s="25" t="str">
        <f>IF(AND('كشف حساب'!$F$5&amp;'كشف حساب'!$F$6="")*AND(D2256='كشف حساب'!$B$5),1,IF(AND(F2256&gt;='كشف حساب'!$F$5,'حركة العملاء'!F2256&lt;='كشف حساب'!$F$6)*AND(D2256='كشف حساب'!$B$5),1,""))</f>
        <v/>
      </c>
      <c r="D2256" s="18"/>
      <c r="E2256" s="17" t="str">
        <f>IFERROR(VLOOKUP(D2256,'بيان العملاء'!$B$7:$I$170,2,0),"")</f>
        <v/>
      </c>
      <c r="F2256" s="16"/>
      <c r="G2256" s="15"/>
      <c r="H2256" s="14"/>
      <c r="I2256" s="13"/>
    </row>
    <row r="2257" spans="2:9" ht="18.75" thickBot="1" x14ac:dyDescent="0.25">
      <c r="B2257" s="25" t="str">
        <f>IF(C2257="","",COUNTIF($C$7:C2257,C2257))</f>
        <v/>
      </c>
      <c r="C2257" s="25" t="str">
        <f>IF(AND('كشف حساب'!$F$5&amp;'كشف حساب'!$F$6="")*AND(D2257='كشف حساب'!$B$5),1,IF(AND(F2257&gt;='كشف حساب'!$F$5,'حركة العملاء'!F2257&lt;='كشف حساب'!$F$6)*AND(D2257='كشف حساب'!$B$5),1,""))</f>
        <v/>
      </c>
      <c r="D2257" s="18"/>
      <c r="E2257" s="17" t="str">
        <f>IFERROR(VLOOKUP(D2257,'بيان العملاء'!$B$7:$I$170,2,0),"")</f>
        <v/>
      </c>
      <c r="F2257" s="16"/>
      <c r="G2257" s="15"/>
      <c r="H2257" s="14"/>
      <c r="I2257" s="13"/>
    </row>
    <row r="2258" spans="2:9" ht="18.75" thickBot="1" x14ac:dyDescent="0.25">
      <c r="B2258" s="25" t="str">
        <f>IF(C2258="","",COUNTIF($C$7:C2258,C2258))</f>
        <v/>
      </c>
      <c r="C2258" s="25" t="str">
        <f>IF(AND('كشف حساب'!$F$5&amp;'كشف حساب'!$F$6="")*AND(D2258='كشف حساب'!$B$5),1,IF(AND(F2258&gt;='كشف حساب'!$F$5,'حركة العملاء'!F2258&lt;='كشف حساب'!$F$6)*AND(D2258='كشف حساب'!$B$5),1,""))</f>
        <v/>
      </c>
      <c r="D2258" s="18"/>
      <c r="E2258" s="17" t="str">
        <f>IFERROR(VLOOKUP(D2258,'بيان العملاء'!$B$7:$I$170,2,0),"")</f>
        <v/>
      </c>
      <c r="F2258" s="16"/>
      <c r="G2258" s="15"/>
      <c r="H2258" s="14"/>
      <c r="I2258" s="13"/>
    </row>
    <row r="2259" spans="2:9" ht="18.75" thickBot="1" x14ac:dyDescent="0.25">
      <c r="B2259" s="25" t="str">
        <f>IF(C2259="","",COUNTIF($C$7:C2259,C2259))</f>
        <v/>
      </c>
      <c r="C2259" s="25" t="str">
        <f>IF(AND('كشف حساب'!$F$5&amp;'كشف حساب'!$F$6="")*AND(D2259='كشف حساب'!$B$5),1,IF(AND(F2259&gt;='كشف حساب'!$F$5,'حركة العملاء'!F2259&lt;='كشف حساب'!$F$6)*AND(D2259='كشف حساب'!$B$5),1,""))</f>
        <v/>
      </c>
      <c r="D2259" s="18"/>
      <c r="E2259" s="17" t="str">
        <f>IFERROR(VLOOKUP(D2259,'بيان العملاء'!$B$7:$I$170,2,0),"")</f>
        <v/>
      </c>
      <c r="F2259" s="16"/>
      <c r="G2259" s="15"/>
      <c r="H2259" s="14"/>
      <c r="I2259" s="13"/>
    </row>
    <row r="2260" spans="2:9" ht="18.75" thickBot="1" x14ac:dyDescent="0.25">
      <c r="B2260" s="25" t="str">
        <f>IF(C2260="","",COUNTIF($C$7:C2260,C2260))</f>
        <v/>
      </c>
      <c r="C2260" s="25" t="str">
        <f>IF(AND('كشف حساب'!$F$5&amp;'كشف حساب'!$F$6="")*AND(D2260='كشف حساب'!$B$5),1,IF(AND(F2260&gt;='كشف حساب'!$F$5,'حركة العملاء'!F2260&lt;='كشف حساب'!$F$6)*AND(D2260='كشف حساب'!$B$5),1,""))</f>
        <v/>
      </c>
      <c r="D2260" s="18"/>
      <c r="E2260" s="17" t="str">
        <f>IFERROR(VLOOKUP(D2260,'بيان العملاء'!$B$7:$I$170,2,0),"")</f>
        <v/>
      </c>
      <c r="F2260" s="16"/>
      <c r="G2260" s="15"/>
      <c r="H2260" s="14"/>
      <c r="I2260" s="13"/>
    </row>
    <row r="2261" spans="2:9" ht="18.75" thickBot="1" x14ac:dyDescent="0.25">
      <c r="B2261" s="25" t="str">
        <f>IF(C2261="","",COUNTIF($C$7:C2261,C2261))</f>
        <v/>
      </c>
      <c r="C2261" s="25" t="str">
        <f>IF(AND('كشف حساب'!$F$5&amp;'كشف حساب'!$F$6="")*AND(D2261='كشف حساب'!$B$5),1,IF(AND(F2261&gt;='كشف حساب'!$F$5,'حركة العملاء'!F2261&lt;='كشف حساب'!$F$6)*AND(D2261='كشف حساب'!$B$5),1,""))</f>
        <v/>
      </c>
      <c r="D2261" s="18"/>
      <c r="E2261" s="17" t="str">
        <f>IFERROR(VLOOKUP(D2261,'بيان العملاء'!$B$7:$I$170,2,0),"")</f>
        <v/>
      </c>
      <c r="F2261" s="16"/>
      <c r="G2261" s="15"/>
      <c r="H2261" s="14"/>
      <c r="I2261" s="13"/>
    </row>
    <row r="2262" spans="2:9" ht="18.75" thickBot="1" x14ac:dyDescent="0.25">
      <c r="B2262" s="25" t="str">
        <f>IF(C2262="","",COUNTIF($C$7:C2262,C2262))</f>
        <v/>
      </c>
      <c r="C2262" s="25" t="str">
        <f>IF(AND('كشف حساب'!$F$5&amp;'كشف حساب'!$F$6="")*AND(D2262='كشف حساب'!$B$5),1,IF(AND(F2262&gt;='كشف حساب'!$F$5,'حركة العملاء'!F2262&lt;='كشف حساب'!$F$6)*AND(D2262='كشف حساب'!$B$5),1,""))</f>
        <v/>
      </c>
      <c r="D2262" s="18"/>
      <c r="E2262" s="17" t="str">
        <f>IFERROR(VLOOKUP(D2262,'بيان العملاء'!$B$7:$I$170,2,0),"")</f>
        <v/>
      </c>
      <c r="F2262" s="16"/>
      <c r="G2262" s="15"/>
      <c r="H2262" s="14"/>
      <c r="I2262" s="13"/>
    </row>
    <row r="2263" spans="2:9" ht="18.75" thickBot="1" x14ac:dyDescent="0.25">
      <c r="B2263" s="25" t="str">
        <f>IF(C2263="","",COUNTIF($C$7:C2263,C2263))</f>
        <v/>
      </c>
      <c r="C2263" s="25" t="str">
        <f>IF(AND('كشف حساب'!$F$5&amp;'كشف حساب'!$F$6="")*AND(D2263='كشف حساب'!$B$5),1,IF(AND(F2263&gt;='كشف حساب'!$F$5,'حركة العملاء'!F2263&lt;='كشف حساب'!$F$6)*AND(D2263='كشف حساب'!$B$5),1,""))</f>
        <v/>
      </c>
      <c r="D2263" s="18"/>
      <c r="E2263" s="17" t="str">
        <f>IFERROR(VLOOKUP(D2263,'بيان العملاء'!$B$7:$I$170,2,0),"")</f>
        <v/>
      </c>
      <c r="F2263" s="16"/>
      <c r="G2263" s="15"/>
      <c r="H2263" s="14"/>
      <c r="I2263" s="13"/>
    </row>
    <row r="2264" spans="2:9" ht="18.75" thickBot="1" x14ac:dyDescent="0.25">
      <c r="B2264" s="25" t="str">
        <f>IF(C2264="","",COUNTIF($C$7:C2264,C2264))</f>
        <v/>
      </c>
      <c r="C2264" s="25" t="str">
        <f>IF(AND('كشف حساب'!$F$5&amp;'كشف حساب'!$F$6="")*AND(D2264='كشف حساب'!$B$5),1,IF(AND(F2264&gt;='كشف حساب'!$F$5,'حركة العملاء'!F2264&lt;='كشف حساب'!$F$6)*AND(D2264='كشف حساب'!$B$5),1,""))</f>
        <v/>
      </c>
      <c r="D2264" s="18"/>
      <c r="E2264" s="17" t="str">
        <f>IFERROR(VLOOKUP(D2264,'بيان العملاء'!$B$7:$I$170,2,0),"")</f>
        <v/>
      </c>
      <c r="F2264" s="16"/>
      <c r="G2264" s="15"/>
      <c r="H2264" s="14"/>
      <c r="I2264" s="13"/>
    </row>
    <row r="2265" spans="2:9" ht="18.75" thickBot="1" x14ac:dyDescent="0.25">
      <c r="B2265" s="25" t="str">
        <f>IF(C2265="","",COUNTIF($C$7:C2265,C2265))</f>
        <v/>
      </c>
      <c r="C2265" s="25" t="str">
        <f>IF(AND('كشف حساب'!$F$5&amp;'كشف حساب'!$F$6="")*AND(D2265='كشف حساب'!$B$5),1,IF(AND(F2265&gt;='كشف حساب'!$F$5,'حركة العملاء'!F2265&lt;='كشف حساب'!$F$6)*AND(D2265='كشف حساب'!$B$5),1,""))</f>
        <v/>
      </c>
      <c r="D2265" s="18"/>
      <c r="E2265" s="17" t="str">
        <f>IFERROR(VLOOKUP(D2265,'بيان العملاء'!$B$7:$I$170,2,0),"")</f>
        <v/>
      </c>
      <c r="F2265" s="16"/>
      <c r="G2265" s="15"/>
      <c r="H2265" s="14"/>
      <c r="I2265" s="13"/>
    </row>
    <row r="2266" spans="2:9" ht="18.75" thickBot="1" x14ac:dyDescent="0.25">
      <c r="B2266" s="25" t="str">
        <f>IF(C2266="","",COUNTIF($C$7:C2266,C2266))</f>
        <v/>
      </c>
      <c r="C2266" s="25" t="str">
        <f>IF(AND('كشف حساب'!$F$5&amp;'كشف حساب'!$F$6="")*AND(D2266='كشف حساب'!$B$5),1,IF(AND(F2266&gt;='كشف حساب'!$F$5,'حركة العملاء'!F2266&lt;='كشف حساب'!$F$6)*AND(D2266='كشف حساب'!$B$5),1,""))</f>
        <v/>
      </c>
      <c r="D2266" s="18"/>
      <c r="E2266" s="17" t="str">
        <f>IFERROR(VLOOKUP(D2266,'بيان العملاء'!$B$7:$I$170,2,0),"")</f>
        <v/>
      </c>
      <c r="F2266" s="16"/>
      <c r="G2266" s="15"/>
      <c r="H2266" s="14"/>
      <c r="I2266" s="13"/>
    </row>
    <row r="2267" spans="2:9" ht="18.75" thickBot="1" x14ac:dyDescent="0.25">
      <c r="B2267" s="25" t="str">
        <f>IF(C2267="","",COUNTIF($C$7:C2267,C2267))</f>
        <v/>
      </c>
      <c r="C2267" s="25" t="str">
        <f>IF(AND('كشف حساب'!$F$5&amp;'كشف حساب'!$F$6="")*AND(D2267='كشف حساب'!$B$5),1,IF(AND(F2267&gt;='كشف حساب'!$F$5,'حركة العملاء'!F2267&lt;='كشف حساب'!$F$6)*AND(D2267='كشف حساب'!$B$5),1,""))</f>
        <v/>
      </c>
      <c r="D2267" s="18"/>
      <c r="E2267" s="17" t="str">
        <f>IFERROR(VLOOKUP(D2267,'بيان العملاء'!$B$7:$I$170,2,0),"")</f>
        <v/>
      </c>
      <c r="F2267" s="16"/>
      <c r="G2267" s="15"/>
      <c r="H2267" s="14"/>
      <c r="I2267" s="13"/>
    </row>
    <row r="2268" spans="2:9" ht="18.75" thickBot="1" x14ac:dyDescent="0.25">
      <c r="B2268" s="25" t="str">
        <f>IF(C2268="","",COUNTIF($C$7:C2268,C2268))</f>
        <v/>
      </c>
      <c r="C2268" s="25" t="str">
        <f>IF(AND('كشف حساب'!$F$5&amp;'كشف حساب'!$F$6="")*AND(D2268='كشف حساب'!$B$5),1,IF(AND(F2268&gt;='كشف حساب'!$F$5,'حركة العملاء'!F2268&lt;='كشف حساب'!$F$6)*AND(D2268='كشف حساب'!$B$5),1,""))</f>
        <v/>
      </c>
      <c r="D2268" s="18"/>
      <c r="E2268" s="17" t="str">
        <f>IFERROR(VLOOKUP(D2268,'بيان العملاء'!$B$7:$I$170,2,0),"")</f>
        <v/>
      </c>
      <c r="F2268" s="16"/>
      <c r="G2268" s="15"/>
      <c r="H2268" s="14"/>
      <c r="I2268" s="13"/>
    </row>
    <row r="2269" spans="2:9" ht="18.75" thickBot="1" x14ac:dyDescent="0.25">
      <c r="B2269" s="25" t="str">
        <f>IF(C2269="","",COUNTIF($C$7:C2269,C2269))</f>
        <v/>
      </c>
      <c r="C2269" s="25" t="str">
        <f>IF(AND('كشف حساب'!$F$5&amp;'كشف حساب'!$F$6="")*AND(D2269='كشف حساب'!$B$5),1,IF(AND(F2269&gt;='كشف حساب'!$F$5,'حركة العملاء'!F2269&lt;='كشف حساب'!$F$6)*AND(D2269='كشف حساب'!$B$5),1,""))</f>
        <v/>
      </c>
      <c r="D2269" s="18"/>
      <c r="E2269" s="17" t="str">
        <f>IFERROR(VLOOKUP(D2269,'بيان العملاء'!$B$7:$I$170,2,0),"")</f>
        <v/>
      </c>
      <c r="F2269" s="16"/>
      <c r="G2269" s="15"/>
      <c r="H2269" s="14"/>
      <c r="I2269" s="13"/>
    </row>
    <row r="2270" spans="2:9" ht="18.75" thickBot="1" x14ac:dyDescent="0.25">
      <c r="B2270" s="25" t="str">
        <f>IF(C2270="","",COUNTIF($C$7:C2270,C2270))</f>
        <v/>
      </c>
      <c r="C2270" s="25" t="str">
        <f>IF(AND('كشف حساب'!$F$5&amp;'كشف حساب'!$F$6="")*AND(D2270='كشف حساب'!$B$5),1,IF(AND(F2270&gt;='كشف حساب'!$F$5,'حركة العملاء'!F2270&lt;='كشف حساب'!$F$6)*AND(D2270='كشف حساب'!$B$5),1,""))</f>
        <v/>
      </c>
      <c r="D2270" s="18"/>
      <c r="E2270" s="17" t="str">
        <f>IFERROR(VLOOKUP(D2270,'بيان العملاء'!$B$7:$I$170,2,0),"")</f>
        <v/>
      </c>
      <c r="F2270" s="16"/>
      <c r="G2270" s="15"/>
      <c r="H2270" s="14"/>
      <c r="I2270" s="13"/>
    </row>
    <row r="2271" spans="2:9" ht="18.75" thickBot="1" x14ac:dyDescent="0.25">
      <c r="B2271" s="25" t="str">
        <f>IF(C2271="","",COUNTIF($C$7:C2271,C2271))</f>
        <v/>
      </c>
      <c r="C2271" s="25" t="str">
        <f>IF(AND('كشف حساب'!$F$5&amp;'كشف حساب'!$F$6="")*AND(D2271='كشف حساب'!$B$5),1,IF(AND(F2271&gt;='كشف حساب'!$F$5,'حركة العملاء'!F2271&lt;='كشف حساب'!$F$6)*AND(D2271='كشف حساب'!$B$5),1,""))</f>
        <v/>
      </c>
      <c r="D2271" s="18"/>
      <c r="E2271" s="17" t="str">
        <f>IFERROR(VLOOKUP(D2271,'بيان العملاء'!$B$7:$I$170,2,0),"")</f>
        <v/>
      </c>
      <c r="F2271" s="16"/>
      <c r="G2271" s="15"/>
      <c r="H2271" s="14"/>
      <c r="I2271" s="13"/>
    </row>
    <row r="2272" spans="2:9" ht="18.75" thickBot="1" x14ac:dyDescent="0.25">
      <c r="B2272" s="25" t="str">
        <f>IF(C2272="","",COUNTIF($C$7:C2272,C2272))</f>
        <v/>
      </c>
      <c r="C2272" s="25" t="str">
        <f>IF(AND('كشف حساب'!$F$5&amp;'كشف حساب'!$F$6="")*AND(D2272='كشف حساب'!$B$5),1,IF(AND(F2272&gt;='كشف حساب'!$F$5,'حركة العملاء'!F2272&lt;='كشف حساب'!$F$6)*AND(D2272='كشف حساب'!$B$5),1,""))</f>
        <v/>
      </c>
      <c r="D2272" s="18"/>
      <c r="E2272" s="17" t="str">
        <f>IFERROR(VLOOKUP(D2272,'بيان العملاء'!$B$7:$I$170,2,0),"")</f>
        <v/>
      </c>
      <c r="F2272" s="16"/>
      <c r="G2272" s="15"/>
      <c r="H2272" s="14"/>
      <c r="I2272" s="13"/>
    </row>
    <row r="2273" spans="2:9" ht="18.75" thickBot="1" x14ac:dyDescent="0.25">
      <c r="B2273" s="25" t="str">
        <f>IF(C2273="","",COUNTIF($C$7:C2273,C2273))</f>
        <v/>
      </c>
      <c r="C2273" s="25" t="str">
        <f>IF(AND('كشف حساب'!$F$5&amp;'كشف حساب'!$F$6="")*AND(D2273='كشف حساب'!$B$5),1,IF(AND(F2273&gt;='كشف حساب'!$F$5,'حركة العملاء'!F2273&lt;='كشف حساب'!$F$6)*AND(D2273='كشف حساب'!$B$5),1,""))</f>
        <v/>
      </c>
      <c r="D2273" s="18"/>
      <c r="E2273" s="17" t="str">
        <f>IFERROR(VLOOKUP(D2273,'بيان العملاء'!$B$7:$I$170,2,0),"")</f>
        <v/>
      </c>
      <c r="F2273" s="16"/>
      <c r="G2273" s="15"/>
      <c r="H2273" s="14"/>
      <c r="I2273" s="13"/>
    </row>
    <row r="2274" spans="2:9" ht="18.75" thickBot="1" x14ac:dyDescent="0.25">
      <c r="B2274" s="25" t="str">
        <f>IF(C2274="","",COUNTIF($C$7:C2274,C2274))</f>
        <v/>
      </c>
      <c r="C2274" s="25" t="str">
        <f>IF(AND('كشف حساب'!$F$5&amp;'كشف حساب'!$F$6="")*AND(D2274='كشف حساب'!$B$5),1,IF(AND(F2274&gt;='كشف حساب'!$F$5,'حركة العملاء'!F2274&lt;='كشف حساب'!$F$6)*AND(D2274='كشف حساب'!$B$5),1,""))</f>
        <v/>
      </c>
      <c r="D2274" s="18"/>
      <c r="E2274" s="17" t="str">
        <f>IFERROR(VLOOKUP(D2274,'بيان العملاء'!$B$7:$I$170,2,0),"")</f>
        <v/>
      </c>
      <c r="F2274" s="16"/>
      <c r="G2274" s="15"/>
      <c r="H2274" s="14"/>
      <c r="I2274" s="13"/>
    </row>
    <row r="2275" spans="2:9" ht="18.75" thickBot="1" x14ac:dyDescent="0.25">
      <c r="B2275" s="25" t="str">
        <f>IF(C2275="","",COUNTIF($C$7:C2275,C2275))</f>
        <v/>
      </c>
      <c r="C2275" s="25" t="str">
        <f>IF(AND('كشف حساب'!$F$5&amp;'كشف حساب'!$F$6="")*AND(D2275='كشف حساب'!$B$5),1,IF(AND(F2275&gt;='كشف حساب'!$F$5,'حركة العملاء'!F2275&lt;='كشف حساب'!$F$6)*AND(D2275='كشف حساب'!$B$5),1,""))</f>
        <v/>
      </c>
      <c r="D2275" s="18"/>
      <c r="E2275" s="17" t="str">
        <f>IFERROR(VLOOKUP(D2275,'بيان العملاء'!$B$7:$I$170,2,0),"")</f>
        <v/>
      </c>
      <c r="F2275" s="16"/>
      <c r="G2275" s="15"/>
      <c r="H2275" s="14"/>
      <c r="I2275" s="13"/>
    </row>
    <row r="2276" spans="2:9" ht="18.75" thickBot="1" x14ac:dyDescent="0.25">
      <c r="B2276" s="25" t="str">
        <f>IF(C2276="","",COUNTIF($C$7:C2276,C2276))</f>
        <v/>
      </c>
      <c r="C2276" s="25" t="str">
        <f>IF(AND('كشف حساب'!$F$5&amp;'كشف حساب'!$F$6="")*AND(D2276='كشف حساب'!$B$5),1,IF(AND(F2276&gt;='كشف حساب'!$F$5,'حركة العملاء'!F2276&lt;='كشف حساب'!$F$6)*AND(D2276='كشف حساب'!$B$5),1,""))</f>
        <v/>
      </c>
      <c r="D2276" s="18"/>
      <c r="E2276" s="17" t="str">
        <f>IFERROR(VLOOKUP(D2276,'بيان العملاء'!$B$7:$I$170,2,0),"")</f>
        <v/>
      </c>
      <c r="F2276" s="16"/>
      <c r="G2276" s="15"/>
      <c r="H2276" s="14"/>
      <c r="I2276" s="13"/>
    </row>
    <row r="2277" spans="2:9" ht="18.75" thickBot="1" x14ac:dyDescent="0.25">
      <c r="B2277" s="25" t="str">
        <f>IF(C2277="","",COUNTIF($C$7:C2277,C2277))</f>
        <v/>
      </c>
      <c r="C2277" s="25" t="str">
        <f>IF(AND('كشف حساب'!$F$5&amp;'كشف حساب'!$F$6="")*AND(D2277='كشف حساب'!$B$5),1,IF(AND(F2277&gt;='كشف حساب'!$F$5,'حركة العملاء'!F2277&lt;='كشف حساب'!$F$6)*AND(D2277='كشف حساب'!$B$5),1,""))</f>
        <v/>
      </c>
      <c r="D2277" s="18"/>
      <c r="E2277" s="17" t="str">
        <f>IFERROR(VLOOKUP(D2277,'بيان العملاء'!$B$7:$I$170,2,0),"")</f>
        <v/>
      </c>
      <c r="F2277" s="16"/>
      <c r="G2277" s="15"/>
      <c r="H2277" s="14"/>
      <c r="I2277" s="13"/>
    </row>
    <row r="2278" spans="2:9" ht="18.75" thickBot="1" x14ac:dyDescent="0.25">
      <c r="B2278" s="25" t="str">
        <f>IF(C2278="","",COUNTIF($C$7:C2278,C2278))</f>
        <v/>
      </c>
      <c r="C2278" s="25" t="str">
        <f>IF(AND('كشف حساب'!$F$5&amp;'كشف حساب'!$F$6="")*AND(D2278='كشف حساب'!$B$5),1,IF(AND(F2278&gt;='كشف حساب'!$F$5,'حركة العملاء'!F2278&lt;='كشف حساب'!$F$6)*AND(D2278='كشف حساب'!$B$5),1,""))</f>
        <v/>
      </c>
      <c r="D2278" s="18"/>
      <c r="E2278" s="17" t="str">
        <f>IFERROR(VLOOKUP(D2278,'بيان العملاء'!$B$7:$I$170,2,0),"")</f>
        <v/>
      </c>
      <c r="F2278" s="16"/>
      <c r="G2278" s="15"/>
      <c r="H2278" s="14"/>
      <c r="I2278" s="13"/>
    </row>
    <row r="2279" spans="2:9" ht="18.75" thickBot="1" x14ac:dyDescent="0.25">
      <c r="B2279" s="25" t="str">
        <f>IF(C2279="","",COUNTIF($C$7:C2279,C2279))</f>
        <v/>
      </c>
      <c r="C2279" s="25" t="str">
        <f>IF(AND('كشف حساب'!$F$5&amp;'كشف حساب'!$F$6="")*AND(D2279='كشف حساب'!$B$5),1,IF(AND(F2279&gt;='كشف حساب'!$F$5,'حركة العملاء'!F2279&lt;='كشف حساب'!$F$6)*AND(D2279='كشف حساب'!$B$5),1,""))</f>
        <v/>
      </c>
      <c r="D2279" s="18"/>
      <c r="E2279" s="17" t="str">
        <f>IFERROR(VLOOKUP(D2279,'بيان العملاء'!$B$7:$I$170,2,0),"")</f>
        <v/>
      </c>
      <c r="F2279" s="16"/>
      <c r="G2279" s="15"/>
      <c r="H2279" s="14"/>
      <c r="I2279" s="13"/>
    </row>
    <row r="2280" spans="2:9" ht="18.75" thickBot="1" x14ac:dyDescent="0.25">
      <c r="B2280" s="25" t="str">
        <f>IF(C2280="","",COUNTIF($C$7:C2280,C2280))</f>
        <v/>
      </c>
      <c r="C2280" s="25" t="str">
        <f>IF(AND('كشف حساب'!$F$5&amp;'كشف حساب'!$F$6="")*AND(D2280='كشف حساب'!$B$5),1,IF(AND(F2280&gt;='كشف حساب'!$F$5,'حركة العملاء'!F2280&lt;='كشف حساب'!$F$6)*AND(D2280='كشف حساب'!$B$5),1,""))</f>
        <v/>
      </c>
      <c r="D2280" s="18"/>
      <c r="E2280" s="17" t="str">
        <f>IFERROR(VLOOKUP(D2280,'بيان العملاء'!$B$7:$I$170,2,0),"")</f>
        <v/>
      </c>
      <c r="F2280" s="16"/>
      <c r="G2280" s="15"/>
      <c r="H2280" s="14"/>
      <c r="I2280" s="13"/>
    </row>
    <row r="2281" spans="2:9" ht="18.75" thickBot="1" x14ac:dyDescent="0.25">
      <c r="B2281" s="25" t="str">
        <f>IF(C2281="","",COUNTIF($C$7:C2281,C2281))</f>
        <v/>
      </c>
      <c r="C2281" s="25" t="str">
        <f>IF(AND('كشف حساب'!$F$5&amp;'كشف حساب'!$F$6="")*AND(D2281='كشف حساب'!$B$5),1,IF(AND(F2281&gt;='كشف حساب'!$F$5,'حركة العملاء'!F2281&lt;='كشف حساب'!$F$6)*AND(D2281='كشف حساب'!$B$5),1,""))</f>
        <v/>
      </c>
      <c r="D2281" s="18"/>
      <c r="E2281" s="17" t="str">
        <f>IFERROR(VLOOKUP(D2281,'بيان العملاء'!$B$7:$I$170,2,0),"")</f>
        <v/>
      </c>
      <c r="F2281" s="16"/>
      <c r="G2281" s="15"/>
      <c r="H2281" s="14"/>
      <c r="I2281" s="13"/>
    </row>
    <row r="2282" spans="2:9" ht="18.75" thickBot="1" x14ac:dyDescent="0.25">
      <c r="B2282" s="25" t="str">
        <f>IF(C2282="","",COUNTIF($C$7:C2282,C2282))</f>
        <v/>
      </c>
      <c r="C2282" s="25" t="str">
        <f>IF(AND('كشف حساب'!$F$5&amp;'كشف حساب'!$F$6="")*AND(D2282='كشف حساب'!$B$5),1,IF(AND(F2282&gt;='كشف حساب'!$F$5,'حركة العملاء'!F2282&lt;='كشف حساب'!$F$6)*AND(D2282='كشف حساب'!$B$5),1,""))</f>
        <v/>
      </c>
      <c r="D2282" s="18"/>
      <c r="E2282" s="17" t="str">
        <f>IFERROR(VLOOKUP(D2282,'بيان العملاء'!$B$7:$I$170,2,0),"")</f>
        <v/>
      </c>
      <c r="F2282" s="16"/>
      <c r="G2282" s="15"/>
      <c r="H2282" s="14"/>
      <c r="I2282" s="13"/>
    </row>
    <row r="2283" spans="2:9" ht="18.75" thickBot="1" x14ac:dyDescent="0.25">
      <c r="B2283" s="25" t="str">
        <f>IF(C2283="","",COUNTIF($C$7:C2283,C2283))</f>
        <v/>
      </c>
      <c r="C2283" s="25" t="str">
        <f>IF(AND('كشف حساب'!$F$5&amp;'كشف حساب'!$F$6="")*AND(D2283='كشف حساب'!$B$5),1,IF(AND(F2283&gt;='كشف حساب'!$F$5,'حركة العملاء'!F2283&lt;='كشف حساب'!$F$6)*AND(D2283='كشف حساب'!$B$5),1,""))</f>
        <v/>
      </c>
      <c r="D2283" s="18"/>
      <c r="E2283" s="17" t="str">
        <f>IFERROR(VLOOKUP(D2283,'بيان العملاء'!$B$7:$I$170,2,0),"")</f>
        <v/>
      </c>
      <c r="F2283" s="16"/>
      <c r="G2283" s="15"/>
      <c r="H2283" s="14"/>
      <c r="I2283" s="13"/>
    </row>
    <row r="2284" spans="2:9" ht="18.75" thickBot="1" x14ac:dyDescent="0.25">
      <c r="B2284" s="25" t="str">
        <f>IF(C2284="","",COUNTIF($C$7:C2284,C2284))</f>
        <v/>
      </c>
      <c r="C2284" s="25" t="str">
        <f>IF(AND('كشف حساب'!$F$5&amp;'كشف حساب'!$F$6="")*AND(D2284='كشف حساب'!$B$5),1,IF(AND(F2284&gt;='كشف حساب'!$F$5,'حركة العملاء'!F2284&lt;='كشف حساب'!$F$6)*AND(D2284='كشف حساب'!$B$5),1,""))</f>
        <v/>
      </c>
      <c r="D2284" s="18"/>
      <c r="E2284" s="17" t="str">
        <f>IFERROR(VLOOKUP(D2284,'بيان العملاء'!$B$7:$I$170,2,0),"")</f>
        <v/>
      </c>
      <c r="F2284" s="16"/>
      <c r="G2284" s="15"/>
      <c r="H2284" s="14"/>
      <c r="I2284" s="13"/>
    </row>
    <row r="2285" spans="2:9" ht="18.75" thickBot="1" x14ac:dyDescent="0.25">
      <c r="B2285" s="25" t="str">
        <f>IF(C2285="","",COUNTIF($C$7:C2285,C2285))</f>
        <v/>
      </c>
      <c r="C2285" s="25" t="str">
        <f>IF(AND('كشف حساب'!$F$5&amp;'كشف حساب'!$F$6="")*AND(D2285='كشف حساب'!$B$5),1,IF(AND(F2285&gt;='كشف حساب'!$F$5,'حركة العملاء'!F2285&lt;='كشف حساب'!$F$6)*AND(D2285='كشف حساب'!$B$5),1,""))</f>
        <v/>
      </c>
      <c r="D2285" s="18"/>
      <c r="E2285" s="17" t="str">
        <f>IFERROR(VLOOKUP(D2285,'بيان العملاء'!$B$7:$I$170,2,0),"")</f>
        <v/>
      </c>
      <c r="F2285" s="16"/>
      <c r="G2285" s="15"/>
      <c r="H2285" s="14"/>
      <c r="I2285" s="13"/>
    </row>
    <row r="2286" spans="2:9" ht="18.75" thickBot="1" x14ac:dyDescent="0.25">
      <c r="B2286" s="25" t="str">
        <f>IF(C2286="","",COUNTIF($C$7:C2286,C2286))</f>
        <v/>
      </c>
      <c r="C2286" s="25" t="str">
        <f>IF(AND('كشف حساب'!$F$5&amp;'كشف حساب'!$F$6="")*AND(D2286='كشف حساب'!$B$5),1,IF(AND(F2286&gt;='كشف حساب'!$F$5,'حركة العملاء'!F2286&lt;='كشف حساب'!$F$6)*AND(D2286='كشف حساب'!$B$5),1,""))</f>
        <v/>
      </c>
      <c r="D2286" s="18"/>
      <c r="E2286" s="17" t="str">
        <f>IFERROR(VLOOKUP(D2286,'بيان العملاء'!$B$7:$I$170,2,0),"")</f>
        <v/>
      </c>
      <c r="F2286" s="16"/>
      <c r="G2286" s="15"/>
      <c r="H2286" s="14"/>
      <c r="I2286" s="13"/>
    </row>
    <row r="2287" spans="2:9" ht="18.75" thickBot="1" x14ac:dyDescent="0.25">
      <c r="B2287" s="25" t="str">
        <f>IF(C2287="","",COUNTIF($C$7:C2287,C2287))</f>
        <v/>
      </c>
      <c r="C2287" s="25" t="str">
        <f>IF(AND('كشف حساب'!$F$5&amp;'كشف حساب'!$F$6="")*AND(D2287='كشف حساب'!$B$5),1,IF(AND(F2287&gt;='كشف حساب'!$F$5,'حركة العملاء'!F2287&lt;='كشف حساب'!$F$6)*AND(D2287='كشف حساب'!$B$5),1,""))</f>
        <v/>
      </c>
      <c r="D2287" s="18"/>
      <c r="E2287" s="17" t="str">
        <f>IFERROR(VLOOKUP(D2287,'بيان العملاء'!$B$7:$I$170,2,0),"")</f>
        <v/>
      </c>
      <c r="F2287" s="16"/>
      <c r="G2287" s="15"/>
      <c r="H2287" s="14"/>
      <c r="I2287" s="13"/>
    </row>
    <row r="2288" spans="2:9" ht="18.75" thickBot="1" x14ac:dyDescent="0.25">
      <c r="B2288" s="25" t="str">
        <f>IF(C2288="","",COUNTIF($C$7:C2288,C2288))</f>
        <v/>
      </c>
      <c r="C2288" s="25" t="str">
        <f>IF(AND('كشف حساب'!$F$5&amp;'كشف حساب'!$F$6="")*AND(D2288='كشف حساب'!$B$5),1,IF(AND(F2288&gt;='كشف حساب'!$F$5,'حركة العملاء'!F2288&lt;='كشف حساب'!$F$6)*AND(D2288='كشف حساب'!$B$5),1,""))</f>
        <v/>
      </c>
      <c r="D2288" s="18"/>
      <c r="E2288" s="17" t="str">
        <f>IFERROR(VLOOKUP(D2288,'بيان العملاء'!$B$7:$I$170,2,0),"")</f>
        <v/>
      </c>
      <c r="F2288" s="16"/>
      <c r="G2288" s="15"/>
      <c r="H2288" s="14"/>
      <c r="I2288" s="13"/>
    </row>
    <row r="2289" spans="2:9" ht="18.75" thickBot="1" x14ac:dyDescent="0.25">
      <c r="B2289" s="25" t="str">
        <f>IF(C2289="","",COUNTIF($C$7:C2289,C2289))</f>
        <v/>
      </c>
      <c r="C2289" s="25" t="str">
        <f>IF(AND('كشف حساب'!$F$5&amp;'كشف حساب'!$F$6="")*AND(D2289='كشف حساب'!$B$5),1,IF(AND(F2289&gt;='كشف حساب'!$F$5,'حركة العملاء'!F2289&lt;='كشف حساب'!$F$6)*AND(D2289='كشف حساب'!$B$5),1,""))</f>
        <v/>
      </c>
      <c r="D2289" s="18"/>
      <c r="E2289" s="17" t="str">
        <f>IFERROR(VLOOKUP(D2289,'بيان العملاء'!$B$7:$I$170,2,0),"")</f>
        <v/>
      </c>
      <c r="F2289" s="16"/>
      <c r="G2289" s="15"/>
      <c r="H2289" s="14"/>
      <c r="I2289" s="13"/>
    </row>
    <row r="2290" spans="2:9" ht="18.75" thickBot="1" x14ac:dyDescent="0.25">
      <c r="B2290" s="25" t="str">
        <f>IF(C2290="","",COUNTIF($C$7:C2290,C2290))</f>
        <v/>
      </c>
      <c r="C2290" s="25" t="str">
        <f>IF(AND('كشف حساب'!$F$5&amp;'كشف حساب'!$F$6="")*AND(D2290='كشف حساب'!$B$5),1,IF(AND(F2290&gt;='كشف حساب'!$F$5,'حركة العملاء'!F2290&lt;='كشف حساب'!$F$6)*AND(D2290='كشف حساب'!$B$5),1,""))</f>
        <v/>
      </c>
      <c r="D2290" s="18"/>
      <c r="E2290" s="17" t="str">
        <f>IFERROR(VLOOKUP(D2290,'بيان العملاء'!$B$7:$I$170,2,0),"")</f>
        <v/>
      </c>
      <c r="F2290" s="16"/>
      <c r="G2290" s="15"/>
      <c r="H2290" s="14"/>
      <c r="I2290" s="13"/>
    </row>
    <row r="2291" spans="2:9" ht="18.75" thickBot="1" x14ac:dyDescent="0.25">
      <c r="B2291" s="25" t="str">
        <f>IF(C2291="","",COUNTIF($C$7:C2291,C2291))</f>
        <v/>
      </c>
      <c r="C2291" s="25" t="str">
        <f>IF(AND('كشف حساب'!$F$5&amp;'كشف حساب'!$F$6="")*AND(D2291='كشف حساب'!$B$5),1,IF(AND(F2291&gt;='كشف حساب'!$F$5,'حركة العملاء'!F2291&lt;='كشف حساب'!$F$6)*AND(D2291='كشف حساب'!$B$5),1,""))</f>
        <v/>
      </c>
      <c r="D2291" s="18"/>
      <c r="E2291" s="17" t="str">
        <f>IFERROR(VLOOKUP(D2291,'بيان العملاء'!$B$7:$I$170,2,0),"")</f>
        <v/>
      </c>
      <c r="F2291" s="16"/>
      <c r="G2291" s="15"/>
      <c r="H2291" s="14"/>
      <c r="I2291" s="13"/>
    </row>
    <row r="2292" spans="2:9" ht="18.75" thickBot="1" x14ac:dyDescent="0.25">
      <c r="B2292" s="25" t="str">
        <f>IF(C2292="","",COUNTIF($C$7:C2292,C2292))</f>
        <v/>
      </c>
      <c r="C2292" s="25" t="str">
        <f>IF(AND('كشف حساب'!$F$5&amp;'كشف حساب'!$F$6="")*AND(D2292='كشف حساب'!$B$5),1,IF(AND(F2292&gt;='كشف حساب'!$F$5,'حركة العملاء'!F2292&lt;='كشف حساب'!$F$6)*AND(D2292='كشف حساب'!$B$5),1,""))</f>
        <v/>
      </c>
      <c r="D2292" s="18"/>
      <c r="E2292" s="17" t="str">
        <f>IFERROR(VLOOKUP(D2292,'بيان العملاء'!$B$7:$I$170,2,0),"")</f>
        <v/>
      </c>
      <c r="F2292" s="16"/>
      <c r="G2292" s="15"/>
      <c r="H2292" s="14"/>
      <c r="I2292" s="13"/>
    </row>
    <row r="2293" spans="2:9" ht="18.75" thickBot="1" x14ac:dyDescent="0.25">
      <c r="B2293" s="25" t="str">
        <f>IF(C2293="","",COUNTIF($C$7:C2293,C2293))</f>
        <v/>
      </c>
      <c r="C2293" s="25" t="str">
        <f>IF(AND('كشف حساب'!$F$5&amp;'كشف حساب'!$F$6="")*AND(D2293='كشف حساب'!$B$5),1,IF(AND(F2293&gt;='كشف حساب'!$F$5,'حركة العملاء'!F2293&lt;='كشف حساب'!$F$6)*AND(D2293='كشف حساب'!$B$5),1,""))</f>
        <v/>
      </c>
      <c r="D2293" s="18"/>
      <c r="E2293" s="17" t="str">
        <f>IFERROR(VLOOKUP(D2293,'بيان العملاء'!$B$7:$I$170,2,0),"")</f>
        <v/>
      </c>
      <c r="F2293" s="16"/>
      <c r="G2293" s="15"/>
      <c r="H2293" s="14"/>
      <c r="I2293" s="13"/>
    </row>
    <row r="2294" spans="2:9" ht="18.75" thickBot="1" x14ac:dyDescent="0.25">
      <c r="B2294" s="25" t="str">
        <f>IF(C2294="","",COUNTIF($C$7:C2294,C2294))</f>
        <v/>
      </c>
      <c r="C2294" s="25" t="str">
        <f>IF(AND('كشف حساب'!$F$5&amp;'كشف حساب'!$F$6="")*AND(D2294='كشف حساب'!$B$5),1,IF(AND(F2294&gt;='كشف حساب'!$F$5,'حركة العملاء'!F2294&lt;='كشف حساب'!$F$6)*AND(D2294='كشف حساب'!$B$5),1,""))</f>
        <v/>
      </c>
      <c r="D2294" s="18"/>
      <c r="E2294" s="17" t="str">
        <f>IFERROR(VLOOKUP(D2294,'بيان العملاء'!$B$7:$I$170,2,0),"")</f>
        <v/>
      </c>
      <c r="F2294" s="16"/>
      <c r="G2294" s="15"/>
      <c r="H2294" s="14"/>
      <c r="I2294" s="13"/>
    </row>
    <row r="2295" spans="2:9" ht="18.75" thickBot="1" x14ac:dyDescent="0.25">
      <c r="B2295" s="25" t="str">
        <f>IF(C2295="","",COUNTIF($C$7:C2295,C2295))</f>
        <v/>
      </c>
      <c r="C2295" s="25" t="str">
        <f>IF(AND('كشف حساب'!$F$5&amp;'كشف حساب'!$F$6="")*AND(D2295='كشف حساب'!$B$5),1,IF(AND(F2295&gt;='كشف حساب'!$F$5,'حركة العملاء'!F2295&lt;='كشف حساب'!$F$6)*AND(D2295='كشف حساب'!$B$5),1,""))</f>
        <v/>
      </c>
      <c r="D2295" s="18"/>
      <c r="E2295" s="17" t="str">
        <f>IFERROR(VLOOKUP(D2295,'بيان العملاء'!$B$7:$I$170,2,0),"")</f>
        <v/>
      </c>
      <c r="F2295" s="16"/>
      <c r="G2295" s="15"/>
      <c r="H2295" s="14"/>
      <c r="I2295" s="13"/>
    </row>
    <row r="2296" spans="2:9" ht="18.75" thickBot="1" x14ac:dyDescent="0.25">
      <c r="B2296" s="25" t="str">
        <f>IF(C2296="","",COUNTIF($C$7:C2296,C2296))</f>
        <v/>
      </c>
      <c r="C2296" s="25" t="str">
        <f>IF(AND('كشف حساب'!$F$5&amp;'كشف حساب'!$F$6="")*AND(D2296='كشف حساب'!$B$5),1,IF(AND(F2296&gt;='كشف حساب'!$F$5,'حركة العملاء'!F2296&lt;='كشف حساب'!$F$6)*AND(D2296='كشف حساب'!$B$5),1,""))</f>
        <v/>
      </c>
      <c r="D2296" s="18"/>
      <c r="E2296" s="17" t="str">
        <f>IFERROR(VLOOKUP(D2296,'بيان العملاء'!$B$7:$I$170,2,0),"")</f>
        <v/>
      </c>
      <c r="F2296" s="16"/>
      <c r="G2296" s="15"/>
      <c r="H2296" s="14"/>
      <c r="I2296" s="13"/>
    </row>
    <row r="2297" spans="2:9" ht="18.75" thickBot="1" x14ac:dyDescent="0.25">
      <c r="B2297" s="25" t="str">
        <f>IF(C2297="","",COUNTIF($C$7:C2297,C2297))</f>
        <v/>
      </c>
      <c r="C2297" s="25" t="str">
        <f>IF(AND('كشف حساب'!$F$5&amp;'كشف حساب'!$F$6="")*AND(D2297='كشف حساب'!$B$5),1,IF(AND(F2297&gt;='كشف حساب'!$F$5,'حركة العملاء'!F2297&lt;='كشف حساب'!$F$6)*AND(D2297='كشف حساب'!$B$5),1,""))</f>
        <v/>
      </c>
      <c r="D2297" s="18"/>
      <c r="E2297" s="17" t="str">
        <f>IFERROR(VLOOKUP(D2297,'بيان العملاء'!$B$7:$I$170,2,0),"")</f>
        <v/>
      </c>
      <c r="F2297" s="16"/>
      <c r="G2297" s="15"/>
      <c r="H2297" s="14"/>
      <c r="I2297" s="13"/>
    </row>
    <row r="2298" spans="2:9" ht="18.75" thickBot="1" x14ac:dyDescent="0.25">
      <c r="B2298" s="25" t="str">
        <f>IF(C2298="","",COUNTIF($C$7:C2298,C2298))</f>
        <v/>
      </c>
      <c r="C2298" s="25" t="str">
        <f>IF(AND('كشف حساب'!$F$5&amp;'كشف حساب'!$F$6="")*AND(D2298='كشف حساب'!$B$5),1,IF(AND(F2298&gt;='كشف حساب'!$F$5,'حركة العملاء'!F2298&lt;='كشف حساب'!$F$6)*AND(D2298='كشف حساب'!$B$5),1,""))</f>
        <v/>
      </c>
      <c r="D2298" s="18"/>
      <c r="E2298" s="17" t="str">
        <f>IFERROR(VLOOKUP(D2298,'بيان العملاء'!$B$7:$I$170,2,0),"")</f>
        <v/>
      </c>
      <c r="F2298" s="16"/>
      <c r="G2298" s="15"/>
      <c r="H2298" s="14"/>
      <c r="I2298" s="13"/>
    </row>
    <row r="2299" spans="2:9" ht="18.75" thickBot="1" x14ac:dyDescent="0.25">
      <c r="B2299" s="25" t="str">
        <f>IF(C2299="","",COUNTIF($C$7:C2299,C2299))</f>
        <v/>
      </c>
      <c r="C2299" s="25" t="str">
        <f>IF(AND('كشف حساب'!$F$5&amp;'كشف حساب'!$F$6="")*AND(D2299='كشف حساب'!$B$5),1,IF(AND(F2299&gt;='كشف حساب'!$F$5,'حركة العملاء'!F2299&lt;='كشف حساب'!$F$6)*AND(D2299='كشف حساب'!$B$5),1,""))</f>
        <v/>
      </c>
      <c r="D2299" s="18"/>
      <c r="E2299" s="17" t="str">
        <f>IFERROR(VLOOKUP(D2299,'بيان العملاء'!$B$7:$I$170,2,0),"")</f>
        <v/>
      </c>
      <c r="F2299" s="16"/>
      <c r="G2299" s="15"/>
      <c r="H2299" s="14"/>
      <c r="I2299" s="13"/>
    </row>
    <row r="2300" spans="2:9" ht="18.75" thickBot="1" x14ac:dyDescent="0.25">
      <c r="B2300" s="25" t="str">
        <f>IF(C2300="","",COUNTIF($C$7:C2300,C2300))</f>
        <v/>
      </c>
      <c r="C2300" s="25" t="str">
        <f>IF(AND('كشف حساب'!$F$5&amp;'كشف حساب'!$F$6="")*AND(D2300='كشف حساب'!$B$5),1,IF(AND(F2300&gt;='كشف حساب'!$F$5,'حركة العملاء'!F2300&lt;='كشف حساب'!$F$6)*AND(D2300='كشف حساب'!$B$5),1,""))</f>
        <v/>
      </c>
      <c r="D2300" s="18"/>
      <c r="E2300" s="17" t="str">
        <f>IFERROR(VLOOKUP(D2300,'بيان العملاء'!$B$7:$I$170,2,0),"")</f>
        <v/>
      </c>
      <c r="F2300" s="16"/>
      <c r="G2300" s="15"/>
      <c r="H2300" s="14"/>
      <c r="I2300" s="13"/>
    </row>
    <row r="2301" spans="2:9" ht="18.75" thickBot="1" x14ac:dyDescent="0.25">
      <c r="B2301" s="25" t="str">
        <f>IF(C2301="","",COUNTIF($C$7:C2301,C2301))</f>
        <v/>
      </c>
      <c r="C2301" s="25" t="str">
        <f>IF(AND('كشف حساب'!$F$5&amp;'كشف حساب'!$F$6="")*AND(D2301='كشف حساب'!$B$5),1,IF(AND(F2301&gt;='كشف حساب'!$F$5,'حركة العملاء'!F2301&lt;='كشف حساب'!$F$6)*AND(D2301='كشف حساب'!$B$5),1,""))</f>
        <v/>
      </c>
      <c r="D2301" s="18"/>
      <c r="E2301" s="17" t="str">
        <f>IFERROR(VLOOKUP(D2301,'بيان العملاء'!$B$7:$I$170,2,0),"")</f>
        <v/>
      </c>
      <c r="F2301" s="16"/>
      <c r="G2301" s="15"/>
      <c r="H2301" s="14"/>
      <c r="I2301" s="13"/>
    </row>
    <row r="2302" spans="2:9" ht="18.75" thickBot="1" x14ac:dyDescent="0.25">
      <c r="B2302" s="25" t="str">
        <f>IF(C2302="","",COUNTIF($C$7:C2302,C2302))</f>
        <v/>
      </c>
      <c r="C2302" s="25" t="str">
        <f>IF(AND('كشف حساب'!$F$5&amp;'كشف حساب'!$F$6="")*AND(D2302='كشف حساب'!$B$5),1,IF(AND(F2302&gt;='كشف حساب'!$F$5,'حركة العملاء'!F2302&lt;='كشف حساب'!$F$6)*AND(D2302='كشف حساب'!$B$5),1,""))</f>
        <v/>
      </c>
      <c r="D2302" s="18"/>
      <c r="E2302" s="17" t="str">
        <f>IFERROR(VLOOKUP(D2302,'بيان العملاء'!$B$7:$I$170,2,0),"")</f>
        <v/>
      </c>
      <c r="F2302" s="16"/>
      <c r="G2302" s="15"/>
      <c r="H2302" s="14"/>
      <c r="I2302" s="13"/>
    </row>
    <row r="2303" spans="2:9" ht="18.75" thickBot="1" x14ac:dyDescent="0.25">
      <c r="B2303" s="25" t="str">
        <f>IF(C2303="","",COUNTIF($C$7:C2303,C2303))</f>
        <v/>
      </c>
      <c r="C2303" s="25" t="str">
        <f>IF(AND('كشف حساب'!$F$5&amp;'كشف حساب'!$F$6="")*AND(D2303='كشف حساب'!$B$5),1,IF(AND(F2303&gt;='كشف حساب'!$F$5,'حركة العملاء'!F2303&lt;='كشف حساب'!$F$6)*AND(D2303='كشف حساب'!$B$5),1,""))</f>
        <v/>
      </c>
      <c r="D2303" s="18"/>
      <c r="E2303" s="17" t="str">
        <f>IFERROR(VLOOKUP(D2303,'بيان العملاء'!$B$7:$I$170,2,0),"")</f>
        <v/>
      </c>
      <c r="F2303" s="16"/>
      <c r="G2303" s="15"/>
      <c r="H2303" s="14"/>
      <c r="I2303" s="13"/>
    </row>
    <row r="2304" spans="2:9" ht="18.75" thickBot="1" x14ac:dyDescent="0.25">
      <c r="B2304" s="25" t="str">
        <f>IF(C2304="","",COUNTIF($C$7:C2304,C2304))</f>
        <v/>
      </c>
      <c r="C2304" s="25" t="str">
        <f>IF(AND('كشف حساب'!$F$5&amp;'كشف حساب'!$F$6="")*AND(D2304='كشف حساب'!$B$5),1,IF(AND(F2304&gt;='كشف حساب'!$F$5,'حركة العملاء'!F2304&lt;='كشف حساب'!$F$6)*AND(D2304='كشف حساب'!$B$5),1,""))</f>
        <v/>
      </c>
      <c r="D2304" s="18"/>
      <c r="E2304" s="17" t="str">
        <f>IFERROR(VLOOKUP(D2304,'بيان العملاء'!$B$7:$I$170,2,0),"")</f>
        <v/>
      </c>
      <c r="F2304" s="16"/>
      <c r="G2304" s="15"/>
      <c r="H2304" s="14"/>
      <c r="I2304" s="13"/>
    </row>
    <row r="2305" spans="2:9" ht="18.75" thickBot="1" x14ac:dyDescent="0.25">
      <c r="B2305" s="25" t="str">
        <f>IF(C2305="","",COUNTIF($C$7:C2305,C2305))</f>
        <v/>
      </c>
      <c r="C2305" s="25" t="str">
        <f>IF(AND('كشف حساب'!$F$5&amp;'كشف حساب'!$F$6="")*AND(D2305='كشف حساب'!$B$5),1,IF(AND(F2305&gt;='كشف حساب'!$F$5,'حركة العملاء'!F2305&lt;='كشف حساب'!$F$6)*AND(D2305='كشف حساب'!$B$5),1,""))</f>
        <v/>
      </c>
      <c r="D2305" s="18"/>
      <c r="E2305" s="17" t="str">
        <f>IFERROR(VLOOKUP(D2305,'بيان العملاء'!$B$7:$I$170,2,0),"")</f>
        <v/>
      </c>
      <c r="F2305" s="16"/>
      <c r="G2305" s="15"/>
      <c r="H2305" s="14"/>
      <c r="I2305" s="13"/>
    </row>
    <row r="2306" spans="2:9" ht="18.75" thickBot="1" x14ac:dyDescent="0.25">
      <c r="B2306" s="25" t="str">
        <f>IF(C2306="","",COUNTIF($C$7:C2306,C2306))</f>
        <v/>
      </c>
      <c r="C2306" s="25" t="str">
        <f>IF(AND('كشف حساب'!$F$5&amp;'كشف حساب'!$F$6="")*AND(D2306='كشف حساب'!$B$5),1,IF(AND(F2306&gt;='كشف حساب'!$F$5,'حركة العملاء'!F2306&lt;='كشف حساب'!$F$6)*AND(D2306='كشف حساب'!$B$5),1,""))</f>
        <v/>
      </c>
      <c r="D2306" s="18"/>
      <c r="E2306" s="17" t="str">
        <f>IFERROR(VLOOKUP(D2306,'بيان العملاء'!$B$7:$I$170,2,0),"")</f>
        <v/>
      </c>
      <c r="F2306" s="16"/>
      <c r="G2306" s="15"/>
      <c r="H2306" s="14"/>
      <c r="I2306" s="13"/>
    </row>
    <row r="2307" spans="2:9" ht="18.75" thickBot="1" x14ac:dyDescent="0.25">
      <c r="B2307" s="25" t="str">
        <f>IF(C2307="","",COUNTIF($C$7:C2307,C2307))</f>
        <v/>
      </c>
      <c r="C2307" s="25" t="str">
        <f>IF(AND('كشف حساب'!$F$5&amp;'كشف حساب'!$F$6="")*AND(D2307='كشف حساب'!$B$5),1,IF(AND(F2307&gt;='كشف حساب'!$F$5,'حركة العملاء'!F2307&lt;='كشف حساب'!$F$6)*AND(D2307='كشف حساب'!$B$5),1,""))</f>
        <v/>
      </c>
      <c r="D2307" s="18"/>
      <c r="E2307" s="17" t="str">
        <f>IFERROR(VLOOKUP(D2307,'بيان العملاء'!$B$7:$I$170,2,0),"")</f>
        <v/>
      </c>
      <c r="F2307" s="16"/>
      <c r="G2307" s="15"/>
      <c r="H2307" s="14"/>
      <c r="I2307" s="13"/>
    </row>
    <row r="2308" spans="2:9" ht="18.75" thickBot="1" x14ac:dyDescent="0.25">
      <c r="B2308" s="25" t="str">
        <f>IF(C2308="","",COUNTIF($C$7:C2308,C2308))</f>
        <v/>
      </c>
      <c r="C2308" s="25" t="str">
        <f>IF(AND('كشف حساب'!$F$5&amp;'كشف حساب'!$F$6="")*AND(D2308='كشف حساب'!$B$5),1,IF(AND(F2308&gt;='كشف حساب'!$F$5,'حركة العملاء'!F2308&lt;='كشف حساب'!$F$6)*AND(D2308='كشف حساب'!$B$5),1,""))</f>
        <v/>
      </c>
      <c r="D2308" s="18"/>
      <c r="E2308" s="17" t="str">
        <f>IFERROR(VLOOKUP(D2308,'بيان العملاء'!$B$7:$I$170,2,0),"")</f>
        <v/>
      </c>
      <c r="F2308" s="16"/>
      <c r="G2308" s="15"/>
      <c r="H2308" s="14"/>
      <c r="I2308" s="13"/>
    </row>
    <row r="2309" spans="2:9" ht="18.75" thickBot="1" x14ac:dyDescent="0.25">
      <c r="B2309" s="25" t="str">
        <f>IF(C2309="","",COUNTIF($C$7:C2309,C2309))</f>
        <v/>
      </c>
      <c r="C2309" s="25" t="str">
        <f>IF(AND('كشف حساب'!$F$5&amp;'كشف حساب'!$F$6="")*AND(D2309='كشف حساب'!$B$5),1,IF(AND(F2309&gt;='كشف حساب'!$F$5,'حركة العملاء'!F2309&lt;='كشف حساب'!$F$6)*AND(D2309='كشف حساب'!$B$5),1,""))</f>
        <v/>
      </c>
      <c r="D2309" s="18"/>
      <c r="E2309" s="17" t="str">
        <f>IFERROR(VLOOKUP(D2309,'بيان العملاء'!$B$7:$I$170,2,0),"")</f>
        <v/>
      </c>
      <c r="F2309" s="16"/>
      <c r="G2309" s="15"/>
      <c r="H2309" s="14"/>
      <c r="I2309" s="13"/>
    </row>
    <row r="2310" spans="2:9" ht="18.75" thickBot="1" x14ac:dyDescent="0.25">
      <c r="B2310" s="25" t="str">
        <f>IF(C2310="","",COUNTIF($C$7:C2310,C2310))</f>
        <v/>
      </c>
      <c r="C2310" s="25" t="str">
        <f>IF(AND('كشف حساب'!$F$5&amp;'كشف حساب'!$F$6="")*AND(D2310='كشف حساب'!$B$5),1,IF(AND(F2310&gt;='كشف حساب'!$F$5,'حركة العملاء'!F2310&lt;='كشف حساب'!$F$6)*AND(D2310='كشف حساب'!$B$5),1,""))</f>
        <v/>
      </c>
      <c r="D2310" s="18"/>
      <c r="E2310" s="17" t="str">
        <f>IFERROR(VLOOKUP(D2310,'بيان العملاء'!$B$7:$I$170,2,0),"")</f>
        <v/>
      </c>
      <c r="F2310" s="16"/>
      <c r="G2310" s="15"/>
      <c r="H2310" s="14"/>
      <c r="I2310" s="13"/>
    </row>
    <row r="2311" spans="2:9" ht="18.75" thickBot="1" x14ac:dyDescent="0.25">
      <c r="B2311" s="25" t="str">
        <f>IF(C2311="","",COUNTIF($C$7:C2311,C2311))</f>
        <v/>
      </c>
      <c r="C2311" s="25" t="str">
        <f>IF(AND('كشف حساب'!$F$5&amp;'كشف حساب'!$F$6="")*AND(D2311='كشف حساب'!$B$5),1,IF(AND(F2311&gt;='كشف حساب'!$F$5,'حركة العملاء'!F2311&lt;='كشف حساب'!$F$6)*AND(D2311='كشف حساب'!$B$5),1,""))</f>
        <v/>
      </c>
      <c r="D2311" s="18"/>
      <c r="E2311" s="17" t="str">
        <f>IFERROR(VLOOKUP(D2311,'بيان العملاء'!$B$7:$I$170,2,0),"")</f>
        <v/>
      </c>
      <c r="F2311" s="16"/>
      <c r="G2311" s="15"/>
      <c r="H2311" s="14"/>
      <c r="I2311" s="13"/>
    </row>
    <row r="2312" spans="2:9" ht="18.75" thickBot="1" x14ac:dyDescent="0.25">
      <c r="B2312" s="25" t="str">
        <f>IF(C2312="","",COUNTIF($C$7:C2312,C2312))</f>
        <v/>
      </c>
      <c r="C2312" s="25" t="str">
        <f>IF(AND('كشف حساب'!$F$5&amp;'كشف حساب'!$F$6="")*AND(D2312='كشف حساب'!$B$5),1,IF(AND(F2312&gt;='كشف حساب'!$F$5,'حركة العملاء'!F2312&lt;='كشف حساب'!$F$6)*AND(D2312='كشف حساب'!$B$5),1,""))</f>
        <v/>
      </c>
      <c r="D2312" s="18"/>
      <c r="E2312" s="17" t="str">
        <f>IFERROR(VLOOKUP(D2312,'بيان العملاء'!$B$7:$I$170,2,0),"")</f>
        <v/>
      </c>
      <c r="F2312" s="16"/>
      <c r="G2312" s="15"/>
      <c r="H2312" s="14"/>
      <c r="I2312" s="13"/>
    </row>
    <row r="2313" spans="2:9" ht="18.75" thickBot="1" x14ac:dyDescent="0.25">
      <c r="B2313" s="25" t="str">
        <f>IF(C2313="","",COUNTIF($C$7:C2313,C2313))</f>
        <v/>
      </c>
      <c r="C2313" s="25" t="str">
        <f>IF(AND('كشف حساب'!$F$5&amp;'كشف حساب'!$F$6="")*AND(D2313='كشف حساب'!$B$5),1,IF(AND(F2313&gt;='كشف حساب'!$F$5,'حركة العملاء'!F2313&lt;='كشف حساب'!$F$6)*AND(D2313='كشف حساب'!$B$5),1,""))</f>
        <v/>
      </c>
      <c r="D2313" s="18"/>
      <c r="E2313" s="17" t="str">
        <f>IFERROR(VLOOKUP(D2313,'بيان العملاء'!$B$7:$I$170,2,0),"")</f>
        <v/>
      </c>
      <c r="F2313" s="16"/>
      <c r="G2313" s="15"/>
      <c r="H2313" s="14"/>
      <c r="I2313" s="13"/>
    </row>
    <row r="2314" spans="2:9" ht="18.75" thickBot="1" x14ac:dyDescent="0.25">
      <c r="B2314" s="25" t="str">
        <f>IF(C2314="","",COUNTIF($C$7:C2314,C2314))</f>
        <v/>
      </c>
      <c r="C2314" s="25" t="str">
        <f>IF(AND('كشف حساب'!$F$5&amp;'كشف حساب'!$F$6="")*AND(D2314='كشف حساب'!$B$5),1,IF(AND(F2314&gt;='كشف حساب'!$F$5,'حركة العملاء'!F2314&lt;='كشف حساب'!$F$6)*AND(D2314='كشف حساب'!$B$5),1,""))</f>
        <v/>
      </c>
      <c r="D2314" s="18"/>
      <c r="E2314" s="17" t="str">
        <f>IFERROR(VLOOKUP(D2314,'بيان العملاء'!$B$7:$I$170,2,0),"")</f>
        <v/>
      </c>
      <c r="F2314" s="16"/>
      <c r="G2314" s="15"/>
      <c r="H2314" s="14"/>
      <c r="I2314" s="13"/>
    </row>
    <row r="2315" spans="2:9" ht="18.75" thickBot="1" x14ac:dyDescent="0.25">
      <c r="B2315" s="25" t="str">
        <f>IF(C2315="","",COUNTIF($C$7:C2315,C2315))</f>
        <v/>
      </c>
      <c r="C2315" s="25" t="str">
        <f>IF(AND('كشف حساب'!$F$5&amp;'كشف حساب'!$F$6="")*AND(D2315='كشف حساب'!$B$5),1,IF(AND(F2315&gt;='كشف حساب'!$F$5,'حركة العملاء'!F2315&lt;='كشف حساب'!$F$6)*AND(D2315='كشف حساب'!$B$5),1,""))</f>
        <v/>
      </c>
      <c r="D2315" s="18"/>
      <c r="E2315" s="17" t="str">
        <f>IFERROR(VLOOKUP(D2315,'بيان العملاء'!$B$7:$I$170,2,0),"")</f>
        <v/>
      </c>
      <c r="F2315" s="16"/>
      <c r="G2315" s="15"/>
      <c r="H2315" s="14"/>
      <c r="I2315" s="13"/>
    </row>
    <row r="2316" spans="2:9" ht="18.75" thickBot="1" x14ac:dyDescent="0.25">
      <c r="B2316" s="25" t="str">
        <f>IF(C2316="","",COUNTIF($C$7:C2316,C2316))</f>
        <v/>
      </c>
      <c r="C2316" s="25" t="str">
        <f>IF(AND('كشف حساب'!$F$5&amp;'كشف حساب'!$F$6="")*AND(D2316='كشف حساب'!$B$5),1,IF(AND(F2316&gt;='كشف حساب'!$F$5,'حركة العملاء'!F2316&lt;='كشف حساب'!$F$6)*AND(D2316='كشف حساب'!$B$5),1,""))</f>
        <v/>
      </c>
      <c r="D2316" s="18"/>
      <c r="E2316" s="17" t="str">
        <f>IFERROR(VLOOKUP(D2316,'بيان العملاء'!$B$7:$I$170,2,0),"")</f>
        <v/>
      </c>
      <c r="F2316" s="16"/>
      <c r="G2316" s="15"/>
      <c r="H2316" s="14"/>
      <c r="I2316" s="13"/>
    </row>
    <row r="2317" spans="2:9" ht="18.75" thickBot="1" x14ac:dyDescent="0.25">
      <c r="B2317" s="25" t="str">
        <f>IF(C2317="","",COUNTIF($C$7:C2317,C2317))</f>
        <v/>
      </c>
      <c r="C2317" s="25" t="str">
        <f>IF(AND('كشف حساب'!$F$5&amp;'كشف حساب'!$F$6="")*AND(D2317='كشف حساب'!$B$5),1,IF(AND(F2317&gt;='كشف حساب'!$F$5,'حركة العملاء'!F2317&lt;='كشف حساب'!$F$6)*AND(D2317='كشف حساب'!$B$5),1,""))</f>
        <v/>
      </c>
      <c r="D2317" s="18"/>
      <c r="E2317" s="17" t="str">
        <f>IFERROR(VLOOKUP(D2317,'بيان العملاء'!$B$7:$I$170,2,0),"")</f>
        <v/>
      </c>
      <c r="F2317" s="16"/>
      <c r="G2317" s="15"/>
      <c r="H2317" s="14"/>
      <c r="I2317" s="13"/>
    </row>
    <row r="2318" spans="2:9" ht="18.75" thickBot="1" x14ac:dyDescent="0.25">
      <c r="B2318" s="25" t="str">
        <f>IF(C2318="","",COUNTIF($C$7:C2318,C2318))</f>
        <v/>
      </c>
      <c r="C2318" s="25" t="str">
        <f>IF(AND('كشف حساب'!$F$5&amp;'كشف حساب'!$F$6="")*AND(D2318='كشف حساب'!$B$5),1,IF(AND(F2318&gt;='كشف حساب'!$F$5,'حركة العملاء'!F2318&lt;='كشف حساب'!$F$6)*AND(D2318='كشف حساب'!$B$5),1,""))</f>
        <v/>
      </c>
      <c r="D2318" s="18"/>
      <c r="E2318" s="17" t="str">
        <f>IFERROR(VLOOKUP(D2318,'بيان العملاء'!$B$7:$I$170,2,0),"")</f>
        <v/>
      </c>
      <c r="F2318" s="16"/>
      <c r="G2318" s="15"/>
      <c r="H2318" s="14"/>
      <c r="I2318" s="13"/>
    </row>
    <row r="2319" spans="2:9" ht="18.75" thickBot="1" x14ac:dyDescent="0.25">
      <c r="B2319" s="25" t="str">
        <f>IF(C2319="","",COUNTIF($C$7:C2319,C2319))</f>
        <v/>
      </c>
      <c r="C2319" s="25" t="str">
        <f>IF(AND('كشف حساب'!$F$5&amp;'كشف حساب'!$F$6="")*AND(D2319='كشف حساب'!$B$5),1,IF(AND(F2319&gt;='كشف حساب'!$F$5,'حركة العملاء'!F2319&lt;='كشف حساب'!$F$6)*AND(D2319='كشف حساب'!$B$5),1,""))</f>
        <v/>
      </c>
      <c r="D2319" s="18"/>
      <c r="E2319" s="17" t="str">
        <f>IFERROR(VLOOKUP(D2319,'بيان العملاء'!$B$7:$I$170,2,0),"")</f>
        <v/>
      </c>
      <c r="F2319" s="16"/>
      <c r="G2319" s="15"/>
      <c r="H2319" s="14"/>
      <c r="I2319" s="13"/>
    </row>
    <row r="2320" spans="2:9" ht="18.75" thickBot="1" x14ac:dyDescent="0.25">
      <c r="B2320" s="25" t="str">
        <f>IF(C2320="","",COUNTIF($C$7:C2320,C2320))</f>
        <v/>
      </c>
      <c r="C2320" s="25" t="str">
        <f>IF(AND('كشف حساب'!$F$5&amp;'كشف حساب'!$F$6="")*AND(D2320='كشف حساب'!$B$5),1,IF(AND(F2320&gt;='كشف حساب'!$F$5,'حركة العملاء'!F2320&lt;='كشف حساب'!$F$6)*AND(D2320='كشف حساب'!$B$5),1,""))</f>
        <v/>
      </c>
      <c r="D2320" s="18"/>
      <c r="E2320" s="17" t="str">
        <f>IFERROR(VLOOKUP(D2320,'بيان العملاء'!$B$7:$I$170,2,0),"")</f>
        <v/>
      </c>
      <c r="F2320" s="16"/>
      <c r="G2320" s="15"/>
      <c r="H2320" s="14"/>
      <c r="I2320" s="13"/>
    </row>
    <row r="2321" spans="2:9" ht="18.75" thickBot="1" x14ac:dyDescent="0.25">
      <c r="B2321" s="25" t="str">
        <f>IF(C2321="","",COUNTIF($C$7:C2321,C2321))</f>
        <v/>
      </c>
      <c r="C2321" s="25" t="str">
        <f>IF(AND('كشف حساب'!$F$5&amp;'كشف حساب'!$F$6="")*AND(D2321='كشف حساب'!$B$5),1,IF(AND(F2321&gt;='كشف حساب'!$F$5,'حركة العملاء'!F2321&lt;='كشف حساب'!$F$6)*AND(D2321='كشف حساب'!$B$5),1,""))</f>
        <v/>
      </c>
      <c r="D2321" s="18"/>
      <c r="E2321" s="17" t="str">
        <f>IFERROR(VLOOKUP(D2321,'بيان العملاء'!$B$7:$I$170,2,0),"")</f>
        <v/>
      </c>
      <c r="F2321" s="16"/>
      <c r="G2321" s="15"/>
      <c r="H2321" s="14"/>
      <c r="I2321" s="13"/>
    </row>
    <row r="2322" spans="2:9" ht="18.75" thickBot="1" x14ac:dyDescent="0.25">
      <c r="B2322" s="25" t="str">
        <f>IF(C2322="","",COUNTIF($C$7:C2322,C2322))</f>
        <v/>
      </c>
      <c r="C2322" s="25" t="str">
        <f>IF(AND('كشف حساب'!$F$5&amp;'كشف حساب'!$F$6="")*AND(D2322='كشف حساب'!$B$5),1,IF(AND(F2322&gt;='كشف حساب'!$F$5,'حركة العملاء'!F2322&lt;='كشف حساب'!$F$6)*AND(D2322='كشف حساب'!$B$5),1,""))</f>
        <v/>
      </c>
      <c r="D2322" s="18"/>
      <c r="E2322" s="17" t="str">
        <f>IFERROR(VLOOKUP(D2322,'بيان العملاء'!$B$7:$I$170,2,0),"")</f>
        <v/>
      </c>
      <c r="F2322" s="16"/>
      <c r="G2322" s="15"/>
      <c r="H2322" s="14"/>
      <c r="I2322" s="13"/>
    </row>
    <row r="2323" spans="2:9" ht="18.75" thickBot="1" x14ac:dyDescent="0.25">
      <c r="B2323" s="25" t="str">
        <f>IF(C2323="","",COUNTIF($C$7:C2323,C2323))</f>
        <v/>
      </c>
      <c r="C2323" s="25" t="str">
        <f>IF(AND('كشف حساب'!$F$5&amp;'كشف حساب'!$F$6="")*AND(D2323='كشف حساب'!$B$5),1,IF(AND(F2323&gt;='كشف حساب'!$F$5,'حركة العملاء'!F2323&lt;='كشف حساب'!$F$6)*AND(D2323='كشف حساب'!$B$5),1,""))</f>
        <v/>
      </c>
      <c r="D2323" s="18"/>
      <c r="E2323" s="17" t="str">
        <f>IFERROR(VLOOKUP(D2323,'بيان العملاء'!$B$7:$I$170,2,0),"")</f>
        <v/>
      </c>
      <c r="F2323" s="16"/>
      <c r="G2323" s="15"/>
      <c r="H2323" s="14"/>
      <c r="I2323" s="13"/>
    </row>
    <row r="2324" spans="2:9" ht="18.75" thickBot="1" x14ac:dyDescent="0.25">
      <c r="B2324" s="25" t="str">
        <f>IF(C2324="","",COUNTIF($C$7:C2324,C2324))</f>
        <v/>
      </c>
      <c r="C2324" s="25" t="str">
        <f>IF(AND('كشف حساب'!$F$5&amp;'كشف حساب'!$F$6="")*AND(D2324='كشف حساب'!$B$5),1,IF(AND(F2324&gt;='كشف حساب'!$F$5,'حركة العملاء'!F2324&lt;='كشف حساب'!$F$6)*AND(D2324='كشف حساب'!$B$5),1,""))</f>
        <v/>
      </c>
      <c r="D2324" s="18"/>
      <c r="E2324" s="17" t="str">
        <f>IFERROR(VLOOKUP(D2324,'بيان العملاء'!$B$7:$I$170,2,0),"")</f>
        <v/>
      </c>
      <c r="F2324" s="16"/>
      <c r="G2324" s="15"/>
      <c r="H2324" s="14"/>
      <c r="I2324" s="13"/>
    </row>
    <row r="2325" spans="2:9" ht="18.75" thickBot="1" x14ac:dyDescent="0.25">
      <c r="B2325" s="25" t="str">
        <f>IF(C2325="","",COUNTIF($C$7:C2325,C2325))</f>
        <v/>
      </c>
      <c r="C2325" s="25" t="str">
        <f>IF(AND('كشف حساب'!$F$5&amp;'كشف حساب'!$F$6="")*AND(D2325='كشف حساب'!$B$5),1,IF(AND(F2325&gt;='كشف حساب'!$F$5,'حركة العملاء'!F2325&lt;='كشف حساب'!$F$6)*AND(D2325='كشف حساب'!$B$5),1,""))</f>
        <v/>
      </c>
      <c r="D2325" s="18"/>
      <c r="E2325" s="17" t="str">
        <f>IFERROR(VLOOKUP(D2325,'بيان العملاء'!$B$7:$I$170,2,0),"")</f>
        <v/>
      </c>
      <c r="F2325" s="16"/>
      <c r="G2325" s="15"/>
      <c r="H2325" s="14"/>
      <c r="I2325" s="13"/>
    </row>
    <row r="2326" spans="2:9" ht="18.75" thickBot="1" x14ac:dyDescent="0.25">
      <c r="B2326" s="25" t="str">
        <f>IF(C2326="","",COUNTIF($C$7:C2326,C2326))</f>
        <v/>
      </c>
      <c r="C2326" s="25" t="str">
        <f>IF(AND('كشف حساب'!$F$5&amp;'كشف حساب'!$F$6="")*AND(D2326='كشف حساب'!$B$5),1,IF(AND(F2326&gt;='كشف حساب'!$F$5,'حركة العملاء'!F2326&lt;='كشف حساب'!$F$6)*AND(D2326='كشف حساب'!$B$5),1,""))</f>
        <v/>
      </c>
      <c r="D2326" s="18"/>
      <c r="E2326" s="17" t="str">
        <f>IFERROR(VLOOKUP(D2326,'بيان العملاء'!$B$7:$I$170,2,0),"")</f>
        <v/>
      </c>
      <c r="F2326" s="16"/>
      <c r="G2326" s="15"/>
      <c r="H2326" s="14"/>
      <c r="I2326" s="13"/>
    </row>
    <row r="2327" spans="2:9" ht="18.75" thickBot="1" x14ac:dyDescent="0.25">
      <c r="B2327" s="25" t="str">
        <f>IF(C2327="","",COUNTIF($C$7:C2327,C2327))</f>
        <v/>
      </c>
      <c r="C2327" s="25" t="str">
        <f>IF(AND('كشف حساب'!$F$5&amp;'كشف حساب'!$F$6="")*AND(D2327='كشف حساب'!$B$5),1,IF(AND(F2327&gt;='كشف حساب'!$F$5,'حركة العملاء'!F2327&lt;='كشف حساب'!$F$6)*AND(D2327='كشف حساب'!$B$5),1,""))</f>
        <v/>
      </c>
      <c r="D2327" s="18"/>
      <c r="E2327" s="17" t="str">
        <f>IFERROR(VLOOKUP(D2327,'بيان العملاء'!$B$7:$I$170,2,0),"")</f>
        <v/>
      </c>
      <c r="F2327" s="16"/>
      <c r="G2327" s="15"/>
      <c r="H2327" s="14"/>
      <c r="I2327" s="13"/>
    </row>
    <row r="2328" spans="2:9" ht="18.75" thickBot="1" x14ac:dyDescent="0.25">
      <c r="B2328" s="25" t="str">
        <f>IF(C2328="","",COUNTIF($C$7:C2328,C2328))</f>
        <v/>
      </c>
      <c r="C2328" s="25" t="str">
        <f>IF(AND('كشف حساب'!$F$5&amp;'كشف حساب'!$F$6="")*AND(D2328='كشف حساب'!$B$5),1,IF(AND(F2328&gt;='كشف حساب'!$F$5,'حركة العملاء'!F2328&lt;='كشف حساب'!$F$6)*AND(D2328='كشف حساب'!$B$5),1,""))</f>
        <v/>
      </c>
      <c r="D2328" s="18"/>
      <c r="E2328" s="17" t="str">
        <f>IFERROR(VLOOKUP(D2328,'بيان العملاء'!$B$7:$I$170,2,0),"")</f>
        <v/>
      </c>
      <c r="F2328" s="16"/>
      <c r="G2328" s="15"/>
      <c r="H2328" s="14"/>
      <c r="I2328" s="13"/>
    </row>
    <row r="2329" spans="2:9" ht="18.75" thickBot="1" x14ac:dyDescent="0.25">
      <c r="B2329" s="25" t="str">
        <f>IF(C2329="","",COUNTIF($C$7:C2329,C2329))</f>
        <v/>
      </c>
      <c r="C2329" s="25" t="str">
        <f>IF(AND('كشف حساب'!$F$5&amp;'كشف حساب'!$F$6="")*AND(D2329='كشف حساب'!$B$5),1,IF(AND(F2329&gt;='كشف حساب'!$F$5,'حركة العملاء'!F2329&lt;='كشف حساب'!$F$6)*AND(D2329='كشف حساب'!$B$5),1,""))</f>
        <v/>
      </c>
      <c r="D2329" s="18"/>
      <c r="E2329" s="17" t="str">
        <f>IFERROR(VLOOKUP(D2329,'بيان العملاء'!$B$7:$I$170,2,0),"")</f>
        <v/>
      </c>
      <c r="F2329" s="16"/>
      <c r="G2329" s="15"/>
      <c r="H2329" s="14"/>
      <c r="I2329" s="13"/>
    </row>
    <row r="2330" spans="2:9" ht="18.75" thickBot="1" x14ac:dyDescent="0.25">
      <c r="B2330" s="25" t="str">
        <f>IF(C2330="","",COUNTIF($C$7:C2330,C2330))</f>
        <v/>
      </c>
      <c r="C2330" s="25" t="str">
        <f>IF(AND('كشف حساب'!$F$5&amp;'كشف حساب'!$F$6="")*AND(D2330='كشف حساب'!$B$5),1,IF(AND(F2330&gt;='كشف حساب'!$F$5,'حركة العملاء'!F2330&lt;='كشف حساب'!$F$6)*AND(D2330='كشف حساب'!$B$5),1,""))</f>
        <v/>
      </c>
      <c r="D2330" s="18"/>
      <c r="E2330" s="17" t="str">
        <f>IFERROR(VLOOKUP(D2330,'بيان العملاء'!$B$7:$I$170,2,0),"")</f>
        <v/>
      </c>
      <c r="F2330" s="16"/>
      <c r="G2330" s="15"/>
      <c r="H2330" s="14"/>
      <c r="I2330" s="13"/>
    </row>
    <row r="2331" spans="2:9" ht="18.75" thickBot="1" x14ac:dyDescent="0.25">
      <c r="B2331" s="25" t="str">
        <f>IF(C2331="","",COUNTIF($C$7:C2331,C2331))</f>
        <v/>
      </c>
      <c r="C2331" s="25" t="str">
        <f>IF(AND('كشف حساب'!$F$5&amp;'كشف حساب'!$F$6="")*AND(D2331='كشف حساب'!$B$5),1,IF(AND(F2331&gt;='كشف حساب'!$F$5,'حركة العملاء'!F2331&lt;='كشف حساب'!$F$6)*AND(D2331='كشف حساب'!$B$5),1,""))</f>
        <v/>
      </c>
      <c r="D2331" s="18"/>
      <c r="E2331" s="17" t="str">
        <f>IFERROR(VLOOKUP(D2331,'بيان العملاء'!$B$7:$I$170,2,0),"")</f>
        <v/>
      </c>
      <c r="F2331" s="16"/>
      <c r="G2331" s="15"/>
      <c r="H2331" s="14"/>
      <c r="I2331" s="13"/>
    </row>
    <row r="2332" spans="2:9" ht="18.75" thickBot="1" x14ac:dyDescent="0.25">
      <c r="B2332" s="25" t="str">
        <f>IF(C2332="","",COUNTIF($C$7:C2332,C2332))</f>
        <v/>
      </c>
      <c r="C2332" s="25" t="str">
        <f>IF(AND('كشف حساب'!$F$5&amp;'كشف حساب'!$F$6="")*AND(D2332='كشف حساب'!$B$5),1,IF(AND(F2332&gt;='كشف حساب'!$F$5,'حركة العملاء'!F2332&lt;='كشف حساب'!$F$6)*AND(D2332='كشف حساب'!$B$5),1,""))</f>
        <v/>
      </c>
      <c r="D2332" s="18"/>
      <c r="E2332" s="17" t="str">
        <f>IFERROR(VLOOKUP(D2332,'بيان العملاء'!$B$7:$I$170,2,0),"")</f>
        <v/>
      </c>
      <c r="F2332" s="16"/>
      <c r="G2332" s="15"/>
      <c r="H2332" s="14"/>
      <c r="I2332" s="13"/>
    </row>
    <row r="2333" spans="2:9" ht="18.75" thickBot="1" x14ac:dyDescent="0.25">
      <c r="B2333" s="25" t="str">
        <f>IF(C2333="","",COUNTIF($C$7:C2333,C2333))</f>
        <v/>
      </c>
      <c r="C2333" s="25" t="str">
        <f>IF(AND('كشف حساب'!$F$5&amp;'كشف حساب'!$F$6="")*AND(D2333='كشف حساب'!$B$5),1,IF(AND(F2333&gt;='كشف حساب'!$F$5,'حركة العملاء'!F2333&lt;='كشف حساب'!$F$6)*AND(D2333='كشف حساب'!$B$5),1,""))</f>
        <v/>
      </c>
      <c r="D2333" s="18"/>
      <c r="E2333" s="17" t="str">
        <f>IFERROR(VLOOKUP(D2333,'بيان العملاء'!$B$7:$I$170,2,0),"")</f>
        <v/>
      </c>
      <c r="F2333" s="16"/>
      <c r="G2333" s="15"/>
      <c r="H2333" s="14"/>
      <c r="I2333" s="13"/>
    </row>
    <row r="2334" spans="2:9" ht="18.75" thickBot="1" x14ac:dyDescent="0.25">
      <c r="B2334" s="25" t="str">
        <f>IF(C2334="","",COUNTIF($C$7:C2334,C2334))</f>
        <v/>
      </c>
      <c r="C2334" s="25" t="str">
        <f>IF(AND('كشف حساب'!$F$5&amp;'كشف حساب'!$F$6="")*AND(D2334='كشف حساب'!$B$5),1,IF(AND(F2334&gt;='كشف حساب'!$F$5,'حركة العملاء'!F2334&lt;='كشف حساب'!$F$6)*AND(D2334='كشف حساب'!$B$5),1,""))</f>
        <v/>
      </c>
      <c r="D2334" s="18"/>
      <c r="E2334" s="17" t="str">
        <f>IFERROR(VLOOKUP(D2334,'بيان العملاء'!$B$7:$I$170,2,0),"")</f>
        <v/>
      </c>
      <c r="F2334" s="16"/>
      <c r="G2334" s="15"/>
      <c r="H2334" s="14"/>
      <c r="I2334" s="13"/>
    </row>
    <row r="2335" spans="2:9" ht="18.75" thickBot="1" x14ac:dyDescent="0.25">
      <c r="B2335" s="25" t="str">
        <f>IF(C2335="","",COUNTIF($C$7:C2335,C2335))</f>
        <v/>
      </c>
      <c r="C2335" s="25" t="str">
        <f>IF(AND('كشف حساب'!$F$5&amp;'كشف حساب'!$F$6="")*AND(D2335='كشف حساب'!$B$5),1,IF(AND(F2335&gt;='كشف حساب'!$F$5,'حركة العملاء'!F2335&lt;='كشف حساب'!$F$6)*AND(D2335='كشف حساب'!$B$5),1,""))</f>
        <v/>
      </c>
      <c r="D2335" s="18"/>
      <c r="E2335" s="17" t="str">
        <f>IFERROR(VLOOKUP(D2335,'بيان العملاء'!$B$7:$I$170,2,0),"")</f>
        <v/>
      </c>
      <c r="F2335" s="16"/>
      <c r="G2335" s="15"/>
      <c r="H2335" s="14"/>
      <c r="I2335" s="13"/>
    </row>
    <row r="2336" spans="2:9" ht="18.75" thickBot="1" x14ac:dyDescent="0.25">
      <c r="B2336" s="25" t="str">
        <f>IF(C2336="","",COUNTIF($C$7:C2336,C2336))</f>
        <v/>
      </c>
      <c r="C2336" s="25" t="str">
        <f>IF(AND('كشف حساب'!$F$5&amp;'كشف حساب'!$F$6="")*AND(D2336='كشف حساب'!$B$5),1,IF(AND(F2336&gt;='كشف حساب'!$F$5,'حركة العملاء'!F2336&lt;='كشف حساب'!$F$6)*AND(D2336='كشف حساب'!$B$5),1,""))</f>
        <v/>
      </c>
      <c r="D2336" s="18"/>
      <c r="E2336" s="17" t="str">
        <f>IFERROR(VLOOKUP(D2336,'بيان العملاء'!$B$7:$I$170,2,0),"")</f>
        <v/>
      </c>
      <c r="F2336" s="16"/>
      <c r="G2336" s="15"/>
      <c r="H2336" s="14"/>
      <c r="I2336" s="13"/>
    </row>
    <row r="2337" spans="2:9" ht="18.75" thickBot="1" x14ac:dyDescent="0.25">
      <c r="B2337" s="25" t="str">
        <f>IF(C2337="","",COUNTIF($C$7:C2337,C2337))</f>
        <v/>
      </c>
      <c r="C2337" s="25" t="str">
        <f>IF(AND('كشف حساب'!$F$5&amp;'كشف حساب'!$F$6="")*AND(D2337='كشف حساب'!$B$5),1,IF(AND(F2337&gt;='كشف حساب'!$F$5,'حركة العملاء'!F2337&lt;='كشف حساب'!$F$6)*AND(D2337='كشف حساب'!$B$5),1,""))</f>
        <v/>
      </c>
      <c r="D2337" s="18"/>
      <c r="E2337" s="17" t="str">
        <f>IFERROR(VLOOKUP(D2337,'بيان العملاء'!$B$7:$I$170,2,0),"")</f>
        <v/>
      </c>
      <c r="F2337" s="16"/>
      <c r="G2337" s="15"/>
      <c r="H2337" s="14"/>
      <c r="I2337" s="13"/>
    </row>
    <row r="2338" spans="2:9" ht="18.75" thickBot="1" x14ac:dyDescent="0.25">
      <c r="B2338" s="25" t="str">
        <f>IF(C2338="","",COUNTIF($C$7:C2338,C2338))</f>
        <v/>
      </c>
      <c r="C2338" s="25" t="str">
        <f>IF(AND('كشف حساب'!$F$5&amp;'كشف حساب'!$F$6="")*AND(D2338='كشف حساب'!$B$5),1,IF(AND(F2338&gt;='كشف حساب'!$F$5,'حركة العملاء'!F2338&lt;='كشف حساب'!$F$6)*AND(D2338='كشف حساب'!$B$5),1,""))</f>
        <v/>
      </c>
      <c r="D2338" s="18"/>
      <c r="E2338" s="17" t="str">
        <f>IFERROR(VLOOKUP(D2338,'بيان العملاء'!$B$7:$I$170,2,0),"")</f>
        <v/>
      </c>
      <c r="F2338" s="16"/>
      <c r="G2338" s="15"/>
      <c r="H2338" s="14"/>
      <c r="I2338" s="13"/>
    </row>
    <row r="2339" spans="2:9" ht="18.75" thickBot="1" x14ac:dyDescent="0.25">
      <c r="B2339" s="25" t="str">
        <f>IF(C2339="","",COUNTIF($C$7:C2339,C2339))</f>
        <v/>
      </c>
      <c r="C2339" s="25" t="str">
        <f>IF(AND('كشف حساب'!$F$5&amp;'كشف حساب'!$F$6="")*AND(D2339='كشف حساب'!$B$5),1,IF(AND(F2339&gt;='كشف حساب'!$F$5,'حركة العملاء'!F2339&lt;='كشف حساب'!$F$6)*AND(D2339='كشف حساب'!$B$5),1,""))</f>
        <v/>
      </c>
      <c r="D2339" s="18"/>
      <c r="E2339" s="17" t="str">
        <f>IFERROR(VLOOKUP(D2339,'بيان العملاء'!$B$7:$I$170,2,0),"")</f>
        <v/>
      </c>
      <c r="F2339" s="16"/>
      <c r="G2339" s="15"/>
      <c r="H2339" s="14"/>
      <c r="I2339" s="13"/>
    </row>
    <row r="2340" spans="2:9" ht="18.75" thickBot="1" x14ac:dyDescent="0.25">
      <c r="B2340" s="25" t="str">
        <f>IF(C2340="","",COUNTIF($C$7:C2340,C2340))</f>
        <v/>
      </c>
      <c r="C2340" s="25" t="str">
        <f>IF(AND('كشف حساب'!$F$5&amp;'كشف حساب'!$F$6="")*AND(D2340='كشف حساب'!$B$5),1,IF(AND(F2340&gt;='كشف حساب'!$F$5,'حركة العملاء'!F2340&lt;='كشف حساب'!$F$6)*AND(D2340='كشف حساب'!$B$5),1,""))</f>
        <v/>
      </c>
      <c r="D2340" s="18"/>
      <c r="E2340" s="17" t="str">
        <f>IFERROR(VLOOKUP(D2340,'بيان العملاء'!$B$7:$I$170,2,0),"")</f>
        <v/>
      </c>
      <c r="F2340" s="16"/>
      <c r="G2340" s="15"/>
      <c r="H2340" s="14"/>
      <c r="I2340" s="13"/>
    </row>
    <row r="2341" spans="2:9" ht="18.75" thickBot="1" x14ac:dyDescent="0.25">
      <c r="B2341" s="25" t="str">
        <f>IF(C2341="","",COUNTIF($C$7:C2341,C2341))</f>
        <v/>
      </c>
      <c r="C2341" s="25" t="str">
        <f>IF(AND('كشف حساب'!$F$5&amp;'كشف حساب'!$F$6="")*AND(D2341='كشف حساب'!$B$5),1,IF(AND(F2341&gt;='كشف حساب'!$F$5,'حركة العملاء'!F2341&lt;='كشف حساب'!$F$6)*AND(D2341='كشف حساب'!$B$5),1,""))</f>
        <v/>
      </c>
      <c r="D2341" s="18"/>
      <c r="E2341" s="17" t="str">
        <f>IFERROR(VLOOKUP(D2341,'بيان العملاء'!$B$7:$I$170,2,0),"")</f>
        <v/>
      </c>
      <c r="F2341" s="16"/>
      <c r="G2341" s="15"/>
      <c r="H2341" s="14"/>
      <c r="I2341" s="13"/>
    </row>
    <row r="2342" spans="2:9" ht="18.75" thickBot="1" x14ac:dyDescent="0.25">
      <c r="B2342" s="25" t="str">
        <f>IF(C2342="","",COUNTIF($C$7:C2342,C2342))</f>
        <v/>
      </c>
      <c r="C2342" s="25" t="str">
        <f>IF(AND('كشف حساب'!$F$5&amp;'كشف حساب'!$F$6="")*AND(D2342='كشف حساب'!$B$5),1,IF(AND(F2342&gt;='كشف حساب'!$F$5,'حركة العملاء'!F2342&lt;='كشف حساب'!$F$6)*AND(D2342='كشف حساب'!$B$5),1,""))</f>
        <v/>
      </c>
      <c r="D2342" s="18"/>
      <c r="E2342" s="17" t="str">
        <f>IFERROR(VLOOKUP(D2342,'بيان العملاء'!$B$7:$I$170,2,0),"")</f>
        <v/>
      </c>
      <c r="F2342" s="16"/>
      <c r="G2342" s="15"/>
      <c r="H2342" s="14"/>
      <c r="I2342" s="13"/>
    </row>
    <row r="2343" spans="2:9" ht="18.75" thickBot="1" x14ac:dyDescent="0.25">
      <c r="B2343" s="25" t="str">
        <f>IF(C2343="","",COUNTIF($C$7:C2343,C2343))</f>
        <v/>
      </c>
      <c r="C2343" s="25" t="str">
        <f>IF(AND('كشف حساب'!$F$5&amp;'كشف حساب'!$F$6="")*AND(D2343='كشف حساب'!$B$5),1,IF(AND(F2343&gt;='كشف حساب'!$F$5,'حركة العملاء'!F2343&lt;='كشف حساب'!$F$6)*AND(D2343='كشف حساب'!$B$5),1,""))</f>
        <v/>
      </c>
      <c r="D2343" s="18"/>
      <c r="E2343" s="17" t="str">
        <f>IFERROR(VLOOKUP(D2343,'بيان العملاء'!$B$7:$I$170,2,0),"")</f>
        <v/>
      </c>
      <c r="F2343" s="16"/>
      <c r="G2343" s="15"/>
      <c r="H2343" s="14"/>
      <c r="I2343" s="13"/>
    </row>
    <row r="2344" spans="2:9" ht="18.75" thickBot="1" x14ac:dyDescent="0.25">
      <c r="B2344" s="25" t="str">
        <f>IF(C2344="","",COUNTIF($C$7:C2344,C2344))</f>
        <v/>
      </c>
      <c r="C2344" s="25" t="str">
        <f>IF(AND('كشف حساب'!$F$5&amp;'كشف حساب'!$F$6="")*AND(D2344='كشف حساب'!$B$5),1,IF(AND(F2344&gt;='كشف حساب'!$F$5,'حركة العملاء'!F2344&lt;='كشف حساب'!$F$6)*AND(D2344='كشف حساب'!$B$5),1,""))</f>
        <v/>
      </c>
      <c r="D2344" s="18"/>
      <c r="E2344" s="17" t="str">
        <f>IFERROR(VLOOKUP(D2344,'بيان العملاء'!$B$7:$I$170,2,0),"")</f>
        <v/>
      </c>
      <c r="F2344" s="16"/>
      <c r="G2344" s="15"/>
      <c r="H2344" s="14"/>
      <c r="I2344" s="13"/>
    </row>
    <row r="2345" spans="2:9" ht="18.75" thickBot="1" x14ac:dyDescent="0.25">
      <c r="B2345" s="25" t="str">
        <f>IF(C2345="","",COUNTIF($C$7:C2345,C2345))</f>
        <v/>
      </c>
      <c r="C2345" s="25" t="str">
        <f>IF(AND('كشف حساب'!$F$5&amp;'كشف حساب'!$F$6="")*AND(D2345='كشف حساب'!$B$5),1,IF(AND(F2345&gt;='كشف حساب'!$F$5,'حركة العملاء'!F2345&lt;='كشف حساب'!$F$6)*AND(D2345='كشف حساب'!$B$5),1,""))</f>
        <v/>
      </c>
      <c r="D2345" s="18"/>
      <c r="E2345" s="17" t="str">
        <f>IFERROR(VLOOKUP(D2345,'بيان العملاء'!$B$7:$I$170,2,0),"")</f>
        <v/>
      </c>
      <c r="F2345" s="16"/>
      <c r="G2345" s="15"/>
      <c r="H2345" s="14"/>
      <c r="I2345" s="13"/>
    </row>
    <row r="2346" spans="2:9" ht="18.75" thickBot="1" x14ac:dyDescent="0.25">
      <c r="B2346" s="25" t="str">
        <f>IF(C2346="","",COUNTIF($C$7:C2346,C2346))</f>
        <v/>
      </c>
      <c r="C2346" s="25" t="str">
        <f>IF(AND('كشف حساب'!$F$5&amp;'كشف حساب'!$F$6="")*AND(D2346='كشف حساب'!$B$5),1,IF(AND(F2346&gt;='كشف حساب'!$F$5,'حركة العملاء'!F2346&lt;='كشف حساب'!$F$6)*AND(D2346='كشف حساب'!$B$5),1,""))</f>
        <v/>
      </c>
      <c r="D2346" s="18"/>
      <c r="E2346" s="17" t="str">
        <f>IFERROR(VLOOKUP(D2346,'بيان العملاء'!$B$7:$I$170,2,0),"")</f>
        <v/>
      </c>
      <c r="F2346" s="16"/>
      <c r="G2346" s="15"/>
      <c r="H2346" s="14"/>
      <c r="I2346" s="13"/>
    </row>
    <row r="2347" spans="2:9" ht="18.75" thickBot="1" x14ac:dyDescent="0.25">
      <c r="B2347" s="25" t="str">
        <f>IF(C2347="","",COUNTIF($C$7:C2347,C2347))</f>
        <v/>
      </c>
      <c r="C2347" s="25" t="str">
        <f>IF(AND('كشف حساب'!$F$5&amp;'كشف حساب'!$F$6="")*AND(D2347='كشف حساب'!$B$5),1,IF(AND(F2347&gt;='كشف حساب'!$F$5,'حركة العملاء'!F2347&lt;='كشف حساب'!$F$6)*AND(D2347='كشف حساب'!$B$5),1,""))</f>
        <v/>
      </c>
      <c r="D2347" s="18"/>
      <c r="E2347" s="17" t="str">
        <f>IFERROR(VLOOKUP(D2347,'بيان العملاء'!$B$7:$I$170,2,0),"")</f>
        <v/>
      </c>
      <c r="F2347" s="16"/>
      <c r="G2347" s="15"/>
      <c r="H2347" s="14"/>
      <c r="I2347" s="13"/>
    </row>
    <row r="2348" spans="2:9" ht="18.75" thickBot="1" x14ac:dyDescent="0.25">
      <c r="B2348" s="25" t="str">
        <f>IF(C2348="","",COUNTIF($C$7:C2348,C2348))</f>
        <v/>
      </c>
      <c r="C2348" s="25" t="str">
        <f>IF(AND('كشف حساب'!$F$5&amp;'كشف حساب'!$F$6="")*AND(D2348='كشف حساب'!$B$5),1,IF(AND(F2348&gt;='كشف حساب'!$F$5,'حركة العملاء'!F2348&lt;='كشف حساب'!$F$6)*AND(D2348='كشف حساب'!$B$5),1,""))</f>
        <v/>
      </c>
      <c r="D2348" s="18"/>
      <c r="E2348" s="17" t="str">
        <f>IFERROR(VLOOKUP(D2348,'بيان العملاء'!$B$7:$I$170,2,0),"")</f>
        <v/>
      </c>
      <c r="F2348" s="16"/>
      <c r="G2348" s="15"/>
      <c r="H2348" s="14"/>
      <c r="I2348" s="13"/>
    </row>
    <row r="2349" spans="2:9" ht="18.75" thickBot="1" x14ac:dyDescent="0.25">
      <c r="B2349" s="25" t="str">
        <f>IF(C2349="","",COUNTIF($C$7:C2349,C2349))</f>
        <v/>
      </c>
      <c r="C2349" s="25" t="str">
        <f>IF(AND('كشف حساب'!$F$5&amp;'كشف حساب'!$F$6="")*AND(D2349='كشف حساب'!$B$5),1,IF(AND(F2349&gt;='كشف حساب'!$F$5,'حركة العملاء'!F2349&lt;='كشف حساب'!$F$6)*AND(D2349='كشف حساب'!$B$5),1,""))</f>
        <v/>
      </c>
      <c r="D2349" s="18"/>
      <c r="E2349" s="17" t="str">
        <f>IFERROR(VLOOKUP(D2349,'بيان العملاء'!$B$7:$I$170,2,0),"")</f>
        <v/>
      </c>
      <c r="F2349" s="16"/>
      <c r="G2349" s="15"/>
      <c r="H2349" s="14"/>
      <c r="I2349" s="13"/>
    </row>
    <row r="2350" spans="2:9" ht="18.75" thickBot="1" x14ac:dyDescent="0.25">
      <c r="B2350" s="25" t="str">
        <f>IF(C2350="","",COUNTIF($C$7:C2350,C2350))</f>
        <v/>
      </c>
      <c r="C2350" s="25" t="str">
        <f>IF(AND('كشف حساب'!$F$5&amp;'كشف حساب'!$F$6="")*AND(D2350='كشف حساب'!$B$5),1,IF(AND(F2350&gt;='كشف حساب'!$F$5,'حركة العملاء'!F2350&lt;='كشف حساب'!$F$6)*AND(D2350='كشف حساب'!$B$5),1,""))</f>
        <v/>
      </c>
      <c r="D2350" s="18"/>
      <c r="E2350" s="17" t="str">
        <f>IFERROR(VLOOKUP(D2350,'بيان العملاء'!$B$7:$I$170,2,0),"")</f>
        <v/>
      </c>
      <c r="F2350" s="16"/>
      <c r="G2350" s="15"/>
      <c r="H2350" s="14"/>
      <c r="I2350" s="13"/>
    </row>
    <row r="2351" spans="2:9" ht="18.75" thickBot="1" x14ac:dyDescent="0.25">
      <c r="B2351" s="25" t="str">
        <f>IF(C2351="","",COUNTIF($C$7:C2351,C2351))</f>
        <v/>
      </c>
      <c r="C2351" s="25" t="str">
        <f>IF(AND('كشف حساب'!$F$5&amp;'كشف حساب'!$F$6="")*AND(D2351='كشف حساب'!$B$5),1,IF(AND(F2351&gt;='كشف حساب'!$F$5,'حركة العملاء'!F2351&lt;='كشف حساب'!$F$6)*AND(D2351='كشف حساب'!$B$5),1,""))</f>
        <v/>
      </c>
      <c r="D2351" s="18"/>
      <c r="E2351" s="17" t="str">
        <f>IFERROR(VLOOKUP(D2351,'بيان العملاء'!$B$7:$I$170,2,0),"")</f>
        <v/>
      </c>
      <c r="F2351" s="16"/>
      <c r="G2351" s="15"/>
      <c r="H2351" s="14"/>
      <c r="I2351" s="13"/>
    </row>
    <row r="2352" spans="2:9" ht="18.75" thickBot="1" x14ac:dyDescent="0.25">
      <c r="B2352" s="25" t="str">
        <f>IF(C2352="","",COUNTIF($C$7:C2352,C2352))</f>
        <v/>
      </c>
      <c r="C2352" s="25" t="str">
        <f>IF(AND('كشف حساب'!$F$5&amp;'كشف حساب'!$F$6="")*AND(D2352='كشف حساب'!$B$5),1,IF(AND(F2352&gt;='كشف حساب'!$F$5,'حركة العملاء'!F2352&lt;='كشف حساب'!$F$6)*AND(D2352='كشف حساب'!$B$5),1,""))</f>
        <v/>
      </c>
      <c r="D2352" s="18"/>
      <c r="E2352" s="17" t="str">
        <f>IFERROR(VLOOKUP(D2352,'بيان العملاء'!$B$7:$I$170,2,0),"")</f>
        <v/>
      </c>
      <c r="F2352" s="16"/>
      <c r="G2352" s="15"/>
      <c r="H2352" s="14"/>
      <c r="I2352" s="13"/>
    </row>
    <row r="2353" spans="2:9" ht="18.75" thickBot="1" x14ac:dyDescent="0.25">
      <c r="B2353" s="25" t="str">
        <f>IF(C2353="","",COUNTIF($C$7:C2353,C2353))</f>
        <v/>
      </c>
      <c r="C2353" s="25" t="str">
        <f>IF(AND('كشف حساب'!$F$5&amp;'كشف حساب'!$F$6="")*AND(D2353='كشف حساب'!$B$5),1,IF(AND(F2353&gt;='كشف حساب'!$F$5,'حركة العملاء'!F2353&lt;='كشف حساب'!$F$6)*AND(D2353='كشف حساب'!$B$5),1,""))</f>
        <v/>
      </c>
      <c r="D2353" s="18"/>
      <c r="E2353" s="17" t="str">
        <f>IFERROR(VLOOKUP(D2353,'بيان العملاء'!$B$7:$I$170,2,0),"")</f>
        <v/>
      </c>
      <c r="F2353" s="16"/>
      <c r="G2353" s="15"/>
      <c r="H2353" s="14"/>
      <c r="I2353" s="13"/>
    </row>
    <row r="2354" spans="2:9" ht="18.75" thickBot="1" x14ac:dyDescent="0.25">
      <c r="B2354" s="25" t="str">
        <f>IF(C2354="","",COUNTIF($C$7:C2354,C2354))</f>
        <v/>
      </c>
      <c r="C2354" s="25" t="str">
        <f>IF(AND('كشف حساب'!$F$5&amp;'كشف حساب'!$F$6="")*AND(D2354='كشف حساب'!$B$5),1,IF(AND(F2354&gt;='كشف حساب'!$F$5,'حركة العملاء'!F2354&lt;='كشف حساب'!$F$6)*AND(D2354='كشف حساب'!$B$5),1,""))</f>
        <v/>
      </c>
      <c r="D2354" s="18"/>
      <c r="E2354" s="17" t="str">
        <f>IFERROR(VLOOKUP(D2354,'بيان العملاء'!$B$7:$I$170,2,0),"")</f>
        <v/>
      </c>
      <c r="F2354" s="16"/>
      <c r="G2354" s="15"/>
      <c r="H2354" s="14"/>
      <c r="I2354" s="13"/>
    </row>
    <row r="2355" spans="2:9" ht="18.75" thickBot="1" x14ac:dyDescent="0.25">
      <c r="B2355" s="25" t="str">
        <f>IF(C2355="","",COUNTIF($C$7:C2355,C2355))</f>
        <v/>
      </c>
      <c r="C2355" s="25" t="str">
        <f>IF(AND('كشف حساب'!$F$5&amp;'كشف حساب'!$F$6="")*AND(D2355='كشف حساب'!$B$5),1,IF(AND(F2355&gt;='كشف حساب'!$F$5,'حركة العملاء'!F2355&lt;='كشف حساب'!$F$6)*AND(D2355='كشف حساب'!$B$5),1,""))</f>
        <v/>
      </c>
      <c r="D2355" s="18"/>
      <c r="E2355" s="17" t="str">
        <f>IFERROR(VLOOKUP(D2355,'بيان العملاء'!$B$7:$I$170,2,0),"")</f>
        <v/>
      </c>
      <c r="F2355" s="16"/>
      <c r="G2355" s="15"/>
      <c r="H2355" s="14"/>
      <c r="I2355" s="13"/>
    </row>
    <row r="2356" spans="2:9" ht="18.75" thickBot="1" x14ac:dyDescent="0.25">
      <c r="B2356" s="25" t="str">
        <f>IF(C2356="","",COUNTIF($C$7:C2356,C2356))</f>
        <v/>
      </c>
      <c r="C2356" s="25" t="str">
        <f>IF(AND('كشف حساب'!$F$5&amp;'كشف حساب'!$F$6="")*AND(D2356='كشف حساب'!$B$5),1,IF(AND(F2356&gt;='كشف حساب'!$F$5,'حركة العملاء'!F2356&lt;='كشف حساب'!$F$6)*AND(D2356='كشف حساب'!$B$5),1,""))</f>
        <v/>
      </c>
      <c r="D2356" s="18"/>
      <c r="E2356" s="17" t="str">
        <f>IFERROR(VLOOKUP(D2356,'بيان العملاء'!$B$7:$I$170,2,0),"")</f>
        <v/>
      </c>
      <c r="F2356" s="16"/>
      <c r="G2356" s="15"/>
      <c r="H2356" s="14"/>
      <c r="I2356" s="13"/>
    </row>
    <row r="2357" spans="2:9" ht="18.75" thickBot="1" x14ac:dyDescent="0.25">
      <c r="B2357" s="25" t="str">
        <f>IF(C2357="","",COUNTIF($C$7:C2357,C2357))</f>
        <v/>
      </c>
      <c r="C2357" s="25" t="str">
        <f>IF(AND('كشف حساب'!$F$5&amp;'كشف حساب'!$F$6="")*AND(D2357='كشف حساب'!$B$5),1,IF(AND(F2357&gt;='كشف حساب'!$F$5,'حركة العملاء'!F2357&lt;='كشف حساب'!$F$6)*AND(D2357='كشف حساب'!$B$5),1,""))</f>
        <v/>
      </c>
      <c r="D2357" s="18"/>
      <c r="E2357" s="17" t="str">
        <f>IFERROR(VLOOKUP(D2357,'بيان العملاء'!$B$7:$I$170,2,0),"")</f>
        <v/>
      </c>
      <c r="F2357" s="16"/>
      <c r="G2357" s="15"/>
      <c r="H2357" s="14"/>
      <c r="I2357" s="13"/>
    </row>
    <row r="2358" spans="2:9" ht="18.75" thickBot="1" x14ac:dyDescent="0.25">
      <c r="B2358" s="25" t="str">
        <f>IF(C2358="","",COUNTIF($C$7:C2358,C2358))</f>
        <v/>
      </c>
      <c r="C2358" s="25" t="str">
        <f>IF(AND('كشف حساب'!$F$5&amp;'كشف حساب'!$F$6="")*AND(D2358='كشف حساب'!$B$5),1,IF(AND(F2358&gt;='كشف حساب'!$F$5,'حركة العملاء'!F2358&lt;='كشف حساب'!$F$6)*AND(D2358='كشف حساب'!$B$5),1,""))</f>
        <v/>
      </c>
      <c r="D2358" s="18"/>
      <c r="E2358" s="17" t="str">
        <f>IFERROR(VLOOKUP(D2358,'بيان العملاء'!$B$7:$I$170,2,0),"")</f>
        <v/>
      </c>
      <c r="F2358" s="16"/>
      <c r="G2358" s="15"/>
      <c r="H2358" s="14"/>
      <c r="I2358" s="13"/>
    </row>
    <row r="2359" spans="2:9" ht="18.75" thickBot="1" x14ac:dyDescent="0.25">
      <c r="B2359" s="25" t="str">
        <f>IF(C2359="","",COUNTIF($C$7:C2359,C2359))</f>
        <v/>
      </c>
      <c r="C2359" s="25" t="str">
        <f>IF(AND('كشف حساب'!$F$5&amp;'كشف حساب'!$F$6="")*AND(D2359='كشف حساب'!$B$5),1,IF(AND(F2359&gt;='كشف حساب'!$F$5,'حركة العملاء'!F2359&lt;='كشف حساب'!$F$6)*AND(D2359='كشف حساب'!$B$5),1,""))</f>
        <v/>
      </c>
      <c r="D2359" s="18"/>
      <c r="E2359" s="17" t="str">
        <f>IFERROR(VLOOKUP(D2359,'بيان العملاء'!$B$7:$I$170,2,0),"")</f>
        <v/>
      </c>
      <c r="F2359" s="16"/>
      <c r="G2359" s="15"/>
      <c r="H2359" s="14"/>
      <c r="I2359" s="13"/>
    </row>
    <row r="2360" spans="2:9" ht="18.75" thickBot="1" x14ac:dyDescent="0.25">
      <c r="B2360" s="25" t="str">
        <f>IF(C2360="","",COUNTIF($C$7:C2360,C2360))</f>
        <v/>
      </c>
      <c r="C2360" s="25" t="str">
        <f>IF(AND('كشف حساب'!$F$5&amp;'كشف حساب'!$F$6="")*AND(D2360='كشف حساب'!$B$5),1,IF(AND(F2360&gt;='كشف حساب'!$F$5,'حركة العملاء'!F2360&lt;='كشف حساب'!$F$6)*AND(D2360='كشف حساب'!$B$5),1,""))</f>
        <v/>
      </c>
      <c r="D2360" s="18"/>
      <c r="E2360" s="17" t="str">
        <f>IFERROR(VLOOKUP(D2360,'بيان العملاء'!$B$7:$I$170,2,0),"")</f>
        <v/>
      </c>
      <c r="F2360" s="16"/>
      <c r="G2360" s="15"/>
      <c r="H2360" s="14"/>
      <c r="I2360" s="13"/>
    </row>
    <row r="2361" spans="2:9" ht="18.75" thickBot="1" x14ac:dyDescent="0.25">
      <c r="B2361" s="25" t="str">
        <f>IF(C2361="","",COUNTIF($C$7:C2361,C2361))</f>
        <v/>
      </c>
      <c r="C2361" s="25" t="str">
        <f>IF(AND('كشف حساب'!$F$5&amp;'كشف حساب'!$F$6="")*AND(D2361='كشف حساب'!$B$5),1,IF(AND(F2361&gt;='كشف حساب'!$F$5,'حركة العملاء'!F2361&lt;='كشف حساب'!$F$6)*AND(D2361='كشف حساب'!$B$5),1,""))</f>
        <v/>
      </c>
      <c r="D2361" s="18"/>
      <c r="E2361" s="17" t="str">
        <f>IFERROR(VLOOKUP(D2361,'بيان العملاء'!$B$7:$I$170,2,0),"")</f>
        <v/>
      </c>
      <c r="F2361" s="16"/>
      <c r="G2361" s="15"/>
      <c r="H2361" s="14"/>
      <c r="I2361" s="13"/>
    </row>
    <row r="2362" spans="2:9" ht="18.75" thickBot="1" x14ac:dyDescent="0.25">
      <c r="B2362" s="25" t="str">
        <f>IF(C2362="","",COUNTIF($C$7:C2362,C2362))</f>
        <v/>
      </c>
      <c r="C2362" s="25" t="str">
        <f>IF(AND('كشف حساب'!$F$5&amp;'كشف حساب'!$F$6="")*AND(D2362='كشف حساب'!$B$5),1,IF(AND(F2362&gt;='كشف حساب'!$F$5,'حركة العملاء'!F2362&lt;='كشف حساب'!$F$6)*AND(D2362='كشف حساب'!$B$5),1,""))</f>
        <v/>
      </c>
      <c r="D2362" s="18"/>
      <c r="E2362" s="17" t="str">
        <f>IFERROR(VLOOKUP(D2362,'بيان العملاء'!$B$7:$I$170,2,0),"")</f>
        <v/>
      </c>
      <c r="F2362" s="16"/>
      <c r="G2362" s="15"/>
      <c r="H2362" s="14"/>
      <c r="I2362" s="13"/>
    </row>
    <row r="2363" spans="2:9" ht="18.75" thickBot="1" x14ac:dyDescent="0.25">
      <c r="B2363" s="25" t="str">
        <f>IF(C2363="","",COUNTIF($C$7:C2363,C2363))</f>
        <v/>
      </c>
      <c r="C2363" s="25" t="str">
        <f>IF(AND('كشف حساب'!$F$5&amp;'كشف حساب'!$F$6="")*AND(D2363='كشف حساب'!$B$5),1,IF(AND(F2363&gt;='كشف حساب'!$F$5,'حركة العملاء'!F2363&lt;='كشف حساب'!$F$6)*AND(D2363='كشف حساب'!$B$5),1,""))</f>
        <v/>
      </c>
      <c r="D2363" s="18"/>
      <c r="E2363" s="17" t="str">
        <f>IFERROR(VLOOKUP(D2363,'بيان العملاء'!$B$7:$I$170,2,0),"")</f>
        <v/>
      </c>
      <c r="F2363" s="16"/>
      <c r="G2363" s="15"/>
      <c r="H2363" s="14"/>
      <c r="I2363" s="13"/>
    </row>
    <row r="2364" spans="2:9" ht="18.75" thickBot="1" x14ac:dyDescent="0.25">
      <c r="B2364" s="25" t="str">
        <f>IF(C2364="","",COUNTIF($C$7:C2364,C2364))</f>
        <v/>
      </c>
      <c r="C2364" s="25" t="str">
        <f>IF(AND('كشف حساب'!$F$5&amp;'كشف حساب'!$F$6="")*AND(D2364='كشف حساب'!$B$5),1,IF(AND(F2364&gt;='كشف حساب'!$F$5,'حركة العملاء'!F2364&lt;='كشف حساب'!$F$6)*AND(D2364='كشف حساب'!$B$5),1,""))</f>
        <v/>
      </c>
      <c r="D2364" s="18"/>
      <c r="E2364" s="17" t="str">
        <f>IFERROR(VLOOKUP(D2364,'بيان العملاء'!$B$7:$I$170,2,0),"")</f>
        <v/>
      </c>
      <c r="F2364" s="16"/>
      <c r="G2364" s="15"/>
      <c r="H2364" s="14"/>
      <c r="I2364" s="13"/>
    </row>
    <row r="2365" spans="2:9" ht="18.75" thickBot="1" x14ac:dyDescent="0.25">
      <c r="B2365" s="25" t="str">
        <f>IF(C2365="","",COUNTIF($C$7:C2365,C2365))</f>
        <v/>
      </c>
      <c r="C2365" s="25" t="str">
        <f>IF(AND('كشف حساب'!$F$5&amp;'كشف حساب'!$F$6="")*AND(D2365='كشف حساب'!$B$5),1,IF(AND(F2365&gt;='كشف حساب'!$F$5,'حركة العملاء'!F2365&lt;='كشف حساب'!$F$6)*AND(D2365='كشف حساب'!$B$5),1,""))</f>
        <v/>
      </c>
      <c r="D2365" s="18"/>
      <c r="E2365" s="17" t="str">
        <f>IFERROR(VLOOKUP(D2365,'بيان العملاء'!$B$7:$I$170,2,0),"")</f>
        <v/>
      </c>
      <c r="F2365" s="16"/>
      <c r="G2365" s="15"/>
      <c r="H2365" s="14"/>
      <c r="I2365" s="13"/>
    </row>
    <row r="2366" spans="2:9" ht="18.75" thickBot="1" x14ac:dyDescent="0.25">
      <c r="B2366" s="25" t="str">
        <f>IF(C2366="","",COUNTIF($C$7:C2366,C2366))</f>
        <v/>
      </c>
      <c r="C2366" s="25" t="str">
        <f>IF(AND('كشف حساب'!$F$5&amp;'كشف حساب'!$F$6="")*AND(D2366='كشف حساب'!$B$5),1,IF(AND(F2366&gt;='كشف حساب'!$F$5,'حركة العملاء'!F2366&lt;='كشف حساب'!$F$6)*AND(D2366='كشف حساب'!$B$5),1,""))</f>
        <v/>
      </c>
      <c r="D2366" s="18"/>
      <c r="E2366" s="17" t="str">
        <f>IFERROR(VLOOKUP(D2366,'بيان العملاء'!$B$7:$I$170,2,0),"")</f>
        <v/>
      </c>
      <c r="F2366" s="16"/>
      <c r="G2366" s="15"/>
      <c r="H2366" s="14"/>
      <c r="I2366" s="13"/>
    </row>
    <row r="2367" spans="2:9" ht="18.75" thickBot="1" x14ac:dyDescent="0.25">
      <c r="B2367" s="25" t="str">
        <f>IF(C2367="","",COUNTIF($C$7:C2367,C2367))</f>
        <v/>
      </c>
      <c r="C2367" s="25" t="str">
        <f>IF(AND('كشف حساب'!$F$5&amp;'كشف حساب'!$F$6="")*AND(D2367='كشف حساب'!$B$5),1,IF(AND(F2367&gt;='كشف حساب'!$F$5,'حركة العملاء'!F2367&lt;='كشف حساب'!$F$6)*AND(D2367='كشف حساب'!$B$5),1,""))</f>
        <v/>
      </c>
      <c r="D2367" s="18"/>
      <c r="E2367" s="17" t="str">
        <f>IFERROR(VLOOKUP(D2367,'بيان العملاء'!$B$7:$I$170,2,0),"")</f>
        <v/>
      </c>
      <c r="F2367" s="16"/>
      <c r="G2367" s="15"/>
      <c r="H2367" s="14"/>
      <c r="I2367" s="13"/>
    </row>
    <row r="2368" spans="2:9" ht="18.75" thickBot="1" x14ac:dyDescent="0.25">
      <c r="B2368" s="25" t="str">
        <f>IF(C2368="","",COUNTIF($C$7:C2368,C2368))</f>
        <v/>
      </c>
      <c r="C2368" s="25" t="str">
        <f>IF(AND('كشف حساب'!$F$5&amp;'كشف حساب'!$F$6="")*AND(D2368='كشف حساب'!$B$5),1,IF(AND(F2368&gt;='كشف حساب'!$F$5,'حركة العملاء'!F2368&lt;='كشف حساب'!$F$6)*AND(D2368='كشف حساب'!$B$5),1,""))</f>
        <v/>
      </c>
      <c r="D2368" s="18"/>
      <c r="E2368" s="17" t="str">
        <f>IFERROR(VLOOKUP(D2368,'بيان العملاء'!$B$7:$I$170,2,0),"")</f>
        <v/>
      </c>
      <c r="F2368" s="16"/>
      <c r="G2368" s="15"/>
      <c r="H2368" s="14"/>
      <c r="I2368" s="13"/>
    </row>
    <row r="2369" spans="2:9" ht="18.75" thickBot="1" x14ac:dyDescent="0.25">
      <c r="B2369" s="25" t="str">
        <f>IF(C2369="","",COUNTIF($C$7:C2369,C2369))</f>
        <v/>
      </c>
      <c r="C2369" s="25" t="str">
        <f>IF(AND('كشف حساب'!$F$5&amp;'كشف حساب'!$F$6="")*AND(D2369='كشف حساب'!$B$5),1,IF(AND(F2369&gt;='كشف حساب'!$F$5,'حركة العملاء'!F2369&lt;='كشف حساب'!$F$6)*AND(D2369='كشف حساب'!$B$5),1,""))</f>
        <v/>
      </c>
      <c r="D2369" s="18"/>
      <c r="E2369" s="17" t="str">
        <f>IFERROR(VLOOKUP(D2369,'بيان العملاء'!$B$7:$I$170,2,0),"")</f>
        <v/>
      </c>
      <c r="F2369" s="16"/>
      <c r="G2369" s="15"/>
      <c r="H2369" s="14"/>
      <c r="I2369" s="13"/>
    </row>
    <row r="2370" spans="2:9" ht="18.75" thickBot="1" x14ac:dyDescent="0.25">
      <c r="B2370" s="25" t="str">
        <f>IF(C2370="","",COUNTIF($C$7:C2370,C2370))</f>
        <v/>
      </c>
      <c r="C2370" s="25" t="str">
        <f>IF(AND('كشف حساب'!$F$5&amp;'كشف حساب'!$F$6="")*AND(D2370='كشف حساب'!$B$5),1,IF(AND(F2370&gt;='كشف حساب'!$F$5,'حركة العملاء'!F2370&lt;='كشف حساب'!$F$6)*AND(D2370='كشف حساب'!$B$5),1,""))</f>
        <v/>
      </c>
      <c r="D2370" s="18"/>
      <c r="E2370" s="17" t="str">
        <f>IFERROR(VLOOKUP(D2370,'بيان العملاء'!$B$7:$I$170,2,0),"")</f>
        <v/>
      </c>
      <c r="F2370" s="16"/>
      <c r="G2370" s="15"/>
      <c r="H2370" s="14"/>
      <c r="I2370" s="13"/>
    </row>
    <row r="2371" spans="2:9" ht="18.75" thickBot="1" x14ac:dyDescent="0.25">
      <c r="B2371" s="25" t="str">
        <f>IF(C2371="","",COUNTIF($C$7:C2371,C2371))</f>
        <v/>
      </c>
      <c r="C2371" s="25" t="str">
        <f>IF(AND('كشف حساب'!$F$5&amp;'كشف حساب'!$F$6="")*AND(D2371='كشف حساب'!$B$5),1,IF(AND(F2371&gt;='كشف حساب'!$F$5,'حركة العملاء'!F2371&lt;='كشف حساب'!$F$6)*AND(D2371='كشف حساب'!$B$5),1,""))</f>
        <v/>
      </c>
      <c r="D2371" s="18"/>
      <c r="E2371" s="17" t="str">
        <f>IFERROR(VLOOKUP(D2371,'بيان العملاء'!$B$7:$I$170,2,0),"")</f>
        <v/>
      </c>
      <c r="F2371" s="16"/>
      <c r="G2371" s="15"/>
      <c r="H2371" s="14"/>
      <c r="I2371" s="13"/>
    </row>
    <row r="2372" spans="2:9" ht="18.75" thickBot="1" x14ac:dyDescent="0.25">
      <c r="B2372" s="25" t="str">
        <f>IF(C2372="","",COUNTIF($C$7:C2372,C2372))</f>
        <v/>
      </c>
      <c r="C2372" s="25" t="str">
        <f>IF(AND('كشف حساب'!$F$5&amp;'كشف حساب'!$F$6="")*AND(D2372='كشف حساب'!$B$5),1,IF(AND(F2372&gt;='كشف حساب'!$F$5,'حركة العملاء'!F2372&lt;='كشف حساب'!$F$6)*AND(D2372='كشف حساب'!$B$5),1,""))</f>
        <v/>
      </c>
      <c r="D2372" s="18"/>
      <c r="E2372" s="17" t="str">
        <f>IFERROR(VLOOKUP(D2372,'بيان العملاء'!$B$7:$I$170,2,0),"")</f>
        <v/>
      </c>
      <c r="F2372" s="16"/>
      <c r="G2372" s="15"/>
      <c r="H2372" s="14"/>
      <c r="I2372" s="13"/>
    </row>
    <row r="2373" spans="2:9" ht="18.75" thickBot="1" x14ac:dyDescent="0.25">
      <c r="B2373" s="25" t="str">
        <f>IF(C2373="","",COUNTIF($C$7:C2373,C2373))</f>
        <v/>
      </c>
      <c r="C2373" s="25" t="str">
        <f>IF(AND('كشف حساب'!$F$5&amp;'كشف حساب'!$F$6="")*AND(D2373='كشف حساب'!$B$5),1,IF(AND(F2373&gt;='كشف حساب'!$F$5,'حركة العملاء'!F2373&lt;='كشف حساب'!$F$6)*AND(D2373='كشف حساب'!$B$5),1,""))</f>
        <v/>
      </c>
      <c r="D2373" s="18"/>
      <c r="E2373" s="17" t="str">
        <f>IFERROR(VLOOKUP(D2373,'بيان العملاء'!$B$7:$I$170,2,0),"")</f>
        <v/>
      </c>
      <c r="F2373" s="16"/>
      <c r="G2373" s="15"/>
      <c r="H2373" s="14"/>
      <c r="I2373" s="13"/>
    </row>
    <row r="2374" spans="2:9" ht="18.75" thickBot="1" x14ac:dyDescent="0.25">
      <c r="B2374" s="25" t="str">
        <f>IF(C2374="","",COUNTIF($C$7:C2374,C2374))</f>
        <v/>
      </c>
      <c r="C2374" s="25" t="str">
        <f>IF(AND('كشف حساب'!$F$5&amp;'كشف حساب'!$F$6="")*AND(D2374='كشف حساب'!$B$5),1,IF(AND(F2374&gt;='كشف حساب'!$F$5,'حركة العملاء'!F2374&lt;='كشف حساب'!$F$6)*AND(D2374='كشف حساب'!$B$5),1,""))</f>
        <v/>
      </c>
      <c r="D2374" s="18"/>
      <c r="E2374" s="17" t="str">
        <f>IFERROR(VLOOKUP(D2374,'بيان العملاء'!$B$7:$I$170,2,0),"")</f>
        <v/>
      </c>
      <c r="F2374" s="16"/>
      <c r="G2374" s="15"/>
      <c r="H2374" s="14"/>
      <c r="I2374" s="13"/>
    </row>
    <row r="2375" spans="2:9" ht="18.75" thickBot="1" x14ac:dyDescent="0.25">
      <c r="B2375" s="25" t="str">
        <f>IF(C2375="","",COUNTIF($C$7:C2375,C2375))</f>
        <v/>
      </c>
      <c r="C2375" s="25" t="str">
        <f>IF(AND('كشف حساب'!$F$5&amp;'كشف حساب'!$F$6="")*AND(D2375='كشف حساب'!$B$5),1,IF(AND(F2375&gt;='كشف حساب'!$F$5,'حركة العملاء'!F2375&lt;='كشف حساب'!$F$6)*AND(D2375='كشف حساب'!$B$5),1,""))</f>
        <v/>
      </c>
      <c r="D2375" s="18"/>
      <c r="E2375" s="17" t="str">
        <f>IFERROR(VLOOKUP(D2375,'بيان العملاء'!$B$7:$I$170,2,0),"")</f>
        <v/>
      </c>
      <c r="F2375" s="16"/>
      <c r="G2375" s="15"/>
      <c r="H2375" s="14"/>
      <c r="I2375" s="13"/>
    </row>
    <row r="2376" spans="2:9" ht="18.75" thickBot="1" x14ac:dyDescent="0.25">
      <c r="B2376" s="25" t="str">
        <f>IF(C2376="","",COUNTIF($C$7:C2376,C2376))</f>
        <v/>
      </c>
      <c r="C2376" s="25" t="str">
        <f>IF(AND('كشف حساب'!$F$5&amp;'كشف حساب'!$F$6="")*AND(D2376='كشف حساب'!$B$5),1,IF(AND(F2376&gt;='كشف حساب'!$F$5,'حركة العملاء'!F2376&lt;='كشف حساب'!$F$6)*AND(D2376='كشف حساب'!$B$5),1,""))</f>
        <v/>
      </c>
      <c r="D2376" s="18"/>
      <c r="E2376" s="17" t="str">
        <f>IFERROR(VLOOKUP(D2376,'بيان العملاء'!$B$7:$I$170,2,0),"")</f>
        <v/>
      </c>
      <c r="F2376" s="16"/>
      <c r="G2376" s="15"/>
      <c r="H2376" s="14"/>
      <c r="I2376" s="13"/>
    </row>
    <row r="2377" spans="2:9" ht="18.75" thickBot="1" x14ac:dyDescent="0.25">
      <c r="B2377" s="25" t="str">
        <f>IF(C2377="","",COUNTIF($C$7:C2377,C2377))</f>
        <v/>
      </c>
      <c r="C2377" s="25" t="str">
        <f>IF(AND('كشف حساب'!$F$5&amp;'كشف حساب'!$F$6="")*AND(D2377='كشف حساب'!$B$5),1,IF(AND(F2377&gt;='كشف حساب'!$F$5,'حركة العملاء'!F2377&lt;='كشف حساب'!$F$6)*AND(D2377='كشف حساب'!$B$5),1,""))</f>
        <v/>
      </c>
      <c r="D2377" s="18"/>
      <c r="E2377" s="17" t="str">
        <f>IFERROR(VLOOKUP(D2377,'بيان العملاء'!$B$7:$I$170,2,0),"")</f>
        <v/>
      </c>
      <c r="F2377" s="16"/>
      <c r="G2377" s="15"/>
      <c r="H2377" s="14"/>
      <c r="I2377" s="13"/>
    </row>
    <row r="2378" spans="2:9" ht="18.75" thickBot="1" x14ac:dyDescent="0.25">
      <c r="B2378" s="25" t="str">
        <f>IF(C2378="","",COUNTIF($C$7:C2378,C2378))</f>
        <v/>
      </c>
      <c r="C2378" s="25" t="str">
        <f>IF(AND('كشف حساب'!$F$5&amp;'كشف حساب'!$F$6="")*AND(D2378='كشف حساب'!$B$5),1,IF(AND(F2378&gt;='كشف حساب'!$F$5,'حركة العملاء'!F2378&lt;='كشف حساب'!$F$6)*AND(D2378='كشف حساب'!$B$5),1,""))</f>
        <v/>
      </c>
      <c r="D2378" s="18"/>
      <c r="E2378" s="17" t="str">
        <f>IFERROR(VLOOKUP(D2378,'بيان العملاء'!$B$7:$I$170,2,0),"")</f>
        <v/>
      </c>
      <c r="F2378" s="16"/>
      <c r="G2378" s="15"/>
      <c r="H2378" s="14"/>
      <c r="I2378" s="13"/>
    </row>
    <row r="2379" spans="2:9" ht="18.75" thickBot="1" x14ac:dyDescent="0.25">
      <c r="B2379" s="25" t="str">
        <f>IF(C2379="","",COUNTIF($C$7:C2379,C2379))</f>
        <v/>
      </c>
      <c r="C2379" s="25" t="str">
        <f>IF(AND('كشف حساب'!$F$5&amp;'كشف حساب'!$F$6="")*AND(D2379='كشف حساب'!$B$5),1,IF(AND(F2379&gt;='كشف حساب'!$F$5,'حركة العملاء'!F2379&lt;='كشف حساب'!$F$6)*AND(D2379='كشف حساب'!$B$5),1,""))</f>
        <v/>
      </c>
      <c r="D2379" s="18"/>
      <c r="E2379" s="17" t="str">
        <f>IFERROR(VLOOKUP(D2379,'بيان العملاء'!$B$7:$I$170,2,0),"")</f>
        <v/>
      </c>
      <c r="F2379" s="16"/>
      <c r="G2379" s="15"/>
      <c r="H2379" s="14"/>
      <c r="I2379" s="13"/>
    </row>
    <row r="2380" spans="2:9" ht="18.75" thickBot="1" x14ac:dyDescent="0.25">
      <c r="B2380" s="25" t="str">
        <f>IF(C2380="","",COUNTIF($C$7:C2380,C2380))</f>
        <v/>
      </c>
      <c r="C2380" s="25" t="str">
        <f>IF(AND('كشف حساب'!$F$5&amp;'كشف حساب'!$F$6="")*AND(D2380='كشف حساب'!$B$5),1,IF(AND(F2380&gt;='كشف حساب'!$F$5,'حركة العملاء'!F2380&lt;='كشف حساب'!$F$6)*AND(D2380='كشف حساب'!$B$5),1,""))</f>
        <v/>
      </c>
      <c r="D2380" s="18"/>
      <c r="E2380" s="17" t="str">
        <f>IFERROR(VLOOKUP(D2380,'بيان العملاء'!$B$7:$I$170,2,0),"")</f>
        <v/>
      </c>
      <c r="F2380" s="16"/>
      <c r="G2380" s="15"/>
      <c r="H2380" s="14"/>
      <c r="I2380" s="13"/>
    </row>
    <row r="2381" spans="2:9" ht="18.75" thickBot="1" x14ac:dyDescent="0.25">
      <c r="B2381" s="25" t="str">
        <f>IF(C2381="","",COUNTIF($C$7:C2381,C2381))</f>
        <v/>
      </c>
      <c r="C2381" s="25" t="str">
        <f>IF(AND('كشف حساب'!$F$5&amp;'كشف حساب'!$F$6="")*AND(D2381='كشف حساب'!$B$5),1,IF(AND(F2381&gt;='كشف حساب'!$F$5,'حركة العملاء'!F2381&lt;='كشف حساب'!$F$6)*AND(D2381='كشف حساب'!$B$5),1,""))</f>
        <v/>
      </c>
      <c r="D2381" s="18"/>
      <c r="E2381" s="17" t="str">
        <f>IFERROR(VLOOKUP(D2381,'بيان العملاء'!$B$7:$I$170,2,0),"")</f>
        <v/>
      </c>
      <c r="F2381" s="16"/>
      <c r="G2381" s="15"/>
      <c r="H2381" s="14"/>
      <c r="I2381" s="13"/>
    </row>
    <row r="2382" spans="2:9" ht="18.75" thickBot="1" x14ac:dyDescent="0.25">
      <c r="B2382" s="25" t="str">
        <f>IF(C2382="","",COUNTIF($C$7:C2382,C2382))</f>
        <v/>
      </c>
      <c r="C2382" s="25" t="str">
        <f>IF(AND('كشف حساب'!$F$5&amp;'كشف حساب'!$F$6="")*AND(D2382='كشف حساب'!$B$5),1,IF(AND(F2382&gt;='كشف حساب'!$F$5,'حركة العملاء'!F2382&lt;='كشف حساب'!$F$6)*AND(D2382='كشف حساب'!$B$5),1,""))</f>
        <v/>
      </c>
      <c r="D2382" s="18"/>
      <c r="E2382" s="17" t="str">
        <f>IFERROR(VLOOKUP(D2382,'بيان العملاء'!$B$7:$I$170,2,0),"")</f>
        <v/>
      </c>
      <c r="F2382" s="16"/>
      <c r="G2382" s="15"/>
      <c r="H2382" s="14"/>
      <c r="I2382" s="13"/>
    </row>
    <row r="2383" spans="2:9" ht="18.75" thickBot="1" x14ac:dyDescent="0.25">
      <c r="B2383" s="25" t="str">
        <f>IF(C2383="","",COUNTIF($C$7:C2383,C2383))</f>
        <v/>
      </c>
      <c r="C2383" s="25" t="str">
        <f>IF(AND('كشف حساب'!$F$5&amp;'كشف حساب'!$F$6="")*AND(D2383='كشف حساب'!$B$5),1,IF(AND(F2383&gt;='كشف حساب'!$F$5,'حركة العملاء'!F2383&lt;='كشف حساب'!$F$6)*AND(D2383='كشف حساب'!$B$5),1,""))</f>
        <v/>
      </c>
      <c r="D2383" s="18"/>
      <c r="E2383" s="17" t="str">
        <f>IFERROR(VLOOKUP(D2383,'بيان العملاء'!$B$7:$I$170,2,0),"")</f>
        <v/>
      </c>
      <c r="F2383" s="16"/>
      <c r="G2383" s="15"/>
      <c r="H2383" s="14"/>
      <c r="I2383" s="13"/>
    </row>
    <row r="2384" spans="2:9" ht="18.75" thickBot="1" x14ac:dyDescent="0.25">
      <c r="B2384" s="25" t="str">
        <f>IF(C2384="","",COUNTIF($C$7:C2384,C2384))</f>
        <v/>
      </c>
      <c r="C2384" s="25" t="str">
        <f>IF(AND('كشف حساب'!$F$5&amp;'كشف حساب'!$F$6="")*AND(D2384='كشف حساب'!$B$5),1,IF(AND(F2384&gt;='كشف حساب'!$F$5,'حركة العملاء'!F2384&lt;='كشف حساب'!$F$6)*AND(D2384='كشف حساب'!$B$5),1,""))</f>
        <v/>
      </c>
      <c r="D2384" s="18"/>
      <c r="E2384" s="17" t="str">
        <f>IFERROR(VLOOKUP(D2384,'بيان العملاء'!$B$7:$I$170,2,0),"")</f>
        <v/>
      </c>
      <c r="F2384" s="16"/>
      <c r="G2384" s="15"/>
      <c r="H2384" s="14"/>
      <c r="I2384" s="13"/>
    </row>
    <row r="2385" spans="2:9" ht="18.75" thickBot="1" x14ac:dyDescent="0.25">
      <c r="B2385" s="25" t="str">
        <f>IF(C2385="","",COUNTIF($C$7:C2385,C2385))</f>
        <v/>
      </c>
      <c r="C2385" s="25" t="str">
        <f>IF(AND('كشف حساب'!$F$5&amp;'كشف حساب'!$F$6="")*AND(D2385='كشف حساب'!$B$5),1,IF(AND(F2385&gt;='كشف حساب'!$F$5,'حركة العملاء'!F2385&lt;='كشف حساب'!$F$6)*AND(D2385='كشف حساب'!$B$5),1,""))</f>
        <v/>
      </c>
      <c r="D2385" s="18"/>
      <c r="E2385" s="17" t="str">
        <f>IFERROR(VLOOKUP(D2385,'بيان العملاء'!$B$7:$I$170,2,0),"")</f>
        <v/>
      </c>
      <c r="F2385" s="16"/>
      <c r="G2385" s="15"/>
      <c r="H2385" s="14"/>
      <c r="I2385" s="13"/>
    </row>
    <row r="2386" spans="2:9" ht="18.75" thickBot="1" x14ac:dyDescent="0.25">
      <c r="B2386" s="25" t="str">
        <f>IF(C2386="","",COUNTIF($C$7:C2386,C2386))</f>
        <v/>
      </c>
      <c r="C2386" s="25" t="str">
        <f>IF(AND('كشف حساب'!$F$5&amp;'كشف حساب'!$F$6="")*AND(D2386='كشف حساب'!$B$5),1,IF(AND(F2386&gt;='كشف حساب'!$F$5,'حركة العملاء'!F2386&lt;='كشف حساب'!$F$6)*AND(D2386='كشف حساب'!$B$5),1,""))</f>
        <v/>
      </c>
      <c r="D2386" s="18"/>
      <c r="E2386" s="17" t="str">
        <f>IFERROR(VLOOKUP(D2386,'بيان العملاء'!$B$7:$I$170,2,0),"")</f>
        <v/>
      </c>
      <c r="F2386" s="16"/>
      <c r="G2386" s="15"/>
      <c r="H2386" s="14"/>
      <c r="I2386" s="13"/>
    </row>
    <row r="2387" spans="2:9" ht="18.75" thickBot="1" x14ac:dyDescent="0.25">
      <c r="B2387" s="25" t="str">
        <f>IF(C2387="","",COUNTIF($C$7:C2387,C2387))</f>
        <v/>
      </c>
      <c r="C2387" s="25" t="str">
        <f>IF(AND('كشف حساب'!$F$5&amp;'كشف حساب'!$F$6="")*AND(D2387='كشف حساب'!$B$5),1,IF(AND(F2387&gt;='كشف حساب'!$F$5,'حركة العملاء'!F2387&lt;='كشف حساب'!$F$6)*AND(D2387='كشف حساب'!$B$5),1,""))</f>
        <v/>
      </c>
      <c r="D2387" s="18"/>
      <c r="E2387" s="17" t="str">
        <f>IFERROR(VLOOKUP(D2387,'بيان العملاء'!$B$7:$I$170,2,0),"")</f>
        <v/>
      </c>
      <c r="F2387" s="16"/>
      <c r="G2387" s="15"/>
      <c r="H2387" s="14"/>
      <c r="I2387" s="13"/>
    </row>
    <row r="2388" spans="2:9" ht="18.75" thickBot="1" x14ac:dyDescent="0.25">
      <c r="B2388" s="25" t="str">
        <f>IF(C2388="","",COUNTIF($C$7:C2388,C2388))</f>
        <v/>
      </c>
      <c r="C2388" s="25" t="str">
        <f>IF(AND('كشف حساب'!$F$5&amp;'كشف حساب'!$F$6="")*AND(D2388='كشف حساب'!$B$5),1,IF(AND(F2388&gt;='كشف حساب'!$F$5,'حركة العملاء'!F2388&lt;='كشف حساب'!$F$6)*AND(D2388='كشف حساب'!$B$5),1,""))</f>
        <v/>
      </c>
      <c r="D2388" s="18"/>
      <c r="E2388" s="17" t="str">
        <f>IFERROR(VLOOKUP(D2388,'بيان العملاء'!$B$7:$I$170,2,0),"")</f>
        <v/>
      </c>
      <c r="F2388" s="16"/>
      <c r="G2388" s="15"/>
      <c r="H2388" s="14"/>
      <c r="I2388" s="13"/>
    </row>
    <row r="2389" spans="2:9" ht="18.75" thickBot="1" x14ac:dyDescent="0.25">
      <c r="B2389" s="25" t="str">
        <f>IF(C2389="","",COUNTIF($C$7:C2389,C2389))</f>
        <v/>
      </c>
      <c r="C2389" s="25" t="str">
        <f>IF(AND('كشف حساب'!$F$5&amp;'كشف حساب'!$F$6="")*AND(D2389='كشف حساب'!$B$5),1,IF(AND(F2389&gt;='كشف حساب'!$F$5,'حركة العملاء'!F2389&lt;='كشف حساب'!$F$6)*AND(D2389='كشف حساب'!$B$5),1,""))</f>
        <v/>
      </c>
      <c r="D2389" s="18"/>
      <c r="E2389" s="17" t="str">
        <f>IFERROR(VLOOKUP(D2389,'بيان العملاء'!$B$7:$I$170,2,0),"")</f>
        <v/>
      </c>
      <c r="F2389" s="16"/>
      <c r="G2389" s="15"/>
      <c r="H2389" s="14"/>
      <c r="I2389" s="13"/>
    </row>
    <row r="2390" spans="2:9" ht="18.75" thickBot="1" x14ac:dyDescent="0.25">
      <c r="B2390" s="25" t="str">
        <f>IF(C2390="","",COUNTIF($C$7:C2390,C2390))</f>
        <v/>
      </c>
      <c r="C2390" s="25" t="str">
        <f>IF(AND('كشف حساب'!$F$5&amp;'كشف حساب'!$F$6="")*AND(D2390='كشف حساب'!$B$5),1,IF(AND(F2390&gt;='كشف حساب'!$F$5,'حركة العملاء'!F2390&lt;='كشف حساب'!$F$6)*AND(D2390='كشف حساب'!$B$5),1,""))</f>
        <v/>
      </c>
      <c r="D2390" s="18"/>
      <c r="E2390" s="17" t="str">
        <f>IFERROR(VLOOKUP(D2390,'بيان العملاء'!$B$7:$I$170,2,0),"")</f>
        <v/>
      </c>
      <c r="F2390" s="16"/>
      <c r="G2390" s="15"/>
      <c r="H2390" s="14"/>
      <c r="I2390" s="13"/>
    </row>
    <row r="2391" spans="2:9" ht="18.75" thickBot="1" x14ac:dyDescent="0.25">
      <c r="B2391" s="25" t="str">
        <f>IF(C2391="","",COUNTIF($C$7:C2391,C2391))</f>
        <v/>
      </c>
      <c r="C2391" s="25" t="str">
        <f>IF(AND('كشف حساب'!$F$5&amp;'كشف حساب'!$F$6="")*AND(D2391='كشف حساب'!$B$5),1,IF(AND(F2391&gt;='كشف حساب'!$F$5,'حركة العملاء'!F2391&lt;='كشف حساب'!$F$6)*AND(D2391='كشف حساب'!$B$5),1,""))</f>
        <v/>
      </c>
      <c r="D2391" s="18"/>
      <c r="E2391" s="17" t="str">
        <f>IFERROR(VLOOKUP(D2391,'بيان العملاء'!$B$7:$I$170,2,0),"")</f>
        <v/>
      </c>
      <c r="F2391" s="16"/>
      <c r="G2391" s="15"/>
      <c r="H2391" s="14"/>
      <c r="I2391" s="13"/>
    </row>
    <row r="2392" spans="2:9" ht="18.75" thickBot="1" x14ac:dyDescent="0.25">
      <c r="B2392" s="25" t="str">
        <f>IF(C2392="","",COUNTIF($C$7:C2392,C2392))</f>
        <v/>
      </c>
      <c r="C2392" s="25" t="str">
        <f>IF(AND('كشف حساب'!$F$5&amp;'كشف حساب'!$F$6="")*AND(D2392='كشف حساب'!$B$5),1,IF(AND(F2392&gt;='كشف حساب'!$F$5,'حركة العملاء'!F2392&lt;='كشف حساب'!$F$6)*AND(D2392='كشف حساب'!$B$5),1,""))</f>
        <v/>
      </c>
      <c r="D2392" s="18"/>
      <c r="E2392" s="17" t="str">
        <f>IFERROR(VLOOKUP(D2392,'بيان العملاء'!$B$7:$I$170,2,0),"")</f>
        <v/>
      </c>
      <c r="F2392" s="16"/>
      <c r="G2392" s="15"/>
      <c r="H2392" s="14"/>
      <c r="I2392" s="13"/>
    </row>
    <row r="2393" spans="2:9" ht="18.75" thickBot="1" x14ac:dyDescent="0.25">
      <c r="B2393" s="25" t="str">
        <f>IF(C2393="","",COUNTIF($C$7:C2393,C2393))</f>
        <v/>
      </c>
      <c r="C2393" s="25" t="str">
        <f>IF(AND('كشف حساب'!$F$5&amp;'كشف حساب'!$F$6="")*AND(D2393='كشف حساب'!$B$5),1,IF(AND(F2393&gt;='كشف حساب'!$F$5,'حركة العملاء'!F2393&lt;='كشف حساب'!$F$6)*AND(D2393='كشف حساب'!$B$5),1,""))</f>
        <v/>
      </c>
      <c r="D2393" s="18"/>
      <c r="E2393" s="17" t="str">
        <f>IFERROR(VLOOKUP(D2393,'بيان العملاء'!$B$7:$I$170,2,0),"")</f>
        <v/>
      </c>
      <c r="F2393" s="16"/>
      <c r="G2393" s="15"/>
      <c r="H2393" s="14"/>
      <c r="I2393" s="13"/>
    </row>
    <row r="2394" spans="2:9" ht="18.75" thickBot="1" x14ac:dyDescent="0.25">
      <c r="B2394" s="25" t="str">
        <f>IF(C2394="","",COUNTIF($C$7:C2394,C2394))</f>
        <v/>
      </c>
      <c r="C2394" s="25" t="str">
        <f>IF(AND('كشف حساب'!$F$5&amp;'كشف حساب'!$F$6="")*AND(D2394='كشف حساب'!$B$5),1,IF(AND(F2394&gt;='كشف حساب'!$F$5,'حركة العملاء'!F2394&lt;='كشف حساب'!$F$6)*AND(D2394='كشف حساب'!$B$5),1,""))</f>
        <v/>
      </c>
      <c r="D2394" s="18"/>
      <c r="E2394" s="17" t="str">
        <f>IFERROR(VLOOKUP(D2394,'بيان العملاء'!$B$7:$I$170,2,0),"")</f>
        <v/>
      </c>
      <c r="F2394" s="16"/>
      <c r="G2394" s="15"/>
      <c r="H2394" s="14"/>
      <c r="I2394" s="13"/>
    </row>
    <row r="2395" spans="2:9" ht="18.75" thickBot="1" x14ac:dyDescent="0.25">
      <c r="B2395" s="25" t="str">
        <f>IF(C2395="","",COUNTIF($C$7:C2395,C2395))</f>
        <v/>
      </c>
      <c r="C2395" s="25" t="str">
        <f>IF(AND('كشف حساب'!$F$5&amp;'كشف حساب'!$F$6="")*AND(D2395='كشف حساب'!$B$5),1,IF(AND(F2395&gt;='كشف حساب'!$F$5,'حركة العملاء'!F2395&lt;='كشف حساب'!$F$6)*AND(D2395='كشف حساب'!$B$5),1,""))</f>
        <v/>
      </c>
      <c r="D2395" s="18"/>
      <c r="E2395" s="17" t="str">
        <f>IFERROR(VLOOKUP(D2395,'بيان العملاء'!$B$7:$I$170,2,0),"")</f>
        <v/>
      </c>
      <c r="F2395" s="16"/>
      <c r="G2395" s="15"/>
      <c r="H2395" s="14"/>
      <c r="I2395" s="13"/>
    </row>
    <row r="2396" spans="2:9" ht="18.75" thickBot="1" x14ac:dyDescent="0.25">
      <c r="B2396" s="25" t="str">
        <f>IF(C2396="","",COUNTIF($C$7:C2396,C2396))</f>
        <v/>
      </c>
      <c r="C2396" s="25" t="str">
        <f>IF(AND('كشف حساب'!$F$5&amp;'كشف حساب'!$F$6="")*AND(D2396='كشف حساب'!$B$5),1,IF(AND(F2396&gt;='كشف حساب'!$F$5,'حركة العملاء'!F2396&lt;='كشف حساب'!$F$6)*AND(D2396='كشف حساب'!$B$5),1,""))</f>
        <v/>
      </c>
      <c r="D2396" s="18"/>
      <c r="E2396" s="17" t="str">
        <f>IFERROR(VLOOKUP(D2396,'بيان العملاء'!$B$7:$I$170,2,0),"")</f>
        <v/>
      </c>
      <c r="F2396" s="16"/>
      <c r="G2396" s="15"/>
      <c r="H2396" s="14"/>
      <c r="I2396" s="13"/>
    </row>
    <row r="2397" spans="2:9" ht="18.75" thickBot="1" x14ac:dyDescent="0.25">
      <c r="B2397" s="25" t="str">
        <f>IF(C2397="","",COUNTIF($C$7:C2397,C2397))</f>
        <v/>
      </c>
      <c r="C2397" s="25" t="str">
        <f>IF(AND('كشف حساب'!$F$5&amp;'كشف حساب'!$F$6="")*AND(D2397='كشف حساب'!$B$5),1,IF(AND(F2397&gt;='كشف حساب'!$F$5,'حركة العملاء'!F2397&lt;='كشف حساب'!$F$6)*AND(D2397='كشف حساب'!$B$5),1,""))</f>
        <v/>
      </c>
      <c r="D2397" s="18"/>
      <c r="E2397" s="17" t="str">
        <f>IFERROR(VLOOKUP(D2397,'بيان العملاء'!$B$7:$I$170,2,0),"")</f>
        <v/>
      </c>
      <c r="F2397" s="16"/>
      <c r="G2397" s="15"/>
      <c r="H2397" s="14"/>
      <c r="I2397" s="13"/>
    </row>
    <row r="2398" spans="2:9" ht="18.75" thickBot="1" x14ac:dyDescent="0.25">
      <c r="B2398" s="25" t="str">
        <f>IF(C2398="","",COUNTIF($C$7:C2398,C2398))</f>
        <v/>
      </c>
      <c r="C2398" s="25" t="str">
        <f>IF(AND('كشف حساب'!$F$5&amp;'كشف حساب'!$F$6="")*AND(D2398='كشف حساب'!$B$5),1,IF(AND(F2398&gt;='كشف حساب'!$F$5,'حركة العملاء'!F2398&lt;='كشف حساب'!$F$6)*AND(D2398='كشف حساب'!$B$5),1,""))</f>
        <v/>
      </c>
      <c r="D2398" s="18"/>
      <c r="E2398" s="17" t="str">
        <f>IFERROR(VLOOKUP(D2398,'بيان العملاء'!$B$7:$I$170,2,0),"")</f>
        <v/>
      </c>
      <c r="F2398" s="16"/>
      <c r="G2398" s="15"/>
      <c r="H2398" s="14"/>
      <c r="I2398" s="13"/>
    </row>
    <row r="2399" spans="2:9" ht="18.75" thickBot="1" x14ac:dyDescent="0.25">
      <c r="B2399" s="25" t="str">
        <f>IF(C2399="","",COUNTIF($C$7:C2399,C2399))</f>
        <v/>
      </c>
      <c r="C2399" s="25" t="str">
        <f>IF(AND('كشف حساب'!$F$5&amp;'كشف حساب'!$F$6="")*AND(D2399='كشف حساب'!$B$5),1,IF(AND(F2399&gt;='كشف حساب'!$F$5,'حركة العملاء'!F2399&lt;='كشف حساب'!$F$6)*AND(D2399='كشف حساب'!$B$5),1,""))</f>
        <v/>
      </c>
      <c r="D2399" s="18"/>
      <c r="E2399" s="17" t="str">
        <f>IFERROR(VLOOKUP(D2399,'بيان العملاء'!$B$7:$I$170,2,0),"")</f>
        <v/>
      </c>
      <c r="F2399" s="16"/>
      <c r="G2399" s="15"/>
      <c r="H2399" s="14"/>
      <c r="I2399" s="13"/>
    </row>
    <row r="2400" spans="2:9" ht="18.75" thickBot="1" x14ac:dyDescent="0.25">
      <c r="B2400" s="25" t="str">
        <f>IF(C2400="","",COUNTIF($C$7:C2400,C2400))</f>
        <v/>
      </c>
      <c r="C2400" s="25" t="str">
        <f>IF(AND('كشف حساب'!$F$5&amp;'كشف حساب'!$F$6="")*AND(D2400='كشف حساب'!$B$5),1,IF(AND(F2400&gt;='كشف حساب'!$F$5,'حركة العملاء'!F2400&lt;='كشف حساب'!$F$6)*AND(D2400='كشف حساب'!$B$5),1,""))</f>
        <v/>
      </c>
      <c r="D2400" s="18"/>
      <c r="E2400" s="17" t="str">
        <f>IFERROR(VLOOKUP(D2400,'بيان العملاء'!$B$7:$I$170,2,0),"")</f>
        <v/>
      </c>
      <c r="F2400" s="16"/>
      <c r="G2400" s="15"/>
      <c r="H2400" s="14"/>
      <c r="I2400" s="13"/>
    </row>
    <row r="2401" spans="2:9" ht="18.75" thickBot="1" x14ac:dyDescent="0.25">
      <c r="B2401" s="25" t="str">
        <f>IF(C2401="","",COUNTIF($C$7:C2401,C2401))</f>
        <v/>
      </c>
      <c r="C2401" s="25" t="str">
        <f>IF(AND('كشف حساب'!$F$5&amp;'كشف حساب'!$F$6="")*AND(D2401='كشف حساب'!$B$5),1,IF(AND(F2401&gt;='كشف حساب'!$F$5,'حركة العملاء'!F2401&lt;='كشف حساب'!$F$6)*AND(D2401='كشف حساب'!$B$5),1,""))</f>
        <v/>
      </c>
      <c r="D2401" s="18"/>
      <c r="E2401" s="17" t="str">
        <f>IFERROR(VLOOKUP(D2401,'بيان العملاء'!$B$7:$I$170,2,0),"")</f>
        <v/>
      </c>
      <c r="F2401" s="16"/>
      <c r="G2401" s="15"/>
      <c r="H2401" s="14"/>
      <c r="I2401" s="13"/>
    </row>
    <row r="2402" spans="2:9" ht="18.75" thickBot="1" x14ac:dyDescent="0.25">
      <c r="B2402" s="25" t="str">
        <f>IF(C2402="","",COUNTIF($C$7:C2402,C2402))</f>
        <v/>
      </c>
      <c r="C2402" s="25" t="str">
        <f>IF(AND('كشف حساب'!$F$5&amp;'كشف حساب'!$F$6="")*AND(D2402='كشف حساب'!$B$5),1,IF(AND(F2402&gt;='كشف حساب'!$F$5,'حركة العملاء'!F2402&lt;='كشف حساب'!$F$6)*AND(D2402='كشف حساب'!$B$5),1,""))</f>
        <v/>
      </c>
      <c r="D2402" s="18"/>
      <c r="E2402" s="17" t="str">
        <f>IFERROR(VLOOKUP(D2402,'بيان العملاء'!$B$7:$I$170,2,0),"")</f>
        <v/>
      </c>
      <c r="F2402" s="16"/>
      <c r="G2402" s="15"/>
      <c r="H2402" s="14"/>
      <c r="I2402" s="13"/>
    </row>
    <row r="2403" spans="2:9" ht="18.75" thickBot="1" x14ac:dyDescent="0.25">
      <c r="B2403" s="25" t="str">
        <f>IF(C2403="","",COUNTIF($C$7:C2403,C2403))</f>
        <v/>
      </c>
      <c r="C2403" s="25" t="str">
        <f>IF(AND('كشف حساب'!$F$5&amp;'كشف حساب'!$F$6="")*AND(D2403='كشف حساب'!$B$5),1,IF(AND(F2403&gt;='كشف حساب'!$F$5,'حركة العملاء'!F2403&lt;='كشف حساب'!$F$6)*AND(D2403='كشف حساب'!$B$5),1,""))</f>
        <v/>
      </c>
      <c r="D2403" s="18"/>
      <c r="E2403" s="17" t="str">
        <f>IFERROR(VLOOKUP(D2403,'بيان العملاء'!$B$7:$I$170,2,0),"")</f>
        <v/>
      </c>
      <c r="F2403" s="16"/>
      <c r="G2403" s="15"/>
      <c r="H2403" s="14"/>
      <c r="I2403" s="13"/>
    </row>
    <row r="2404" spans="2:9" ht="18.75" thickBot="1" x14ac:dyDescent="0.25">
      <c r="B2404" s="25" t="str">
        <f>IF(C2404="","",COUNTIF($C$7:C2404,C2404))</f>
        <v/>
      </c>
      <c r="C2404" s="25" t="str">
        <f>IF(AND('كشف حساب'!$F$5&amp;'كشف حساب'!$F$6="")*AND(D2404='كشف حساب'!$B$5),1,IF(AND(F2404&gt;='كشف حساب'!$F$5,'حركة العملاء'!F2404&lt;='كشف حساب'!$F$6)*AND(D2404='كشف حساب'!$B$5),1,""))</f>
        <v/>
      </c>
      <c r="D2404" s="18"/>
      <c r="E2404" s="17" t="str">
        <f>IFERROR(VLOOKUP(D2404,'بيان العملاء'!$B$7:$I$170,2,0),"")</f>
        <v/>
      </c>
      <c r="F2404" s="16"/>
      <c r="G2404" s="15"/>
      <c r="H2404" s="14"/>
      <c r="I2404" s="13"/>
    </row>
    <row r="2405" spans="2:9" ht="18.75" thickBot="1" x14ac:dyDescent="0.25">
      <c r="B2405" s="25" t="str">
        <f>IF(C2405="","",COUNTIF($C$7:C2405,C2405))</f>
        <v/>
      </c>
      <c r="C2405" s="25" t="str">
        <f>IF(AND('كشف حساب'!$F$5&amp;'كشف حساب'!$F$6="")*AND(D2405='كشف حساب'!$B$5),1,IF(AND(F2405&gt;='كشف حساب'!$F$5,'حركة العملاء'!F2405&lt;='كشف حساب'!$F$6)*AND(D2405='كشف حساب'!$B$5),1,""))</f>
        <v/>
      </c>
      <c r="D2405" s="18"/>
      <c r="E2405" s="17" t="str">
        <f>IFERROR(VLOOKUP(D2405,'بيان العملاء'!$B$7:$I$170,2,0),"")</f>
        <v/>
      </c>
      <c r="F2405" s="16"/>
      <c r="G2405" s="15"/>
      <c r="H2405" s="14"/>
      <c r="I2405" s="13"/>
    </row>
    <row r="2406" spans="2:9" ht="18.75" thickBot="1" x14ac:dyDescent="0.25">
      <c r="B2406" s="25" t="str">
        <f>IF(C2406="","",COUNTIF($C$7:C2406,C2406))</f>
        <v/>
      </c>
      <c r="C2406" s="25" t="str">
        <f>IF(AND('كشف حساب'!$F$5&amp;'كشف حساب'!$F$6="")*AND(D2406='كشف حساب'!$B$5),1,IF(AND(F2406&gt;='كشف حساب'!$F$5,'حركة العملاء'!F2406&lt;='كشف حساب'!$F$6)*AND(D2406='كشف حساب'!$B$5),1,""))</f>
        <v/>
      </c>
      <c r="D2406" s="18"/>
      <c r="E2406" s="17" t="str">
        <f>IFERROR(VLOOKUP(D2406,'بيان العملاء'!$B$7:$I$170,2,0),"")</f>
        <v/>
      </c>
      <c r="F2406" s="16"/>
      <c r="G2406" s="15"/>
      <c r="H2406" s="14"/>
      <c r="I2406" s="13"/>
    </row>
    <row r="2407" spans="2:9" ht="18.75" thickBot="1" x14ac:dyDescent="0.25">
      <c r="B2407" s="25" t="str">
        <f>IF(C2407="","",COUNTIF($C$7:C2407,C2407))</f>
        <v/>
      </c>
      <c r="C2407" s="25" t="str">
        <f>IF(AND('كشف حساب'!$F$5&amp;'كشف حساب'!$F$6="")*AND(D2407='كشف حساب'!$B$5),1,IF(AND(F2407&gt;='كشف حساب'!$F$5,'حركة العملاء'!F2407&lt;='كشف حساب'!$F$6)*AND(D2407='كشف حساب'!$B$5),1,""))</f>
        <v/>
      </c>
      <c r="D2407" s="18"/>
      <c r="E2407" s="17" t="str">
        <f>IFERROR(VLOOKUP(D2407,'بيان العملاء'!$B$7:$I$170,2,0),"")</f>
        <v/>
      </c>
      <c r="F2407" s="16"/>
      <c r="G2407" s="15"/>
      <c r="H2407" s="14"/>
      <c r="I2407" s="13"/>
    </row>
    <row r="2408" spans="2:9" ht="18.75" thickBot="1" x14ac:dyDescent="0.25">
      <c r="B2408" s="25" t="str">
        <f>IF(C2408="","",COUNTIF($C$7:C2408,C2408))</f>
        <v/>
      </c>
      <c r="C2408" s="25" t="str">
        <f>IF(AND('كشف حساب'!$F$5&amp;'كشف حساب'!$F$6="")*AND(D2408='كشف حساب'!$B$5),1,IF(AND(F2408&gt;='كشف حساب'!$F$5,'حركة العملاء'!F2408&lt;='كشف حساب'!$F$6)*AND(D2408='كشف حساب'!$B$5),1,""))</f>
        <v/>
      </c>
      <c r="D2408" s="18"/>
      <c r="E2408" s="17" t="str">
        <f>IFERROR(VLOOKUP(D2408,'بيان العملاء'!$B$7:$I$170,2,0),"")</f>
        <v/>
      </c>
      <c r="F2408" s="16"/>
      <c r="G2408" s="15"/>
      <c r="H2408" s="14"/>
      <c r="I2408" s="13"/>
    </row>
    <row r="2409" spans="2:9" ht="18.75" thickBot="1" x14ac:dyDescent="0.25">
      <c r="B2409" s="25" t="str">
        <f>IF(C2409="","",COUNTIF($C$7:C2409,C2409))</f>
        <v/>
      </c>
      <c r="C2409" s="25" t="str">
        <f>IF(AND('كشف حساب'!$F$5&amp;'كشف حساب'!$F$6="")*AND(D2409='كشف حساب'!$B$5),1,IF(AND(F2409&gt;='كشف حساب'!$F$5,'حركة العملاء'!F2409&lt;='كشف حساب'!$F$6)*AND(D2409='كشف حساب'!$B$5),1,""))</f>
        <v/>
      </c>
      <c r="D2409" s="18"/>
      <c r="E2409" s="17" t="str">
        <f>IFERROR(VLOOKUP(D2409,'بيان العملاء'!$B$7:$I$170,2,0),"")</f>
        <v/>
      </c>
      <c r="F2409" s="16"/>
      <c r="G2409" s="15"/>
      <c r="H2409" s="14"/>
      <c r="I2409" s="13"/>
    </row>
    <row r="2410" spans="2:9" ht="18.75" thickBot="1" x14ac:dyDescent="0.25">
      <c r="B2410" s="25" t="str">
        <f>IF(C2410="","",COUNTIF($C$7:C2410,C2410))</f>
        <v/>
      </c>
      <c r="C2410" s="25" t="str">
        <f>IF(AND('كشف حساب'!$F$5&amp;'كشف حساب'!$F$6="")*AND(D2410='كشف حساب'!$B$5),1,IF(AND(F2410&gt;='كشف حساب'!$F$5,'حركة العملاء'!F2410&lt;='كشف حساب'!$F$6)*AND(D2410='كشف حساب'!$B$5),1,""))</f>
        <v/>
      </c>
      <c r="D2410" s="18"/>
      <c r="E2410" s="17" t="str">
        <f>IFERROR(VLOOKUP(D2410,'بيان العملاء'!$B$7:$I$170,2,0),"")</f>
        <v/>
      </c>
      <c r="F2410" s="16"/>
      <c r="G2410" s="15"/>
      <c r="H2410" s="14"/>
      <c r="I2410" s="13"/>
    </row>
    <row r="2411" spans="2:9" ht="18.75" thickBot="1" x14ac:dyDescent="0.25">
      <c r="B2411" s="25" t="str">
        <f>IF(C2411="","",COUNTIF($C$7:C2411,C2411))</f>
        <v/>
      </c>
      <c r="C2411" s="25" t="str">
        <f>IF(AND('كشف حساب'!$F$5&amp;'كشف حساب'!$F$6="")*AND(D2411='كشف حساب'!$B$5),1,IF(AND(F2411&gt;='كشف حساب'!$F$5,'حركة العملاء'!F2411&lt;='كشف حساب'!$F$6)*AND(D2411='كشف حساب'!$B$5),1,""))</f>
        <v/>
      </c>
      <c r="D2411" s="18"/>
      <c r="E2411" s="17" t="str">
        <f>IFERROR(VLOOKUP(D2411,'بيان العملاء'!$B$7:$I$170,2,0),"")</f>
        <v/>
      </c>
      <c r="F2411" s="16"/>
      <c r="G2411" s="15"/>
      <c r="H2411" s="14"/>
      <c r="I2411" s="13"/>
    </row>
    <row r="2412" spans="2:9" ht="18.75" thickBot="1" x14ac:dyDescent="0.25">
      <c r="B2412" s="25" t="str">
        <f>IF(C2412="","",COUNTIF($C$7:C2412,C2412))</f>
        <v/>
      </c>
      <c r="C2412" s="25" t="str">
        <f>IF(AND('كشف حساب'!$F$5&amp;'كشف حساب'!$F$6="")*AND(D2412='كشف حساب'!$B$5),1,IF(AND(F2412&gt;='كشف حساب'!$F$5,'حركة العملاء'!F2412&lt;='كشف حساب'!$F$6)*AND(D2412='كشف حساب'!$B$5),1,""))</f>
        <v/>
      </c>
      <c r="D2412" s="18"/>
      <c r="E2412" s="17" t="str">
        <f>IFERROR(VLOOKUP(D2412,'بيان العملاء'!$B$7:$I$170,2,0),"")</f>
        <v/>
      </c>
      <c r="F2412" s="16"/>
      <c r="G2412" s="15"/>
      <c r="H2412" s="14"/>
      <c r="I2412" s="13"/>
    </row>
    <row r="2413" spans="2:9" ht="18.75" thickBot="1" x14ac:dyDescent="0.25">
      <c r="B2413" s="25" t="str">
        <f>IF(C2413="","",COUNTIF($C$7:C2413,C2413))</f>
        <v/>
      </c>
      <c r="C2413" s="25" t="str">
        <f>IF(AND('كشف حساب'!$F$5&amp;'كشف حساب'!$F$6="")*AND(D2413='كشف حساب'!$B$5),1,IF(AND(F2413&gt;='كشف حساب'!$F$5,'حركة العملاء'!F2413&lt;='كشف حساب'!$F$6)*AND(D2413='كشف حساب'!$B$5),1,""))</f>
        <v/>
      </c>
      <c r="D2413" s="18"/>
      <c r="E2413" s="17" t="str">
        <f>IFERROR(VLOOKUP(D2413,'بيان العملاء'!$B$7:$I$170,2,0),"")</f>
        <v/>
      </c>
      <c r="F2413" s="16"/>
      <c r="G2413" s="15"/>
      <c r="H2413" s="14"/>
      <c r="I2413" s="13"/>
    </row>
    <row r="2414" spans="2:9" ht="18.75" thickBot="1" x14ac:dyDescent="0.25">
      <c r="B2414" s="25" t="str">
        <f>IF(C2414="","",COUNTIF($C$7:C2414,C2414))</f>
        <v/>
      </c>
      <c r="C2414" s="25" t="str">
        <f>IF(AND('كشف حساب'!$F$5&amp;'كشف حساب'!$F$6="")*AND(D2414='كشف حساب'!$B$5),1,IF(AND(F2414&gt;='كشف حساب'!$F$5,'حركة العملاء'!F2414&lt;='كشف حساب'!$F$6)*AND(D2414='كشف حساب'!$B$5),1,""))</f>
        <v/>
      </c>
      <c r="D2414" s="18"/>
      <c r="E2414" s="17" t="str">
        <f>IFERROR(VLOOKUP(D2414,'بيان العملاء'!$B$7:$I$170,2,0),"")</f>
        <v/>
      </c>
      <c r="F2414" s="16"/>
      <c r="G2414" s="15"/>
      <c r="H2414" s="14"/>
      <c r="I2414" s="13"/>
    </row>
    <row r="2415" spans="2:9" ht="18.75" thickBot="1" x14ac:dyDescent="0.25">
      <c r="B2415" s="25" t="str">
        <f>IF(C2415="","",COUNTIF($C$7:C2415,C2415))</f>
        <v/>
      </c>
      <c r="C2415" s="25" t="str">
        <f>IF(AND('كشف حساب'!$F$5&amp;'كشف حساب'!$F$6="")*AND(D2415='كشف حساب'!$B$5),1,IF(AND(F2415&gt;='كشف حساب'!$F$5,'حركة العملاء'!F2415&lt;='كشف حساب'!$F$6)*AND(D2415='كشف حساب'!$B$5),1,""))</f>
        <v/>
      </c>
      <c r="D2415" s="18"/>
      <c r="E2415" s="17" t="str">
        <f>IFERROR(VLOOKUP(D2415,'بيان العملاء'!$B$7:$I$170,2,0),"")</f>
        <v/>
      </c>
      <c r="F2415" s="16"/>
      <c r="G2415" s="15"/>
      <c r="H2415" s="14"/>
      <c r="I2415" s="13"/>
    </row>
    <row r="2416" spans="2:9" ht="18.75" thickBot="1" x14ac:dyDescent="0.25">
      <c r="B2416" s="25" t="str">
        <f>IF(C2416="","",COUNTIF($C$7:C2416,C2416))</f>
        <v/>
      </c>
      <c r="C2416" s="25" t="str">
        <f>IF(AND('كشف حساب'!$F$5&amp;'كشف حساب'!$F$6="")*AND(D2416='كشف حساب'!$B$5),1,IF(AND(F2416&gt;='كشف حساب'!$F$5,'حركة العملاء'!F2416&lt;='كشف حساب'!$F$6)*AND(D2416='كشف حساب'!$B$5),1,""))</f>
        <v/>
      </c>
      <c r="D2416" s="18"/>
      <c r="E2416" s="17" t="str">
        <f>IFERROR(VLOOKUP(D2416,'بيان العملاء'!$B$7:$I$170,2,0),"")</f>
        <v/>
      </c>
      <c r="F2416" s="16"/>
      <c r="G2416" s="15"/>
      <c r="H2416" s="14"/>
      <c r="I2416" s="13"/>
    </row>
    <row r="2417" spans="2:9" ht="18.75" thickBot="1" x14ac:dyDescent="0.25">
      <c r="B2417" s="25" t="str">
        <f>IF(C2417="","",COUNTIF($C$7:C2417,C2417))</f>
        <v/>
      </c>
      <c r="C2417" s="25" t="str">
        <f>IF(AND('كشف حساب'!$F$5&amp;'كشف حساب'!$F$6="")*AND(D2417='كشف حساب'!$B$5),1,IF(AND(F2417&gt;='كشف حساب'!$F$5,'حركة العملاء'!F2417&lt;='كشف حساب'!$F$6)*AND(D2417='كشف حساب'!$B$5),1,""))</f>
        <v/>
      </c>
      <c r="D2417" s="18"/>
      <c r="E2417" s="17" t="str">
        <f>IFERROR(VLOOKUP(D2417,'بيان العملاء'!$B$7:$I$170,2,0),"")</f>
        <v/>
      </c>
      <c r="F2417" s="16"/>
      <c r="G2417" s="15"/>
      <c r="H2417" s="14"/>
      <c r="I2417" s="13"/>
    </row>
    <row r="2418" spans="2:9" ht="18.75" thickBot="1" x14ac:dyDescent="0.25">
      <c r="B2418" s="25" t="str">
        <f>IF(C2418="","",COUNTIF($C$7:C2418,C2418))</f>
        <v/>
      </c>
      <c r="C2418" s="25" t="str">
        <f>IF(AND('كشف حساب'!$F$5&amp;'كشف حساب'!$F$6="")*AND(D2418='كشف حساب'!$B$5),1,IF(AND(F2418&gt;='كشف حساب'!$F$5,'حركة العملاء'!F2418&lt;='كشف حساب'!$F$6)*AND(D2418='كشف حساب'!$B$5),1,""))</f>
        <v/>
      </c>
      <c r="D2418" s="18"/>
      <c r="E2418" s="17" t="str">
        <f>IFERROR(VLOOKUP(D2418,'بيان العملاء'!$B$7:$I$170,2,0),"")</f>
        <v/>
      </c>
      <c r="F2418" s="16"/>
      <c r="G2418" s="15"/>
      <c r="H2418" s="14"/>
      <c r="I2418" s="13"/>
    </row>
    <row r="2419" spans="2:9" ht="18.75" thickBot="1" x14ac:dyDescent="0.25">
      <c r="B2419" s="25" t="str">
        <f>IF(C2419="","",COUNTIF($C$7:C2419,C2419))</f>
        <v/>
      </c>
      <c r="C2419" s="25" t="str">
        <f>IF(AND('كشف حساب'!$F$5&amp;'كشف حساب'!$F$6="")*AND(D2419='كشف حساب'!$B$5),1,IF(AND(F2419&gt;='كشف حساب'!$F$5,'حركة العملاء'!F2419&lt;='كشف حساب'!$F$6)*AND(D2419='كشف حساب'!$B$5),1,""))</f>
        <v/>
      </c>
      <c r="D2419" s="18"/>
      <c r="E2419" s="17" t="str">
        <f>IFERROR(VLOOKUP(D2419,'بيان العملاء'!$B$7:$I$170,2,0),"")</f>
        <v/>
      </c>
      <c r="F2419" s="16"/>
      <c r="G2419" s="15"/>
      <c r="H2419" s="14"/>
      <c r="I2419" s="13"/>
    </row>
    <row r="2420" spans="2:9" ht="18.75" thickBot="1" x14ac:dyDescent="0.25">
      <c r="B2420" s="25" t="str">
        <f>IF(C2420="","",COUNTIF($C$7:C2420,C2420))</f>
        <v/>
      </c>
      <c r="C2420" s="25" t="str">
        <f>IF(AND('كشف حساب'!$F$5&amp;'كشف حساب'!$F$6="")*AND(D2420='كشف حساب'!$B$5),1,IF(AND(F2420&gt;='كشف حساب'!$F$5,'حركة العملاء'!F2420&lt;='كشف حساب'!$F$6)*AND(D2420='كشف حساب'!$B$5),1,""))</f>
        <v/>
      </c>
      <c r="D2420" s="18"/>
      <c r="E2420" s="17" t="str">
        <f>IFERROR(VLOOKUP(D2420,'بيان العملاء'!$B$7:$I$170,2,0),"")</f>
        <v/>
      </c>
      <c r="F2420" s="16"/>
      <c r="G2420" s="15"/>
      <c r="H2420" s="14"/>
      <c r="I2420" s="13"/>
    </row>
    <row r="2421" spans="2:9" ht="18.75" thickBot="1" x14ac:dyDescent="0.25">
      <c r="B2421" s="25" t="str">
        <f>IF(C2421="","",COUNTIF($C$7:C2421,C2421))</f>
        <v/>
      </c>
      <c r="C2421" s="25" t="str">
        <f>IF(AND('كشف حساب'!$F$5&amp;'كشف حساب'!$F$6="")*AND(D2421='كشف حساب'!$B$5),1,IF(AND(F2421&gt;='كشف حساب'!$F$5,'حركة العملاء'!F2421&lt;='كشف حساب'!$F$6)*AND(D2421='كشف حساب'!$B$5),1,""))</f>
        <v/>
      </c>
      <c r="D2421" s="18"/>
      <c r="E2421" s="17" t="str">
        <f>IFERROR(VLOOKUP(D2421,'بيان العملاء'!$B$7:$I$170,2,0),"")</f>
        <v/>
      </c>
      <c r="F2421" s="16"/>
      <c r="G2421" s="15"/>
      <c r="H2421" s="14"/>
      <c r="I2421" s="13"/>
    </row>
    <row r="2422" spans="2:9" ht="18.75" thickBot="1" x14ac:dyDescent="0.25">
      <c r="B2422" s="25" t="str">
        <f>IF(C2422="","",COUNTIF($C$7:C2422,C2422))</f>
        <v/>
      </c>
      <c r="C2422" s="25" t="str">
        <f>IF(AND('كشف حساب'!$F$5&amp;'كشف حساب'!$F$6="")*AND(D2422='كشف حساب'!$B$5),1,IF(AND(F2422&gt;='كشف حساب'!$F$5,'حركة العملاء'!F2422&lt;='كشف حساب'!$F$6)*AND(D2422='كشف حساب'!$B$5),1,""))</f>
        <v/>
      </c>
      <c r="D2422" s="18"/>
      <c r="E2422" s="17" t="str">
        <f>IFERROR(VLOOKUP(D2422,'بيان العملاء'!$B$7:$I$170,2,0),"")</f>
        <v/>
      </c>
      <c r="F2422" s="16"/>
      <c r="G2422" s="15"/>
      <c r="H2422" s="14"/>
      <c r="I2422" s="13"/>
    </row>
    <row r="2423" spans="2:9" ht="18.75" thickBot="1" x14ac:dyDescent="0.25">
      <c r="B2423" s="25" t="str">
        <f>IF(C2423="","",COUNTIF($C$7:C2423,C2423))</f>
        <v/>
      </c>
      <c r="C2423" s="25" t="str">
        <f>IF(AND('كشف حساب'!$F$5&amp;'كشف حساب'!$F$6="")*AND(D2423='كشف حساب'!$B$5),1,IF(AND(F2423&gt;='كشف حساب'!$F$5,'حركة العملاء'!F2423&lt;='كشف حساب'!$F$6)*AND(D2423='كشف حساب'!$B$5),1,""))</f>
        <v/>
      </c>
      <c r="D2423" s="18"/>
      <c r="E2423" s="17" t="str">
        <f>IFERROR(VLOOKUP(D2423,'بيان العملاء'!$B$7:$I$170,2,0),"")</f>
        <v/>
      </c>
      <c r="F2423" s="16"/>
      <c r="G2423" s="15"/>
      <c r="H2423" s="14"/>
      <c r="I2423" s="13"/>
    </row>
    <row r="2424" spans="2:9" ht="18.75" thickBot="1" x14ac:dyDescent="0.25">
      <c r="B2424" s="25" t="str">
        <f>IF(C2424="","",COUNTIF($C$7:C2424,C2424))</f>
        <v/>
      </c>
      <c r="C2424" s="25" t="str">
        <f>IF(AND('كشف حساب'!$F$5&amp;'كشف حساب'!$F$6="")*AND(D2424='كشف حساب'!$B$5),1,IF(AND(F2424&gt;='كشف حساب'!$F$5,'حركة العملاء'!F2424&lt;='كشف حساب'!$F$6)*AND(D2424='كشف حساب'!$B$5),1,""))</f>
        <v/>
      </c>
      <c r="D2424" s="18"/>
      <c r="E2424" s="17" t="str">
        <f>IFERROR(VLOOKUP(D2424,'بيان العملاء'!$B$7:$I$170,2,0),"")</f>
        <v/>
      </c>
      <c r="F2424" s="16"/>
      <c r="G2424" s="15"/>
      <c r="H2424" s="14"/>
      <c r="I2424" s="13"/>
    </row>
    <row r="2425" spans="2:9" ht="18.75" thickBot="1" x14ac:dyDescent="0.25">
      <c r="B2425" s="25" t="str">
        <f>IF(C2425="","",COUNTIF($C$7:C2425,C2425))</f>
        <v/>
      </c>
      <c r="C2425" s="25" t="str">
        <f>IF(AND('كشف حساب'!$F$5&amp;'كشف حساب'!$F$6="")*AND(D2425='كشف حساب'!$B$5),1,IF(AND(F2425&gt;='كشف حساب'!$F$5,'حركة العملاء'!F2425&lt;='كشف حساب'!$F$6)*AND(D2425='كشف حساب'!$B$5),1,""))</f>
        <v/>
      </c>
      <c r="D2425" s="18"/>
      <c r="E2425" s="17" t="str">
        <f>IFERROR(VLOOKUP(D2425,'بيان العملاء'!$B$7:$I$170,2,0),"")</f>
        <v/>
      </c>
      <c r="F2425" s="16"/>
      <c r="G2425" s="15"/>
      <c r="H2425" s="14"/>
      <c r="I2425" s="13"/>
    </row>
    <row r="2426" spans="2:9" ht="18.75" thickBot="1" x14ac:dyDescent="0.25">
      <c r="B2426" s="25" t="str">
        <f>IF(C2426="","",COUNTIF($C$7:C2426,C2426))</f>
        <v/>
      </c>
      <c r="C2426" s="25" t="str">
        <f>IF(AND('كشف حساب'!$F$5&amp;'كشف حساب'!$F$6="")*AND(D2426='كشف حساب'!$B$5),1,IF(AND(F2426&gt;='كشف حساب'!$F$5,'حركة العملاء'!F2426&lt;='كشف حساب'!$F$6)*AND(D2426='كشف حساب'!$B$5),1,""))</f>
        <v/>
      </c>
      <c r="D2426" s="18"/>
      <c r="E2426" s="17" t="str">
        <f>IFERROR(VLOOKUP(D2426,'بيان العملاء'!$B$7:$I$170,2,0),"")</f>
        <v/>
      </c>
      <c r="F2426" s="16"/>
      <c r="G2426" s="15"/>
      <c r="H2426" s="14"/>
      <c r="I2426" s="13"/>
    </row>
    <row r="2427" spans="2:9" ht="18.75" thickBot="1" x14ac:dyDescent="0.25">
      <c r="B2427" s="25" t="str">
        <f>IF(C2427="","",COUNTIF($C$7:C2427,C2427))</f>
        <v/>
      </c>
      <c r="C2427" s="25" t="str">
        <f>IF(AND('كشف حساب'!$F$5&amp;'كشف حساب'!$F$6="")*AND(D2427='كشف حساب'!$B$5),1,IF(AND(F2427&gt;='كشف حساب'!$F$5,'حركة العملاء'!F2427&lt;='كشف حساب'!$F$6)*AND(D2427='كشف حساب'!$B$5),1,""))</f>
        <v/>
      </c>
      <c r="D2427" s="18"/>
      <c r="E2427" s="17" t="str">
        <f>IFERROR(VLOOKUP(D2427,'بيان العملاء'!$B$7:$I$170,2,0),"")</f>
        <v/>
      </c>
      <c r="F2427" s="16"/>
      <c r="G2427" s="15"/>
      <c r="H2427" s="14"/>
      <c r="I2427" s="13"/>
    </row>
    <row r="2428" spans="2:9" ht="18.75" thickBot="1" x14ac:dyDescent="0.25">
      <c r="B2428" s="25" t="str">
        <f>IF(C2428="","",COUNTIF($C$7:C2428,C2428))</f>
        <v/>
      </c>
      <c r="C2428" s="25" t="str">
        <f>IF(AND('كشف حساب'!$F$5&amp;'كشف حساب'!$F$6="")*AND(D2428='كشف حساب'!$B$5),1,IF(AND(F2428&gt;='كشف حساب'!$F$5,'حركة العملاء'!F2428&lt;='كشف حساب'!$F$6)*AND(D2428='كشف حساب'!$B$5),1,""))</f>
        <v/>
      </c>
      <c r="D2428" s="18"/>
      <c r="E2428" s="17" t="str">
        <f>IFERROR(VLOOKUP(D2428,'بيان العملاء'!$B$7:$I$170,2,0),"")</f>
        <v/>
      </c>
      <c r="F2428" s="16"/>
      <c r="G2428" s="15"/>
      <c r="H2428" s="14"/>
      <c r="I2428" s="13"/>
    </row>
    <row r="2429" spans="2:9" ht="18.75" thickBot="1" x14ac:dyDescent="0.25">
      <c r="B2429" s="25" t="str">
        <f>IF(C2429="","",COUNTIF($C$7:C2429,C2429))</f>
        <v/>
      </c>
      <c r="C2429" s="25" t="str">
        <f>IF(AND('كشف حساب'!$F$5&amp;'كشف حساب'!$F$6="")*AND(D2429='كشف حساب'!$B$5),1,IF(AND(F2429&gt;='كشف حساب'!$F$5,'حركة العملاء'!F2429&lt;='كشف حساب'!$F$6)*AND(D2429='كشف حساب'!$B$5),1,""))</f>
        <v/>
      </c>
      <c r="D2429" s="18"/>
      <c r="E2429" s="17" t="str">
        <f>IFERROR(VLOOKUP(D2429,'بيان العملاء'!$B$7:$I$170,2,0),"")</f>
        <v/>
      </c>
      <c r="F2429" s="16"/>
      <c r="G2429" s="15"/>
      <c r="H2429" s="14"/>
      <c r="I2429" s="13"/>
    </row>
    <row r="2430" spans="2:9" ht="18.75" thickBot="1" x14ac:dyDescent="0.25">
      <c r="B2430" s="25" t="str">
        <f>IF(C2430="","",COUNTIF($C$7:C2430,C2430))</f>
        <v/>
      </c>
      <c r="C2430" s="25" t="str">
        <f>IF(AND('كشف حساب'!$F$5&amp;'كشف حساب'!$F$6="")*AND(D2430='كشف حساب'!$B$5),1,IF(AND(F2430&gt;='كشف حساب'!$F$5,'حركة العملاء'!F2430&lt;='كشف حساب'!$F$6)*AND(D2430='كشف حساب'!$B$5),1,""))</f>
        <v/>
      </c>
      <c r="D2430" s="18"/>
      <c r="E2430" s="17" t="str">
        <f>IFERROR(VLOOKUP(D2430,'بيان العملاء'!$B$7:$I$170,2,0),"")</f>
        <v/>
      </c>
      <c r="F2430" s="16"/>
      <c r="G2430" s="15"/>
      <c r="H2430" s="14"/>
      <c r="I2430" s="13"/>
    </row>
    <row r="2431" spans="2:9" ht="18.75" thickBot="1" x14ac:dyDescent="0.25">
      <c r="B2431" s="25" t="str">
        <f>IF(C2431="","",COUNTIF($C$7:C2431,C2431))</f>
        <v/>
      </c>
      <c r="C2431" s="25" t="str">
        <f>IF(AND('كشف حساب'!$F$5&amp;'كشف حساب'!$F$6="")*AND(D2431='كشف حساب'!$B$5),1,IF(AND(F2431&gt;='كشف حساب'!$F$5,'حركة العملاء'!F2431&lt;='كشف حساب'!$F$6)*AND(D2431='كشف حساب'!$B$5),1,""))</f>
        <v/>
      </c>
      <c r="D2431" s="18"/>
      <c r="E2431" s="17" t="str">
        <f>IFERROR(VLOOKUP(D2431,'بيان العملاء'!$B$7:$I$170,2,0),"")</f>
        <v/>
      </c>
      <c r="F2431" s="16"/>
      <c r="G2431" s="15"/>
      <c r="H2431" s="14"/>
      <c r="I2431" s="13"/>
    </row>
    <row r="2432" spans="2:9" ht="18.75" thickBot="1" x14ac:dyDescent="0.25">
      <c r="B2432" s="25" t="str">
        <f>IF(C2432="","",COUNTIF($C$7:C2432,C2432))</f>
        <v/>
      </c>
      <c r="C2432" s="25" t="str">
        <f>IF(AND('كشف حساب'!$F$5&amp;'كشف حساب'!$F$6="")*AND(D2432='كشف حساب'!$B$5),1,IF(AND(F2432&gt;='كشف حساب'!$F$5,'حركة العملاء'!F2432&lt;='كشف حساب'!$F$6)*AND(D2432='كشف حساب'!$B$5),1,""))</f>
        <v/>
      </c>
      <c r="D2432" s="18"/>
      <c r="E2432" s="17" t="str">
        <f>IFERROR(VLOOKUP(D2432,'بيان العملاء'!$B$7:$I$170,2,0),"")</f>
        <v/>
      </c>
      <c r="F2432" s="16"/>
      <c r="G2432" s="15"/>
      <c r="H2432" s="14"/>
      <c r="I2432" s="13"/>
    </row>
    <row r="2433" spans="2:9" ht="18.75" thickBot="1" x14ac:dyDescent="0.25">
      <c r="B2433" s="25" t="str">
        <f>IF(C2433="","",COUNTIF($C$7:C2433,C2433))</f>
        <v/>
      </c>
      <c r="C2433" s="25" t="str">
        <f>IF(AND('كشف حساب'!$F$5&amp;'كشف حساب'!$F$6="")*AND(D2433='كشف حساب'!$B$5),1,IF(AND(F2433&gt;='كشف حساب'!$F$5,'حركة العملاء'!F2433&lt;='كشف حساب'!$F$6)*AND(D2433='كشف حساب'!$B$5),1,""))</f>
        <v/>
      </c>
      <c r="D2433" s="18"/>
      <c r="E2433" s="17" t="str">
        <f>IFERROR(VLOOKUP(D2433,'بيان العملاء'!$B$7:$I$170,2,0),"")</f>
        <v/>
      </c>
      <c r="F2433" s="16"/>
      <c r="G2433" s="15"/>
      <c r="H2433" s="14"/>
      <c r="I2433" s="13"/>
    </row>
    <row r="2434" spans="2:9" ht="18.75" thickBot="1" x14ac:dyDescent="0.25">
      <c r="B2434" s="25" t="str">
        <f>IF(C2434="","",COUNTIF($C$7:C2434,C2434))</f>
        <v/>
      </c>
      <c r="C2434" s="25" t="str">
        <f>IF(AND('كشف حساب'!$F$5&amp;'كشف حساب'!$F$6="")*AND(D2434='كشف حساب'!$B$5),1,IF(AND(F2434&gt;='كشف حساب'!$F$5,'حركة العملاء'!F2434&lt;='كشف حساب'!$F$6)*AND(D2434='كشف حساب'!$B$5),1,""))</f>
        <v/>
      </c>
      <c r="D2434" s="18"/>
      <c r="E2434" s="17" t="str">
        <f>IFERROR(VLOOKUP(D2434,'بيان العملاء'!$B$7:$I$170,2,0),"")</f>
        <v/>
      </c>
      <c r="F2434" s="16"/>
      <c r="G2434" s="15"/>
      <c r="H2434" s="14"/>
      <c r="I2434" s="13"/>
    </row>
    <row r="2435" spans="2:9" ht="18.75" thickBot="1" x14ac:dyDescent="0.25">
      <c r="B2435" s="25" t="str">
        <f>IF(C2435="","",COUNTIF($C$7:C2435,C2435))</f>
        <v/>
      </c>
      <c r="C2435" s="25" t="str">
        <f>IF(AND('كشف حساب'!$F$5&amp;'كشف حساب'!$F$6="")*AND(D2435='كشف حساب'!$B$5),1,IF(AND(F2435&gt;='كشف حساب'!$F$5,'حركة العملاء'!F2435&lt;='كشف حساب'!$F$6)*AND(D2435='كشف حساب'!$B$5),1,""))</f>
        <v/>
      </c>
      <c r="D2435" s="18"/>
      <c r="E2435" s="17" t="str">
        <f>IFERROR(VLOOKUP(D2435,'بيان العملاء'!$B$7:$I$170,2,0),"")</f>
        <v/>
      </c>
      <c r="F2435" s="16"/>
      <c r="G2435" s="15"/>
      <c r="H2435" s="14"/>
      <c r="I2435" s="13"/>
    </row>
    <row r="2436" spans="2:9" ht="18.75" thickBot="1" x14ac:dyDescent="0.25">
      <c r="B2436" s="25" t="str">
        <f>IF(C2436="","",COUNTIF($C$7:C2436,C2436))</f>
        <v/>
      </c>
      <c r="C2436" s="25" t="str">
        <f>IF(AND('كشف حساب'!$F$5&amp;'كشف حساب'!$F$6="")*AND(D2436='كشف حساب'!$B$5),1,IF(AND(F2436&gt;='كشف حساب'!$F$5,'حركة العملاء'!F2436&lt;='كشف حساب'!$F$6)*AND(D2436='كشف حساب'!$B$5),1,""))</f>
        <v/>
      </c>
      <c r="D2436" s="18"/>
      <c r="E2436" s="17" t="str">
        <f>IFERROR(VLOOKUP(D2436,'بيان العملاء'!$B$7:$I$170,2,0),"")</f>
        <v/>
      </c>
      <c r="F2436" s="16"/>
      <c r="G2436" s="15"/>
      <c r="H2436" s="14"/>
      <c r="I2436" s="13"/>
    </row>
    <row r="2437" spans="2:9" ht="18.75" thickBot="1" x14ac:dyDescent="0.25">
      <c r="B2437" s="25" t="str">
        <f>IF(C2437="","",COUNTIF($C$7:C2437,C2437))</f>
        <v/>
      </c>
      <c r="C2437" s="25" t="str">
        <f>IF(AND('كشف حساب'!$F$5&amp;'كشف حساب'!$F$6="")*AND(D2437='كشف حساب'!$B$5),1,IF(AND(F2437&gt;='كشف حساب'!$F$5,'حركة العملاء'!F2437&lt;='كشف حساب'!$F$6)*AND(D2437='كشف حساب'!$B$5),1,""))</f>
        <v/>
      </c>
      <c r="D2437" s="18"/>
      <c r="E2437" s="17" t="str">
        <f>IFERROR(VLOOKUP(D2437,'بيان العملاء'!$B$7:$I$170,2,0),"")</f>
        <v/>
      </c>
      <c r="F2437" s="16"/>
      <c r="G2437" s="15"/>
      <c r="H2437" s="14"/>
      <c r="I2437" s="13"/>
    </row>
    <row r="2438" spans="2:9" ht="18.75" thickBot="1" x14ac:dyDescent="0.25">
      <c r="B2438" s="25" t="str">
        <f>IF(C2438="","",COUNTIF($C$7:C2438,C2438))</f>
        <v/>
      </c>
      <c r="C2438" s="25" t="str">
        <f>IF(AND('كشف حساب'!$F$5&amp;'كشف حساب'!$F$6="")*AND(D2438='كشف حساب'!$B$5),1,IF(AND(F2438&gt;='كشف حساب'!$F$5,'حركة العملاء'!F2438&lt;='كشف حساب'!$F$6)*AND(D2438='كشف حساب'!$B$5),1,""))</f>
        <v/>
      </c>
      <c r="D2438" s="18"/>
      <c r="E2438" s="17" t="str">
        <f>IFERROR(VLOOKUP(D2438,'بيان العملاء'!$B$7:$I$170,2,0),"")</f>
        <v/>
      </c>
      <c r="F2438" s="16"/>
      <c r="G2438" s="15"/>
      <c r="H2438" s="14"/>
      <c r="I2438" s="13"/>
    </row>
    <row r="2439" spans="2:9" ht="18.75" thickBot="1" x14ac:dyDescent="0.25">
      <c r="B2439" s="25" t="str">
        <f>IF(C2439="","",COUNTIF($C$7:C2439,C2439))</f>
        <v/>
      </c>
      <c r="C2439" s="25" t="str">
        <f>IF(AND('كشف حساب'!$F$5&amp;'كشف حساب'!$F$6="")*AND(D2439='كشف حساب'!$B$5),1,IF(AND(F2439&gt;='كشف حساب'!$F$5,'حركة العملاء'!F2439&lt;='كشف حساب'!$F$6)*AND(D2439='كشف حساب'!$B$5),1,""))</f>
        <v/>
      </c>
      <c r="D2439" s="18"/>
      <c r="E2439" s="17" t="str">
        <f>IFERROR(VLOOKUP(D2439,'بيان العملاء'!$B$7:$I$170,2,0),"")</f>
        <v/>
      </c>
      <c r="F2439" s="16"/>
      <c r="G2439" s="15"/>
      <c r="H2439" s="14"/>
      <c r="I2439" s="13"/>
    </row>
    <row r="2440" spans="2:9" ht="18.75" thickBot="1" x14ac:dyDescent="0.25">
      <c r="B2440" s="25" t="str">
        <f>IF(C2440="","",COUNTIF($C$7:C2440,C2440))</f>
        <v/>
      </c>
      <c r="C2440" s="25" t="str">
        <f>IF(AND('كشف حساب'!$F$5&amp;'كشف حساب'!$F$6="")*AND(D2440='كشف حساب'!$B$5),1,IF(AND(F2440&gt;='كشف حساب'!$F$5,'حركة العملاء'!F2440&lt;='كشف حساب'!$F$6)*AND(D2440='كشف حساب'!$B$5),1,""))</f>
        <v/>
      </c>
      <c r="D2440" s="18"/>
      <c r="E2440" s="17" t="str">
        <f>IFERROR(VLOOKUP(D2440,'بيان العملاء'!$B$7:$I$170,2,0),"")</f>
        <v/>
      </c>
      <c r="F2440" s="16"/>
      <c r="G2440" s="15"/>
      <c r="H2440" s="14"/>
      <c r="I2440" s="13"/>
    </row>
    <row r="2441" spans="2:9" ht="18.75" thickBot="1" x14ac:dyDescent="0.25">
      <c r="B2441" s="25" t="str">
        <f>IF(C2441="","",COUNTIF($C$7:C2441,C2441))</f>
        <v/>
      </c>
      <c r="C2441" s="25" t="str">
        <f>IF(AND('كشف حساب'!$F$5&amp;'كشف حساب'!$F$6="")*AND(D2441='كشف حساب'!$B$5),1,IF(AND(F2441&gt;='كشف حساب'!$F$5,'حركة العملاء'!F2441&lt;='كشف حساب'!$F$6)*AND(D2441='كشف حساب'!$B$5),1,""))</f>
        <v/>
      </c>
      <c r="D2441" s="18"/>
      <c r="E2441" s="17" t="str">
        <f>IFERROR(VLOOKUP(D2441,'بيان العملاء'!$B$7:$I$170,2,0),"")</f>
        <v/>
      </c>
      <c r="F2441" s="16"/>
      <c r="G2441" s="15"/>
      <c r="H2441" s="14"/>
      <c r="I2441" s="13"/>
    </row>
    <row r="2442" spans="2:9" ht="18.75" thickBot="1" x14ac:dyDescent="0.25">
      <c r="B2442" s="25" t="str">
        <f>IF(C2442="","",COUNTIF($C$7:C2442,C2442))</f>
        <v/>
      </c>
      <c r="C2442" s="25" t="str">
        <f>IF(AND('كشف حساب'!$F$5&amp;'كشف حساب'!$F$6="")*AND(D2442='كشف حساب'!$B$5),1,IF(AND(F2442&gt;='كشف حساب'!$F$5,'حركة العملاء'!F2442&lt;='كشف حساب'!$F$6)*AND(D2442='كشف حساب'!$B$5),1,""))</f>
        <v/>
      </c>
      <c r="D2442" s="18"/>
      <c r="E2442" s="17" t="str">
        <f>IFERROR(VLOOKUP(D2442,'بيان العملاء'!$B$7:$I$170,2,0),"")</f>
        <v/>
      </c>
      <c r="F2442" s="16"/>
      <c r="G2442" s="15"/>
      <c r="H2442" s="14"/>
      <c r="I2442" s="13"/>
    </row>
    <row r="2443" spans="2:9" ht="18.75" thickBot="1" x14ac:dyDescent="0.25">
      <c r="B2443" s="25" t="str">
        <f>IF(C2443="","",COUNTIF($C$7:C2443,C2443))</f>
        <v/>
      </c>
      <c r="C2443" s="25" t="str">
        <f>IF(AND('كشف حساب'!$F$5&amp;'كشف حساب'!$F$6="")*AND(D2443='كشف حساب'!$B$5),1,IF(AND(F2443&gt;='كشف حساب'!$F$5,'حركة العملاء'!F2443&lt;='كشف حساب'!$F$6)*AND(D2443='كشف حساب'!$B$5),1,""))</f>
        <v/>
      </c>
      <c r="D2443" s="18"/>
      <c r="E2443" s="17" t="str">
        <f>IFERROR(VLOOKUP(D2443,'بيان العملاء'!$B$7:$I$170,2,0),"")</f>
        <v/>
      </c>
      <c r="F2443" s="16"/>
      <c r="G2443" s="15"/>
      <c r="H2443" s="14"/>
      <c r="I2443" s="13"/>
    </row>
    <row r="2444" spans="2:9" ht="18.75" thickBot="1" x14ac:dyDescent="0.25">
      <c r="B2444" s="25" t="str">
        <f>IF(C2444="","",COUNTIF($C$7:C2444,C2444))</f>
        <v/>
      </c>
      <c r="C2444" s="25" t="str">
        <f>IF(AND('كشف حساب'!$F$5&amp;'كشف حساب'!$F$6="")*AND(D2444='كشف حساب'!$B$5),1,IF(AND(F2444&gt;='كشف حساب'!$F$5,'حركة العملاء'!F2444&lt;='كشف حساب'!$F$6)*AND(D2444='كشف حساب'!$B$5),1,""))</f>
        <v/>
      </c>
      <c r="D2444" s="18"/>
      <c r="E2444" s="17" t="str">
        <f>IFERROR(VLOOKUP(D2444,'بيان العملاء'!$B$7:$I$170,2,0),"")</f>
        <v/>
      </c>
      <c r="F2444" s="16"/>
      <c r="G2444" s="15"/>
      <c r="H2444" s="14"/>
      <c r="I2444" s="13"/>
    </row>
    <row r="2445" spans="2:9" ht="18.75" thickBot="1" x14ac:dyDescent="0.25">
      <c r="B2445" s="25" t="str">
        <f>IF(C2445="","",COUNTIF($C$7:C2445,C2445))</f>
        <v/>
      </c>
      <c r="C2445" s="25" t="str">
        <f>IF(AND('كشف حساب'!$F$5&amp;'كشف حساب'!$F$6="")*AND(D2445='كشف حساب'!$B$5),1,IF(AND(F2445&gt;='كشف حساب'!$F$5,'حركة العملاء'!F2445&lt;='كشف حساب'!$F$6)*AND(D2445='كشف حساب'!$B$5),1,""))</f>
        <v/>
      </c>
      <c r="D2445" s="18"/>
      <c r="E2445" s="17" t="str">
        <f>IFERROR(VLOOKUP(D2445,'بيان العملاء'!$B$7:$I$170,2,0),"")</f>
        <v/>
      </c>
      <c r="F2445" s="16"/>
      <c r="G2445" s="15"/>
      <c r="H2445" s="14"/>
      <c r="I2445" s="13"/>
    </row>
    <row r="2446" spans="2:9" ht="18.75" thickBot="1" x14ac:dyDescent="0.25">
      <c r="B2446" s="25" t="str">
        <f>IF(C2446="","",COUNTIF($C$7:C2446,C2446))</f>
        <v/>
      </c>
      <c r="C2446" s="25" t="str">
        <f>IF(AND('كشف حساب'!$F$5&amp;'كشف حساب'!$F$6="")*AND(D2446='كشف حساب'!$B$5),1,IF(AND(F2446&gt;='كشف حساب'!$F$5,'حركة العملاء'!F2446&lt;='كشف حساب'!$F$6)*AND(D2446='كشف حساب'!$B$5),1,""))</f>
        <v/>
      </c>
      <c r="D2446" s="18"/>
      <c r="E2446" s="17" t="str">
        <f>IFERROR(VLOOKUP(D2446,'بيان العملاء'!$B$7:$I$170,2,0),"")</f>
        <v/>
      </c>
      <c r="F2446" s="16"/>
      <c r="G2446" s="15"/>
      <c r="H2446" s="14"/>
      <c r="I2446" s="13"/>
    </row>
    <row r="2447" spans="2:9" ht="18.75" thickBot="1" x14ac:dyDescent="0.25">
      <c r="B2447" s="25" t="str">
        <f>IF(C2447="","",COUNTIF($C$7:C2447,C2447))</f>
        <v/>
      </c>
      <c r="C2447" s="25" t="str">
        <f>IF(AND('كشف حساب'!$F$5&amp;'كشف حساب'!$F$6="")*AND(D2447='كشف حساب'!$B$5),1,IF(AND(F2447&gt;='كشف حساب'!$F$5,'حركة العملاء'!F2447&lt;='كشف حساب'!$F$6)*AND(D2447='كشف حساب'!$B$5),1,""))</f>
        <v/>
      </c>
      <c r="D2447" s="18"/>
      <c r="E2447" s="17" t="str">
        <f>IFERROR(VLOOKUP(D2447,'بيان العملاء'!$B$7:$I$170,2,0),"")</f>
        <v/>
      </c>
      <c r="F2447" s="16"/>
      <c r="G2447" s="15"/>
      <c r="H2447" s="14"/>
      <c r="I2447" s="13"/>
    </row>
    <row r="2448" spans="2:9" ht="18.75" thickBot="1" x14ac:dyDescent="0.25">
      <c r="B2448" s="25" t="str">
        <f>IF(C2448="","",COUNTIF($C$7:C2448,C2448))</f>
        <v/>
      </c>
      <c r="C2448" s="25" t="str">
        <f>IF(AND('كشف حساب'!$F$5&amp;'كشف حساب'!$F$6="")*AND(D2448='كشف حساب'!$B$5),1,IF(AND(F2448&gt;='كشف حساب'!$F$5,'حركة العملاء'!F2448&lt;='كشف حساب'!$F$6)*AND(D2448='كشف حساب'!$B$5),1,""))</f>
        <v/>
      </c>
      <c r="D2448" s="18"/>
      <c r="E2448" s="17" t="str">
        <f>IFERROR(VLOOKUP(D2448,'بيان العملاء'!$B$7:$I$170,2,0),"")</f>
        <v/>
      </c>
      <c r="F2448" s="16"/>
      <c r="G2448" s="15"/>
      <c r="H2448" s="14"/>
      <c r="I2448" s="13"/>
    </row>
    <row r="2449" spans="2:9" ht="18.75" thickBot="1" x14ac:dyDescent="0.25">
      <c r="B2449" s="25" t="str">
        <f>IF(C2449="","",COUNTIF($C$7:C2449,C2449))</f>
        <v/>
      </c>
      <c r="C2449" s="25" t="str">
        <f>IF(AND('كشف حساب'!$F$5&amp;'كشف حساب'!$F$6="")*AND(D2449='كشف حساب'!$B$5),1,IF(AND(F2449&gt;='كشف حساب'!$F$5,'حركة العملاء'!F2449&lt;='كشف حساب'!$F$6)*AND(D2449='كشف حساب'!$B$5),1,""))</f>
        <v/>
      </c>
      <c r="D2449" s="18"/>
      <c r="E2449" s="17" t="str">
        <f>IFERROR(VLOOKUP(D2449,'بيان العملاء'!$B$7:$I$170,2,0),"")</f>
        <v/>
      </c>
      <c r="F2449" s="16"/>
      <c r="G2449" s="15"/>
      <c r="H2449" s="14"/>
      <c r="I2449" s="13"/>
    </row>
    <row r="2450" spans="2:9" ht="18.75" thickBot="1" x14ac:dyDescent="0.25">
      <c r="B2450" s="25" t="str">
        <f>IF(C2450="","",COUNTIF($C$7:C2450,C2450))</f>
        <v/>
      </c>
      <c r="C2450" s="25" t="str">
        <f>IF(AND('كشف حساب'!$F$5&amp;'كشف حساب'!$F$6="")*AND(D2450='كشف حساب'!$B$5),1,IF(AND(F2450&gt;='كشف حساب'!$F$5,'حركة العملاء'!F2450&lt;='كشف حساب'!$F$6)*AND(D2450='كشف حساب'!$B$5),1,""))</f>
        <v/>
      </c>
      <c r="D2450" s="18"/>
      <c r="E2450" s="17" t="str">
        <f>IFERROR(VLOOKUP(D2450,'بيان العملاء'!$B$7:$I$170,2,0),"")</f>
        <v/>
      </c>
      <c r="F2450" s="16"/>
      <c r="G2450" s="15"/>
      <c r="H2450" s="14"/>
      <c r="I2450" s="13"/>
    </row>
    <row r="2451" spans="2:9" ht="18.75" thickBot="1" x14ac:dyDescent="0.25">
      <c r="B2451" s="25" t="str">
        <f>IF(C2451="","",COUNTIF($C$7:C2451,C2451))</f>
        <v/>
      </c>
      <c r="C2451" s="25" t="str">
        <f>IF(AND('كشف حساب'!$F$5&amp;'كشف حساب'!$F$6="")*AND(D2451='كشف حساب'!$B$5),1,IF(AND(F2451&gt;='كشف حساب'!$F$5,'حركة العملاء'!F2451&lt;='كشف حساب'!$F$6)*AND(D2451='كشف حساب'!$B$5),1,""))</f>
        <v/>
      </c>
      <c r="D2451" s="18"/>
      <c r="E2451" s="17" t="str">
        <f>IFERROR(VLOOKUP(D2451,'بيان العملاء'!$B$7:$I$170,2,0),"")</f>
        <v/>
      </c>
      <c r="F2451" s="16"/>
      <c r="G2451" s="15"/>
      <c r="H2451" s="14"/>
      <c r="I2451" s="13"/>
    </row>
    <row r="2452" spans="2:9" ht="18.75" thickBot="1" x14ac:dyDescent="0.25">
      <c r="B2452" s="25" t="str">
        <f>IF(C2452="","",COUNTIF($C$7:C2452,C2452))</f>
        <v/>
      </c>
      <c r="C2452" s="25" t="str">
        <f>IF(AND('كشف حساب'!$F$5&amp;'كشف حساب'!$F$6="")*AND(D2452='كشف حساب'!$B$5),1,IF(AND(F2452&gt;='كشف حساب'!$F$5,'حركة العملاء'!F2452&lt;='كشف حساب'!$F$6)*AND(D2452='كشف حساب'!$B$5),1,""))</f>
        <v/>
      </c>
      <c r="D2452" s="18"/>
      <c r="E2452" s="17" t="str">
        <f>IFERROR(VLOOKUP(D2452,'بيان العملاء'!$B$7:$I$170,2,0),"")</f>
        <v/>
      </c>
      <c r="F2452" s="16"/>
      <c r="G2452" s="15"/>
      <c r="H2452" s="14"/>
      <c r="I2452" s="13"/>
    </row>
    <row r="2453" spans="2:9" ht="18.75" thickBot="1" x14ac:dyDescent="0.25">
      <c r="B2453" s="25" t="str">
        <f>IF(C2453="","",COUNTIF($C$7:C2453,C2453))</f>
        <v/>
      </c>
      <c r="C2453" s="25" t="str">
        <f>IF(AND('كشف حساب'!$F$5&amp;'كشف حساب'!$F$6="")*AND(D2453='كشف حساب'!$B$5),1,IF(AND(F2453&gt;='كشف حساب'!$F$5,'حركة العملاء'!F2453&lt;='كشف حساب'!$F$6)*AND(D2453='كشف حساب'!$B$5),1,""))</f>
        <v/>
      </c>
      <c r="D2453" s="18"/>
      <c r="E2453" s="17" t="str">
        <f>IFERROR(VLOOKUP(D2453,'بيان العملاء'!$B$7:$I$170,2,0),"")</f>
        <v/>
      </c>
      <c r="F2453" s="16"/>
      <c r="G2453" s="15"/>
      <c r="H2453" s="14"/>
      <c r="I2453" s="13"/>
    </row>
    <row r="2454" spans="2:9" ht="18.75" thickBot="1" x14ac:dyDescent="0.25">
      <c r="B2454" s="25" t="str">
        <f>IF(C2454="","",COUNTIF($C$7:C2454,C2454))</f>
        <v/>
      </c>
      <c r="C2454" s="25" t="str">
        <f>IF(AND('كشف حساب'!$F$5&amp;'كشف حساب'!$F$6="")*AND(D2454='كشف حساب'!$B$5),1,IF(AND(F2454&gt;='كشف حساب'!$F$5,'حركة العملاء'!F2454&lt;='كشف حساب'!$F$6)*AND(D2454='كشف حساب'!$B$5),1,""))</f>
        <v/>
      </c>
      <c r="D2454" s="18"/>
      <c r="E2454" s="17" t="str">
        <f>IFERROR(VLOOKUP(D2454,'بيان العملاء'!$B$7:$I$170,2,0),"")</f>
        <v/>
      </c>
      <c r="F2454" s="16"/>
      <c r="G2454" s="15"/>
      <c r="H2454" s="14"/>
      <c r="I2454" s="13"/>
    </row>
    <row r="2455" spans="2:9" ht="18.75" thickBot="1" x14ac:dyDescent="0.25">
      <c r="B2455" s="25" t="str">
        <f>IF(C2455="","",COUNTIF($C$7:C2455,C2455))</f>
        <v/>
      </c>
      <c r="C2455" s="25" t="str">
        <f>IF(AND('كشف حساب'!$F$5&amp;'كشف حساب'!$F$6="")*AND(D2455='كشف حساب'!$B$5),1,IF(AND(F2455&gt;='كشف حساب'!$F$5,'حركة العملاء'!F2455&lt;='كشف حساب'!$F$6)*AND(D2455='كشف حساب'!$B$5),1,""))</f>
        <v/>
      </c>
      <c r="D2455" s="18"/>
      <c r="E2455" s="17" t="str">
        <f>IFERROR(VLOOKUP(D2455,'بيان العملاء'!$B$7:$I$170,2,0),"")</f>
        <v/>
      </c>
      <c r="F2455" s="16"/>
      <c r="G2455" s="15"/>
      <c r="H2455" s="14"/>
      <c r="I2455" s="13"/>
    </row>
    <row r="2456" spans="2:9" ht="18.75" thickBot="1" x14ac:dyDescent="0.25">
      <c r="B2456" s="25" t="str">
        <f>IF(C2456="","",COUNTIF($C$7:C2456,C2456))</f>
        <v/>
      </c>
      <c r="C2456" s="25" t="str">
        <f>IF(AND('كشف حساب'!$F$5&amp;'كشف حساب'!$F$6="")*AND(D2456='كشف حساب'!$B$5),1,IF(AND(F2456&gt;='كشف حساب'!$F$5,'حركة العملاء'!F2456&lt;='كشف حساب'!$F$6)*AND(D2456='كشف حساب'!$B$5),1,""))</f>
        <v/>
      </c>
      <c r="D2456" s="18"/>
      <c r="E2456" s="17" t="str">
        <f>IFERROR(VLOOKUP(D2456,'بيان العملاء'!$B$7:$I$170,2,0),"")</f>
        <v/>
      </c>
      <c r="F2456" s="16"/>
      <c r="G2456" s="15"/>
      <c r="H2456" s="14"/>
      <c r="I2456" s="13"/>
    </row>
    <row r="2457" spans="2:9" ht="18.75" thickBot="1" x14ac:dyDescent="0.25">
      <c r="B2457" s="25" t="str">
        <f>IF(C2457="","",COUNTIF($C$7:C2457,C2457))</f>
        <v/>
      </c>
      <c r="C2457" s="25" t="str">
        <f>IF(AND('كشف حساب'!$F$5&amp;'كشف حساب'!$F$6="")*AND(D2457='كشف حساب'!$B$5),1,IF(AND(F2457&gt;='كشف حساب'!$F$5,'حركة العملاء'!F2457&lt;='كشف حساب'!$F$6)*AND(D2457='كشف حساب'!$B$5),1,""))</f>
        <v/>
      </c>
      <c r="D2457" s="18"/>
      <c r="E2457" s="17" t="str">
        <f>IFERROR(VLOOKUP(D2457,'بيان العملاء'!$B$7:$I$170,2,0),"")</f>
        <v/>
      </c>
      <c r="F2457" s="16"/>
      <c r="G2457" s="15"/>
      <c r="H2457" s="14"/>
      <c r="I2457" s="13"/>
    </row>
    <row r="2458" spans="2:9" ht="18.75" thickBot="1" x14ac:dyDescent="0.25">
      <c r="B2458" s="25" t="str">
        <f>IF(C2458="","",COUNTIF($C$7:C2458,C2458))</f>
        <v/>
      </c>
      <c r="C2458" s="25" t="str">
        <f>IF(AND('كشف حساب'!$F$5&amp;'كشف حساب'!$F$6="")*AND(D2458='كشف حساب'!$B$5),1,IF(AND(F2458&gt;='كشف حساب'!$F$5,'حركة العملاء'!F2458&lt;='كشف حساب'!$F$6)*AND(D2458='كشف حساب'!$B$5),1,""))</f>
        <v/>
      </c>
      <c r="D2458" s="18"/>
      <c r="E2458" s="17" t="str">
        <f>IFERROR(VLOOKUP(D2458,'بيان العملاء'!$B$7:$I$170,2,0),"")</f>
        <v/>
      </c>
      <c r="F2458" s="16"/>
      <c r="G2458" s="15"/>
      <c r="H2458" s="14"/>
      <c r="I2458" s="13"/>
    </row>
    <row r="2459" spans="2:9" ht="18.75" thickBot="1" x14ac:dyDescent="0.25">
      <c r="B2459" s="25" t="str">
        <f>IF(C2459="","",COUNTIF($C$7:C2459,C2459))</f>
        <v/>
      </c>
      <c r="C2459" s="25" t="str">
        <f>IF(AND('كشف حساب'!$F$5&amp;'كشف حساب'!$F$6="")*AND(D2459='كشف حساب'!$B$5),1,IF(AND(F2459&gt;='كشف حساب'!$F$5,'حركة العملاء'!F2459&lt;='كشف حساب'!$F$6)*AND(D2459='كشف حساب'!$B$5),1,""))</f>
        <v/>
      </c>
      <c r="D2459" s="18"/>
      <c r="E2459" s="17" t="str">
        <f>IFERROR(VLOOKUP(D2459,'بيان العملاء'!$B$7:$I$170,2,0),"")</f>
        <v/>
      </c>
      <c r="F2459" s="16"/>
      <c r="G2459" s="15"/>
      <c r="H2459" s="14"/>
      <c r="I2459" s="13"/>
    </row>
    <row r="2460" spans="2:9" ht="18.75" thickBot="1" x14ac:dyDescent="0.25">
      <c r="B2460" s="25" t="str">
        <f>IF(C2460="","",COUNTIF($C$7:C2460,C2460))</f>
        <v/>
      </c>
      <c r="C2460" s="25" t="str">
        <f>IF(AND('كشف حساب'!$F$5&amp;'كشف حساب'!$F$6="")*AND(D2460='كشف حساب'!$B$5),1,IF(AND(F2460&gt;='كشف حساب'!$F$5,'حركة العملاء'!F2460&lt;='كشف حساب'!$F$6)*AND(D2460='كشف حساب'!$B$5),1,""))</f>
        <v/>
      </c>
      <c r="D2460" s="18"/>
      <c r="E2460" s="17" t="str">
        <f>IFERROR(VLOOKUP(D2460,'بيان العملاء'!$B$7:$I$170,2,0),"")</f>
        <v/>
      </c>
      <c r="F2460" s="16"/>
      <c r="G2460" s="15"/>
      <c r="H2460" s="14"/>
      <c r="I2460" s="13"/>
    </row>
    <row r="2461" spans="2:9" ht="18.75" thickBot="1" x14ac:dyDescent="0.25">
      <c r="B2461" s="25" t="str">
        <f>IF(C2461="","",COUNTIF($C$7:C2461,C2461))</f>
        <v/>
      </c>
      <c r="C2461" s="25" t="str">
        <f>IF(AND('كشف حساب'!$F$5&amp;'كشف حساب'!$F$6="")*AND(D2461='كشف حساب'!$B$5),1,IF(AND(F2461&gt;='كشف حساب'!$F$5,'حركة العملاء'!F2461&lt;='كشف حساب'!$F$6)*AND(D2461='كشف حساب'!$B$5),1,""))</f>
        <v/>
      </c>
      <c r="D2461" s="18"/>
      <c r="E2461" s="17" t="str">
        <f>IFERROR(VLOOKUP(D2461,'بيان العملاء'!$B$7:$I$170,2,0),"")</f>
        <v/>
      </c>
      <c r="F2461" s="16"/>
      <c r="G2461" s="15"/>
      <c r="H2461" s="14"/>
      <c r="I2461" s="13"/>
    </row>
    <row r="2462" spans="2:9" ht="18.75" thickBot="1" x14ac:dyDescent="0.25">
      <c r="B2462" s="25" t="str">
        <f>IF(C2462="","",COUNTIF($C$7:C2462,C2462))</f>
        <v/>
      </c>
      <c r="C2462" s="25" t="str">
        <f>IF(AND('كشف حساب'!$F$5&amp;'كشف حساب'!$F$6="")*AND(D2462='كشف حساب'!$B$5),1,IF(AND(F2462&gt;='كشف حساب'!$F$5,'حركة العملاء'!F2462&lt;='كشف حساب'!$F$6)*AND(D2462='كشف حساب'!$B$5),1,""))</f>
        <v/>
      </c>
      <c r="D2462" s="18"/>
      <c r="E2462" s="17" t="str">
        <f>IFERROR(VLOOKUP(D2462,'بيان العملاء'!$B$7:$I$170,2,0),"")</f>
        <v/>
      </c>
      <c r="F2462" s="16"/>
      <c r="G2462" s="15"/>
      <c r="H2462" s="14"/>
      <c r="I2462" s="13"/>
    </row>
    <row r="2463" spans="2:9" ht="18.75" thickBot="1" x14ac:dyDescent="0.25">
      <c r="B2463" s="25" t="str">
        <f>IF(C2463="","",COUNTIF($C$7:C2463,C2463))</f>
        <v/>
      </c>
      <c r="C2463" s="25" t="str">
        <f>IF(AND('كشف حساب'!$F$5&amp;'كشف حساب'!$F$6="")*AND(D2463='كشف حساب'!$B$5),1,IF(AND(F2463&gt;='كشف حساب'!$F$5,'حركة العملاء'!F2463&lt;='كشف حساب'!$F$6)*AND(D2463='كشف حساب'!$B$5),1,""))</f>
        <v/>
      </c>
      <c r="D2463" s="18"/>
      <c r="E2463" s="17" t="str">
        <f>IFERROR(VLOOKUP(D2463,'بيان العملاء'!$B$7:$I$170,2,0),"")</f>
        <v/>
      </c>
      <c r="F2463" s="16"/>
      <c r="G2463" s="15"/>
      <c r="H2463" s="14"/>
      <c r="I2463" s="13"/>
    </row>
    <row r="2464" spans="2:9" ht="18.75" thickBot="1" x14ac:dyDescent="0.25">
      <c r="B2464" s="25" t="str">
        <f>IF(C2464="","",COUNTIF($C$7:C2464,C2464))</f>
        <v/>
      </c>
      <c r="C2464" s="25" t="str">
        <f>IF(AND('كشف حساب'!$F$5&amp;'كشف حساب'!$F$6="")*AND(D2464='كشف حساب'!$B$5),1,IF(AND(F2464&gt;='كشف حساب'!$F$5,'حركة العملاء'!F2464&lt;='كشف حساب'!$F$6)*AND(D2464='كشف حساب'!$B$5),1,""))</f>
        <v/>
      </c>
      <c r="D2464" s="18"/>
      <c r="E2464" s="17" t="str">
        <f>IFERROR(VLOOKUP(D2464,'بيان العملاء'!$B$7:$I$170,2,0),"")</f>
        <v/>
      </c>
      <c r="F2464" s="16"/>
      <c r="G2464" s="15"/>
      <c r="H2464" s="14"/>
      <c r="I2464" s="13"/>
    </row>
    <row r="2465" spans="2:9" ht="18.75" thickBot="1" x14ac:dyDescent="0.25">
      <c r="B2465" s="25" t="str">
        <f>IF(C2465="","",COUNTIF($C$7:C2465,C2465))</f>
        <v/>
      </c>
      <c r="C2465" s="25" t="str">
        <f>IF(AND('كشف حساب'!$F$5&amp;'كشف حساب'!$F$6="")*AND(D2465='كشف حساب'!$B$5),1,IF(AND(F2465&gt;='كشف حساب'!$F$5,'حركة العملاء'!F2465&lt;='كشف حساب'!$F$6)*AND(D2465='كشف حساب'!$B$5),1,""))</f>
        <v/>
      </c>
      <c r="D2465" s="18"/>
      <c r="E2465" s="17" t="str">
        <f>IFERROR(VLOOKUP(D2465,'بيان العملاء'!$B$7:$I$170,2,0),"")</f>
        <v/>
      </c>
      <c r="F2465" s="16"/>
      <c r="G2465" s="15"/>
      <c r="H2465" s="14"/>
      <c r="I2465" s="13"/>
    </row>
    <row r="2466" spans="2:9" ht="18.75" thickBot="1" x14ac:dyDescent="0.25">
      <c r="B2466" s="25" t="str">
        <f>IF(C2466="","",COUNTIF($C$7:C2466,C2466))</f>
        <v/>
      </c>
      <c r="C2466" s="25" t="str">
        <f>IF(AND('كشف حساب'!$F$5&amp;'كشف حساب'!$F$6="")*AND(D2466='كشف حساب'!$B$5),1,IF(AND(F2466&gt;='كشف حساب'!$F$5,'حركة العملاء'!F2466&lt;='كشف حساب'!$F$6)*AND(D2466='كشف حساب'!$B$5),1,""))</f>
        <v/>
      </c>
      <c r="D2466" s="18"/>
      <c r="E2466" s="17" t="str">
        <f>IFERROR(VLOOKUP(D2466,'بيان العملاء'!$B$7:$I$170,2,0),"")</f>
        <v/>
      </c>
      <c r="F2466" s="16"/>
      <c r="G2466" s="15"/>
      <c r="H2466" s="14"/>
      <c r="I2466" s="13"/>
    </row>
    <row r="2467" spans="2:9" ht="18.75" thickBot="1" x14ac:dyDescent="0.25">
      <c r="B2467" s="25" t="str">
        <f>IF(C2467="","",COUNTIF($C$7:C2467,C2467))</f>
        <v/>
      </c>
      <c r="C2467" s="25" t="str">
        <f>IF(AND('كشف حساب'!$F$5&amp;'كشف حساب'!$F$6="")*AND(D2467='كشف حساب'!$B$5),1,IF(AND(F2467&gt;='كشف حساب'!$F$5,'حركة العملاء'!F2467&lt;='كشف حساب'!$F$6)*AND(D2467='كشف حساب'!$B$5),1,""))</f>
        <v/>
      </c>
      <c r="D2467" s="18"/>
      <c r="E2467" s="17" t="str">
        <f>IFERROR(VLOOKUP(D2467,'بيان العملاء'!$B$7:$I$170,2,0),"")</f>
        <v/>
      </c>
      <c r="F2467" s="16"/>
      <c r="G2467" s="15"/>
      <c r="H2467" s="14"/>
      <c r="I2467" s="13"/>
    </row>
    <row r="2468" spans="2:9" ht="18.75" thickBot="1" x14ac:dyDescent="0.25">
      <c r="B2468" s="25" t="str">
        <f>IF(C2468="","",COUNTIF($C$7:C2468,C2468))</f>
        <v/>
      </c>
      <c r="C2468" s="25" t="str">
        <f>IF(AND('كشف حساب'!$F$5&amp;'كشف حساب'!$F$6="")*AND(D2468='كشف حساب'!$B$5),1,IF(AND(F2468&gt;='كشف حساب'!$F$5,'حركة العملاء'!F2468&lt;='كشف حساب'!$F$6)*AND(D2468='كشف حساب'!$B$5),1,""))</f>
        <v/>
      </c>
      <c r="D2468" s="18"/>
      <c r="E2468" s="17" t="str">
        <f>IFERROR(VLOOKUP(D2468,'بيان العملاء'!$B$7:$I$170,2,0),"")</f>
        <v/>
      </c>
      <c r="F2468" s="16"/>
      <c r="G2468" s="15"/>
      <c r="H2468" s="14"/>
      <c r="I2468" s="13"/>
    </row>
    <row r="2469" spans="2:9" ht="18.75" thickBot="1" x14ac:dyDescent="0.25">
      <c r="B2469" s="25" t="str">
        <f>IF(C2469="","",COUNTIF($C$7:C2469,C2469))</f>
        <v/>
      </c>
      <c r="C2469" s="25" t="str">
        <f>IF(AND('كشف حساب'!$F$5&amp;'كشف حساب'!$F$6="")*AND(D2469='كشف حساب'!$B$5),1,IF(AND(F2469&gt;='كشف حساب'!$F$5,'حركة العملاء'!F2469&lt;='كشف حساب'!$F$6)*AND(D2469='كشف حساب'!$B$5),1,""))</f>
        <v/>
      </c>
      <c r="D2469" s="18"/>
      <c r="E2469" s="17" t="str">
        <f>IFERROR(VLOOKUP(D2469,'بيان العملاء'!$B$7:$I$170,2,0),"")</f>
        <v/>
      </c>
      <c r="F2469" s="16"/>
      <c r="G2469" s="15"/>
      <c r="H2469" s="14"/>
      <c r="I2469" s="13"/>
    </row>
    <row r="2470" spans="2:9" ht="18.75" thickBot="1" x14ac:dyDescent="0.25">
      <c r="B2470" s="25" t="str">
        <f>IF(C2470="","",COUNTIF($C$7:C2470,C2470))</f>
        <v/>
      </c>
      <c r="C2470" s="25" t="str">
        <f>IF(AND('كشف حساب'!$F$5&amp;'كشف حساب'!$F$6="")*AND(D2470='كشف حساب'!$B$5),1,IF(AND(F2470&gt;='كشف حساب'!$F$5,'حركة العملاء'!F2470&lt;='كشف حساب'!$F$6)*AND(D2470='كشف حساب'!$B$5),1,""))</f>
        <v/>
      </c>
      <c r="D2470" s="18"/>
      <c r="E2470" s="17" t="str">
        <f>IFERROR(VLOOKUP(D2470,'بيان العملاء'!$B$7:$I$170,2,0),"")</f>
        <v/>
      </c>
      <c r="F2470" s="16"/>
      <c r="G2470" s="15"/>
      <c r="H2470" s="14"/>
      <c r="I2470" s="13"/>
    </row>
    <row r="2471" spans="2:9" ht="18.75" thickBot="1" x14ac:dyDescent="0.25">
      <c r="B2471" s="25" t="str">
        <f>IF(C2471="","",COUNTIF($C$7:C2471,C2471))</f>
        <v/>
      </c>
      <c r="C2471" s="25" t="str">
        <f>IF(AND('كشف حساب'!$F$5&amp;'كشف حساب'!$F$6="")*AND(D2471='كشف حساب'!$B$5),1,IF(AND(F2471&gt;='كشف حساب'!$F$5,'حركة العملاء'!F2471&lt;='كشف حساب'!$F$6)*AND(D2471='كشف حساب'!$B$5),1,""))</f>
        <v/>
      </c>
      <c r="D2471" s="18"/>
      <c r="E2471" s="17" t="str">
        <f>IFERROR(VLOOKUP(D2471,'بيان العملاء'!$B$7:$I$170,2,0),"")</f>
        <v/>
      </c>
      <c r="F2471" s="16"/>
      <c r="G2471" s="15"/>
      <c r="H2471" s="14"/>
      <c r="I2471" s="13"/>
    </row>
    <row r="2472" spans="2:9" ht="18.75" thickBot="1" x14ac:dyDescent="0.25">
      <c r="B2472" s="25" t="str">
        <f>IF(C2472="","",COUNTIF($C$7:C2472,C2472))</f>
        <v/>
      </c>
      <c r="C2472" s="25" t="str">
        <f>IF(AND('كشف حساب'!$F$5&amp;'كشف حساب'!$F$6="")*AND(D2472='كشف حساب'!$B$5),1,IF(AND(F2472&gt;='كشف حساب'!$F$5,'حركة العملاء'!F2472&lt;='كشف حساب'!$F$6)*AND(D2472='كشف حساب'!$B$5),1,""))</f>
        <v/>
      </c>
      <c r="D2472" s="18"/>
      <c r="E2472" s="17" t="str">
        <f>IFERROR(VLOOKUP(D2472,'بيان العملاء'!$B$7:$I$170,2,0),"")</f>
        <v/>
      </c>
      <c r="F2472" s="16"/>
      <c r="G2472" s="15"/>
      <c r="H2472" s="14"/>
      <c r="I2472" s="13"/>
    </row>
    <row r="2473" spans="2:9" ht="18.75" thickBot="1" x14ac:dyDescent="0.25">
      <c r="B2473" s="25" t="str">
        <f>IF(C2473="","",COUNTIF($C$7:C2473,C2473))</f>
        <v/>
      </c>
      <c r="C2473" s="25" t="str">
        <f>IF(AND('كشف حساب'!$F$5&amp;'كشف حساب'!$F$6="")*AND(D2473='كشف حساب'!$B$5),1,IF(AND(F2473&gt;='كشف حساب'!$F$5,'حركة العملاء'!F2473&lt;='كشف حساب'!$F$6)*AND(D2473='كشف حساب'!$B$5),1,""))</f>
        <v/>
      </c>
      <c r="D2473" s="18"/>
      <c r="E2473" s="17" t="str">
        <f>IFERROR(VLOOKUP(D2473,'بيان العملاء'!$B$7:$I$170,2,0),"")</f>
        <v/>
      </c>
      <c r="F2473" s="16"/>
      <c r="G2473" s="15"/>
      <c r="H2473" s="14"/>
      <c r="I2473" s="13"/>
    </row>
    <row r="2474" spans="2:9" ht="18.75" thickBot="1" x14ac:dyDescent="0.25">
      <c r="B2474" s="25" t="str">
        <f>IF(C2474="","",COUNTIF($C$7:C2474,C2474))</f>
        <v/>
      </c>
      <c r="C2474" s="25" t="str">
        <f>IF(AND('كشف حساب'!$F$5&amp;'كشف حساب'!$F$6="")*AND(D2474='كشف حساب'!$B$5),1,IF(AND(F2474&gt;='كشف حساب'!$F$5,'حركة العملاء'!F2474&lt;='كشف حساب'!$F$6)*AND(D2474='كشف حساب'!$B$5),1,""))</f>
        <v/>
      </c>
      <c r="D2474" s="18"/>
      <c r="E2474" s="17" t="str">
        <f>IFERROR(VLOOKUP(D2474,'بيان العملاء'!$B$7:$I$170,2,0),"")</f>
        <v/>
      </c>
      <c r="F2474" s="16"/>
      <c r="G2474" s="15"/>
      <c r="H2474" s="14"/>
      <c r="I2474" s="13"/>
    </row>
    <row r="2475" spans="2:9" ht="18.75" thickBot="1" x14ac:dyDescent="0.25">
      <c r="B2475" s="25" t="str">
        <f>IF(C2475="","",COUNTIF($C$7:C2475,C2475))</f>
        <v/>
      </c>
      <c r="C2475" s="25" t="str">
        <f>IF(AND('كشف حساب'!$F$5&amp;'كشف حساب'!$F$6="")*AND(D2475='كشف حساب'!$B$5),1,IF(AND(F2475&gt;='كشف حساب'!$F$5,'حركة العملاء'!F2475&lt;='كشف حساب'!$F$6)*AND(D2475='كشف حساب'!$B$5),1,""))</f>
        <v/>
      </c>
      <c r="D2475" s="18"/>
      <c r="E2475" s="17" t="str">
        <f>IFERROR(VLOOKUP(D2475,'بيان العملاء'!$B$7:$I$170,2,0),"")</f>
        <v/>
      </c>
      <c r="F2475" s="16"/>
      <c r="G2475" s="15"/>
      <c r="H2475" s="14"/>
      <c r="I2475" s="13"/>
    </row>
    <row r="2476" spans="2:9" ht="18.75" thickBot="1" x14ac:dyDescent="0.25">
      <c r="B2476" s="25" t="str">
        <f>IF(C2476="","",COUNTIF($C$7:C2476,C2476))</f>
        <v/>
      </c>
      <c r="C2476" s="25" t="str">
        <f>IF(AND('كشف حساب'!$F$5&amp;'كشف حساب'!$F$6="")*AND(D2476='كشف حساب'!$B$5),1,IF(AND(F2476&gt;='كشف حساب'!$F$5,'حركة العملاء'!F2476&lt;='كشف حساب'!$F$6)*AND(D2476='كشف حساب'!$B$5),1,""))</f>
        <v/>
      </c>
      <c r="D2476" s="18"/>
      <c r="E2476" s="17" t="str">
        <f>IFERROR(VLOOKUP(D2476,'بيان العملاء'!$B$7:$I$170,2,0),"")</f>
        <v/>
      </c>
      <c r="F2476" s="16"/>
      <c r="G2476" s="15"/>
      <c r="H2476" s="14"/>
      <c r="I2476" s="13"/>
    </row>
    <row r="2477" spans="2:9" ht="18.75" thickBot="1" x14ac:dyDescent="0.25">
      <c r="B2477" s="25" t="str">
        <f>IF(C2477="","",COUNTIF($C$7:C2477,C2477))</f>
        <v/>
      </c>
      <c r="C2477" s="25" t="str">
        <f>IF(AND('كشف حساب'!$F$5&amp;'كشف حساب'!$F$6="")*AND(D2477='كشف حساب'!$B$5),1,IF(AND(F2477&gt;='كشف حساب'!$F$5,'حركة العملاء'!F2477&lt;='كشف حساب'!$F$6)*AND(D2477='كشف حساب'!$B$5),1,""))</f>
        <v/>
      </c>
      <c r="D2477" s="18"/>
      <c r="E2477" s="17" t="str">
        <f>IFERROR(VLOOKUP(D2477,'بيان العملاء'!$B$7:$I$170,2,0),"")</f>
        <v/>
      </c>
      <c r="F2477" s="16"/>
      <c r="G2477" s="15"/>
      <c r="H2477" s="14"/>
      <c r="I2477" s="13"/>
    </row>
    <row r="2478" spans="2:9" ht="18.75" thickBot="1" x14ac:dyDescent="0.25">
      <c r="B2478" s="25" t="str">
        <f>IF(C2478="","",COUNTIF($C$7:C2478,C2478))</f>
        <v/>
      </c>
      <c r="C2478" s="25" t="str">
        <f>IF(AND('كشف حساب'!$F$5&amp;'كشف حساب'!$F$6="")*AND(D2478='كشف حساب'!$B$5),1,IF(AND(F2478&gt;='كشف حساب'!$F$5,'حركة العملاء'!F2478&lt;='كشف حساب'!$F$6)*AND(D2478='كشف حساب'!$B$5),1,""))</f>
        <v/>
      </c>
      <c r="D2478" s="18"/>
      <c r="E2478" s="17" t="str">
        <f>IFERROR(VLOOKUP(D2478,'بيان العملاء'!$B$7:$I$170,2,0),"")</f>
        <v/>
      </c>
      <c r="F2478" s="16"/>
      <c r="G2478" s="15"/>
      <c r="H2478" s="14"/>
      <c r="I2478" s="13"/>
    </row>
    <row r="2479" spans="2:9" ht="18.75" thickBot="1" x14ac:dyDescent="0.25">
      <c r="B2479" s="25" t="str">
        <f>IF(C2479="","",COUNTIF($C$7:C2479,C2479))</f>
        <v/>
      </c>
      <c r="C2479" s="25" t="str">
        <f>IF(AND('كشف حساب'!$F$5&amp;'كشف حساب'!$F$6="")*AND(D2479='كشف حساب'!$B$5),1,IF(AND(F2479&gt;='كشف حساب'!$F$5,'حركة العملاء'!F2479&lt;='كشف حساب'!$F$6)*AND(D2479='كشف حساب'!$B$5),1,""))</f>
        <v/>
      </c>
      <c r="D2479" s="18"/>
      <c r="E2479" s="17" t="str">
        <f>IFERROR(VLOOKUP(D2479,'بيان العملاء'!$B$7:$I$170,2,0),"")</f>
        <v/>
      </c>
      <c r="F2479" s="16"/>
      <c r="G2479" s="15"/>
      <c r="H2479" s="14"/>
      <c r="I2479" s="13"/>
    </row>
    <row r="2480" spans="2:9" ht="18.75" thickBot="1" x14ac:dyDescent="0.25">
      <c r="B2480" s="25" t="str">
        <f>IF(C2480="","",COUNTIF($C$7:C2480,C2480))</f>
        <v/>
      </c>
      <c r="C2480" s="25" t="str">
        <f>IF(AND('كشف حساب'!$F$5&amp;'كشف حساب'!$F$6="")*AND(D2480='كشف حساب'!$B$5),1,IF(AND(F2480&gt;='كشف حساب'!$F$5,'حركة العملاء'!F2480&lt;='كشف حساب'!$F$6)*AND(D2480='كشف حساب'!$B$5),1,""))</f>
        <v/>
      </c>
      <c r="D2480" s="18"/>
      <c r="E2480" s="17" t="str">
        <f>IFERROR(VLOOKUP(D2480,'بيان العملاء'!$B$7:$I$170,2,0),"")</f>
        <v/>
      </c>
      <c r="F2480" s="16"/>
      <c r="G2480" s="15"/>
      <c r="H2480" s="14"/>
      <c r="I2480" s="13"/>
    </row>
    <row r="2481" spans="2:9" ht="18.75" thickBot="1" x14ac:dyDescent="0.25">
      <c r="B2481" s="25" t="str">
        <f>IF(C2481="","",COUNTIF($C$7:C2481,C2481))</f>
        <v/>
      </c>
      <c r="C2481" s="25" t="str">
        <f>IF(AND('كشف حساب'!$F$5&amp;'كشف حساب'!$F$6="")*AND(D2481='كشف حساب'!$B$5),1,IF(AND(F2481&gt;='كشف حساب'!$F$5,'حركة العملاء'!F2481&lt;='كشف حساب'!$F$6)*AND(D2481='كشف حساب'!$B$5),1,""))</f>
        <v/>
      </c>
      <c r="D2481" s="18"/>
      <c r="E2481" s="17" t="str">
        <f>IFERROR(VLOOKUP(D2481,'بيان العملاء'!$B$7:$I$170,2,0),"")</f>
        <v/>
      </c>
      <c r="F2481" s="16"/>
      <c r="G2481" s="15"/>
      <c r="H2481" s="14"/>
      <c r="I2481" s="13"/>
    </row>
    <row r="2482" spans="2:9" ht="18.75" thickBot="1" x14ac:dyDescent="0.25">
      <c r="B2482" s="25" t="str">
        <f>IF(C2482="","",COUNTIF($C$7:C2482,C2482))</f>
        <v/>
      </c>
      <c r="C2482" s="25" t="str">
        <f>IF(AND('كشف حساب'!$F$5&amp;'كشف حساب'!$F$6="")*AND(D2482='كشف حساب'!$B$5),1,IF(AND(F2482&gt;='كشف حساب'!$F$5,'حركة العملاء'!F2482&lt;='كشف حساب'!$F$6)*AND(D2482='كشف حساب'!$B$5),1,""))</f>
        <v/>
      </c>
      <c r="D2482" s="18"/>
      <c r="E2482" s="17" t="str">
        <f>IFERROR(VLOOKUP(D2482,'بيان العملاء'!$B$7:$I$170,2,0),"")</f>
        <v/>
      </c>
      <c r="F2482" s="16"/>
      <c r="G2482" s="15"/>
      <c r="H2482" s="14"/>
      <c r="I2482" s="13"/>
    </row>
    <row r="2483" spans="2:9" ht="18.75" thickBot="1" x14ac:dyDescent="0.25">
      <c r="B2483" s="25" t="str">
        <f>IF(C2483="","",COUNTIF($C$7:C2483,C2483))</f>
        <v/>
      </c>
      <c r="C2483" s="25" t="str">
        <f>IF(AND('كشف حساب'!$F$5&amp;'كشف حساب'!$F$6="")*AND(D2483='كشف حساب'!$B$5),1,IF(AND(F2483&gt;='كشف حساب'!$F$5,'حركة العملاء'!F2483&lt;='كشف حساب'!$F$6)*AND(D2483='كشف حساب'!$B$5),1,""))</f>
        <v/>
      </c>
      <c r="D2483" s="18"/>
      <c r="E2483" s="17" t="str">
        <f>IFERROR(VLOOKUP(D2483,'بيان العملاء'!$B$7:$I$170,2,0),"")</f>
        <v/>
      </c>
      <c r="F2483" s="16"/>
      <c r="G2483" s="15"/>
      <c r="H2483" s="14"/>
      <c r="I2483" s="13"/>
    </row>
    <row r="2484" spans="2:9" ht="18.75" thickBot="1" x14ac:dyDescent="0.25">
      <c r="B2484" s="25" t="str">
        <f>IF(C2484="","",COUNTIF($C$7:C2484,C2484))</f>
        <v/>
      </c>
      <c r="C2484" s="25" t="str">
        <f>IF(AND('كشف حساب'!$F$5&amp;'كشف حساب'!$F$6="")*AND(D2484='كشف حساب'!$B$5),1,IF(AND(F2484&gt;='كشف حساب'!$F$5,'حركة العملاء'!F2484&lt;='كشف حساب'!$F$6)*AND(D2484='كشف حساب'!$B$5),1,""))</f>
        <v/>
      </c>
      <c r="D2484" s="18"/>
      <c r="E2484" s="17" t="str">
        <f>IFERROR(VLOOKUP(D2484,'بيان العملاء'!$B$7:$I$170,2,0),"")</f>
        <v/>
      </c>
      <c r="F2484" s="16"/>
      <c r="G2484" s="15"/>
      <c r="H2484" s="14"/>
      <c r="I2484" s="13"/>
    </row>
    <row r="2485" spans="2:9" ht="18.75" thickBot="1" x14ac:dyDescent="0.25">
      <c r="B2485" s="25" t="str">
        <f>IF(C2485="","",COUNTIF($C$7:C2485,C2485))</f>
        <v/>
      </c>
      <c r="C2485" s="25" t="str">
        <f>IF(AND('كشف حساب'!$F$5&amp;'كشف حساب'!$F$6="")*AND(D2485='كشف حساب'!$B$5),1,IF(AND(F2485&gt;='كشف حساب'!$F$5,'حركة العملاء'!F2485&lt;='كشف حساب'!$F$6)*AND(D2485='كشف حساب'!$B$5),1,""))</f>
        <v/>
      </c>
      <c r="D2485" s="18"/>
      <c r="E2485" s="17" t="str">
        <f>IFERROR(VLOOKUP(D2485,'بيان العملاء'!$B$7:$I$170,2,0),"")</f>
        <v/>
      </c>
      <c r="F2485" s="16"/>
      <c r="G2485" s="15"/>
      <c r="H2485" s="14"/>
      <c r="I2485" s="13"/>
    </row>
    <row r="2486" spans="2:9" ht="18.75" thickBot="1" x14ac:dyDescent="0.25">
      <c r="B2486" s="25" t="str">
        <f>IF(C2486="","",COUNTIF($C$7:C2486,C2486))</f>
        <v/>
      </c>
      <c r="C2486" s="25" t="str">
        <f>IF(AND('كشف حساب'!$F$5&amp;'كشف حساب'!$F$6="")*AND(D2486='كشف حساب'!$B$5),1,IF(AND(F2486&gt;='كشف حساب'!$F$5,'حركة العملاء'!F2486&lt;='كشف حساب'!$F$6)*AND(D2486='كشف حساب'!$B$5),1,""))</f>
        <v/>
      </c>
      <c r="D2486" s="18"/>
      <c r="E2486" s="17" t="str">
        <f>IFERROR(VLOOKUP(D2486,'بيان العملاء'!$B$7:$I$170,2,0),"")</f>
        <v/>
      </c>
      <c r="F2486" s="16"/>
      <c r="G2486" s="15"/>
      <c r="H2486" s="14"/>
      <c r="I2486" s="13"/>
    </row>
    <row r="2487" spans="2:9" ht="18.75" thickBot="1" x14ac:dyDescent="0.25">
      <c r="B2487" s="25" t="str">
        <f>IF(C2487="","",COUNTIF($C$7:C2487,C2487))</f>
        <v/>
      </c>
      <c r="C2487" s="25" t="str">
        <f>IF(AND('كشف حساب'!$F$5&amp;'كشف حساب'!$F$6="")*AND(D2487='كشف حساب'!$B$5),1,IF(AND(F2487&gt;='كشف حساب'!$F$5,'حركة العملاء'!F2487&lt;='كشف حساب'!$F$6)*AND(D2487='كشف حساب'!$B$5),1,""))</f>
        <v/>
      </c>
      <c r="D2487" s="18"/>
      <c r="E2487" s="17" t="str">
        <f>IFERROR(VLOOKUP(D2487,'بيان العملاء'!$B$7:$I$170,2,0),"")</f>
        <v/>
      </c>
      <c r="F2487" s="16"/>
      <c r="G2487" s="15"/>
      <c r="H2487" s="14"/>
      <c r="I2487" s="13"/>
    </row>
    <row r="2488" spans="2:9" ht="18.75" thickBot="1" x14ac:dyDescent="0.25">
      <c r="B2488" s="25" t="str">
        <f>IF(C2488="","",COUNTIF($C$7:C2488,C2488))</f>
        <v/>
      </c>
      <c r="C2488" s="25" t="str">
        <f>IF(AND('كشف حساب'!$F$5&amp;'كشف حساب'!$F$6="")*AND(D2488='كشف حساب'!$B$5),1,IF(AND(F2488&gt;='كشف حساب'!$F$5,'حركة العملاء'!F2488&lt;='كشف حساب'!$F$6)*AND(D2488='كشف حساب'!$B$5),1,""))</f>
        <v/>
      </c>
      <c r="D2488" s="18"/>
      <c r="E2488" s="17" t="str">
        <f>IFERROR(VLOOKUP(D2488,'بيان العملاء'!$B$7:$I$170,2,0),"")</f>
        <v/>
      </c>
      <c r="F2488" s="16"/>
      <c r="G2488" s="15"/>
      <c r="H2488" s="14"/>
      <c r="I2488" s="13"/>
    </row>
    <row r="2489" spans="2:9" ht="18.75" thickBot="1" x14ac:dyDescent="0.25">
      <c r="B2489" s="25" t="str">
        <f>IF(C2489="","",COUNTIF($C$7:C2489,C2489))</f>
        <v/>
      </c>
      <c r="C2489" s="25" t="str">
        <f>IF(AND('كشف حساب'!$F$5&amp;'كشف حساب'!$F$6="")*AND(D2489='كشف حساب'!$B$5),1,IF(AND(F2489&gt;='كشف حساب'!$F$5,'حركة العملاء'!F2489&lt;='كشف حساب'!$F$6)*AND(D2489='كشف حساب'!$B$5),1,""))</f>
        <v/>
      </c>
      <c r="D2489" s="18"/>
      <c r="E2489" s="17" t="str">
        <f>IFERROR(VLOOKUP(D2489,'بيان العملاء'!$B$7:$I$170,2,0),"")</f>
        <v/>
      </c>
      <c r="F2489" s="16"/>
      <c r="G2489" s="15"/>
      <c r="H2489" s="14"/>
      <c r="I2489" s="13"/>
    </row>
    <row r="2490" spans="2:9" ht="18.75" thickBot="1" x14ac:dyDescent="0.25">
      <c r="B2490" s="25" t="str">
        <f>IF(C2490="","",COUNTIF($C$7:C2490,C2490))</f>
        <v/>
      </c>
      <c r="C2490" s="25" t="str">
        <f>IF(AND('كشف حساب'!$F$5&amp;'كشف حساب'!$F$6="")*AND(D2490='كشف حساب'!$B$5),1,IF(AND(F2490&gt;='كشف حساب'!$F$5,'حركة العملاء'!F2490&lt;='كشف حساب'!$F$6)*AND(D2490='كشف حساب'!$B$5),1,""))</f>
        <v/>
      </c>
      <c r="D2490" s="18"/>
      <c r="E2490" s="17" t="str">
        <f>IFERROR(VLOOKUP(D2490,'بيان العملاء'!$B$7:$I$170,2,0),"")</f>
        <v/>
      </c>
      <c r="F2490" s="16"/>
      <c r="G2490" s="15"/>
      <c r="H2490" s="14"/>
      <c r="I2490" s="13"/>
    </row>
    <row r="2491" spans="2:9" ht="18.75" thickBot="1" x14ac:dyDescent="0.25">
      <c r="B2491" s="25" t="str">
        <f>IF(C2491="","",COUNTIF($C$7:C2491,C2491))</f>
        <v/>
      </c>
      <c r="C2491" s="25" t="str">
        <f>IF(AND('كشف حساب'!$F$5&amp;'كشف حساب'!$F$6="")*AND(D2491='كشف حساب'!$B$5),1,IF(AND(F2491&gt;='كشف حساب'!$F$5,'حركة العملاء'!F2491&lt;='كشف حساب'!$F$6)*AND(D2491='كشف حساب'!$B$5),1,""))</f>
        <v/>
      </c>
      <c r="D2491" s="18"/>
      <c r="E2491" s="17" t="str">
        <f>IFERROR(VLOOKUP(D2491,'بيان العملاء'!$B$7:$I$170,2,0),"")</f>
        <v/>
      </c>
      <c r="F2491" s="16"/>
      <c r="G2491" s="15"/>
      <c r="H2491" s="14"/>
      <c r="I2491" s="13"/>
    </row>
    <row r="2492" spans="2:9" ht="18.75" thickBot="1" x14ac:dyDescent="0.25">
      <c r="B2492" s="25" t="str">
        <f>IF(C2492="","",COUNTIF($C$7:C2492,C2492))</f>
        <v/>
      </c>
      <c r="C2492" s="25" t="str">
        <f>IF(AND('كشف حساب'!$F$5&amp;'كشف حساب'!$F$6="")*AND(D2492='كشف حساب'!$B$5),1,IF(AND(F2492&gt;='كشف حساب'!$F$5,'حركة العملاء'!F2492&lt;='كشف حساب'!$F$6)*AND(D2492='كشف حساب'!$B$5),1,""))</f>
        <v/>
      </c>
      <c r="D2492" s="18"/>
      <c r="E2492" s="17" t="str">
        <f>IFERROR(VLOOKUP(D2492,'بيان العملاء'!$B$7:$I$170,2,0),"")</f>
        <v/>
      </c>
      <c r="F2492" s="16"/>
      <c r="G2492" s="15"/>
      <c r="H2492" s="14"/>
      <c r="I2492" s="13"/>
    </row>
    <row r="2493" spans="2:9" ht="18.75" thickBot="1" x14ac:dyDescent="0.25">
      <c r="B2493" s="25" t="str">
        <f>IF(C2493="","",COUNTIF($C$7:C2493,C2493))</f>
        <v/>
      </c>
      <c r="C2493" s="25" t="str">
        <f>IF(AND('كشف حساب'!$F$5&amp;'كشف حساب'!$F$6="")*AND(D2493='كشف حساب'!$B$5),1,IF(AND(F2493&gt;='كشف حساب'!$F$5,'حركة العملاء'!F2493&lt;='كشف حساب'!$F$6)*AND(D2493='كشف حساب'!$B$5),1,""))</f>
        <v/>
      </c>
      <c r="D2493" s="18"/>
      <c r="E2493" s="17" t="str">
        <f>IFERROR(VLOOKUP(D2493,'بيان العملاء'!$B$7:$I$170,2,0),"")</f>
        <v/>
      </c>
      <c r="F2493" s="16"/>
      <c r="G2493" s="15"/>
      <c r="H2493" s="14"/>
      <c r="I2493" s="13"/>
    </row>
    <row r="2494" spans="2:9" ht="18.75" thickBot="1" x14ac:dyDescent="0.25">
      <c r="B2494" s="25" t="str">
        <f>IF(C2494="","",COUNTIF($C$7:C2494,C2494))</f>
        <v/>
      </c>
      <c r="C2494" s="25" t="str">
        <f>IF(AND('كشف حساب'!$F$5&amp;'كشف حساب'!$F$6="")*AND(D2494='كشف حساب'!$B$5),1,IF(AND(F2494&gt;='كشف حساب'!$F$5,'حركة العملاء'!F2494&lt;='كشف حساب'!$F$6)*AND(D2494='كشف حساب'!$B$5),1,""))</f>
        <v/>
      </c>
      <c r="D2494" s="18"/>
      <c r="E2494" s="17" t="str">
        <f>IFERROR(VLOOKUP(D2494,'بيان العملاء'!$B$7:$I$170,2,0),"")</f>
        <v/>
      </c>
      <c r="F2494" s="16"/>
      <c r="G2494" s="15"/>
      <c r="H2494" s="14"/>
      <c r="I2494" s="13"/>
    </row>
    <row r="2495" spans="2:9" ht="18.75" thickBot="1" x14ac:dyDescent="0.25">
      <c r="B2495" s="25" t="str">
        <f>IF(C2495="","",COUNTIF($C$7:C2495,C2495))</f>
        <v/>
      </c>
      <c r="C2495" s="25" t="str">
        <f>IF(AND('كشف حساب'!$F$5&amp;'كشف حساب'!$F$6="")*AND(D2495='كشف حساب'!$B$5),1,IF(AND(F2495&gt;='كشف حساب'!$F$5,'حركة العملاء'!F2495&lt;='كشف حساب'!$F$6)*AND(D2495='كشف حساب'!$B$5),1,""))</f>
        <v/>
      </c>
      <c r="D2495" s="18"/>
      <c r="E2495" s="17" t="str">
        <f>IFERROR(VLOOKUP(D2495,'بيان العملاء'!$B$7:$I$170,2,0),"")</f>
        <v/>
      </c>
      <c r="F2495" s="16"/>
      <c r="G2495" s="15"/>
      <c r="H2495" s="14"/>
      <c r="I2495" s="13"/>
    </row>
    <row r="2496" spans="2:9" ht="18.75" thickBot="1" x14ac:dyDescent="0.25">
      <c r="B2496" s="25" t="str">
        <f>IF(C2496="","",COUNTIF($C$7:C2496,C2496))</f>
        <v/>
      </c>
      <c r="C2496" s="25" t="str">
        <f>IF(AND('كشف حساب'!$F$5&amp;'كشف حساب'!$F$6="")*AND(D2496='كشف حساب'!$B$5),1,IF(AND(F2496&gt;='كشف حساب'!$F$5,'حركة العملاء'!F2496&lt;='كشف حساب'!$F$6)*AND(D2496='كشف حساب'!$B$5),1,""))</f>
        <v/>
      </c>
      <c r="D2496" s="18"/>
      <c r="E2496" s="17" t="str">
        <f>IFERROR(VLOOKUP(D2496,'بيان العملاء'!$B$7:$I$170,2,0),"")</f>
        <v/>
      </c>
      <c r="F2496" s="16"/>
      <c r="G2496" s="15"/>
      <c r="H2496" s="14"/>
      <c r="I2496" s="13"/>
    </row>
    <row r="2497" spans="2:9" ht="18.75" thickBot="1" x14ac:dyDescent="0.25">
      <c r="B2497" s="25" t="str">
        <f>IF(C2497="","",COUNTIF($C$7:C2497,C2497))</f>
        <v/>
      </c>
      <c r="C2497" s="25" t="str">
        <f>IF(AND('كشف حساب'!$F$5&amp;'كشف حساب'!$F$6="")*AND(D2497='كشف حساب'!$B$5),1,IF(AND(F2497&gt;='كشف حساب'!$F$5,'حركة العملاء'!F2497&lt;='كشف حساب'!$F$6)*AND(D2497='كشف حساب'!$B$5),1,""))</f>
        <v/>
      </c>
      <c r="D2497" s="18"/>
      <c r="E2497" s="17" t="str">
        <f>IFERROR(VLOOKUP(D2497,'بيان العملاء'!$B$7:$I$170,2,0),"")</f>
        <v/>
      </c>
      <c r="F2497" s="16"/>
      <c r="G2497" s="15"/>
      <c r="H2497" s="14"/>
      <c r="I2497" s="13"/>
    </row>
    <row r="2498" spans="2:9" ht="18.75" thickBot="1" x14ac:dyDescent="0.25">
      <c r="B2498" s="25" t="str">
        <f>IF(C2498="","",COUNTIF($C$7:C2498,C2498))</f>
        <v/>
      </c>
      <c r="C2498" s="25" t="str">
        <f>IF(AND('كشف حساب'!$F$5&amp;'كشف حساب'!$F$6="")*AND(D2498='كشف حساب'!$B$5),1,IF(AND(F2498&gt;='كشف حساب'!$F$5,'حركة العملاء'!F2498&lt;='كشف حساب'!$F$6)*AND(D2498='كشف حساب'!$B$5),1,""))</f>
        <v/>
      </c>
      <c r="D2498" s="18"/>
      <c r="E2498" s="17" t="str">
        <f>IFERROR(VLOOKUP(D2498,'بيان العملاء'!$B$7:$I$170,2,0),"")</f>
        <v/>
      </c>
      <c r="F2498" s="16"/>
      <c r="G2498" s="15"/>
      <c r="H2498" s="14"/>
      <c r="I2498" s="13"/>
    </row>
    <row r="2499" spans="2:9" ht="18.75" thickBot="1" x14ac:dyDescent="0.25">
      <c r="B2499" s="25" t="str">
        <f>IF(C2499="","",COUNTIF($C$7:C2499,C2499))</f>
        <v/>
      </c>
      <c r="C2499" s="25" t="str">
        <f>IF(AND('كشف حساب'!$F$5&amp;'كشف حساب'!$F$6="")*AND(D2499='كشف حساب'!$B$5),1,IF(AND(F2499&gt;='كشف حساب'!$F$5,'حركة العملاء'!F2499&lt;='كشف حساب'!$F$6)*AND(D2499='كشف حساب'!$B$5),1,""))</f>
        <v/>
      </c>
      <c r="D2499" s="18"/>
      <c r="E2499" s="17" t="str">
        <f>IFERROR(VLOOKUP(D2499,'بيان العملاء'!$B$7:$I$170,2,0),"")</f>
        <v/>
      </c>
      <c r="F2499" s="16"/>
      <c r="G2499" s="15"/>
      <c r="H2499" s="14"/>
      <c r="I2499" s="13"/>
    </row>
    <row r="2500" spans="2:9" ht="18.75" thickBot="1" x14ac:dyDescent="0.25">
      <c r="B2500" s="25" t="str">
        <f>IF(C2500="","",COUNTIF($C$7:C2500,C2500))</f>
        <v/>
      </c>
      <c r="C2500" s="25" t="str">
        <f>IF(AND('كشف حساب'!$F$5&amp;'كشف حساب'!$F$6="")*AND(D2500='كشف حساب'!$B$5),1,IF(AND(F2500&gt;='كشف حساب'!$F$5,'حركة العملاء'!F2500&lt;='كشف حساب'!$F$6)*AND(D2500='كشف حساب'!$B$5),1,""))</f>
        <v/>
      </c>
      <c r="D2500" s="18"/>
      <c r="E2500" s="17" t="str">
        <f>IFERROR(VLOOKUP(D2500,'بيان العملاء'!$B$7:$I$170,2,0),"")</f>
        <v/>
      </c>
      <c r="F2500" s="16"/>
      <c r="G2500" s="15"/>
      <c r="H2500" s="14"/>
      <c r="I2500" s="13"/>
    </row>
    <row r="2501" spans="2:9" ht="18.75" thickBot="1" x14ac:dyDescent="0.25">
      <c r="B2501" s="25" t="str">
        <f>IF(C2501="","",COUNTIF($C$7:C2501,C2501))</f>
        <v/>
      </c>
      <c r="C2501" s="25" t="str">
        <f>IF(AND('كشف حساب'!$F$5&amp;'كشف حساب'!$F$6="")*AND(D2501='كشف حساب'!$B$5),1,IF(AND(F2501&gt;='كشف حساب'!$F$5,'حركة العملاء'!F2501&lt;='كشف حساب'!$F$6)*AND(D2501='كشف حساب'!$B$5),1,""))</f>
        <v/>
      </c>
      <c r="D2501" s="18"/>
      <c r="E2501" s="17" t="str">
        <f>IFERROR(VLOOKUP(D2501,'بيان العملاء'!$B$7:$I$170,2,0),"")</f>
        <v/>
      </c>
      <c r="F2501" s="16"/>
      <c r="G2501" s="15"/>
      <c r="H2501" s="14"/>
      <c r="I2501" s="13"/>
    </row>
    <row r="2502" spans="2:9" ht="18.75" thickBot="1" x14ac:dyDescent="0.25">
      <c r="B2502" s="25" t="str">
        <f>IF(C2502="","",COUNTIF($C$7:C2502,C2502))</f>
        <v/>
      </c>
      <c r="C2502" s="25" t="str">
        <f>IF(AND('كشف حساب'!$F$5&amp;'كشف حساب'!$F$6="")*AND(D2502='كشف حساب'!$B$5),1,IF(AND(F2502&gt;='كشف حساب'!$F$5,'حركة العملاء'!F2502&lt;='كشف حساب'!$F$6)*AND(D2502='كشف حساب'!$B$5),1,""))</f>
        <v/>
      </c>
      <c r="D2502" s="18"/>
      <c r="E2502" s="17" t="str">
        <f>IFERROR(VLOOKUP(D2502,'بيان العملاء'!$B$7:$I$170,2,0),"")</f>
        <v/>
      </c>
      <c r="F2502" s="16"/>
      <c r="G2502" s="15"/>
      <c r="H2502" s="14"/>
      <c r="I2502" s="13"/>
    </row>
    <row r="2503" spans="2:9" ht="18.75" thickBot="1" x14ac:dyDescent="0.25">
      <c r="B2503" s="25" t="str">
        <f>IF(C2503="","",COUNTIF($C$7:C2503,C2503))</f>
        <v/>
      </c>
      <c r="C2503" s="25" t="str">
        <f>IF(AND('كشف حساب'!$F$5&amp;'كشف حساب'!$F$6="")*AND(D2503='كشف حساب'!$B$5),1,IF(AND(F2503&gt;='كشف حساب'!$F$5,'حركة العملاء'!F2503&lt;='كشف حساب'!$F$6)*AND(D2503='كشف حساب'!$B$5),1,""))</f>
        <v/>
      </c>
      <c r="D2503" s="18"/>
      <c r="E2503" s="17" t="str">
        <f>IFERROR(VLOOKUP(D2503,'بيان العملاء'!$B$7:$I$170,2,0),"")</f>
        <v/>
      </c>
      <c r="F2503" s="16"/>
      <c r="G2503" s="15"/>
      <c r="H2503" s="14"/>
      <c r="I2503" s="13"/>
    </row>
    <row r="2504" spans="2:9" ht="18.75" thickBot="1" x14ac:dyDescent="0.25">
      <c r="B2504" s="25" t="str">
        <f>IF(C2504="","",COUNTIF($C$7:C2504,C2504))</f>
        <v/>
      </c>
      <c r="C2504" s="25" t="str">
        <f>IF(AND('كشف حساب'!$F$5&amp;'كشف حساب'!$F$6="")*AND(D2504='كشف حساب'!$B$5),1,IF(AND(F2504&gt;='كشف حساب'!$F$5,'حركة العملاء'!F2504&lt;='كشف حساب'!$F$6)*AND(D2504='كشف حساب'!$B$5),1,""))</f>
        <v/>
      </c>
      <c r="D2504" s="18"/>
      <c r="E2504" s="17" t="str">
        <f>IFERROR(VLOOKUP(D2504,'بيان العملاء'!$B$7:$I$170,2,0),"")</f>
        <v/>
      </c>
      <c r="F2504" s="16"/>
      <c r="G2504" s="15"/>
      <c r="H2504" s="14"/>
      <c r="I2504" s="13"/>
    </row>
    <row r="2505" spans="2:9" ht="18.75" thickBot="1" x14ac:dyDescent="0.25">
      <c r="B2505" s="25" t="str">
        <f>IF(C2505="","",COUNTIF($C$7:C2505,C2505))</f>
        <v/>
      </c>
      <c r="C2505" s="25" t="str">
        <f>IF(AND('كشف حساب'!$F$5&amp;'كشف حساب'!$F$6="")*AND(D2505='كشف حساب'!$B$5),1,IF(AND(F2505&gt;='كشف حساب'!$F$5,'حركة العملاء'!F2505&lt;='كشف حساب'!$F$6)*AND(D2505='كشف حساب'!$B$5),1,""))</f>
        <v/>
      </c>
      <c r="D2505" s="18"/>
      <c r="E2505" s="17" t="str">
        <f>IFERROR(VLOOKUP(D2505,'بيان العملاء'!$B$7:$I$170,2,0),"")</f>
        <v/>
      </c>
      <c r="F2505" s="16"/>
      <c r="G2505" s="15"/>
      <c r="H2505" s="14"/>
      <c r="I2505" s="13"/>
    </row>
    <row r="2506" spans="2:9" ht="18.75" thickBot="1" x14ac:dyDescent="0.25">
      <c r="B2506" s="25" t="str">
        <f>IF(C2506="","",COUNTIF($C$7:C2506,C2506))</f>
        <v/>
      </c>
      <c r="C2506" s="25" t="str">
        <f>IF(AND('كشف حساب'!$F$5&amp;'كشف حساب'!$F$6="")*AND(D2506='كشف حساب'!$B$5),1,IF(AND(F2506&gt;='كشف حساب'!$F$5,'حركة العملاء'!F2506&lt;='كشف حساب'!$F$6)*AND(D2506='كشف حساب'!$B$5),1,""))</f>
        <v/>
      </c>
      <c r="D2506" s="18"/>
      <c r="E2506" s="17" t="str">
        <f>IFERROR(VLOOKUP(D2506,'بيان العملاء'!$B$7:$I$170,2,0),"")</f>
        <v/>
      </c>
      <c r="F2506" s="16"/>
      <c r="G2506" s="15"/>
      <c r="H2506" s="14"/>
      <c r="I2506" s="13"/>
    </row>
  </sheetData>
  <autoFilter ref="D6:I36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H112"/>
  <sheetViews>
    <sheetView rightToLeft="1" tabSelected="1" workbookViewId="0">
      <selection activeCell="B6" sqref="B6"/>
    </sheetView>
  </sheetViews>
  <sheetFormatPr defaultRowHeight="15.75" x14ac:dyDescent="0.2"/>
  <cols>
    <col min="1" max="1" width="4.109375" style="25" customWidth="1"/>
    <col min="2" max="2" width="13.33203125" style="25" customWidth="1"/>
    <col min="3" max="3" width="25.77734375" style="25" customWidth="1"/>
    <col min="4" max="4" width="6.33203125" style="25" customWidth="1"/>
    <col min="5" max="5" width="13.33203125" style="25" customWidth="1"/>
    <col min="6" max="6" width="24.5546875" style="25" customWidth="1"/>
    <col min="7" max="8" width="13.33203125" style="25" customWidth="1"/>
    <col min="9" max="9" width="13.88671875" style="25" bestFit="1" customWidth="1"/>
    <col min="10" max="16384" width="8.88671875" style="25"/>
  </cols>
  <sheetData>
    <row r="3" spans="2:8" ht="16.5" thickBot="1" x14ac:dyDescent="0.25"/>
    <row r="4" spans="2:8" ht="22.5" customHeight="1" thickBot="1" x14ac:dyDescent="0.25">
      <c r="B4" s="28" t="s">
        <v>6</v>
      </c>
      <c r="C4" s="31" t="s">
        <v>5</v>
      </c>
    </row>
    <row r="5" spans="2:8" ht="22.5" customHeight="1" thickBot="1" x14ac:dyDescent="0.25">
      <c r="B5" s="29">
        <v>1015</v>
      </c>
      <c r="C5" s="32" t="str">
        <f>VLOOKUP($B$5,'بيان العملاء'!$B$6:$E$138,2,0)</f>
        <v>محمود ع المنعم</v>
      </c>
      <c r="E5" s="38" t="s">
        <v>13</v>
      </c>
      <c r="F5" s="39">
        <v>43586</v>
      </c>
    </row>
    <row r="6" spans="2:8" ht="22.5" customHeight="1" thickBot="1" x14ac:dyDescent="0.25">
      <c r="B6" s="28" t="s">
        <v>4</v>
      </c>
      <c r="C6" s="32" t="str">
        <f>VLOOKUP($B$5,'بيان العملاء'!$B$6:$E$138,3,0)</f>
        <v>الحلمية</v>
      </c>
      <c r="E6" s="38" t="s">
        <v>12</v>
      </c>
      <c r="F6" s="39">
        <v>43646</v>
      </c>
    </row>
    <row r="7" spans="2:8" ht="22.5" customHeight="1" thickBot="1" x14ac:dyDescent="0.25">
      <c r="B7" s="30" t="s">
        <v>3</v>
      </c>
      <c r="C7" s="32">
        <f>VLOOKUP($B$5,'بيان العملاء'!$B$6:$E$138,4,0)</f>
        <v>0</v>
      </c>
    </row>
    <row r="9" spans="2:8" ht="30.75" customHeight="1" x14ac:dyDescent="0.2">
      <c r="B9" s="34" t="s">
        <v>14</v>
      </c>
      <c r="C9" s="33">
        <f>IF(AND($B$5&lt;&gt;"",F5="",F6=""),SUMIFS('حركة العملاء'!H7:$H$2506,'حركة العملاء'!D7:$D$2506,$B$5)-SUMIFS('حركة العملاء'!I7:$I$2506,'حركة العملاء'!D7:$D$2506,$B$5),SUMIFS('حركة العملاء'!H7:$H$2506,'حركة العملاء'!F7:$F$2506,"&lt;="&amp;$F$6,'حركة العملاء'!D7:$D$2506,$B$5)-SUMIFS('حركة العملاء'!I7:$I$2506,'حركة العملاء'!F7:$F$2506,"&lt;="&amp;$F$6,'حركة العملاء'!D7:$D$2506,$B$5))</f>
        <v>1750</v>
      </c>
    </row>
    <row r="10" spans="2:8" ht="16.5" thickBot="1" x14ac:dyDescent="0.25"/>
    <row r="11" spans="2:8" ht="36" customHeight="1" thickBot="1" x14ac:dyDescent="0.25">
      <c r="D11" s="36" t="s">
        <v>17</v>
      </c>
      <c r="E11" s="36" t="s">
        <v>9</v>
      </c>
      <c r="F11" s="36" t="s">
        <v>8</v>
      </c>
      <c r="G11" s="36" t="s">
        <v>1</v>
      </c>
      <c r="H11" s="37" t="s">
        <v>0</v>
      </c>
    </row>
    <row r="12" spans="2:8" x14ac:dyDescent="0.2">
      <c r="D12" s="25">
        <f>IF(E12="","",SUBTOTAL(3,$E$12:E12))</f>
        <v>1</v>
      </c>
      <c r="E12" s="27">
        <f>IFERROR(VLOOKUP(ROW()-11,'حركة العملاء'!$B$6:$I$2506,COLUMNS('حركة العملاء'!$B$6:F6),0),"")</f>
        <v>43586</v>
      </c>
      <c r="F12" s="35" t="str">
        <f>IFERROR(VLOOKUP(ROW()-11,'حركة العملاء'!$B$6:$I$2506,COLUMNS('حركة العملاء'!$B$6:G6),0),"")</f>
        <v>سداد</v>
      </c>
      <c r="G12" s="35">
        <f>IFERROR(VLOOKUP(ROW()-11,'حركة العملاء'!$B$6:$I$2506,COLUMNS('حركة العملاء'!$B$6:H6),0),"")</f>
        <v>0</v>
      </c>
      <c r="H12" s="35">
        <f>IFERROR(VLOOKUP(ROW()-11,'حركة العملاء'!$B$6:$I$2506,COLUMNS('حركة العملاء'!$B$6:I6),0),"")</f>
        <v>250</v>
      </c>
    </row>
    <row r="13" spans="2:8" x14ac:dyDescent="0.2">
      <c r="D13" s="25">
        <f>IF(E13="","",SUBTOTAL(3,$E$12:E13))</f>
        <v>2</v>
      </c>
      <c r="E13" s="27">
        <f>IFERROR(VLOOKUP(ROW()-11,'حركة العملاء'!$B$6:$I$2506,COLUMNS('حركة العملاء'!$B$6:F7),0),"")</f>
        <v>43589</v>
      </c>
      <c r="F13" s="35" t="str">
        <f>IFERROR(VLOOKUP(ROW()-11,'حركة العملاء'!$B$6:$I$2506,COLUMNS('حركة العملاء'!$B$6:G7),0),"")</f>
        <v>شراء موبايل هواوي y6</v>
      </c>
      <c r="G13" s="35">
        <f>IFERROR(VLOOKUP(ROW()-11,'حركة العملاء'!$B$6:$I$2506,COLUMNS('حركة العملاء'!$B$6:H7),0),"")</f>
        <v>2550</v>
      </c>
      <c r="H13" s="35">
        <f>IFERROR(VLOOKUP(ROW()-11,'حركة العملاء'!$B$6:$I$2506,COLUMNS('حركة العملاء'!$B$6:I7),0),"")</f>
        <v>550</v>
      </c>
    </row>
    <row r="14" spans="2:8" x14ac:dyDescent="0.2">
      <c r="D14" s="25" t="str">
        <f>IF(E14="","",SUBTOTAL(3,$E$12:E14))</f>
        <v/>
      </c>
      <c r="E14" s="27" t="str">
        <f>IFERROR(VLOOKUP(ROW()-11,'حركة العملاء'!$B$6:$I$2506,COLUMNS('حركة العملاء'!$B$6:F8),0),"")</f>
        <v/>
      </c>
      <c r="F14" s="35" t="str">
        <f>IFERROR(VLOOKUP(ROW()-11,'حركة العملاء'!$B$6:$I$2506,COLUMNS('حركة العملاء'!$B$6:G8),0),"")</f>
        <v/>
      </c>
      <c r="G14" s="35" t="str">
        <f>IFERROR(VLOOKUP(ROW()-11,'حركة العملاء'!$B$6:$I$2506,COLUMNS('حركة العملاء'!$B$6:H8),0),"")</f>
        <v/>
      </c>
      <c r="H14" s="35" t="str">
        <f>IFERROR(VLOOKUP(ROW()-11,'حركة العملاء'!$B$6:$I$2506,COLUMNS('حركة العملاء'!$B$6:I8),0),"")</f>
        <v/>
      </c>
    </row>
    <row r="15" spans="2:8" x14ac:dyDescent="0.2">
      <c r="D15" s="25" t="str">
        <f>IF(E15="","",SUBTOTAL(3,$E$12:E15))</f>
        <v/>
      </c>
      <c r="E15" s="27" t="str">
        <f>IFERROR(VLOOKUP(ROW()-11,'حركة العملاء'!$B$6:$I$2506,COLUMNS('حركة العملاء'!$B$6:F9),0),"")</f>
        <v/>
      </c>
      <c r="F15" s="35" t="str">
        <f>IFERROR(VLOOKUP(ROW()-11,'حركة العملاء'!$B$6:$I$2506,COLUMNS('حركة العملاء'!$B$6:G9),0),"")</f>
        <v/>
      </c>
      <c r="G15" s="35" t="str">
        <f>IFERROR(VLOOKUP(ROW()-11,'حركة العملاء'!$B$6:$I$2506,COLUMNS('حركة العملاء'!$B$6:H9),0),"")</f>
        <v/>
      </c>
      <c r="H15" s="35" t="str">
        <f>IFERROR(VLOOKUP(ROW()-11,'حركة العملاء'!$B$6:$I$2506,COLUMNS('حركة العملاء'!$B$6:I9),0),"")</f>
        <v/>
      </c>
    </row>
    <row r="16" spans="2:8" x14ac:dyDescent="0.2">
      <c r="D16" s="25" t="str">
        <f>IF(E16="","",SUBTOTAL(3,$E$12:E16))</f>
        <v/>
      </c>
      <c r="E16" s="27" t="str">
        <f>IFERROR(VLOOKUP(ROW()-11,'حركة العملاء'!$B$6:$I$2506,COLUMNS('حركة العملاء'!$B$6:F10),0),"")</f>
        <v/>
      </c>
      <c r="F16" s="35" t="str">
        <f>IFERROR(VLOOKUP(ROW()-11,'حركة العملاء'!$B$6:$I$2506,COLUMNS('حركة العملاء'!$B$6:G10),0),"")</f>
        <v/>
      </c>
      <c r="G16" s="35" t="str">
        <f>IFERROR(VLOOKUP(ROW()-11,'حركة العملاء'!$B$6:$I$2506,COLUMNS('حركة العملاء'!$B$6:H10),0),"")</f>
        <v/>
      </c>
      <c r="H16" s="35" t="str">
        <f>IFERROR(VLOOKUP(ROW()-11,'حركة العملاء'!$B$6:$I$2506,COLUMNS('حركة العملاء'!$B$6:I10),0),"")</f>
        <v/>
      </c>
    </row>
    <row r="17" spans="4:8" x14ac:dyDescent="0.2">
      <c r="D17" s="25" t="str">
        <f>IF(E17="","",SUBTOTAL(3,$E$12:E17))</f>
        <v/>
      </c>
      <c r="E17" s="27" t="str">
        <f>IFERROR(VLOOKUP(ROW()-11,'حركة العملاء'!$B$6:$I$2506,COLUMNS('حركة العملاء'!$B$6:F11),0),"")</f>
        <v/>
      </c>
      <c r="F17" s="35" t="str">
        <f>IFERROR(VLOOKUP(ROW()-11,'حركة العملاء'!$B$6:$I$2506,COLUMNS('حركة العملاء'!$B$6:G11),0),"")</f>
        <v/>
      </c>
      <c r="G17" s="35" t="str">
        <f>IFERROR(VLOOKUP(ROW()-11,'حركة العملاء'!$B$6:$I$2506,COLUMNS('حركة العملاء'!$B$6:H11),0),"")</f>
        <v/>
      </c>
      <c r="H17" s="35" t="str">
        <f>IFERROR(VLOOKUP(ROW()-11,'حركة العملاء'!$B$6:$I$2506,COLUMNS('حركة العملاء'!$B$6:I11),0),"")</f>
        <v/>
      </c>
    </row>
    <row r="18" spans="4:8" x14ac:dyDescent="0.2">
      <c r="D18" s="25" t="str">
        <f>IF(E18="","",SUBTOTAL(3,$E$12:E18))</f>
        <v/>
      </c>
      <c r="E18" s="27" t="str">
        <f>IFERROR(VLOOKUP(ROW()-11,'حركة العملاء'!$B$6:$I$2506,COLUMNS('حركة العملاء'!$B$6:F12),0),"")</f>
        <v/>
      </c>
      <c r="F18" s="35" t="str">
        <f>IFERROR(VLOOKUP(ROW()-11,'حركة العملاء'!$B$6:$I$2506,COLUMNS('حركة العملاء'!$B$6:G12),0),"")</f>
        <v/>
      </c>
      <c r="G18" s="35" t="str">
        <f>IFERROR(VLOOKUP(ROW()-11,'حركة العملاء'!$B$6:$I$2506,COLUMNS('حركة العملاء'!$B$6:H12),0),"")</f>
        <v/>
      </c>
      <c r="H18" s="35" t="str">
        <f>IFERROR(VLOOKUP(ROW()-11,'حركة العملاء'!$B$6:$I$2506,COLUMNS('حركة العملاء'!$B$6:I12),0),"")</f>
        <v/>
      </c>
    </row>
    <row r="19" spans="4:8" x14ac:dyDescent="0.2">
      <c r="E19" s="27" t="str">
        <f>IFERROR(VLOOKUP(ROW()-11,'حركة العملاء'!$B$6:$I$2506,COLUMNS('حركة العملاء'!$B$6:F13),0),"")</f>
        <v/>
      </c>
      <c r="F19" s="35" t="str">
        <f>IFERROR(VLOOKUP(ROW()-11,'حركة العملاء'!$B$6:$I$2506,COLUMNS('حركة العملاء'!$B$6:G13),0),"")</f>
        <v/>
      </c>
      <c r="G19" s="35" t="str">
        <f>IFERROR(VLOOKUP(ROW()-11,'حركة العملاء'!$B$6:$I$2506,COLUMNS('حركة العملاء'!$B$6:H13),0),"")</f>
        <v/>
      </c>
      <c r="H19" s="35" t="str">
        <f>IFERROR(VLOOKUP(ROW()-11,'حركة العملاء'!$B$6:$I$2506,COLUMNS('حركة العملاء'!$B$6:I13),0),"")</f>
        <v/>
      </c>
    </row>
    <row r="20" spans="4:8" x14ac:dyDescent="0.2">
      <c r="E20" s="27" t="str">
        <f>IFERROR(VLOOKUP(ROW()-11,'حركة العملاء'!$B$6:$I$2506,COLUMNS('حركة العملاء'!$B$6:F14),0),"")</f>
        <v/>
      </c>
      <c r="F20" s="35" t="str">
        <f>IFERROR(VLOOKUP(ROW()-11,'حركة العملاء'!$B$6:$I$2506,COLUMNS('حركة العملاء'!$B$6:G14),0),"")</f>
        <v/>
      </c>
      <c r="G20" s="35" t="str">
        <f>IFERROR(VLOOKUP(ROW()-11,'حركة العملاء'!$B$6:$I$2506,COLUMNS('حركة العملاء'!$B$6:H14),0),"")</f>
        <v/>
      </c>
      <c r="H20" s="35" t="str">
        <f>IFERROR(VLOOKUP(ROW()-11,'حركة العملاء'!$B$6:$I$2506,COLUMNS('حركة العملاء'!$B$6:I14),0),"")</f>
        <v/>
      </c>
    </row>
    <row r="21" spans="4:8" x14ac:dyDescent="0.2">
      <c r="E21" s="27" t="str">
        <f>IFERROR(VLOOKUP(ROW()-11,'حركة العملاء'!$B$6:$I$2506,COLUMNS('حركة العملاء'!$B$6:F15),0),"")</f>
        <v/>
      </c>
      <c r="F21" s="35" t="str">
        <f>IFERROR(VLOOKUP(ROW()-11,'حركة العملاء'!$B$6:$I$2506,COLUMNS('حركة العملاء'!$B$6:G15),0),"")</f>
        <v/>
      </c>
      <c r="G21" s="35" t="str">
        <f>IFERROR(VLOOKUP(ROW()-11,'حركة العملاء'!$B$6:$I$2506,COLUMNS('حركة العملاء'!$B$6:H15),0),"")</f>
        <v/>
      </c>
      <c r="H21" s="35" t="str">
        <f>IFERROR(VLOOKUP(ROW()-11,'حركة العملاء'!$B$6:$I$2506,COLUMNS('حركة العملاء'!$B$6:I15),0),"")</f>
        <v/>
      </c>
    </row>
    <row r="22" spans="4:8" x14ac:dyDescent="0.2">
      <c r="E22" s="27" t="str">
        <f>IFERROR(VLOOKUP(ROW()-11,'حركة العملاء'!$B$6:$I$2506,COLUMNS('حركة العملاء'!$B$6:F16),0),"")</f>
        <v/>
      </c>
      <c r="F22" s="35" t="str">
        <f>IFERROR(VLOOKUP(ROW()-11,'حركة العملاء'!$B$6:$I$2506,COLUMNS('حركة العملاء'!$B$6:G16),0),"")</f>
        <v/>
      </c>
      <c r="G22" s="35" t="str">
        <f>IFERROR(VLOOKUP(ROW()-11,'حركة العملاء'!$B$6:$I$2506,COLUMNS('حركة العملاء'!$B$6:H16),0),"")</f>
        <v/>
      </c>
      <c r="H22" s="35" t="str">
        <f>IFERROR(VLOOKUP(ROW()-11,'حركة العملاء'!$B$6:$I$2506,COLUMNS('حركة العملاء'!$B$6:I16),0),"")</f>
        <v/>
      </c>
    </row>
    <row r="23" spans="4:8" x14ac:dyDescent="0.2">
      <c r="E23" s="27" t="str">
        <f>IFERROR(VLOOKUP(ROW()-11,'حركة العملاء'!$B$6:$I$2506,COLUMNS('حركة العملاء'!$B$6:F17),0),"")</f>
        <v/>
      </c>
      <c r="F23" s="35" t="str">
        <f>IFERROR(VLOOKUP(ROW()-11,'حركة العملاء'!$B$6:$I$2506,COLUMNS('حركة العملاء'!$B$6:G17),0),"")</f>
        <v/>
      </c>
      <c r="G23" s="35" t="str">
        <f>IFERROR(VLOOKUP(ROW()-11,'حركة العملاء'!$B$6:$I$2506,COLUMNS('حركة العملاء'!$B$6:H17),0),"")</f>
        <v/>
      </c>
      <c r="H23" s="35" t="str">
        <f>IFERROR(VLOOKUP(ROW()-11,'حركة العملاء'!$B$6:$I$2506,COLUMNS('حركة العملاء'!$B$6:I17),0),"")</f>
        <v/>
      </c>
    </row>
    <row r="24" spans="4:8" x14ac:dyDescent="0.2">
      <c r="E24" s="27" t="str">
        <f>IFERROR(VLOOKUP(ROW()-11,'حركة العملاء'!$B$6:$I$2506,COLUMNS('حركة العملاء'!$B$6:F18),0),"")</f>
        <v/>
      </c>
      <c r="F24" s="35" t="str">
        <f>IFERROR(VLOOKUP(ROW()-11,'حركة العملاء'!$B$6:$I$2506,COLUMNS('حركة العملاء'!$B$6:G18),0),"")</f>
        <v/>
      </c>
      <c r="G24" s="35" t="str">
        <f>IFERROR(VLOOKUP(ROW()-11,'حركة العملاء'!$B$6:$I$2506,COLUMNS('حركة العملاء'!$B$6:H18),0),"")</f>
        <v/>
      </c>
      <c r="H24" s="35" t="str">
        <f>IFERROR(VLOOKUP(ROW()-11,'حركة العملاء'!$B$6:$I$2506,COLUMNS('حركة العملاء'!$B$6:I18),0),"")</f>
        <v/>
      </c>
    </row>
    <row r="25" spans="4:8" x14ac:dyDescent="0.2">
      <c r="E25" s="27" t="str">
        <f>IFERROR(VLOOKUP(ROW()-11,'حركة العملاء'!$B$6:$I$2506,COLUMNS('حركة العملاء'!$B$6:F19),0),"")</f>
        <v/>
      </c>
      <c r="F25" s="35" t="str">
        <f>IFERROR(VLOOKUP(ROW()-11,'حركة العملاء'!$B$6:$I$2506,COLUMNS('حركة العملاء'!$B$6:G19),0),"")</f>
        <v/>
      </c>
      <c r="G25" s="35" t="str">
        <f>IFERROR(VLOOKUP(ROW()-11,'حركة العملاء'!$B$6:$I$2506,COLUMNS('حركة العملاء'!$B$6:H19),0),"")</f>
        <v/>
      </c>
      <c r="H25" s="35" t="str">
        <f>IFERROR(VLOOKUP(ROW()-11,'حركة العملاء'!$B$6:$I$2506,COLUMNS('حركة العملاء'!$B$6:I19),0),"")</f>
        <v/>
      </c>
    </row>
    <row r="26" spans="4:8" x14ac:dyDescent="0.2">
      <c r="E26" s="27" t="str">
        <f>IFERROR(VLOOKUP(ROW()-11,'حركة العملاء'!$B$6:$I$2506,COLUMNS('حركة العملاء'!$B$6:F20),0),"")</f>
        <v/>
      </c>
      <c r="F26" s="35" t="str">
        <f>IFERROR(VLOOKUP(ROW()-11,'حركة العملاء'!$B$6:$I$2506,COLUMNS('حركة العملاء'!$B$6:G20),0),"")</f>
        <v/>
      </c>
      <c r="G26" s="35" t="str">
        <f>IFERROR(VLOOKUP(ROW()-11,'حركة العملاء'!$B$6:$I$2506,COLUMNS('حركة العملاء'!$B$6:H20),0),"")</f>
        <v/>
      </c>
      <c r="H26" s="35" t="str">
        <f>IFERROR(VLOOKUP(ROW()-11,'حركة العملاء'!$B$6:$I$2506,COLUMNS('حركة العملاء'!$B$6:I20),0),"")</f>
        <v/>
      </c>
    </row>
    <row r="27" spans="4:8" x14ac:dyDescent="0.2">
      <c r="E27" s="27" t="str">
        <f>IFERROR(VLOOKUP(ROW()-11,'حركة العملاء'!$B$6:$I$2506,COLUMNS('حركة العملاء'!$B$6:F21),0),"")</f>
        <v/>
      </c>
      <c r="F27" s="35" t="str">
        <f>IFERROR(VLOOKUP(ROW()-11,'حركة العملاء'!$B$6:$I$2506,COLUMNS('حركة العملاء'!$B$6:G21),0),"")</f>
        <v/>
      </c>
      <c r="G27" s="35" t="str">
        <f>IFERROR(VLOOKUP(ROW()-11,'حركة العملاء'!$B$6:$I$2506,COLUMNS('حركة العملاء'!$B$6:H21),0),"")</f>
        <v/>
      </c>
      <c r="H27" s="35" t="str">
        <f>IFERROR(VLOOKUP(ROW()-11,'حركة العملاء'!$B$6:$I$2506,COLUMNS('حركة العملاء'!$B$6:I21),0),"")</f>
        <v/>
      </c>
    </row>
    <row r="28" spans="4:8" x14ac:dyDescent="0.2">
      <c r="E28" s="27" t="str">
        <f>IFERROR(VLOOKUP(ROW()-11,'حركة العملاء'!$B$6:$I$2506,COLUMNS('حركة العملاء'!$B$6:F22),0),"")</f>
        <v/>
      </c>
      <c r="F28" s="35" t="str">
        <f>IFERROR(VLOOKUP(ROW()-11,'حركة العملاء'!$B$6:$I$2506,COLUMNS('حركة العملاء'!$B$6:G22),0),"")</f>
        <v/>
      </c>
      <c r="G28" s="35" t="str">
        <f>IFERROR(VLOOKUP(ROW()-11,'حركة العملاء'!$B$6:$I$2506,COLUMNS('حركة العملاء'!$B$6:H22),0),"")</f>
        <v/>
      </c>
      <c r="H28" s="35" t="str">
        <f>IFERROR(VLOOKUP(ROW()-11,'حركة العملاء'!$B$6:$I$2506,COLUMNS('حركة العملاء'!$B$6:I22),0),"")</f>
        <v/>
      </c>
    </row>
    <row r="29" spans="4:8" x14ac:dyDescent="0.2">
      <c r="E29" s="27" t="str">
        <f>IFERROR(VLOOKUP(ROW()-11,'حركة العملاء'!$B$6:$I$2506,COLUMNS('حركة العملاء'!$B$6:F23),0),"")</f>
        <v/>
      </c>
      <c r="F29" s="35" t="str">
        <f>IFERROR(VLOOKUP(ROW()-11,'حركة العملاء'!$B$6:$I$2506,COLUMNS('حركة العملاء'!$B$6:G23),0),"")</f>
        <v/>
      </c>
      <c r="G29" s="35" t="str">
        <f>IFERROR(VLOOKUP(ROW()-11,'حركة العملاء'!$B$6:$I$2506,COLUMNS('حركة العملاء'!$B$6:H23),0),"")</f>
        <v/>
      </c>
      <c r="H29" s="35" t="str">
        <f>IFERROR(VLOOKUP(ROW()-11,'حركة العملاء'!$B$6:$I$2506,COLUMNS('حركة العملاء'!$B$6:I23),0),"")</f>
        <v/>
      </c>
    </row>
    <row r="30" spans="4:8" x14ac:dyDescent="0.2">
      <c r="E30" s="27" t="str">
        <f>IFERROR(VLOOKUP(ROW()-11,'حركة العملاء'!$B$6:$I$2506,COLUMNS('حركة العملاء'!$B$6:F24),0),"")</f>
        <v/>
      </c>
      <c r="F30" s="35" t="str">
        <f>IFERROR(VLOOKUP(ROW()-11,'حركة العملاء'!$B$6:$I$2506,COLUMNS('حركة العملاء'!$B$6:G24),0),"")</f>
        <v/>
      </c>
      <c r="G30" s="35" t="str">
        <f>IFERROR(VLOOKUP(ROW()-11,'حركة العملاء'!$B$6:$I$2506,COLUMNS('حركة العملاء'!$B$6:H24),0),"")</f>
        <v/>
      </c>
      <c r="H30" s="35" t="str">
        <f>IFERROR(VLOOKUP(ROW()-11,'حركة العملاء'!$B$6:$I$2506,COLUMNS('حركة العملاء'!$B$6:I24),0),"")</f>
        <v/>
      </c>
    </row>
    <row r="31" spans="4:8" x14ac:dyDescent="0.2">
      <c r="E31" s="27" t="str">
        <f>IFERROR(VLOOKUP(ROW()-11,'حركة العملاء'!$B$6:$I$2506,COLUMNS('حركة العملاء'!$B$6:F25),0),"")</f>
        <v/>
      </c>
      <c r="F31" s="35" t="str">
        <f>IFERROR(VLOOKUP(ROW()-11,'حركة العملاء'!$B$6:$I$2506,COLUMNS('حركة العملاء'!$B$6:G25),0),"")</f>
        <v/>
      </c>
      <c r="G31" s="35" t="str">
        <f>IFERROR(VLOOKUP(ROW()-11,'حركة العملاء'!$B$6:$I$2506,COLUMNS('حركة العملاء'!$B$6:H25),0),"")</f>
        <v/>
      </c>
      <c r="H31" s="35" t="str">
        <f>IFERROR(VLOOKUP(ROW()-11,'حركة العملاء'!$B$6:$I$2506,COLUMNS('حركة العملاء'!$B$6:I25),0),"")</f>
        <v/>
      </c>
    </row>
    <row r="32" spans="4:8" x14ac:dyDescent="0.2">
      <c r="E32" s="27" t="str">
        <f>IFERROR(VLOOKUP(ROW()-11,'حركة العملاء'!$B$6:$I$2506,COLUMNS('حركة العملاء'!$B$6:F26),0),"")</f>
        <v/>
      </c>
      <c r="F32" s="35" t="str">
        <f>IFERROR(VLOOKUP(ROW()-11,'حركة العملاء'!$B$6:$I$2506,COLUMNS('حركة العملاء'!$B$6:G26),0),"")</f>
        <v/>
      </c>
      <c r="G32" s="35" t="str">
        <f>IFERROR(VLOOKUP(ROW()-11,'حركة العملاء'!$B$6:$I$2506,COLUMNS('حركة العملاء'!$B$6:H26),0),"")</f>
        <v/>
      </c>
      <c r="H32" s="35" t="str">
        <f>IFERROR(VLOOKUP(ROW()-11,'حركة العملاء'!$B$6:$I$2506,COLUMNS('حركة العملاء'!$B$6:I26),0),"")</f>
        <v/>
      </c>
    </row>
    <row r="33" spans="5:8" x14ac:dyDescent="0.2">
      <c r="E33" s="27" t="str">
        <f>IFERROR(VLOOKUP(ROW()-11,'حركة العملاء'!$B$6:$I$2506,COLUMNS('حركة العملاء'!$B$6:F27),0),"")</f>
        <v/>
      </c>
      <c r="F33" s="35" t="str">
        <f>IFERROR(VLOOKUP(ROW()-11,'حركة العملاء'!$B$6:$I$2506,COLUMNS('حركة العملاء'!$B$6:G27),0),"")</f>
        <v/>
      </c>
      <c r="G33" s="35" t="str">
        <f>IFERROR(VLOOKUP(ROW()-11,'حركة العملاء'!$B$6:$I$2506,COLUMNS('حركة العملاء'!$B$6:H27),0),"")</f>
        <v/>
      </c>
      <c r="H33" s="35" t="str">
        <f>IFERROR(VLOOKUP(ROW()-11,'حركة العملاء'!$B$6:$I$2506,COLUMNS('حركة العملاء'!$B$6:I27),0),"")</f>
        <v/>
      </c>
    </row>
    <row r="34" spans="5:8" x14ac:dyDescent="0.2">
      <c r="E34" s="27" t="str">
        <f>IFERROR(VLOOKUP(ROW()-11,'حركة العملاء'!$B$6:$I$2506,COLUMNS('حركة العملاء'!$B$6:F28),0),"")</f>
        <v/>
      </c>
      <c r="F34" s="35" t="str">
        <f>IFERROR(VLOOKUP(ROW()-11,'حركة العملاء'!$B$6:$I$2506,COLUMNS('حركة العملاء'!$B$6:G28),0),"")</f>
        <v/>
      </c>
      <c r="G34" s="35" t="str">
        <f>IFERROR(VLOOKUP(ROW()-11,'حركة العملاء'!$B$6:$I$2506,COLUMNS('حركة العملاء'!$B$6:H28),0),"")</f>
        <v/>
      </c>
      <c r="H34" s="35" t="str">
        <f>IFERROR(VLOOKUP(ROW()-11,'حركة العملاء'!$B$6:$I$2506,COLUMNS('حركة العملاء'!$B$6:I28),0),"")</f>
        <v/>
      </c>
    </row>
    <row r="35" spans="5:8" x14ac:dyDescent="0.2">
      <c r="E35" s="27" t="str">
        <f>IFERROR(VLOOKUP(ROW()-11,'حركة العملاء'!$B$6:$I$2506,COLUMNS('حركة العملاء'!$B$6:F29),0),"")</f>
        <v/>
      </c>
      <c r="F35" s="35" t="str">
        <f>IFERROR(VLOOKUP(ROW()-11,'حركة العملاء'!$B$6:$I$2506,COLUMNS('حركة العملاء'!$B$6:G29),0),"")</f>
        <v/>
      </c>
      <c r="G35" s="35" t="str">
        <f>IFERROR(VLOOKUP(ROW()-11,'حركة العملاء'!$B$6:$I$2506,COLUMNS('حركة العملاء'!$B$6:H29),0),"")</f>
        <v/>
      </c>
      <c r="H35" s="35" t="str">
        <f>IFERROR(VLOOKUP(ROW()-11,'حركة العملاء'!$B$6:$I$2506,COLUMNS('حركة العملاء'!$B$6:I29),0),"")</f>
        <v/>
      </c>
    </row>
    <row r="36" spans="5:8" x14ac:dyDescent="0.2">
      <c r="E36" s="27" t="str">
        <f>IFERROR(VLOOKUP(ROW()-11,'حركة العملاء'!$B$6:$I$2506,COLUMNS('حركة العملاء'!$B$6:F30),0),"")</f>
        <v/>
      </c>
      <c r="F36" s="35" t="str">
        <f>IFERROR(VLOOKUP(ROW()-11,'حركة العملاء'!$B$6:$I$2506,COLUMNS('حركة العملاء'!$B$6:G30),0),"")</f>
        <v/>
      </c>
      <c r="G36" s="35" t="str">
        <f>IFERROR(VLOOKUP(ROW()-11,'حركة العملاء'!$B$6:$I$2506,COLUMNS('حركة العملاء'!$B$6:H30),0),"")</f>
        <v/>
      </c>
      <c r="H36" s="35" t="str">
        <f>IFERROR(VLOOKUP(ROW()-11,'حركة العملاء'!$B$6:$I$2506,COLUMNS('حركة العملاء'!$B$6:I30),0),"")</f>
        <v/>
      </c>
    </row>
    <row r="37" spans="5:8" x14ac:dyDescent="0.2">
      <c r="E37" s="27" t="str">
        <f>IFERROR(VLOOKUP(ROW()-11,'حركة العملاء'!$B$6:$I$2506,COLUMNS('حركة العملاء'!$B$6:F31),0),"")</f>
        <v/>
      </c>
      <c r="F37" s="35" t="str">
        <f>IFERROR(VLOOKUP(ROW()-11,'حركة العملاء'!$B$6:$I$2506,COLUMNS('حركة العملاء'!$B$6:G31),0),"")</f>
        <v/>
      </c>
      <c r="G37" s="35" t="str">
        <f>IFERROR(VLOOKUP(ROW()-11,'حركة العملاء'!$B$6:$I$2506,COLUMNS('حركة العملاء'!$B$6:H31),0),"")</f>
        <v/>
      </c>
      <c r="H37" s="35" t="str">
        <f>IFERROR(VLOOKUP(ROW()-11,'حركة العملاء'!$B$6:$I$2506,COLUMNS('حركة العملاء'!$B$6:I31),0),"")</f>
        <v/>
      </c>
    </row>
    <row r="38" spans="5:8" x14ac:dyDescent="0.2">
      <c r="E38" s="27" t="str">
        <f>IFERROR(VLOOKUP(ROW()-11,'حركة العملاء'!$B$6:$I$2506,COLUMNS('حركة العملاء'!$B$6:F32),0),"")</f>
        <v/>
      </c>
      <c r="F38" s="35" t="str">
        <f>IFERROR(VLOOKUP(ROW()-11,'حركة العملاء'!$B$6:$I$2506,COLUMNS('حركة العملاء'!$B$6:G32),0),"")</f>
        <v/>
      </c>
      <c r="G38" s="35" t="str">
        <f>IFERROR(VLOOKUP(ROW()-11,'حركة العملاء'!$B$6:$I$2506,COLUMNS('حركة العملاء'!$B$6:H32),0),"")</f>
        <v/>
      </c>
      <c r="H38" s="35" t="str">
        <f>IFERROR(VLOOKUP(ROW()-11,'حركة العملاء'!$B$6:$I$2506,COLUMNS('حركة العملاء'!$B$6:I32),0),"")</f>
        <v/>
      </c>
    </row>
    <row r="39" spans="5:8" x14ac:dyDescent="0.2">
      <c r="E39" s="27" t="str">
        <f>IFERROR(VLOOKUP(ROW()-11,'حركة العملاء'!$B$6:$I$2506,COLUMNS('حركة العملاء'!$B$6:F33),0),"")</f>
        <v/>
      </c>
      <c r="F39" s="35" t="str">
        <f>IFERROR(VLOOKUP(ROW()-11,'حركة العملاء'!$B$6:$I$2506,COLUMNS('حركة العملاء'!$B$6:G33),0),"")</f>
        <v/>
      </c>
      <c r="G39" s="35" t="str">
        <f>IFERROR(VLOOKUP(ROW()-11,'حركة العملاء'!$B$6:$I$2506,COLUMNS('حركة العملاء'!$B$6:H33),0),"")</f>
        <v/>
      </c>
      <c r="H39" s="35" t="str">
        <f>IFERROR(VLOOKUP(ROW()-11,'حركة العملاء'!$B$6:$I$2506,COLUMNS('حركة العملاء'!$B$6:I33),0),"")</f>
        <v/>
      </c>
    </row>
    <row r="40" spans="5:8" x14ac:dyDescent="0.2">
      <c r="E40" s="27" t="str">
        <f>IFERROR(VLOOKUP(ROW()-11,'حركة العملاء'!$B$6:$I$2506,COLUMNS('حركة العملاء'!$B$6:F34),0),"")</f>
        <v/>
      </c>
      <c r="F40" s="35" t="str">
        <f>IFERROR(VLOOKUP(ROW()-11,'حركة العملاء'!$B$6:$I$2506,COLUMNS('حركة العملاء'!$B$6:G34),0),"")</f>
        <v/>
      </c>
      <c r="G40" s="35" t="str">
        <f>IFERROR(VLOOKUP(ROW()-11,'حركة العملاء'!$B$6:$I$2506,COLUMNS('حركة العملاء'!$B$6:H34),0),"")</f>
        <v/>
      </c>
      <c r="H40" s="35" t="str">
        <f>IFERROR(VLOOKUP(ROW()-11,'حركة العملاء'!$B$6:$I$2506,COLUMNS('حركة العملاء'!$B$6:I34),0),"")</f>
        <v/>
      </c>
    </row>
    <row r="41" spans="5:8" x14ac:dyDescent="0.2">
      <c r="E41" s="27" t="str">
        <f>IFERROR(VLOOKUP(ROW()-11,'حركة العملاء'!$B$6:$I$2506,COLUMNS('حركة العملاء'!$B$6:F35),0),"")</f>
        <v/>
      </c>
      <c r="F41" s="35" t="str">
        <f>IFERROR(VLOOKUP(ROW()-11,'حركة العملاء'!$B$6:$I$2506,COLUMNS('حركة العملاء'!$B$6:G35),0),"")</f>
        <v/>
      </c>
      <c r="G41" s="35" t="str">
        <f>IFERROR(VLOOKUP(ROW()-11,'حركة العملاء'!$B$6:$I$2506,COLUMNS('حركة العملاء'!$B$6:H35),0),"")</f>
        <v/>
      </c>
      <c r="H41" s="35" t="str">
        <f>IFERROR(VLOOKUP(ROW()-11,'حركة العملاء'!$B$6:$I$2506,COLUMNS('حركة العملاء'!$B$6:I35),0),"")</f>
        <v/>
      </c>
    </row>
    <row r="42" spans="5:8" x14ac:dyDescent="0.2">
      <c r="E42" s="27" t="str">
        <f>IFERROR(VLOOKUP(ROW()-11,'حركة العملاء'!$B$6:$I$2506,COLUMNS('حركة العملاء'!$B$6:F36),0),"")</f>
        <v/>
      </c>
      <c r="F42" s="35" t="str">
        <f>IFERROR(VLOOKUP(ROW()-11,'حركة العملاء'!$B$6:$I$2506,COLUMNS('حركة العملاء'!$B$6:G36),0),"")</f>
        <v/>
      </c>
      <c r="G42" s="35" t="str">
        <f>IFERROR(VLOOKUP(ROW()-11,'حركة العملاء'!$B$6:$I$2506,COLUMNS('حركة العملاء'!$B$6:H36),0),"")</f>
        <v/>
      </c>
      <c r="H42" s="35" t="str">
        <f>IFERROR(VLOOKUP(ROW()-11,'حركة العملاء'!$B$6:$I$2506,COLUMNS('حركة العملاء'!$B$6:I36),0),"")</f>
        <v/>
      </c>
    </row>
    <row r="43" spans="5:8" x14ac:dyDescent="0.2">
      <c r="E43" s="27" t="str">
        <f>IFERROR(VLOOKUP(ROW()-11,'حركة العملاء'!$B$6:$I$2506,COLUMNS('حركة العملاء'!$B$6:F37),0),"")</f>
        <v/>
      </c>
      <c r="F43" s="35" t="str">
        <f>IFERROR(VLOOKUP(ROW()-11,'حركة العملاء'!$B$6:$I$2506,COLUMNS('حركة العملاء'!$B$6:G37),0),"")</f>
        <v/>
      </c>
      <c r="G43" s="35" t="str">
        <f>IFERROR(VLOOKUP(ROW()-11,'حركة العملاء'!$B$6:$I$2506,COLUMNS('حركة العملاء'!$B$6:H37),0),"")</f>
        <v/>
      </c>
      <c r="H43" s="35" t="str">
        <f>IFERROR(VLOOKUP(ROW()-11,'حركة العملاء'!$B$6:$I$2506,COLUMNS('حركة العملاء'!$B$6:I37),0),"")</f>
        <v/>
      </c>
    </row>
    <row r="44" spans="5:8" x14ac:dyDescent="0.2">
      <c r="E44" s="27" t="str">
        <f>IFERROR(VLOOKUP(ROW()-11,'حركة العملاء'!$B$6:$I$2506,COLUMNS('حركة العملاء'!$B$6:F38),0),"")</f>
        <v/>
      </c>
      <c r="F44" s="35" t="str">
        <f>IFERROR(VLOOKUP(ROW()-11,'حركة العملاء'!$B$6:$I$2506,COLUMNS('حركة العملاء'!$B$6:G38),0),"")</f>
        <v/>
      </c>
      <c r="G44" s="35" t="str">
        <f>IFERROR(VLOOKUP(ROW()-11,'حركة العملاء'!$B$6:$I$2506,COLUMNS('حركة العملاء'!$B$6:H38),0),"")</f>
        <v/>
      </c>
      <c r="H44" s="35" t="str">
        <f>IFERROR(VLOOKUP(ROW()-11,'حركة العملاء'!$B$6:$I$2506,COLUMNS('حركة العملاء'!$B$6:I38),0),"")</f>
        <v/>
      </c>
    </row>
    <row r="45" spans="5:8" x14ac:dyDescent="0.2">
      <c r="E45" s="27" t="str">
        <f>IFERROR(VLOOKUP(ROW()-11,'حركة العملاء'!$B$6:$I$2506,COLUMNS('حركة العملاء'!$B$6:F39),0),"")</f>
        <v/>
      </c>
      <c r="F45" s="35" t="str">
        <f>IFERROR(VLOOKUP(ROW()-11,'حركة العملاء'!$B$6:$I$2506,COLUMNS('حركة العملاء'!$B$6:G39),0),"")</f>
        <v/>
      </c>
      <c r="G45" s="35" t="str">
        <f>IFERROR(VLOOKUP(ROW()-11,'حركة العملاء'!$B$6:$I$2506,COLUMNS('حركة العملاء'!$B$6:H39),0),"")</f>
        <v/>
      </c>
      <c r="H45" s="35" t="str">
        <f>IFERROR(VLOOKUP(ROW()-11,'حركة العملاء'!$B$6:$I$2506,COLUMNS('حركة العملاء'!$B$6:I39),0),"")</f>
        <v/>
      </c>
    </row>
    <row r="46" spans="5:8" x14ac:dyDescent="0.2">
      <c r="E46" s="27" t="str">
        <f>IFERROR(VLOOKUP(ROW()-11,'حركة العملاء'!$B$6:$I$2506,COLUMNS('حركة العملاء'!$B$6:F40),0),"")</f>
        <v/>
      </c>
      <c r="F46" s="35" t="str">
        <f>IFERROR(VLOOKUP(ROW()-11,'حركة العملاء'!$B$6:$I$2506,COLUMNS('حركة العملاء'!$B$6:G40),0),"")</f>
        <v/>
      </c>
      <c r="G46" s="35" t="str">
        <f>IFERROR(VLOOKUP(ROW()-11,'حركة العملاء'!$B$6:$I$2506,COLUMNS('حركة العملاء'!$B$6:H40),0),"")</f>
        <v/>
      </c>
      <c r="H46" s="35" t="str">
        <f>IFERROR(VLOOKUP(ROW()-11,'حركة العملاء'!$B$6:$I$2506,COLUMNS('حركة العملاء'!$B$6:I40),0),"")</f>
        <v/>
      </c>
    </row>
    <row r="47" spans="5:8" x14ac:dyDescent="0.2">
      <c r="E47" s="27" t="str">
        <f>IFERROR(VLOOKUP(ROW()-11,'حركة العملاء'!$B$6:$I$2506,COLUMNS('حركة العملاء'!$B$6:F41),0),"")</f>
        <v/>
      </c>
      <c r="F47" s="35" t="str">
        <f>IFERROR(VLOOKUP(ROW()-11,'حركة العملاء'!$B$6:$I$2506,COLUMNS('حركة العملاء'!$B$6:G41),0),"")</f>
        <v/>
      </c>
      <c r="G47" s="35" t="str">
        <f>IFERROR(VLOOKUP(ROW()-11,'حركة العملاء'!$B$6:$I$2506,COLUMNS('حركة العملاء'!$B$6:H41),0),"")</f>
        <v/>
      </c>
      <c r="H47" s="35" t="str">
        <f>IFERROR(VLOOKUP(ROW()-11,'حركة العملاء'!$B$6:$I$2506,COLUMNS('حركة العملاء'!$B$6:I41),0),"")</f>
        <v/>
      </c>
    </row>
    <row r="48" spans="5:8" x14ac:dyDescent="0.2">
      <c r="E48" s="27" t="str">
        <f>IFERROR(VLOOKUP(ROW()-11,'حركة العملاء'!$B$6:$I$2506,COLUMNS('حركة العملاء'!$B$6:F42),0),"")</f>
        <v/>
      </c>
      <c r="F48" s="35" t="str">
        <f>IFERROR(VLOOKUP(ROW()-11,'حركة العملاء'!$B$6:$I$2506,COLUMNS('حركة العملاء'!$B$6:G42),0),"")</f>
        <v/>
      </c>
      <c r="G48" s="35" t="str">
        <f>IFERROR(VLOOKUP(ROW()-11,'حركة العملاء'!$B$6:$I$2506,COLUMNS('حركة العملاء'!$B$6:H42),0),"")</f>
        <v/>
      </c>
      <c r="H48" s="35" t="str">
        <f>IFERROR(VLOOKUP(ROW()-11,'حركة العملاء'!$B$6:$I$2506,COLUMNS('حركة العملاء'!$B$6:I42),0),"")</f>
        <v/>
      </c>
    </row>
    <row r="49" spans="5:8" x14ac:dyDescent="0.2">
      <c r="E49" s="27" t="str">
        <f>IFERROR(VLOOKUP(ROW()-11,'حركة العملاء'!$B$6:$I$2506,COLUMNS('حركة العملاء'!$B$6:F43),0),"")</f>
        <v/>
      </c>
      <c r="F49" s="35" t="str">
        <f>IFERROR(VLOOKUP(ROW()-11,'حركة العملاء'!$B$6:$I$2506,COLUMNS('حركة العملاء'!$B$6:G43),0),"")</f>
        <v/>
      </c>
      <c r="G49" s="35" t="str">
        <f>IFERROR(VLOOKUP(ROW()-11,'حركة العملاء'!$B$6:$I$2506,COLUMNS('حركة العملاء'!$B$6:H43),0),"")</f>
        <v/>
      </c>
      <c r="H49" s="35" t="str">
        <f>IFERROR(VLOOKUP(ROW()-11,'حركة العملاء'!$B$6:$I$2506,COLUMNS('حركة العملاء'!$B$6:I43),0),"")</f>
        <v/>
      </c>
    </row>
    <row r="50" spans="5:8" x14ac:dyDescent="0.2">
      <c r="E50" s="27" t="str">
        <f>IFERROR(VLOOKUP(ROW()-11,'حركة العملاء'!$B$6:$I$2506,COLUMNS('حركة العملاء'!$B$6:F44),0),"")</f>
        <v/>
      </c>
      <c r="F50" s="35" t="str">
        <f>IFERROR(VLOOKUP(ROW()-11,'حركة العملاء'!$B$6:$I$2506,COLUMNS('حركة العملاء'!$B$6:G44),0),"")</f>
        <v/>
      </c>
      <c r="G50" s="35" t="str">
        <f>IFERROR(VLOOKUP(ROW()-11,'حركة العملاء'!$B$6:$I$2506,COLUMNS('حركة العملاء'!$B$6:H44),0),"")</f>
        <v/>
      </c>
      <c r="H50" s="35" t="str">
        <f>IFERROR(VLOOKUP(ROW()-11,'حركة العملاء'!$B$6:$I$2506,COLUMNS('حركة العملاء'!$B$6:I44),0),"")</f>
        <v/>
      </c>
    </row>
    <row r="51" spans="5:8" x14ac:dyDescent="0.2">
      <c r="E51" s="27" t="str">
        <f>IFERROR(VLOOKUP(ROW()-11,'حركة العملاء'!$B$6:$I$2506,COLUMNS('حركة العملاء'!$B$6:F45),0),"")</f>
        <v/>
      </c>
      <c r="F51" s="35" t="str">
        <f>IFERROR(VLOOKUP(ROW()-11,'حركة العملاء'!$B$6:$I$2506,COLUMNS('حركة العملاء'!$B$6:G45),0),"")</f>
        <v/>
      </c>
      <c r="G51" s="35" t="str">
        <f>IFERROR(VLOOKUP(ROW()-11,'حركة العملاء'!$B$6:$I$2506,COLUMNS('حركة العملاء'!$B$6:H45),0),"")</f>
        <v/>
      </c>
      <c r="H51" s="35" t="str">
        <f>IFERROR(VLOOKUP(ROW()-11,'حركة العملاء'!$B$6:$I$2506,COLUMNS('حركة العملاء'!$B$6:I45),0),"")</f>
        <v/>
      </c>
    </row>
    <row r="52" spans="5:8" x14ac:dyDescent="0.2">
      <c r="E52" s="27" t="str">
        <f>IFERROR(VLOOKUP(ROW()-11,'حركة العملاء'!$B$6:$I$2506,COLUMNS('حركة العملاء'!$B$6:F46),0),"")</f>
        <v/>
      </c>
      <c r="F52" s="35" t="str">
        <f>IFERROR(VLOOKUP(ROW()-11,'حركة العملاء'!$B$6:$I$2506,COLUMNS('حركة العملاء'!$B$6:G46),0),"")</f>
        <v/>
      </c>
      <c r="G52" s="35" t="str">
        <f>IFERROR(VLOOKUP(ROW()-11,'حركة العملاء'!$B$6:$I$2506,COLUMNS('حركة العملاء'!$B$6:H46),0),"")</f>
        <v/>
      </c>
      <c r="H52" s="35" t="str">
        <f>IFERROR(VLOOKUP(ROW()-11,'حركة العملاء'!$B$6:$I$2506,COLUMNS('حركة العملاء'!$B$6:I46),0),"")</f>
        <v/>
      </c>
    </row>
    <row r="53" spans="5:8" x14ac:dyDescent="0.2">
      <c r="E53" s="27" t="str">
        <f>IFERROR(VLOOKUP(ROW()-11,'حركة العملاء'!$B$6:$I$2506,COLUMNS('حركة العملاء'!$B$6:F47),0),"")</f>
        <v/>
      </c>
      <c r="F53" s="35" t="str">
        <f>IFERROR(VLOOKUP(ROW()-11,'حركة العملاء'!$B$6:$I$2506,COLUMNS('حركة العملاء'!$B$6:G47),0),"")</f>
        <v/>
      </c>
      <c r="G53" s="35" t="str">
        <f>IFERROR(VLOOKUP(ROW()-11,'حركة العملاء'!$B$6:$I$2506,COLUMNS('حركة العملاء'!$B$6:H47),0),"")</f>
        <v/>
      </c>
      <c r="H53" s="35" t="str">
        <f>IFERROR(VLOOKUP(ROW()-11,'حركة العملاء'!$B$6:$I$2506,COLUMNS('حركة العملاء'!$B$6:I47),0),"")</f>
        <v/>
      </c>
    </row>
    <row r="54" spans="5:8" x14ac:dyDescent="0.2">
      <c r="E54" s="27" t="str">
        <f>IFERROR(VLOOKUP(ROW()-11,'حركة العملاء'!$B$6:$I$2506,COLUMNS('حركة العملاء'!$B$6:F48),0),"")</f>
        <v/>
      </c>
      <c r="F54" s="35" t="str">
        <f>IFERROR(VLOOKUP(ROW()-11,'حركة العملاء'!$B$6:$I$2506,COLUMNS('حركة العملاء'!$B$6:G48),0),"")</f>
        <v/>
      </c>
      <c r="G54" s="35" t="str">
        <f>IFERROR(VLOOKUP(ROW()-11,'حركة العملاء'!$B$6:$I$2506,COLUMNS('حركة العملاء'!$B$6:H48),0),"")</f>
        <v/>
      </c>
      <c r="H54" s="35" t="str">
        <f>IFERROR(VLOOKUP(ROW()-11,'حركة العملاء'!$B$6:$I$2506,COLUMNS('حركة العملاء'!$B$6:I48),0),"")</f>
        <v/>
      </c>
    </row>
    <row r="55" spans="5:8" x14ac:dyDescent="0.2">
      <c r="E55" s="27" t="str">
        <f>IFERROR(VLOOKUP(ROW()-11,'حركة العملاء'!$B$6:$I$2506,COLUMNS('حركة العملاء'!$B$6:F49),0),"")</f>
        <v/>
      </c>
      <c r="F55" s="35" t="str">
        <f>IFERROR(VLOOKUP(ROW()-11,'حركة العملاء'!$B$6:$I$2506,COLUMNS('حركة العملاء'!$B$6:G49),0),"")</f>
        <v/>
      </c>
      <c r="G55" s="35" t="str">
        <f>IFERROR(VLOOKUP(ROW()-11,'حركة العملاء'!$B$6:$I$2506,COLUMNS('حركة العملاء'!$B$6:H49),0),"")</f>
        <v/>
      </c>
      <c r="H55" s="35" t="str">
        <f>IFERROR(VLOOKUP(ROW()-11,'حركة العملاء'!$B$6:$I$2506,COLUMNS('حركة العملاء'!$B$6:I49),0),"")</f>
        <v/>
      </c>
    </row>
    <row r="56" spans="5:8" x14ac:dyDescent="0.2">
      <c r="E56" s="27" t="str">
        <f>IFERROR(VLOOKUP(ROW()-11,'حركة العملاء'!$B$6:$I$2506,COLUMNS('حركة العملاء'!$B$6:F50),0),"")</f>
        <v/>
      </c>
      <c r="F56" s="35" t="str">
        <f>IFERROR(VLOOKUP(ROW()-11,'حركة العملاء'!$B$6:$I$2506,COLUMNS('حركة العملاء'!$B$6:G50),0),"")</f>
        <v/>
      </c>
      <c r="G56" s="35" t="str">
        <f>IFERROR(VLOOKUP(ROW()-11,'حركة العملاء'!$B$6:$I$2506,COLUMNS('حركة العملاء'!$B$6:H50),0),"")</f>
        <v/>
      </c>
      <c r="H56" s="35" t="str">
        <f>IFERROR(VLOOKUP(ROW()-11,'حركة العملاء'!$B$6:$I$2506,COLUMNS('حركة العملاء'!$B$6:I50),0),"")</f>
        <v/>
      </c>
    </row>
    <row r="57" spans="5:8" x14ac:dyDescent="0.2">
      <c r="E57" s="27" t="str">
        <f>IFERROR(VLOOKUP(ROW()-11,'حركة العملاء'!$B$6:$I$2506,COLUMNS('حركة العملاء'!$B$6:F51),0),"")</f>
        <v/>
      </c>
      <c r="F57" s="35" t="str">
        <f>IFERROR(VLOOKUP(ROW()-11,'حركة العملاء'!$B$6:$I$2506,COLUMNS('حركة العملاء'!$B$6:G51),0),"")</f>
        <v/>
      </c>
      <c r="G57" s="35" t="str">
        <f>IFERROR(VLOOKUP(ROW()-11,'حركة العملاء'!$B$6:$I$2506,COLUMNS('حركة العملاء'!$B$6:H51),0),"")</f>
        <v/>
      </c>
      <c r="H57" s="35" t="str">
        <f>IFERROR(VLOOKUP(ROW()-11,'حركة العملاء'!$B$6:$I$2506,COLUMNS('حركة العملاء'!$B$6:I51),0),"")</f>
        <v/>
      </c>
    </row>
    <row r="58" spans="5:8" x14ac:dyDescent="0.2">
      <c r="E58" s="27" t="str">
        <f>IFERROR(VLOOKUP(ROW()-11,'حركة العملاء'!$B$6:$I$2506,COLUMNS('حركة العملاء'!$B$6:F52),0),"")</f>
        <v/>
      </c>
      <c r="F58" s="35" t="str">
        <f>IFERROR(VLOOKUP(ROW()-11,'حركة العملاء'!$B$6:$I$2506,COLUMNS('حركة العملاء'!$B$6:G52),0),"")</f>
        <v/>
      </c>
      <c r="G58" s="35" t="str">
        <f>IFERROR(VLOOKUP(ROW()-11,'حركة العملاء'!$B$6:$I$2506,COLUMNS('حركة العملاء'!$B$6:H52),0),"")</f>
        <v/>
      </c>
      <c r="H58" s="35" t="str">
        <f>IFERROR(VLOOKUP(ROW()-11,'حركة العملاء'!$B$6:$I$2506,COLUMNS('حركة العملاء'!$B$6:I52),0),"")</f>
        <v/>
      </c>
    </row>
    <row r="59" spans="5:8" x14ac:dyDescent="0.2">
      <c r="E59" s="27" t="str">
        <f>IFERROR(VLOOKUP(ROW()-11,'حركة العملاء'!$B$6:$I$2506,COLUMNS('حركة العملاء'!$B$6:F53),0),"")</f>
        <v/>
      </c>
      <c r="F59" s="35" t="str">
        <f>IFERROR(VLOOKUP(ROW()-11,'حركة العملاء'!$B$6:$I$2506,COLUMNS('حركة العملاء'!$B$6:G53),0),"")</f>
        <v/>
      </c>
      <c r="G59" s="35" t="str">
        <f>IFERROR(VLOOKUP(ROW()-11,'حركة العملاء'!$B$6:$I$2506,COLUMNS('حركة العملاء'!$B$6:H53),0),"")</f>
        <v/>
      </c>
      <c r="H59" s="35" t="str">
        <f>IFERROR(VLOOKUP(ROW()-11,'حركة العملاء'!$B$6:$I$2506,COLUMNS('حركة العملاء'!$B$6:I53),0),"")</f>
        <v/>
      </c>
    </row>
    <row r="60" spans="5:8" x14ac:dyDescent="0.2">
      <c r="E60" s="27" t="str">
        <f>IFERROR(VLOOKUP(ROW()-11,'حركة العملاء'!$B$6:$I$2506,COLUMNS('حركة العملاء'!$B$6:F54),0),"")</f>
        <v/>
      </c>
      <c r="F60" s="35" t="str">
        <f>IFERROR(VLOOKUP(ROW()-11,'حركة العملاء'!$B$6:$I$2506,COLUMNS('حركة العملاء'!$B$6:G54),0),"")</f>
        <v/>
      </c>
      <c r="G60" s="35" t="str">
        <f>IFERROR(VLOOKUP(ROW()-11,'حركة العملاء'!$B$6:$I$2506,COLUMNS('حركة العملاء'!$B$6:H54),0),"")</f>
        <v/>
      </c>
      <c r="H60" s="35" t="str">
        <f>IFERROR(VLOOKUP(ROW()-11,'حركة العملاء'!$B$6:$I$2506,COLUMNS('حركة العملاء'!$B$6:I54),0),"")</f>
        <v/>
      </c>
    </row>
    <row r="61" spans="5:8" x14ac:dyDescent="0.2">
      <c r="E61" s="27" t="str">
        <f>IFERROR(VLOOKUP(ROW()-11,'حركة العملاء'!$B$6:$I$2506,COLUMNS('حركة العملاء'!$B$6:F55),0),"")</f>
        <v/>
      </c>
      <c r="F61" s="35" t="str">
        <f>IFERROR(VLOOKUP(ROW()-11,'حركة العملاء'!$B$6:$I$2506,COLUMNS('حركة العملاء'!$B$6:G55),0),"")</f>
        <v/>
      </c>
      <c r="G61" s="35" t="str">
        <f>IFERROR(VLOOKUP(ROW()-11,'حركة العملاء'!$B$6:$I$2506,COLUMNS('حركة العملاء'!$B$6:H55),0),"")</f>
        <v/>
      </c>
      <c r="H61" s="35" t="str">
        <f>IFERROR(VLOOKUP(ROW()-11,'حركة العملاء'!$B$6:$I$2506,COLUMNS('حركة العملاء'!$B$6:I55),0),"")</f>
        <v/>
      </c>
    </row>
    <row r="62" spans="5:8" x14ac:dyDescent="0.2">
      <c r="E62" s="27" t="str">
        <f>IFERROR(VLOOKUP(ROW()-11,'حركة العملاء'!$B$6:$I$2506,COLUMNS('حركة العملاء'!$B$6:F56),0),"")</f>
        <v/>
      </c>
      <c r="F62" s="35" t="str">
        <f>IFERROR(VLOOKUP(ROW()-11,'حركة العملاء'!$B$6:$I$2506,COLUMNS('حركة العملاء'!$B$6:G56),0),"")</f>
        <v/>
      </c>
      <c r="G62" s="35" t="str">
        <f>IFERROR(VLOOKUP(ROW()-11,'حركة العملاء'!$B$6:$I$2506,COLUMNS('حركة العملاء'!$B$6:H56),0),"")</f>
        <v/>
      </c>
      <c r="H62" s="35" t="str">
        <f>IFERROR(VLOOKUP(ROW()-11,'حركة العملاء'!$B$6:$I$2506,COLUMNS('حركة العملاء'!$B$6:I56),0),"")</f>
        <v/>
      </c>
    </row>
    <row r="63" spans="5:8" x14ac:dyDescent="0.2">
      <c r="E63" s="27" t="str">
        <f>IFERROR(VLOOKUP(ROW()-11,'حركة العملاء'!$B$6:$I$2506,COLUMNS('حركة العملاء'!$B$6:F57),0),"")</f>
        <v/>
      </c>
      <c r="F63" s="35" t="str">
        <f>IFERROR(VLOOKUP(ROW()-11,'حركة العملاء'!$B$6:$I$2506,COLUMNS('حركة العملاء'!$B$6:G57),0),"")</f>
        <v/>
      </c>
      <c r="G63" s="35" t="str">
        <f>IFERROR(VLOOKUP(ROW()-11,'حركة العملاء'!$B$6:$I$2506,COLUMNS('حركة العملاء'!$B$6:H57),0),"")</f>
        <v/>
      </c>
      <c r="H63" s="35" t="str">
        <f>IFERROR(VLOOKUP(ROW()-11,'حركة العملاء'!$B$6:$I$2506,COLUMNS('حركة العملاء'!$B$6:I57),0),"")</f>
        <v/>
      </c>
    </row>
    <row r="64" spans="5:8" x14ac:dyDescent="0.2">
      <c r="E64" s="27" t="str">
        <f>IFERROR(VLOOKUP(ROW()-11,'حركة العملاء'!$B$6:$I$2506,COLUMNS('حركة العملاء'!$B$6:F58),0),"")</f>
        <v/>
      </c>
      <c r="F64" s="35" t="str">
        <f>IFERROR(VLOOKUP(ROW()-11,'حركة العملاء'!$B$6:$I$2506,COLUMNS('حركة العملاء'!$B$6:G58),0),"")</f>
        <v/>
      </c>
      <c r="G64" s="35" t="str">
        <f>IFERROR(VLOOKUP(ROW()-11,'حركة العملاء'!$B$6:$I$2506,COLUMNS('حركة العملاء'!$B$6:H58),0),"")</f>
        <v/>
      </c>
      <c r="H64" s="35" t="str">
        <f>IFERROR(VLOOKUP(ROW()-11,'حركة العملاء'!$B$6:$I$2506,COLUMNS('حركة العملاء'!$B$6:I58),0),"")</f>
        <v/>
      </c>
    </row>
    <row r="65" spans="5:8" x14ac:dyDescent="0.2">
      <c r="E65" s="27" t="str">
        <f>IFERROR(VLOOKUP(ROW()-11,'حركة العملاء'!$B$6:$I$2506,COLUMNS('حركة العملاء'!$B$6:F59),0),"")</f>
        <v/>
      </c>
      <c r="F65" s="35" t="str">
        <f>IFERROR(VLOOKUP(ROW()-11,'حركة العملاء'!$B$6:$I$2506,COLUMNS('حركة العملاء'!$B$6:G59),0),"")</f>
        <v/>
      </c>
      <c r="G65" s="35" t="str">
        <f>IFERROR(VLOOKUP(ROW()-11,'حركة العملاء'!$B$6:$I$2506,COLUMNS('حركة العملاء'!$B$6:H59),0),"")</f>
        <v/>
      </c>
      <c r="H65" s="35" t="str">
        <f>IFERROR(VLOOKUP(ROW()-11,'حركة العملاء'!$B$6:$I$2506,COLUMNS('حركة العملاء'!$B$6:I59),0),"")</f>
        <v/>
      </c>
    </row>
    <row r="66" spans="5:8" x14ac:dyDescent="0.2">
      <c r="E66" s="27" t="str">
        <f>IFERROR(VLOOKUP(ROW()-11,'حركة العملاء'!$B$6:$I$2506,COLUMNS('حركة العملاء'!$B$6:F60),0),"")</f>
        <v/>
      </c>
      <c r="F66" s="35" t="str">
        <f>IFERROR(VLOOKUP(ROW()-11,'حركة العملاء'!$B$6:$I$2506,COLUMNS('حركة العملاء'!$B$6:G60),0),"")</f>
        <v/>
      </c>
      <c r="G66" s="35" t="str">
        <f>IFERROR(VLOOKUP(ROW()-11,'حركة العملاء'!$B$6:$I$2506,COLUMNS('حركة العملاء'!$B$6:H60),0),"")</f>
        <v/>
      </c>
      <c r="H66" s="35" t="str">
        <f>IFERROR(VLOOKUP(ROW()-11,'حركة العملاء'!$B$6:$I$2506,COLUMNS('حركة العملاء'!$B$6:I60),0),"")</f>
        <v/>
      </c>
    </row>
    <row r="67" spans="5:8" x14ac:dyDescent="0.2">
      <c r="E67" s="27" t="str">
        <f>IFERROR(VLOOKUP(ROW()-11,'حركة العملاء'!$B$6:$I$2506,COLUMNS('حركة العملاء'!$B$6:F61),0),"")</f>
        <v/>
      </c>
      <c r="F67" s="35" t="str">
        <f>IFERROR(VLOOKUP(ROW()-11,'حركة العملاء'!$B$6:$I$2506,COLUMNS('حركة العملاء'!$B$6:G61),0),"")</f>
        <v/>
      </c>
      <c r="G67" s="35" t="str">
        <f>IFERROR(VLOOKUP(ROW()-11,'حركة العملاء'!$B$6:$I$2506,COLUMNS('حركة العملاء'!$B$6:H61),0),"")</f>
        <v/>
      </c>
      <c r="H67" s="35" t="str">
        <f>IFERROR(VLOOKUP(ROW()-11,'حركة العملاء'!$B$6:$I$2506,COLUMNS('حركة العملاء'!$B$6:I61),0),"")</f>
        <v/>
      </c>
    </row>
    <row r="68" spans="5:8" x14ac:dyDescent="0.2">
      <c r="E68" s="27" t="str">
        <f>IFERROR(VLOOKUP(ROW()-11,'حركة العملاء'!$B$6:$I$2506,COLUMNS('حركة العملاء'!$B$6:F62),0),"")</f>
        <v/>
      </c>
      <c r="F68" s="35" t="str">
        <f>IFERROR(VLOOKUP(ROW()-11,'حركة العملاء'!$B$6:$I$2506,COLUMNS('حركة العملاء'!$B$6:G62),0),"")</f>
        <v/>
      </c>
      <c r="G68" s="35" t="str">
        <f>IFERROR(VLOOKUP(ROW()-11,'حركة العملاء'!$B$6:$I$2506,COLUMNS('حركة العملاء'!$B$6:H62),0),"")</f>
        <v/>
      </c>
      <c r="H68" s="35" t="str">
        <f>IFERROR(VLOOKUP(ROW()-11,'حركة العملاء'!$B$6:$I$2506,COLUMNS('حركة العملاء'!$B$6:I62),0),"")</f>
        <v/>
      </c>
    </row>
    <row r="69" spans="5:8" x14ac:dyDescent="0.2">
      <c r="E69" s="27" t="str">
        <f>IFERROR(VLOOKUP(ROW()-11,'حركة العملاء'!$B$6:$I$2506,COLUMNS('حركة العملاء'!$B$6:F63),0),"")</f>
        <v/>
      </c>
      <c r="F69" s="35" t="str">
        <f>IFERROR(VLOOKUP(ROW()-11,'حركة العملاء'!$B$6:$I$2506,COLUMNS('حركة العملاء'!$B$6:G63),0),"")</f>
        <v/>
      </c>
      <c r="G69" s="35" t="str">
        <f>IFERROR(VLOOKUP(ROW()-11,'حركة العملاء'!$B$6:$I$2506,COLUMNS('حركة العملاء'!$B$6:H63),0),"")</f>
        <v/>
      </c>
      <c r="H69" s="35" t="str">
        <f>IFERROR(VLOOKUP(ROW()-11,'حركة العملاء'!$B$6:$I$2506,COLUMNS('حركة العملاء'!$B$6:I63),0),"")</f>
        <v/>
      </c>
    </row>
    <row r="70" spans="5:8" x14ac:dyDescent="0.2">
      <c r="E70" s="27" t="str">
        <f>IFERROR(VLOOKUP(ROW()-11,'حركة العملاء'!$B$6:$I$2506,COLUMNS('حركة العملاء'!$B$6:F64),0),"")</f>
        <v/>
      </c>
      <c r="F70" s="35" t="str">
        <f>IFERROR(VLOOKUP(ROW()-11,'حركة العملاء'!$B$6:$I$2506,COLUMNS('حركة العملاء'!$B$6:G64),0),"")</f>
        <v/>
      </c>
      <c r="G70" s="35" t="str">
        <f>IFERROR(VLOOKUP(ROW()-11,'حركة العملاء'!$B$6:$I$2506,COLUMNS('حركة العملاء'!$B$6:H64),0),"")</f>
        <v/>
      </c>
      <c r="H70" s="35" t="str">
        <f>IFERROR(VLOOKUP(ROW()-11,'حركة العملاء'!$B$6:$I$2506,COLUMNS('حركة العملاء'!$B$6:I64),0),"")</f>
        <v/>
      </c>
    </row>
    <row r="71" spans="5:8" x14ac:dyDescent="0.2">
      <c r="E71" s="27" t="str">
        <f>IFERROR(VLOOKUP(ROW()-11,'حركة العملاء'!$B$6:$I$2506,COLUMNS('حركة العملاء'!$B$6:F65),0),"")</f>
        <v/>
      </c>
      <c r="F71" s="35" t="str">
        <f>IFERROR(VLOOKUP(ROW()-11,'حركة العملاء'!$B$6:$I$2506,COLUMNS('حركة العملاء'!$B$6:G65),0),"")</f>
        <v/>
      </c>
      <c r="G71" s="35" t="str">
        <f>IFERROR(VLOOKUP(ROW()-11,'حركة العملاء'!$B$6:$I$2506,COLUMNS('حركة العملاء'!$B$6:H65),0),"")</f>
        <v/>
      </c>
      <c r="H71" s="35" t="str">
        <f>IFERROR(VLOOKUP(ROW()-11,'حركة العملاء'!$B$6:$I$2506,COLUMNS('حركة العملاء'!$B$6:I65),0),"")</f>
        <v/>
      </c>
    </row>
    <row r="72" spans="5:8" x14ac:dyDescent="0.2">
      <c r="E72" s="27" t="str">
        <f>IFERROR(VLOOKUP(ROW()-11,'حركة العملاء'!$B$6:$I$2506,COLUMNS('حركة العملاء'!$B$6:F66),0),"")</f>
        <v/>
      </c>
      <c r="F72" s="35" t="str">
        <f>IFERROR(VLOOKUP(ROW()-11,'حركة العملاء'!$B$6:$I$2506,COLUMNS('حركة العملاء'!$B$6:G66),0),"")</f>
        <v/>
      </c>
      <c r="G72" s="35" t="str">
        <f>IFERROR(VLOOKUP(ROW()-11,'حركة العملاء'!$B$6:$I$2506,COLUMNS('حركة العملاء'!$B$6:H66),0),"")</f>
        <v/>
      </c>
      <c r="H72" s="35" t="str">
        <f>IFERROR(VLOOKUP(ROW()-11,'حركة العملاء'!$B$6:$I$2506,COLUMNS('حركة العملاء'!$B$6:I66),0),"")</f>
        <v/>
      </c>
    </row>
    <row r="73" spans="5:8" x14ac:dyDescent="0.2">
      <c r="E73" s="27" t="str">
        <f>IFERROR(VLOOKUP(ROW()-11,'حركة العملاء'!$B$6:$I$2506,COLUMNS('حركة العملاء'!$B$6:F67),0),"")</f>
        <v/>
      </c>
      <c r="F73" s="35" t="str">
        <f>IFERROR(VLOOKUP(ROW()-11,'حركة العملاء'!$B$6:$I$2506,COLUMNS('حركة العملاء'!$B$6:G67),0),"")</f>
        <v/>
      </c>
      <c r="G73" s="35" t="str">
        <f>IFERROR(VLOOKUP(ROW()-11,'حركة العملاء'!$B$6:$I$2506,COLUMNS('حركة العملاء'!$B$6:H67),0),"")</f>
        <v/>
      </c>
      <c r="H73" s="35" t="str">
        <f>IFERROR(VLOOKUP(ROW()-11,'حركة العملاء'!$B$6:$I$2506,COLUMNS('حركة العملاء'!$B$6:I67),0),"")</f>
        <v/>
      </c>
    </row>
    <row r="74" spans="5:8" x14ac:dyDescent="0.2">
      <c r="E74" s="27" t="str">
        <f>IFERROR(VLOOKUP(ROW()-11,'حركة العملاء'!$B$6:$I$2506,COLUMNS('حركة العملاء'!$B$6:F68),0),"")</f>
        <v/>
      </c>
      <c r="F74" s="35" t="str">
        <f>IFERROR(VLOOKUP(ROW()-11,'حركة العملاء'!$B$6:$I$2506,COLUMNS('حركة العملاء'!$B$6:G68),0),"")</f>
        <v/>
      </c>
      <c r="G74" s="35" t="str">
        <f>IFERROR(VLOOKUP(ROW()-11,'حركة العملاء'!$B$6:$I$2506,COLUMNS('حركة العملاء'!$B$6:H68),0),"")</f>
        <v/>
      </c>
      <c r="H74" s="35" t="str">
        <f>IFERROR(VLOOKUP(ROW()-11,'حركة العملاء'!$B$6:$I$2506,COLUMNS('حركة العملاء'!$B$6:I68),0),"")</f>
        <v/>
      </c>
    </row>
    <row r="75" spans="5:8" x14ac:dyDescent="0.2">
      <c r="E75" s="27" t="str">
        <f>IFERROR(VLOOKUP(ROW()-11,'حركة العملاء'!$B$6:$I$2506,COLUMNS('حركة العملاء'!$B$6:F69),0),"")</f>
        <v/>
      </c>
      <c r="F75" s="35" t="str">
        <f>IFERROR(VLOOKUP(ROW()-11,'حركة العملاء'!$B$6:$I$2506,COLUMNS('حركة العملاء'!$B$6:G69),0),"")</f>
        <v/>
      </c>
      <c r="G75" s="35" t="str">
        <f>IFERROR(VLOOKUP(ROW()-11,'حركة العملاء'!$B$6:$I$2506,COLUMNS('حركة العملاء'!$B$6:H69),0),"")</f>
        <v/>
      </c>
      <c r="H75" s="35" t="str">
        <f>IFERROR(VLOOKUP(ROW()-11,'حركة العملاء'!$B$6:$I$2506,COLUMNS('حركة العملاء'!$B$6:I69),0),"")</f>
        <v/>
      </c>
    </row>
    <row r="76" spans="5:8" x14ac:dyDescent="0.2">
      <c r="E76" s="27" t="str">
        <f>IFERROR(VLOOKUP(ROW()-11,'حركة العملاء'!$B$6:$I$2506,COLUMNS('حركة العملاء'!$B$6:F70),0),"")</f>
        <v/>
      </c>
      <c r="F76" s="35" t="str">
        <f>IFERROR(VLOOKUP(ROW()-11,'حركة العملاء'!$B$6:$I$2506,COLUMNS('حركة العملاء'!$B$6:G70),0),"")</f>
        <v/>
      </c>
      <c r="G76" s="35" t="str">
        <f>IFERROR(VLOOKUP(ROW()-11,'حركة العملاء'!$B$6:$I$2506,COLUMNS('حركة العملاء'!$B$6:H70),0),"")</f>
        <v/>
      </c>
      <c r="H76" s="35" t="str">
        <f>IFERROR(VLOOKUP(ROW()-11,'حركة العملاء'!$B$6:$I$2506,COLUMNS('حركة العملاء'!$B$6:I70),0),"")</f>
        <v/>
      </c>
    </row>
    <row r="77" spans="5:8" x14ac:dyDescent="0.2">
      <c r="E77" s="27" t="str">
        <f>IFERROR(VLOOKUP(ROW()-11,'حركة العملاء'!$B$6:$I$2506,COLUMNS('حركة العملاء'!$B$6:F71),0),"")</f>
        <v/>
      </c>
      <c r="F77" s="35" t="str">
        <f>IFERROR(VLOOKUP(ROW()-11,'حركة العملاء'!$B$6:$I$2506,COLUMNS('حركة العملاء'!$B$6:G71),0),"")</f>
        <v/>
      </c>
      <c r="G77" s="35" t="str">
        <f>IFERROR(VLOOKUP(ROW()-11,'حركة العملاء'!$B$6:$I$2506,COLUMNS('حركة العملاء'!$B$6:H71),0),"")</f>
        <v/>
      </c>
      <c r="H77" s="35" t="str">
        <f>IFERROR(VLOOKUP(ROW()-11,'حركة العملاء'!$B$6:$I$2506,COLUMNS('حركة العملاء'!$B$6:I71),0),"")</f>
        <v/>
      </c>
    </row>
    <row r="78" spans="5:8" x14ac:dyDescent="0.2">
      <c r="E78" s="27" t="str">
        <f>IFERROR(VLOOKUP(ROW()-11,'حركة العملاء'!$B$6:$I$2506,COLUMNS('حركة العملاء'!$B$6:F72),0),"")</f>
        <v/>
      </c>
      <c r="F78" s="35" t="str">
        <f>IFERROR(VLOOKUP(ROW()-11,'حركة العملاء'!$B$6:$I$2506,COLUMNS('حركة العملاء'!$B$6:G72),0),"")</f>
        <v/>
      </c>
      <c r="G78" s="35" t="str">
        <f>IFERROR(VLOOKUP(ROW()-11,'حركة العملاء'!$B$6:$I$2506,COLUMNS('حركة العملاء'!$B$6:H72),0),"")</f>
        <v/>
      </c>
      <c r="H78" s="35" t="str">
        <f>IFERROR(VLOOKUP(ROW()-11,'حركة العملاء'!$B$6:$I$2506,COLUMNS('حركة العملاء'!$B$6:I72),0),"")</f>
        <v/>
      </c>
    </row>
    <row r="79" spans="5:8" x14ac:dyDescent="0.2">
      <c r="E79" s="27" t="str">
        <f>IFERROR(VLOOKUP(ROW()-11,'حركة العملاء'!$B$6:$I$2506,COLUMNS('حركة العملاء'!$B$6:F73),0),"")</f>
        <v/>
      </c>
      <c r="F79" s="35" t="str">
        <f>IFERROR(VLOOKUP(ROW()-11,'حركة العملاء'!$B$6:$I$2506,COLUMNS('حركة العملاء'!$B$6:G73),0),"")</f>
        <v/>
      </c>
      <c r="G79" s="35" t="str">
        <f>IFERROR(VLOOKUP(ROW()-11,'حركة العملاء'!$B$6:$I$2506,COLUMNS('حركة العملاء'!$B$6:H73),0),"")</f>
        <v/>
      </c>
      <c r="H79" s="35" t="str">
        <f>IFERROR(VLOOKUP(ROW()-11,'حركة العملاء'!$B$6:$I$2506,COLUMNS('حركة العملاء'!$B$6:I73),0),"")</f>
        <v/>
      </c>
    </row>
    <row r="80" spans="5:8" x14ac:dyDescent="0.2">
      <c r="E80" s="27" t="str">
        <f>IFERROR(VLOOKUP(ROW()-11,'حركة العملاء'!$B$6:$I$2506,COLUMNS('حركة العملاء'!$B$6:F74),0),"")</f>
        <v/>
      </c>
      <c r="F80" s="35" t="str">
        <f>IFERROR(VLOOKUP(ROW()-11,'حركة العملاء'!$B$6:$I$2506,COLUMNS('حركة العملاء'!$B$6:G74),0),"")</f>
        <v/>
      </c>
      <c r="G80" s="35" t="str">
        <f>IFERROR(VLOOKUP(ROW()-11,'حركة العملاء'!$B$6:$I$2506,COLUMNS('حركة العملاء'!$B$6:H74),0),"")</f>
        <v/>
      </c>
      <c r="H80" s="35" t="str">
        <f>IFERROR(VLOOKUP(ROW()-11,'حركة العملاء'!$B$6:$I$2506,COLUMNS('حركة العملاء'!$B$6:I74),0),"")</f>
        <v/>
      </c>
    </row>
    <row r="81" spans="5:8" x14ac:dyDescent="0.2">
      <c r="E81" s="27" t="str">
        <f>IFERROR(VLOOKUP(ROW()-11,'حركة العملاء'!$B$6:$I$2506,COLUMNS('حركة العملاء'!$B$6:F75),0),"")</f>
        <v/>
      </c>
      <c r="F81" s="35" t="str">
        <f>IFERROR(VLOOKUP(ROW()-11,'حركة العملاء'!$B$6:$I$2506,COLUMNS('حركة العملاء'!$B$6:G75),0),"")</f>
        <v/>
      </c>
      <c r="G81" s="35" t="str">
        <f>IFERROR(VLOOKUP(ROW()-11,'حركة العملاء'!$B$6:$I$2506,COLUMNS('حركة العملاء'!$B$6:H75),0),"")</f>
        <v/>
      </c>
      <c r="H81" s="35" t="str">
        <f>IFERROR(VLOOKUP(ROW()-11,'حركة العملاء'!$B$6:$I$2506,COLUMNS('حركة العملاء'!$B$6:I75),0),"")</f>
        <v/>
      </c>
    </row>
    <row r="82" spans="5:8" x14ac:dyDescent="0.2">
      <c r="E82" s="27" t="str">
        <f>IFERROR(VLOOKUP(ROW()-11,'حركة العملاء'!$B$6:$I$2506,COLUMNS('حركة العملاء'!$B$6:F76),0),"")</f>
        <v/>
      </c>
      <c r="F82" s="35" t="str">
        <f>IFERROR(VLOOKUP(ROW()-11,'حركة العملاء'!$B$6:$I$2506,COLUMNS('حركة العملاء'!$B$6:G76),0),"")</f>
        <v/>
      </c>
      <c r="G82" s="35" t="str">
        <f>IFERROR(VLOOKUP(ROW()-11,'حركة العملاء'!$B$6:$I$2506,COLUMNS('حركة العملاء'!$B$6:H76),0),"")</f>
        <v/>
      </c>
      <c r="H82" s="35" t="str">
        <f>IFERROR(VLOOKUP(ROW()-11,'حركة العملاء'!$B$6:$I$2506,COLUMNS('حركة العملاء'!$B$6:I76),0),"")</f>
        <v/>
      </c>
    </row>
    <row r="83" spans="5:8" x14ac:dyDescent="0.2">
      <c r="E83" s="27" t="str">
        <f>IFERROR(VLOOKUP(ROW()-11,'حركة العملاء'!$B$6:$I$2506,COLUMNS('حركة العملاء'!$B$6:F77),0),"")</f>
        <v/>
      </c>
      <c r="F83" s="35" t="str">
        <f>IFERROR(VLOOKUP(ROW()-11,'حركة العملاء'!$B$6:$I$2506,COLUMNS('حركة العملاء'!$B$6:G77),0),"")</f>
        <v/>
      </c>
      <c r="G83" s="35" t="str">
        <f>IFERROR(VLOOKUP(ROW()-11,'حركة العملاء'!$B$6:$I$2506,COLUMNS('حركة العملاء'!$B$6:H77),0),"")</f>
        <v/>
      </c>
      <c r="H83" s="35" t="str">
        <f>IFERROR(VLOOKUP(ROW()-11,'حركة العملاء'!$B$6:$I$2506,COLUMNS('حركة العملاء'!$B$6:I77),0),"")</f>
        <v/>
      </c>
    </row>
    <row r="84" spans="5:8" x14ac:dyDescent="0.2">
      <c r="E84" s="27" t="str">
        <f>IFERROR(VLOOKUP(ROW()-11,'حركة العملاء'!$B$6:$I$2506,COLUMNS('حركة العملاء'!$B$6:F78),0),"")</f>
        <v/>
      </c>
      <c r="F84" s="35" t="str">
        <f>IFERROR(VLOOKUP(ROW()-11,'حركة العملاء'!$B$6:$I$2506,COLUMNS('حركة العملاء'!$B$6:G78),0),"")</f>
        <v/>
      </c>
      <c r="G84" s="35" t="str">
        <f>IFERROR(VLOOKUP(ROW()-11,'حركة العملاء'!$B$6:$I$2506,COLUMNS('حركة العملاء'!$B$6:H78),0),"")</f>
        <v/>
      </c>
      <c r="H84" s="35" t="str">
        <f>IFERROR(VLOOKUP(ROW()-11,'حركة العملاء'!$B$6:$I$2506,COLUMNS('حركة العملاء'!$B$6:I78),0),"")</f>
        <v/>
      </c>
    </row>
    <row r="85" spans="5:8" x14ac:dyDescent="0.2">
      <c r="E85" s="27" t="str">
        <f>IFERROR(VLOOKUP(ROW()-11,'حركة العملاء'!$B$6:$I$2506,COLUMNS('حركة العملاء'!$B$6:F79),0),"")</f>
        <v/>
      </c>
      <c r="F85" s="35" t="str">
        <f>IFERROR(VLOOKUP(ROW()-11,'حركة العملاء'!$B$6:$I$2506,COLUMNS('حركة العملاء'!$B$6:G79),0),"")</f>
        <v/>
      </c>
      <c r="G85" s="35" t="str">
        <f>IFERROR(VLOOKUP(ROW()-11,'حركة العملاء'!$B$6:$I$2506,COLUMNS('حركة العملاء'!$B$6:H79),0),"")</f>
        <v/>
      </c>
      <c r="H85" s="35" t="str">
        <f>IFERROR(VLOOKUP(ROW()-11,'حركة العملاء'!$B$6:$I$2506,COLUMNS('حركة العملاء'!$B$6:I79),0),"")</f>
        <v/>
      </c>
    </row>
    <row r="86" spans="5:8" x14ac:dyDescent="0.2">
      <c r="E86" s="27" t="str">
        <f>IFERROR(VLOOKUP(ROW()-11,'حركة العملاء'!$B$6:$I$2506,COLUMNS('حركة العملاء'!$B$6:F80),0),"")</f>
        <v/>
      </c>
      <c r="F86" s="35" t="str">
        <f>IFERROR(VLOOKUP(ROW()-11,'حركة العملاء'!$B$6:$I$2506,COLUMNS('حركة العملاء'!$B$6:G80),0),"")</f>
        <v/>
      </c>
      <c r="G86" s="35" t="str">
        <f>IFERROR(VLOOKUP(ROW()-11,'حركة العملاء'!$B$6:$I$2506,COLUMNS('حركة العملاء'!$B$6:H80),0),"")</f>
        <v/>
      </c>
      <c r="H86" s="35" t="str">
        <f>IFERROR(VLOOKUP(ROW()-11,'حركة العملاء'!$B$6:$I$2506,COLUMNS('حركة العملاء'!$B$6:I80),0),"")</f>
        <v/>
      </c>
    </row>
    <row r="87" spans="5:8" x14ac:dyDescent="0.2">
      <c r="E87" s="27" t="str">
        <f>IFERROR(VLOOKUP(ROW()-11,'حركة العملاء'!$B$6:$I$2506,COLUMNS('حركة العملاء'!$B$6:F81),0),"")</f>
        <v/>
      </c>
      <c r="F87" s="35" t="str">
        <f>IFERROR(VLOOKUP(ROW()-11,'حركة العملاء'!$B$6:$I$2506,COLUMNS('حركة العملاء'!$B$6:G81),0),"")</f>
        <v/>
      </c>
      <c r="G87" s="35" t="str">
        <f>IFERROR(VLOOKUP(ROW()-11,'حركة العملاء'!$B$6:$I$2506,COLUMNS('حركة العملاء'!$B$6:H81),0),"")</f>
        <v/>
      </c>
      <c r="H87" s="35" t="str">
        <f>IFERROR(VLOOKUP(ROW()-11,'حركة العملاء'!$B$6:$I$2506,COLUMNS('حركة العملاء'!$B$6:I81),0),"")</f>
        <v/>
      </c>
    </row>
    <row r="88" spans="5:8" x14ac:dyDescent="0.2">
      <c r="E88" s="27" t="str">
        <f>IFERROR(VLOOKUP(ROW()-11,'حركة العملاء'!$B$6:$I$2506,COLUMNS('حركة العملاء'!$B$6:F82),0),"")</f>
        <v/>
      </c>
      <c r="F88" s="35" t="str">
        <f>IFERROR(VLOOKUP(ROW()-11,'حركة العملاء'!$B$6:$I$2506,COLUMNS('حركة العملاء'!$B$6:G82),0),"")</f>
        <v/>
      </c>
      <c r="G88" s="35" t="str">
        <f>IFERROR(VLOOKUP(ROW()-11,'حركة العملاء'!$B$6:$I$2506,COLUMNS('حركة العملاء'!$B$6:H82),0),"")</f>
        <v/>
      </c>
      <c r="H88" s="35" t="str">
        <f>IFERROR(VLOOKUP(ROW()-11,'حركة العملاء'!$B$6:$I$2506,COLUMNS('حركة العملاء'!$B$6:I82),0),"")</f>
        <v/>
      </c>
    </row>
    <row r="89" spans="5:8" x14ac:dyDescent="0.2">
      <c r="E89" s="27" t="str">
        <f>IFERROR(VLOOKUP(ROW()-11,'حركة العملاء'!$B$6:$I$2506,COLUMNS('حركة العملاء'!$B$6:F83),0),"")</f>
        <v/>
      </c>
      <c r="F89" s="35" t="str">
        <f>IFERROR(VLOOKUP(ROW()-11,'حركة العملاء'!$B$6:$I$2506,COLUMNS('حركة العملاء'!$B$6:G83),0),"")</f>
        <v/>
      </c>
      <c r="G89" s="35" t="str">
        <f>IFERROR(VLOOKUP(ROW()-11,'حركة العملاء'!$B$6:$I$2506,COLUMNS('حركة العملاء'!$B$6:H83),0),"")</f>
        <v/>
      </c>
      <c r="H89" s="35" t="str">
        <f>IFERROR(VLOOKUP(ROW()-11,'حركة العملاء'!$B$6:$I$2506,COLUMNS('حركة العملاء'!$B$6:I83),0),"")</f>
        <v/>
      </c>
    </row>
    <row r="90" spans="5:8" x14ac:dyDescent="0.2">
      <c r="E90" s="27" t="str">
        <f>IFERROR(VLOOKUP(ROW()-11,'حركة العملاء'!$B$6:$I$2506,COLUMNS('حركة العملاء'!$B$6:F84),0),"")</f>
        <v/>
      </c>
      <c r="F90" s="35" t="str">
        <f>IFERROR(VLOOKUP(ROW()-11,'حركة العملاء'!$B$6:$I$2506,COLUMNS('حركة العملاء'!$B$6:G84),0),"")</f>
        <v/>
      </c>
      <c r="G90" s="35" t="str">
        <f>IFERROR(VLOOKUP(ROW()-11,'حركة العملاء'!$B$6:$I$2506,COLUMNS('حركة العملاء'!$B$6:H84),0),"")</f>
        <v/>
      </c>
      <c r="H90" s="35" t="str">
        <f>IFERROR(VLOOKUP(ROW()-11,'حركة العملاء'!$B$6:$I$2506,COLUMNS('حركة العملاء'!$B$6:I84),0),"")</f>
        <v/>
      </c>
    </row>
    <row r="91" spans="5:8" x14ac:dyDescent="0.2">
      <c r="E91" s="27" t="str">
        <f>IFERROR(VLOOKUP(ROW()-11,'حركة العملاء'!$B$6:$I$2506,COLUMNS('حركة العملاء'!$B$6:F85),0),"")</f>
        <v/>
      </c>
      <c r="F91" s="35" t="str">
        <f>IFERROR(VLOOKUP(ROW()-11,'حركة العملاء'!$B$6:$I$2506,COLUMNS('حركة العملاء'!$B$6:G85),0),"")</f>
        <v/>
      </c>
      <c r="G91" s="35" t="str">
        <f>IFERROR(VLOOKUP(ROW()-11,'حركة العملاء'!$B$6:$I$2506,COLUMNS('حركة العملاء'!$B$6:H85),0),"")</f>
        <v/>
      </c>
      <c r="H91" s="35" t="str">
        <f>IFERROR(VLOOKUP(ROW()-11,'حركة العملاء'!$B$6:$I$2506,COLUMNS('حركة العملاء'!$B$6:I85),0),"")</f>
        <v/>
      </c>
    </row>
    <row r="92" spans="5:8" x14ac:dyDescent="0.2">
      <c r="E92" s="27" t="str">
        <f>IFERROR(VLOOKUP(ROW()-11,'حركة العملاء'!$B$6:$I$2506,COLUMNS('حركة العملاء'!$B$6:F86),0),"")</f>
        <v/>
      </c>
      <c r="F92" s="35" t="str">
        <f>IFERROR(VLOOKUP(ROW()-11,'حركة العملاء'!$B$6:$I$2506,COLUMNS('حركة العملاء'!$B$6:G86),0),"")</f>
        <v/>
      </c>
      <c r="G92" s="35" t="str">
        <f>IFERROR(VLOOKUP(ROW()-11,'حركة العملاء'!$B$6:$I$2506,COLUMNS('حركة العملاء'!$B$6:H86),0),"")</f>
        <v/>
      </c>
      <c r="H92" s="35" t="str">
        <f>IFERROR(VLOOKUP(ROW()-11,'حركة العملاء'!$B$6:$I$2506,COLUMNS('حركة العملاء'!$B$6:I86),0),"")</f>
        <v/>
      </c>
    </row>
    <row r="93" spans="5:8" x14ac:dyDescent="0.2">
      <c r="E93" s="27" t="str">
        <f>IFERROR(VLOOKUP(ROW()-11,'حركة العملاء'!$B$6:$I$2506,COLUMNS('حركة العملاء'!$B$6:F87),0),"")</f>
        <v/>
      </c>
      <c r="F93" s="35" t="str">
        <f>IFERROR(VLOOKUP(ROW()-11,'حركة العملاء'!$B$6:$I$2506,COLUMNS('حركة العملاء'!$B$6:G87),0),"")</f>
        <v/>
      </c>
      <c r="G93" s="35" t="str">
        <f>IFERROR(VLOOKUP(ROW()-11,'حركة العملاء'!$B$6:$I$2506,COLUMNS('حركة العملاء'!$B$6:H87),0),"")</f>
        <v/>
      </c>
      <c r="H93" s="35" t="str">
        <f>IFERROR(VLOOKUP(ROW()-11,'حركة العملاء'!$B$6:$I$2506,COLUMNS('حركة العملاء'!$B$6:I87),0),"")</f>
        <v/>
      </c>
    </row>
    <row r="94" spans="5:8" x14ac:dyDescent="0.2">
      <c r="E94" s="27" t="str">
        <f>IFERROR(VLOOKUP(ROW()-11,'حركة العملاء'!$B$6:$I$2506,COLUMNS('حركة العملاء'!$B$6:F88),0),"")</f>
        <v/>
      </c>
      <c r="F94" s="35" t="str">
        <f>IFERROR(VLOOKUP(ROW()-11,'حركة العملاء'!$B$6:$I$2506,COLUMNS('حركة العملاء'!$B$6:G88),0),"")</f>
        <v/>
      </c>
      <c r="G94" s="35" t="str">
        <f>IFERROR(VLOOKUP(ROW()-11,'حركة العملاء'!$B$6:$I$2506,COLUMNS('حركة العملاء'!$B$6:H88),0),"")</f>
        <v/>
      </c>
      <c r="H94" s="35" t="str">
        <f>IFERROR(VLOOKUP(ROW()-11,'حركة العملاء'!$B$6:$I$2506,COLUMNS('حركة العملاء'!$B$6:I88),0),"")</f>
        <v/>
      </c>
    </row>
    <row r="95" spans="5:8" x14ac:dyDescent="0.2">
      <c r="E95" s="27" t="str">
        <f>IFERROR(VLOOKUP(ROW()-11,'حركة العملاء'!$B$6:$I$2506,COLUMNS('حركة العملاء'!$B$6:F89),0),"")</f>
        <v/>
      </c>
      <c r="F95" s="35" t="str">
        <f>IFERROR(VLOOKUP(ROW()-11,'حركة العملاء'!$B$6:$I$2506,COLUMNS('حركة العملاء'!$B$6:G89),0),"")</f>
        <v/>
      </c>
      <c r="G95" s="35" t="str">
        <f>IFERROR(VLOOKUP(ROW()-11,'حركة العملاء'!$B$6:$I$2506,COLUMNS('حركة العملاء'!$B$6:H89),0),"")</f>
        <v/>
      </c>
      <c r="H95" s="35" t="str">
        <f>IFERROR(VLOOKUP(ROW()-11,'حركة العملاء'!$B$6:$I$2506,COLUMNS('حركة العملاء'!$B$6:I89),0),"")</f>
        <v/>
      </c>
    </row>
    <row r="96" spans="5:8" x14ac:dyDescent="0.2">
      <c r="E96" s="27" t="str">
        <f>IFERROR(VLOOKUP(ROW()-11,'حركة العملاء'!$B$6:$I$2506,COLUMNS('حركة العملاء'!$B$6:F90),0),"")</f>
        <v/>
      </c>
      <c r="F96" s="35" t="str">
        <f>IFERROR(VLOOKUP(ROW()-11,'حركة العملاء'!$B$6:$I$2506,COLUMNS('حركة العملاء'!$B$6:G90),0),"")</f>
        <v/>
      </c>
      <c r="G96" s="35" t="str">
        <f>IFERROR(VLOOKUP(ROW()-11,'حركة العملاء'!$B$6:$I$2506,COLUMNS('حركة العملاء'!$B$6:H90),0),"")</f>
        <v/>
      </c>
      <c r="H96" s="35" t="str">
        <f>IFERROR(VLOOKUP(ROW()-11,'حركة العملاء'!$B$6:$I$2506,COLUMNS('حركة العملاء'!$B$6:I90),0),"")</f>
        <v/>
      </c>
    </row>
    <row r="97" spans="2:8" x14ac:dyDescent="0.2">
      <c r="E97" s="27" t="str">
        <f>IFERROR(VLOOKUP(ROW()-11,'حركة العملاء'!$B$6:$I$2506,COLUMNS('حركة العملاء'!$B$6:F91),0),"")</f>
        <v/>
      </c>
      <c r="F97" s="35" t="str">
        <f>IFERROR(VLOOKUP(ROW()-11,'حركة العملاء'!$B$6:$I$2506,COLUMNS('حركة العملاء'!$B$6:G91),0),"")</f>
        <v/>
      </c>
      <c r="G97" s="35" t="str">
        <f>IFERROR(VLOOKUP(ROW()-11,'حركة العملاء'!$B$6:$I$2506,COLUMNS('حركة العملاء'!$B$6:H91),0),"")</f>
        <v/>
      </c>
      <c r="H97" s="35" t="str">
        <f>IFERROR(VLOOKUP(ROW()-11,'حركة العملاء'!$B$6:$I$2506,COLUMNS('حركة العملاء'!$B$6:I91),0),"")</f>
        <v/>
      </c>
    </row>
    <row r="98" spans="2:8" x14ac:dyDescent="0.2">
      <c r="E98" s="27" t="str">
        <f>IFERROR(VLOOKUP(ROW()-11,'حركة العملاء'!$B$6:$I$2506,COLUMNS('حركة العملاء'!$B$6:F92),0),"")</f>
        <v/>
      </c>
      <c r="F98" s="35" t="str">
        <f>IFERROR(VLOOKUP(ROW()-11,'حركة العملاء'!$B$6:$I$2506,COLUMNS('حركة العملاء'!$B$6:G92),0),"")</f>
        <v/>
      </c>
      <c r="G98" s="35" t="str">
        <f>IFERROR(VLOOKUP(ROW()-11,'حركة العملاء'!$B$6:$I$2506,COLUMNS('حركة العملاء'!$B$6:H92),0),"")</f>
        <v/>
      </c>
      <c r="H98" s="35" t="str">
        <f>IFERROR(VLOOKUP(ROW()-11,'حركة العملاء'!$B$6:$I$2506,COLUMNS('حركة العملاء'!$B$6:I92),0),"")</f>
        <v/>
      </c>
    </row>
    <row r="99" spans="2:8" x14ac:dyDescent="0.2">
      <c r="E99" s="27" t="str">
        <f>IFERROR(VLOOKUP(ROW()-11,'حركة العملاء'!$B$6:$I$2506,COLUMNS('حركة العملاء'!$B$6:F93),0),"")</f>
        <v/>
      </c>
      <c r="F99" s="35" t="str">
        <f>IFERROR(VLOOKUP(ROW()-11,'حركة العملاء'!$B$6:$I$2506,COLUMNS('حركة العملاء'!$B$6:G93),0),"")</f>
        <v/>
      </c>
      <c r="G99" s="35" t="str">
        <f>IFERROR(VLOOKUP(ROW()-11,'حركة العملاء'!$B$6:$I$2506,COLUMNS('حركة العملاء'!$B$6:H93),0),"")</f>
        <v/>
      </c>
      <c r="H99" s="35" t="str">
        <f>IFERROR(VLOOKUP(ROW()-11,'حركة العملاء'!$B$6:$I$2506,COLUMNS('حركة العملاء'!$B$6:I93),0),"")</f>
        <v/>
      </c>
    </row>
    <row r="100" spans="2:8" x14ac:dyDescent="0.2">
      <c r="E100" s="27" t="str">
        <f>IFERROR(VLOOKUP(ROW()-11,'حركة العملاء'!$B$6:$I$2506,COLUMNS('حركة العملاء'!$B$6:F94),0),"")</f>
        <v/>
      </c>
      <c r="F100" s="35" t="str">
        <f>IFERROR(VLOOKUP(ROW()-11,'حركة العملاء'!$B$6:$I$2506,COLUMNS('حركة العملاء'!$B$6:G94),0),"")</f>
        <v/>
      </c>
      <c r="G100" s="35" t="str">
        <f>IFERROR(VLOOKUP(ROW()-11,'حركة العملاء'!$B$6:$I$2506,COLUMNS('حركة العملاء'!$B$6:H94),0),"")</f>
        <v/>
      </c>
      <c r="H100" s="35" t="str">
        <f>IFERROR(VLOOKUP(ROW()-11,'حركة العملاء'!$B$6:$I$2506,COLUMNS('حركة العملاء'!$B$6:I94),0),"")</f>
        <v/>
      </c>
    </row>
    <row r="101" spans="2:8" x14ac:dyDescent="0.2">
      <c r="E101" s="27" t="str">
        <f>IFERROR(VLOOKUP(ROW()-11,'حركة العملاء'!$B$6:$I$2506,COLUMNS('حركة العملاء'!$B$6:F95),0),"")</f>
        <v/>
      </c>
      <c r="F101" s="35" t="str">
        <f>IFERROR(VLOOKUP(ROW()-11,'حركة العملاء'!$B$6:$I$2506,COLUMNS('حركة العملاء'!$B$6:G95),0),"")</f>
        <v/>
      </c>
      <c r="G101" s="35" t="str">
        <f>IFERROR(VLOOKUP(ROW()-11,'حركة العملاء'!$B$6:$I$2506,COLUMNS('حركة العملاء'!$B$6:H95),0),"")</f>
        <v/>
      </c>
      <c r="H101" s="35" t="str">
        <f>IFERROR(VLOOKUP(ROW()-11,'حركة العملاء'!$B$6:$I$2506,COLUMNS('حركة العملاء'!$B$6:I95),0),"")</f>
        <v/>
      </c>
    </row>
    <row r="102" spans="2:8" x14ac:dyDescent="0.2">
      <c r="E102" s="27" t="str">
        <f>IFERROR(VLOOKUP(ROW()-11,'حركة العملاء'!$B$6:$I$2506,COLUMNS('حركة العملاء'!$B$6:F96),0),"")</f>
        <v/>
      </c>
      <c r="F102" s="35" t="str">
        <f>IFERROR(VLOOKUP(ROW()-11,'حركة العملاء'!$B$6:$I$2506,COLUMNS('حركة العملاء'!$B$6:G96),0),"")</f>
        <v/>
      </c>
      <c r="G102" s="35" t="str">
        <f>IFERROR(VLOOKUP(ROW()-11,'حركة العملاء'!$B$6:$I$2506,COLUMNS('حركة العملاء'!$B$6:H96),0),"")</f>
        <v/>
      </c>
      <c r="H102" s="35" t="str">
        <f>IFERROR(VLOOKUP(ROW()-11,'حركة العملاء'!$B$6:$I$2506,COLUMNS('حركة العملاء'!$B$6:I96),0),"")</f>
        <v/>
      </c>
    </row>
    <row r="103" spans="2:8" x14ac:dyDescent="0.2">
      <c r="E103" s="27" t="str">
        <f>IFERROR(VLOOKUP(ROW()-11,'حركة العملاء'!$B$6:$I$2506,COLUMNS('حركة العملاء'!$B$6:F97),0),"")</f>
        <v/>
      </c>
      <c r="F103" s="35" t="str">
        <f>IFERROR(VLOOKUP(ROW()-11,'حركة العملاء'!$B$6:$I$2506,COLUMNS('حركة العملاء'!$B$6:G97),0),"")</f>
        <v/>
      </c>
      <c r="G103" s="35" t="str">
        <f>IFERROR(VLOOKUP(ROW()-11,'حركة العملاء'!$B$6:$I$2506,COLUMNS('حركة العملاء'!$B$6:H97),0),"")</f>
        <v/>
      </c>
      <c r="H103" s="35" t="str">
        <f>IFERROR(VLOOKUP(ROW()-11,'حركة العملاء'!$B$6:$I$2506,COLUMNS('حركة العملاء'!$B$6:I97),0),"")</f>
        <v/>
      </c>
    </row>
    <row r="104" spans="2:8" x14ac:dyDescent="0.2">
      <c r="E104" s="27" t="str">
        <f>IFERROR(VLOOKUP(ROW()-11,'حركة العملاء'!$B$6:$I$2506,COLUMNS('حركة العملاء'!$B$6:F98),0),"")</f>
        <v/>
      </c>
      <c r="F104" s="35" t="str">
        <f>IFERROR(VLOOKUP(ROW()-11,'حركة العملاء'!$B$6:$I$2506,COLUMNS('حركة العملاء'!$B$6:G98),0),"")</f>
        <v/>
      </c>
      <c r="G104" s="35" t="str">
        <f>IFERROR(VLOOKUP(ROW()-11,'حركة العملاء'!$B$6:$I$2506,COLUMNS('حركة العملاء'!$B$6:H98),0),"")</f>
        <v/>
      </c>
      <c r="H104" s="35" t="str">
        <f>IFERROR(VLOOKUP(ROW()-11,'حركة العملاء'!$B$6:$I$2506,COLUMNS('حركة العملاء'!$B$6:I98),0),"")</f>
        <v/>
      </c>
    </row>
    <row r="105" spans="2:8" x14ac:dyDescent="0.2">
      <c r="E105" s="27" t="str">
        <f>IFERROR(VLOOKUP(ROW()-11,'حركة العملاء'!$B$6:$I$2506,COLUMNS('حركة العملاء'!$B$6:F99),0),"")</f>
        <v/>
      </c>
      <c r="F105" s="35" t="str">
        <f>IFERROR(VLOOKUP(ROW()-11,'حركة العملاء'!$B$6:$I$2506,COLUMNS('حركة العملاء'!$B$6:G99),0),"")</f>
        <v/>
      </c>
      <c r="G105" s="35" t="str">
        <f>IFERROR(VLOOKUP(ROW()-11,'حركة العملاء'!$B$6:$I$2506,COLUMNS('حركة العملاء'!$B$6:H99),0),"")</f>
        <v/>
      </c>
      <c r="H105" s="35" t="str">
        <f>IFERROR(VLOOKUP(ROW()-11,'حركة العملاء'!$B$6:$I$2506,COLUMNS('حركة العملاء'!$B$6:I99),0),"")</f>
        <v/>
      </c>
    </row>
    <row r="106" spans="2:8" x14ac:dyDescent="0.2">
      <c r="E106" s="27" t="str">
        <f>IFERROR(VLOOKUP(ROW()-11,'حركة العملاء'!$B$6:$I$2506,COLUMNS('حركة العملاء'!$B$6:F100),0),"")</f>
        <v/>
      </c>
      <c r="F106" s="35" t="str">
        <f>IFERROR(VLOOKUP(ROW()-11,'حركة العملاء'!$B$6:$I$2506,COLUMNS('حركة العملاء'!$B$6:G100),0),"")</f>
        <v/>
      </c>
      <c r="G106" s="35" t="str">
        <f>IFERROR(VLOOKUP(ROW()-11,'حركة العملاء'!$B$6:$I$2506,COLUMNS('حركة العملاء'!$B$6:H100),0),"")</f>
        <v/>
      </c>
      <c r="H106" s="35" t="str">
        <f>IFERROR(VLOOKUP(ROW()-11,'حركة العملاء'!$B$6:$I$2506,COLUMNS('حركة العملاء'!$B$6:I100),0),"")</f>
        <v/>
      </c>
    </row>
    <row r="107" spans="2:8" x14ac:dyDescent="0.2">
      <c r="E107" s="27" t="str">
        <f>IFERROR(VLOOKUP(ROW()-11,'حركة العملاء'!$B$6:$I$2506,COLUMNS('حركة العملاء'!$B$6:F101),0),"")</f>
        <v/>
      </c>
      <c r="F107" s="35" t="str">
        <f>IFERROR(VLOOKUP(ROW()-11,'حركة العملاء'!$B$6:$I$2506,COLUMNS('حركة العملاء'!$B$6:G101),0),"")</f>
        <v/>
      </c>
      <c r="G107" s="35" t="str">
        <f>IFERROR(VLOOKUP(ROW()-11,'حركة العملاء'!$B$6:$I$2506,COLUMNS('حركة العملاء'!$B$6:H101),0),"")</f>
        <v/>
      </c>
      <c r="H107" s="35" t="str">
        <f>IFERROR(VLOOKUP(ROW()-11,'حركة العملاء'!$B$6:$I$2506,COLUMNS('حركة العملاء'!$B$6:I101),0),"")</f>
        <v/>
      </c>
    </row>
    <row r="108" spans="2:8" x14ac:dyDescent="0.2">
      <c r="E108" s="27" t="str">
        <f>IFERROR(VLOOKUP(ROW()-11,'حركة العملاء'!$B$6:$I$2506,COLUMNS('حركة العملاء'!$B$6:F102),0),"")</f>
        <v/>
      </c>
      <c r="F108" s="35" t="str">
        <f>IFERROR(VLOOKUP(ROW()-11,'حركة العملاء'!$B$6:$I$2506,COLUMNS('حركة العملاء'!$B$6:G102),0),"")</f>
        <v/>
      </c>
      <c r="G108" s="35" t="str">
        <f>IFERROR(VLOOKUP(ROW()-11,'حركة العملاء'!$B$6:$I$2506,COLUMNS('حركة العملاء'!$B$6:H102),0),"")</f>
        <v/>
      </c>
      <c r="H108" s="35" t="str">
        <f>IFERROR(VLOOKUP(ROW()-11,'حركة العملاء'!$B$6:$I$2506,COLUMNS('حركة العملاء'!$B$6:I102),0),"")</f>
        <v/>
      </c>
    </row>
    <row r="109" spans="2:8" x14ac:dyDescent="0.2">
      <c r="E109" s="27" t="str">
        <f>IFERROR(VLOOKUP(ROW()-11,'حركة العملاء'!$B$6:$I$2506,COLUMNS('حركة العملاء'!$B$6:F103),0),"")</f>
        <v/>
      </c>
      <c r="F109" s="35" t="str">
        <f>IFERROR(VLOOKUP(ROW()-11,'حركة العملاء'!$B$6:$I$2506,COLUMNS('حركة العملاء'!$B$6:G103),0),"")</f>
        <v/>
      </c>
      <c r="G109" s="35" t="str">
        <f>IFERROR(VLOOKUP(ROW()-11,'حركة العملاء'!$B$6:$I$2506,COLUMNS('حركة العملاء'!$B$6:H103),0),"")</f>
        <v/>
      </c>
      <c r="H109" s="35" t="str">
        <f>IFERROR(VLOOKUP(ROW()-11,'حركة العملاء'!$B$6:$I$2506,COLUMNS('حركة العملاء'!$B$6:I103),0),"")</f>
        <v/>
      </c>
    </row>
    <row r="110" spans="2:8" x14ac:dyDescent="0.2">
      <c r="E110" s="27" t="str">
        <f>IFERROR(VLOOKUP(ROW()-11,'حركة العملاء'!$B$6:$I$2506,COLUMNS('حركة العملاء'!$B$6:F104),0),"")</f>
        <v/>
      </c>
      <c r="F110" s="35" t="str">
        <f>IFERROR(VLOOKUP(ROW()-11,'حركة العملاء'!$B$6:$I$2506,COLUMNS('حركة العملاء'!$B$6:G104),0),"")</f>
        <v/>
      </c>
      <c r="G110" s="35" t="str">
        <f>IFERROR(VLOOKUP(ROW()-11,'حركة العملاء'!$B$6:$I$2506,COLUMNS('حركة العملاء'!$B$6:H104),0),"")</f>
        <v/>
      </c>
      <c r="H110" s="35" t="str">
        <f>IFERROR(VLOOKUP(ROW()-11,'حركة العملاء'!$B$6:$I$2506,COLUMNS('حركة العملاء'!$B$6:I104),0),"")</f>
        <v/>
      </c>
    </row>
    <row r="111" spans="2:8" x14ac:dyDescent="0.2">
      <c r="E111" s="27" t="str">
        <f>IFERROR(VLOOKUP(ROW()-11,'حركة العملاء'!$B$6:$I$2506,COLUMNS('حركة العملاء'!$B$6:F105),0),"")</f>
        <v/>
      </c>
      <c r="F111" s="35" t="str">
        <f>IFERROR(VLOOKUP(ROW()-11,'حركة العملاء'!$B$6:$I$2506,COLUMNS('حركة العملاء'!$B$6:G105),0),"")</f>
        <v/>
      </c>
      <c r="G111" s="35" t="str">
        <f>IFERROR(VLOOKUP(ROW()-11,'حركة العملاء'!$B$6:$I$2506,COLUMNS('حركة العملاء'!$B$6:H105),0),"")</f>
        <v/>
      </c>
      <c r="H111" s="35" t="str">
        <f>IFERROR(VLOOKUP(ROW()-11,'حركة العملاء'!$B$6:$I$2506,COLUMNS('حركة العملاء'!$B$6:I105),0),"")</f>
        <v/>
      </c>
    </row>
    <row r="112" spans="2:8" x14ac:dyDescent="0.2">
      <c r="B112" s="27"/>
      <c r="G112" s="26">
        <f>SUM(G12:G20)</f>
        <v>2550</v>
      </c>
    </row>
  </sheetData>
  <autoFilter ref="D11:H11"/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rightToLeft="1" zoomScaleNormal="100" workbookViewId="0">
      <selection activeCell="A9" sqref="A9:XFD15"/>
    </sheetView>
  </sheetViews>
  <sheetFormatPr defaultRowHeight="15.75" x14ac:dyDescent="0.25"/>
  <cols>
    <col min="1" max="1" width="4.5546875" customWidth="1"/>
    <col min="2" max="2" width="111.109375" style="46" bestFit="1" customWidth="1"/>
    <col min="3" max="3" width="16.21875" style="44" bestFit="1" customWidth="1"/>
  </cols>
  <sheetData>
    <row r="2" spans="2:3" ht="23.25" x14ac:dyDescent="0.25">
      <c r="B2" s="53" t="s">
        <v>50</v>
      </c>
    </row>
    <row r="4" spans="2:3" x14ac:dyDescent="0.2">
      <c r="B4" s="43" t="s">
        <v>43</v>
      </c>
      <c r="C4" s="43"/>
    </row>
    <row r="5" spans="2:3" ht="31.5" x14ac:dyDescent="0.2">
      <c r="B5" s="47" t="s">
        <v>48</v>
      </c>
      <c r="C5" s="48" t="s">
        <v>15</v>
      </c>
    </row>
    <row r="6" spans="2:3" ht="31.5" x14ac:dyDescent="0.2">
      <c r="B6" s="51" t="s">
        <v>47</v>
      </c>
      <c r="C6" s="52" t="s">
        <v>16</v>
      </c>
    </row>
    <row r="7" spans="2:3" ht="63" x14ac:dyDescent="0.2">
      <c r="B7" s="49" t="s">
        <v>49</v>
      </c>
      <c r="C7" s="50" t="s">
        <v>14</v>
      </c>
    </row>
    <row r="17" spans="2:3" x14ac:dyDescent="0.2">
      <c r="B17" s="45" t="s">
        <v>44</v>
      </c>
      <c r="C17" s="25" t="s">
        <v>11</v>
      </c>
    </row>
    <row r="18" spans="2:3" x14ac:dyDescent="0.2">
      <c r="B18" s="45" t="s">
        <v>45</v>
      </c>
      <c r="C18" s="25" t="s">
        <v>10</v>
      </c>
    </row>
    <row r="19" spans="2:3" x14ac:dyDescent="0.2">
      <c r="B19" s="45" t="s">
        <v>46</v>
      </c>
      <c r="C19" s="25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بيان العملاء</vt:lpstr>
      <vt:lpstr>حركة العملاء</vt:lpstr>
      <vt:lpstr>كشف حساب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kh26_2_019</dc:creator>
  <cp:lastModifiedBy>kh26_2_019</cp:lastModifiedBy>
  <dcterms:created xsi:type="dcterms:W3CDTF">2019-06-05T13:47:47Z</dcterms:created>
  <dcterms:modified xsi:type="dcterms:W3CDTF">2019-06-05T21:18:25Z</dcterms:modified>
</cp:coreProperties>
</file>