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Material.Chart" sheetId="1" r:id="rId1"/>
    <sheet name="Sheet2" sheetId="2" r:id="rId2"/>
    <sheet name="Sheet3" sheetId="3" r:id="rId3"/>
  </sheets>
  <calcPr calcId="144525" iterate="1"/>
</workbook>
</file>

<file path=xl/calcChain.xml><?xml version="1.0" encoding="utf-8"?>
<calcChain xmlns="http://schemas.openxmlformats.org/spreadsheetml/2006/main">
  <c r="K12" i="1" l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</calcChain>
</file>

<file path=xl/sharedStrings.xml><?xml version="1.0" encoding="utf-8"?>
<sst xmlns="http://schemas.openxmlformats.org/spreadsheetml/2006/main" count="206" uniqueCount="66">
  <si>
    <t>Item Code</t>
  </si>
  <si>
    <t>Item Name</t>
  </si>
  <si>
    <t>Item Unit</t>
  </si>
  <si>
    <t xml:space="preserve">Item Category </t>
  </si>
  <si>
    <t>Cost Center</t>
  </si>
  <si>
    <t xml:space="preserve">Item Store </t>
  </si>
  <si>
    <t xml:space="preserve"> Item Grouping</t>
  </si>
  <si>
    <t>Important</t>
  </si>
  <si>
    <t>Spoilsh</t>
  </si>
  <si>
    <t xml:space="preserve">Last Price </t>
  </si>
  <si>
    <t>Dec-18</t>
  </si>
  <si>
    <t>Jan-19</t>
  </si>
  <si>
    <t>Feb-19</t>
  </si>
  <si>
    <t>Mar-19</t>
  </si>
  <si>
    <t>Apr-19</t>
  </si>
  <si>
    <t>May-19</t>
  </si>
  <si>
    <t>Jun-19</t>
  </si>
  <si>
    <t>Jul-19</t>
  </si>
  <si>
    <t>Aug-19</t>
  </si>
  <si>
    <t>Sep-19</t>
  </si>
  <si>
    <t>Oct-19</t>
  </si>
  <si>
    <t>Nov-19</t>
  </si>
  <si>
    <t>Dec-19</t>
  </si>
  <si>
    <t>Spot Item</t>
  </si>
  <si>
    <t>Price Different</t>
  </si>
  <si>
    <t>لحم مفروم خام</t>
  </si>
  <si>
    <t>كيلو</t>
  </si>
  <si>
    <t>لحوم خام</t>
  </si>
  <si>
    <t>اغذية</t>
  </si>
  <si>
    <t>مركز تجهيزات اغذية خام</t>
  </si>
  <si>
    <t>Rawlap</t>
  </si>
  <si>
    <t xml:space="preserve"> </t>
  </si>
  <si>
    <t>منديل طرب خام</t>
  </si>
  <si>
    <t>وش فخده برازيلي</t>
  </si>
  <si>
    <t>ليه ضاني</t>
  </si>
  <si>
    <t>لحم فلتو هندي</t>
  </si>
  <si>
    <t>وش فخده ضانى</t>
  </si>
  <si>
    <t>عجينة سجق</t>
  </si>
  <si>
    <t>لحوم مصنعة</t>
  </si>
  <si>
    <t>كفتة مفرومة</t>
  </si>
  <si>
    <t>لحم حواوشي</t>
  </si>
  <si>
    <t>بسطرمه شرائح</t>
  </si>
  <si>
    <t>بيبرونى</t>
  </si>
  <si>
    <t>سوسيس</t>
  </si>
  <si>
    <t>بيف مدخن</t>
  </si>
  <si>
    <t>برجر لحم</t>
  </si>
  <si>
    <t>قطعة</t>
  </si>
  <si>
    <t>شيش دجاج خام</t>
  </si>
  <si>
    <t>دواجن خام</t>
  </si>
  <si>
    <t>فيليه دجاج خام</t>
  </si>
  <si>
    <t>دجاج صندوق 1.100 كيلو</t>
  </si>
  <si>
    <t>دجاجة</t>
  </si>
  <si>
    <t>دجاج الشاورما خام</t>
  </si>
  <si>
    <t>دجاج فريش بالعظم</t>
  </si>
  <si>
    <t>لانشون دجاج مدخن</t>
  </si>
  <si>
    <t>دواجن مصنعة</t>
  </si>
  <si>
    <t>تونة مفتتة علب</t>
  </si>
  <si>
    <t>مأكولات بحرية</t>
  </si>
  <si>
    <t>الرئيسى اغذية</t>
  </si>
  <si>
    <t>Raw</t>
  </si>
  <si>
    <t>تونة قطع علب</t>
  </si>
  <si>
    <t>جمبرى وسط 40 / 60</t>
  </si>
  <si>
    <t>كابوريا صوابع</t>
  </si>
  <si>
    <t>انشوجة معلبة</t>
  </si>
  <si>
    <t>قشطة</t>
  </si>
  <si>
    <t>منتجات البان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</si>
</sst>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</font>
    <font>
      <b/>
      <sz val="12"/>
      <color rgb="FF000000"/>
      <name val="Calibri"/>
      <family val="2"/>
    </font>
    <font>
      <b/>
      <sz val="12"/>
      <name val="Calibri"/>
      <family val="2"/>
    </font>
    <font>
      <b/>
      <u/>
      <sz val="12"/>
      <color rgb="FF0000CC"/>
      <name val="Calibri"/>
      <family val="2"/>
    </font>
    <font>
      <b/>
      <sz val="14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FF0000"/>
        <bgColor rgb="FF000000"/>
      </patternFill>
    </fill>
    <fill>
      <patternFill patternType="solid">
        <fgColor rgb="FF99CC00"/>
        <bgColor rgb="FF000000"/>
      </patternFill>
    </fill>
    <fill>
      <patternFill patternType="solid">
        <fgColor rgb="FFFFFF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0" xfId="0" applyFont="1" applyFill="1" applyBorder="1" applyAlignment="1">
      <alignment horizontal="center" vertical="center"/>
    </xf>
    <xf numFmtId="0" fontId="2" fillId="3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2" fontId="4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1" fontId="2" fillId="3" borderId="0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2" fontId="5" fillId="4" borderId="0" xfId="0" applyNumberFormat="1" applyFont="1" applyFill="1" applyBorder="1" applyAlignment="1">
      <alignment horizontal="center" vertical="center"/>
    </xf>
    <xf numFmtId="2" fontId="5" fillId="5" borderId="0" xfId="0" applyNumberFormat="1" applyFont="1" applyFill="1" applyBorder="1" applyAlignment="1">
      <alignment horizontal="center" vertical="center"/>
    </xf>
    <xf numFmtId="2" fontId="5" fillId="6" borderId="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28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2" formatCode="0.00"/>
      <fill>
        <patternFill patternType="solid">
          <fgColor rgb="FF000000"/>
          <bgColor rgb="FFFFFFCC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rgb="FFFFFFFF"/>
        <name val="Calibri"/>
        <scheme val="none"/>
      </font>
      <numFmt numFmtId="164" formatCode="[$-409]mmm\-yy;@"/>
      <fill>
        <patternFill patternType="solid">
          <fgColor rgb="FF000000"/>
          <bgColor rgb="FF000000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/>
        <vertAlign val="baseline"/>
        <sz val="12"/>
        <color rgb="FF0000CC"/>
        <name val="Calibri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 outline="0">
        <left style="thick">
          <color auto="1"/>
        </left>
        <right style="thick">
          <color auto="1"/>
        </right>
        <top style="thick">
          <color auto="1"/>
        </top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Material.Chart" displayName="Material.Chart" ref="B11:Z37" totalsRowShown="0" headerRowDxfId="2" dataDxfId="3" tableBorderDxfId="27">
  <autoFilter ref="B11:Z37"/>
  <tableColumns count="25">
    <tableColumn id="1" name="Item Code" dataDxfId="26"/>
    <tableColumn id="2" name="Item Name" dataDxfId="25"/>
    <tableColumn id="3" name="Item Unit" dataDxfId="24"/>
    <tableColumn id="4" name="Item Category " dataDxfId="23"/>
    <tableColumn id="5" name="Cost Center" dataDxfId="22"/>
    <tableColumn id="6" name="Item Store " dataDxfId="21"/>
    <tableColumn id="7" name=" Item Grouping" dataDxfId="20"/>
    <tableColumn id="8" name="Important" dataDxfId="19"/>
    <tableColumn id="9" name="Spoilsh" dataDxfId="18"/>
    <tableColumn id="10" name="Last Price " dataDxfId="17"/>
    <tableColumn id="11" name="Dec-18" dataDxfId="16"/>
    <tableColumn id="12" name="Jan-19" dataDxfId="15"/>
    <tableColumn id="13" name="Feb-19" dataDxfId="14"/>
    <tableColumn id="14" name="Mar-19" dataDxfId="13"/>
    <tableColumn id="15" name="Apr-19" dataDxfId="12"/>
    <tableColumn id="16" name="May-19" dataDxfId="11"/>
    <tableColumn id="17" name="Jun-19" dataDxfId="10"/>
    <tableColumn id="18" name="Jul-19" dataDxfId="9"/>
    <tableColumn id="19" name="Aug-19" dataDxfId="8"/>
    <tableColumn id="20" name="Sep-19" dataDxfId="7"/>
    <tableColumn id="21" name="Oct-19" dataDxfId="6"/>
    <tableColumn id="22" name="Nov-19" dataDxfId="5"/>
    <tableColumn id="23" name="Dec-19" dataDxfId="4"/>
    <tableColumn id="24" name="Spot Item" dataDxfId="1"/>
    <tableColumn id="25" name="Price Different" dataDxfId="0">
      <calculatedColumnFormula>ROUNDUP(IF(Material.Chart[[#This Row],[May-19]]&gt;0,IFERROR(LOOKUP(20000000,1/(Material.Chart[[#This Row],[Dec-18]:[Dec-19]]&lt;&gt;0),Material.Chart[[#This Row],[Dec-18]:[Dec-19]]),0)-Material.Chart[[#This Row],[Apr-19]],0),2)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Z37"/>
  <sheetViews>
    <sheetView tabSelected="1" zoomScale="70" zoomScaleNormal="70" workbookViewId="0">
      <selection activeCell="E27" sqref="E27"/>
    </sheetView>
  </sheetViews>
  <sheetFormatPr defaultRowHeight="15" x14ac:dyDescent="0.25"/>
  <cols>
    <col min="2" max="2" width="19.5703125" bestFit="1" customWidth="1"/>
    <col min="3" max="3" width="21.5703125" bestFit="1" customWidth="1"/>
    <col min="4" max="4" width="18.5703125" bestFit="1" customWidth="1"/>
    <col min="5" max="5" width="24" bestFit="1" customWidth="1"/>
    <col min="6" max="6" width="21.42578125" bestFit="1" customWidth="1"/>
    <col min="7" max="7" width="20.5703125" bestFit="1" customWidth="1"/>
    <col min="8" max="8" width="25" bestFit="1" customWidth="1"/>
    <col min="9" max="9" width="19.28515625" bestFit="1" customWidth="1"/>
    <col min="10" max="10" width="15.7109375" bestFit="1" customWidth="1"/>
    <col min="11" max="11" width="18.5703125" bestFit="1" customWidth="1"/>
    <col min="12" max="12" width="13.5703125" bestFit="1" customWidth="1"/>
    <col min="13" max="13" width="13.140625" bestFit="1" customWidth="1"/>
    <col min="14" max="14" width="13.5703125" bestFit="1" customWidth="1"/>
    <col min="15" max="15" width="14" bestFit="1" customWidth="1"/>
    <col min="16" max="16" width="13.42578125" bestFit="1" customWidth="1"/>
    <col min="17" max="17" width="14.42578125" bestFit="1" customWidth="1"/>
    <col min="18" max="18" width="13.140625" bestFit="1" customWidth="1"/>
    <col min="19" max="19" width="12.5703125" bestFit="1" customWidth="1"/>
    <col min="20" max="20" width="13.85546875" bestFit="1" customWidth="1"/>
    <col min="21" max="21" width="13.5703125" bestFit="1" customWidth="1"/>
    <col min="22" max="22" width="13.42578125" bestFit="1" customWidth="1"/>
    <col min="23" max="23" width="13.85546875" bestFit="1" customWidth="1"/>
    <col min="24" max="24" width="13.5703125" bestFit="1" customWidth="1"/>
    <col min="25" max="25" width="18.85546875" bestFit="1" customWidth="1"/>
    <col min="26" max="26" width="24.5703125" bestFit="1" customWidth="1"/>
  </cols>
  <sheetData>
    <row r="11" spans="2:26" ht="38.25" customHeight="1" x14ac:dyDescent="0.25">
      <c r="B11" s="13" t="s">
        <v>0</v>
      </c>
      <c r="C11" s="13" t="s">
        <v>1</v>
      </c>
      <c r="D11" s="13" t="s">
        <v>2</v>
      </c>
      <c r="E11" s="13" t="s">
        <v>3</v>
      </c>
      <c r="F11" s="13" t="s">
        <v>4</v>
      </c>
      <c r="G11" s="13" t="s">
        <v>5</v>
      </c>
      <c r="H11" s="13" t="s">
        <v>6</v>
      </c>
      <c r="I11" s="13" t="s">
        <v>7</v>
      </c>
      <c r="J11" s="13" t="s">
        <v>8</v>
      </c>
      <c r="K11" s="14" t="s">
        <v>9</v>
      </c>
      <c r="L11" s="14" t="s">
        <v>10</v>
      </c>
      <c r="M11" s="14" t="s">
        <v>11</v>
      </c>
      <c r="N11" s="14" t="s">
        <v>12</v>
      </c>
      <c r="O11" s="14" t="s">
        <v>13</v>
      </c>
      <c r="P11" s="14" t="s">
        <v>14</v>
      </c>
      <c r="Q11" s="14" t="s">
        <v>15</v>
      </c>
      <c r="R11" s="15" t="s">
        <v>16</v>
      </c>
      <c r="S11" s="15" t="s">
        <v>17</v>
      </c>
      <c r="T11" s="15" t="s">
        <v>18</v>
      </c>
      <c r="U11" s="15" t="s">
        <v>19</v>
      </c>
      <c r="V11" s="15" t="s">
        <v>20</v>
      </c>
      <c r="W11" s="15" t="s">
        <v>21</v>
      </c>
      <c r="X11" s="15" t="s">
        <v>22</v>
      </c>
      <c r="Y11" s="16" t="s">
        <v>23</v>
      </c>
      <c r="Z11" s="16" t="s">
        <v>24</v>
      </c>
    </row>
    <row r="12" spans="2:26" ht="18.75" x14ac:dyDescent="0.25">
      <c r="B12" s="11">
        <v>101001</v>
      </c>
      <c r="C12" s="1" t="s">
        <v>25</v>
      </c>
      <c r="D12" s="2" t="s">
        <v>26</v>
      </c>
      <c r="E12" s="1" t="s">
        <v>27</v>
      </c>
      <c r="F12" s="1" t="s">
        <v>28</v>
      </c>
      <c r="G12" s="1" t="s">
        <v>29</v>
      </c>
      <c r="H12" s="1" t="s">
        <v>30</v>
      </c>
      <c r="I12" s="3"/>
      <c r="J12" s="3"/>
      <c r="K12" s="4">
        <f>IFERROR(ROUND(LOOKUP(20000000,1/(Material.Chart[[#This Row],[Dec-18]:[Dec-19]]&lt;&gt;0),Material.Chart[[#This Row],[Dec-18]:[Dec-19]]),2),0)</f>
        <v>68.319999999999993</v>
      </c>
      <c r="L12" s="5">
        <v>0</v>
      </c>
      <c r="M12" s="5">
        <v>0</v>
      </c>
      <c r="N12" s="5">
        <v>0</v>
      </c>
      <c r="O12" s="5">
        <v>62</v>
      </c>
      <c r="P12" s="5">
        <v>41.487499999999997</v>
      </c>
      <c r="Q12" s="5">
        <v>68.319999999999993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1" t="s">
        <v>31</v>
      </c>
      <c r="Z12" s="17">
        <f>ROUNDUP(IF(Material.Chart[[#This Row],[May-19]]&gt;0,IFERROR(LOOKUP(20000000,1/(Material.Chart[[#This Row],[Dec-18]:[Dec-19]]&lt;&gt;0),Material.Chart[[#This Row],[Dec-18]:[Dec-19]]),0)-Material.Chart[[#This Row],[Apr-19]],0),2)</f>
        <v>26.84</v>
      </c>
    </row>
    <row r="13" spans="2:26" ht="18.75" x14ac:dyDescent="0.25">
      <c r="B13" s="12">
        <v>101002</v>
      </c>
      <c r="C13" s="6" t="s">
        <v>32</v>
      </c>
      <c r="D13" s="7" t="s">
        <v>26</v>
      </c>
      <c r="E13" s="6" t="s">
        <v>27</v>
      </c>
      <c r="F13" s="6" t="s">
        <v>28</v>
      </c>
      <c r="G13" s="6" t="s">
        <v>29</v>
      </c>
      <c r="H13" s="6" t="s">
        <v>30</v>
      </c>
      <c r="I13" s="8"/>
      <c r="J13" s="8"/>
      <c r="K13" s="9">
        <v>88.25</v>
      </c>
      <c r="L13" s="10">
        <v>0</v>
      </c>
      <c r="M13" s="10">
        <v>0</v>
      </c>
      <c r="N13" s="10">
        <v>0</v>
      </c>
      <c r="O13" s="10">
        <v>60.38</v>
      </c>
      <c r="P13" s="10">
        <v>82.63201015424336</v>
      </c>
      <c r="Q13" s="10">
        <v>88.25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  <c r="X13" s="10">
        <v>0</v>
      </c>
      <c r="Y13" s="6" t="s">
        <v>31</v>
      </c>
      <c r="Z13" s="17">
        <f>ROUNDUP(IF(Material.Chart[[#This Row],[May-19]]&gt;0,IFERROR(LOOKUP(20000000,1/(Material.Chart[[#This Row],[Dec-18]:[Dec-19]]&lt;&gt;0),Material.Chart[[#This Row],[Dec-18]:[Dec-19]]),0)-Material.Chart[[#This Row],[Apr-19]],0),2)</f>
        <v>5.62</v>
      </c>
    </row>
    <row r="14" spans="2:26" ht="18.75" x14ac:dyDescent="0.25">
      <c r="B14" s="11">
        <v>101003</v>
      </c>
      <c r="C14" s="1" t="s">
        <v>33</v>
      </c>
      <c r="D14" s="2" t="s">
        <v>26</v>
      </c>
      <c r="E14" s="1" t="s">
        <v>27</v>
      </c>
      <c r="F14" s="1" t="s">
        <v>28</v>
      </c>
      <c r="G14" s="1" t="s">
        <v>29</v>
      </c>
      <c r="H14" s="1" t="s">
        <v>30</v>
      </c>
      <c r="I14" s="3"/>
      <c r="J14" s="3"/>
      <c r="K14" s="4">
        <v>74.3</v>
      </c>
      <c r="L14" s="5">
        <v>0</v>
      </c>
      <c r="M14" s="5">
        <v>0</v>
      </c>
      <c r="N14" s="5">
        <v>0</v>
      </c>
      <c r="O14" s="5">
        <v>74.5</v>
      </c>
      <c r="P14" s="5">
        <v>74.249648876404493</v>
      </c>
      <c r="Q14" s="5">
        <v>74.3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1" t="s">
        <v>31</v>
      </c>
      <c r="Z14" s="17">
        <f>ROUNDUP(IF(Material.Chart[[#This Row],[May-19]]&gt;0,IFERROR(LOOKUP(20000000,1/(Material.Chart[[#This Row],[Dec-18]:[Dec-19]]&lt;&gt;0),Material.Chart[[#This Row],[Dec-18]:[Dec-19]]),0)-Material.Chart[[#This Row],[Apr-19]],0),2)</f>
        <v>6.0000000000000005E-2</v>
      </c>
    </row>
    <row r="15" spans="2:26" ht="18.75" x14ac:dyDescent="0.25">
      <c r="B15" s="12">
        <v>101004</v>
      </c>
      <c r="C15" s="6" t="s">
        <v>34</v>
      </c>
      <c r="D15" s="7" t="s">
        <v>26</v>
      </c>
      <c r="E15" s="6" t="s">
        <v>27</v>
      </c>
      <c r="F15" s="6" t="s">
        <v>28</v>
      </c>
      <c r="G15" s="6" t="s">
        <v>29</v>
      </c>
      <c r="H15" s="6" t="s">
        <v>30</v>
      </c>
      <c r="I15" s="8"/>
      <c r="J15" s="8"/>
      <c r="K15" s="9">
        <v>50.5</v>
      </c>
      <c r="L15" s="10">
        <v>0</v>
      </c>
      <c r="M15" s="10">
        <v>0</v>
      </c>
      <c r="N15" s="10">
        <v>0</v>
      </c>
      <c r="O15" s="10">
        <v>50</v>
      </c>
      <c r="P15" s="10">
        <v>53</v>
      </c>
      <c r="Q15" s="10">
        <v>50.5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6" t="s">
        <v>31</v>
      </c>
      <c r="Z15" s="18">
        <f>ROUNDUP(IF(Material.Chart[[#This Row],[May-19]]&gt;0,IFERROR(LOOKUP(20000000,1/(Material.Chart[[#This Row],[Dec-18]:[Dec-19]]&lt;&gt;0),Material.Chart[[#This Row],[Dec-18]:[Dec-19]]),0)-Material.Chart[[#This Row],[Apr-19]],0),2)</f>
        <v>-2.5</v>
      </c>
    </row>
    <row r="16" spans="2:26" ht="18.75" x14ac:dyDescent="0.25">
      <c r="B16" s="11">
        <v>101005</v>
      </c>
      <c r="C16" s="1" t="s">
        <v>35</v>
      </c>
      <c r="D16" s="2" t="s">
        <v>26</v>
      </c>
      <c r="E16" s="1" t="s">
        <v>27</v>
      </c>
      <c r="F16" s="1" t="s">
        <v>28</v>
      </c>
      <c r="G16" s="1" t="s">
        <v>29</v>
      </c>
      <c r="H16" s="1" t="s">
        <v>30</v>
      </c>
      <c r="I16" s="3"/>
      <c r="J16" s="3"/>
      <c r="K16" s="4">
        <v>70.05</v>
      </c>
      <c r="L16" s="5">
        <v>0</v>
      </c>
      <c r="M16" s="5">
        <v>0</v>
      </c>
      <c r="N16" s="5">
        <v>0</v>
      </c>
      <c r="O16" s="5">
        <v>70.5</v>
      </c>
      <c r="P16" s="5">
        <v>70.05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1" t="s">
        <v>31</v>
      </c>
      <c r="Z16" s="19">
        <f>ROUNDUP(IF(Material.Chart[[#This Row],[May-19]]&gt;0,IFERROR(LOOKUP(20000000,1/(Material.Chart[[#This Row],[Dec-18]:[Dec-19]]&lt;&gt;0),Material.Chart[[#This Row],[Dec-18]:[Dec-19]]),0)-Material.Chart[[#This Row],[Apr-19]],0),2)</f>
        <v>0</v>
      </c>
    </row>
    <row r="17" spans="2:26" ht="18.75" x14ac:dyDescent="0.25">
      <c r="B17" s="12">
        <v>101006</v>
      </c>
      <c r="C17" s="6" t="s">
        <v>36</v>
      </c>
      <c r="D17" s="7" t="s">
        <v>26</v>
      </c>
      <c r="E17" s="6" t="s">
        <v>27</v>
      </c>
      <c r="F17" s="6" t="s">
        <v>28</v>
      </c>
      <c r="G17" s="6" t="s">
        <v>29</v>
      </c>
      <c r="H17" s="6" t="s">
        <v>30</v>
      </c>
      <c r="I17" s="8"/>
      <c r="J17" s="8"/>
      <c r="K17" s="9">
        <v>135</v>
      </c>
      <c r="L17" s="10">
        <v>0</v>
      </c>
      <c r="M17" s="10">
        <v>0</v>
      </c>
      <c r="N17" s="10">
        <v>0</v>
      </c>
      <c r="O17" s="10">
        <v>135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7" t="s">
        <v>31</v>
      </c>
      <c r="Z17" s="19">
        <f>ROUNDUP(IF(Material.Chart[[#This Row],[May-19]]&gt;0,IFERROR(LOOKUP(20000000,1/(Material.Chart[[#This Row],[Dec-18]:[Dec-19]]&lt;&gt;0),Material.Chart[[#This Row],[Dec-18]:[Dec-19]]),0)-Material.Chart[[#This Row],[Apr-19]],0),2)</f>
        <v>0</v>
      </c>
    </row>
    <row r="18" spans="2:26" ht="18.75" x14ac:dyDescent="0.25">
      <c r="B18" s="11">
        <v>102001</v>
      </c>
      <c r="C18" s="1" t="s">
        <v>37</v>
      </c>
      <c r="D18" s="2" t="s">
        <v>26</v>
      </c>
      <c r="E18" s="1" t="s">
        <v>38</v>
      </c>
      <c r="F18" s="1" t="s">
        <v>28</v>
      </c>
      <c r="G18" s="1" t="s">
        <v>29</v>
      </c>
      <c r="H18" s="1" t="s">
        <v>30</v>
      </c>
      <c r="I18" s="3"/>
      <c r="J18" s="3"/>
      <c r="K18" s="4">
        <v>34.5</v>
      </c>
      <c r="L18" s="5">
        <v>0</v>
      </c>
      <c r="M18" s="5">
        <v>0</v>
      </c>
      <c r="N18" s="5">
        <v>0</v>
      </c>
      <c r="O18" s="5">
        <v>35</v>
      </c>
      <c r="P18" s="5">
        <v>32.9</v>
      </c>
      <c r="Q18" s="5">
        <v>34.5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1" t="s">
        <v>31</v>
      </c>
      <c r="Z18" s="17">
        <f>ROUNDUP(IF(Material.Chart[[#This Row],[May-19]]&gt;0,IFERROR(LOOKUP(20000000,1/(Material.Chart[[#This Row],[Dec-18]:[Dec-19]]&lt;&gt;0),Material.Chart[[#This Row],[Dec-18]:[Dec-19]]),0)-Material.Chart[[#This Row],[Apr-19]],0),2)</f>
        <v>1.6</v>
      </c>
    </row>
    <row r="19" spans="2:26" ht="18.75" x14ac:dyDescent="0.25">
      <c r="B19" s="12">
        <v>102002</v>
      </c>
      <c r="C19" s="6" t="s">
        <v>39</v>
      </c>
      <c r="D19" s="7" t="s">
        <v>26</v>
      </c>
      <c r="E19" s="6" t="s">
        <v>38</v>
      </c>
      <c r="F19" s="6" t="s">
        <v>28</v>
      </c>
      <c r="G19" s="6" t="s">
        <v>29</v>
      </c>
      <c r="H19" s="6" t="s">
        <v>30</v>
      </c>
      <c r="I19" s="8"/>
      <c r="J19" s="8"/>
      <c r="K19" s="9">
        <v>65</v>
      </c>
      <c r="L19" s="10">
        <v>0</v>
      </c>
      <c r="M19" s="10">
        <v>0</v>
      </c>
      <c r="N19" s="10">
        <v>0</v>
      </c>
      <c r="O19" s="10">
        <v>65</v>
      </c>
      <c r="P19" s="10">
        <v>64.045454545454547</v>
      </c>
      <c r="Q19" s="10">
        <v>65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6" t="s">
        <v>31</v>
      </c>
      <c r="Z19" s="17">
        <f>ROUNDUP(IF(Material.Chart[[#This Row],[May-19]]&gt;0,IFERROR(LOOKUP(20000000,1/(Material.Chart[[#This Row],[Dec-18]:[Dec-19]]&lt;&gt;0),Material.Chart[[#This Row],[Dec-18]:[Dec-19]]),0)-Material.Chart[[#This Row],[Apr-19]],0),2)</f>
        <v>0.96</v>
      </c>
    </row>
    <row r="20" spans="2:26" ht="18.75" x14ac:dyDescent="0.25">
      <c r="B20" s="11">
        <v>102003</v>
      </c>
      <c r="C20" s="1" t="s">
        <v>40</v>
      </c>
      <c r="D20" s="2" t="s">
        <v>26</v>
      </c>
      <c r="E20" s="1" t="s">
        <v>38</v>
      </c>
      <c r="F20" s="1" t="s">
        <v>28</v>
      </c>
      <c r="G20" s="1" t="s">
        <v>29</v>
      </c>
      <c r="H20" s="1" t="s">
        <v>30</v>
      </c>
      <c r="I20" s="3"/>
      <c r="J20" s="3"/>
      <c r="K20" s="4">
        <v>45.75</v>
      </c>
      <c r="L20" s="5">
        <v>0</v>
      </c>
      <c r="M20" s="5">
        <v>0</v>
      </c>
      <c r="N20" s="5">
        <v>0</v>
      </c>
      <c r="O20" s="5">
        <v>28</v>
      </c>
      <c r="P20" s="5">
        <v>45.75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1" t="s">
        <v>31</v>
      </c>
      <c r="Z20" s="19">
        <f>ROUNDUP(IF(Material.Chart[[#This Row],[May-19]]&gt;0,IFERROR(LOOKUP(20000000,1/(Material.Chart[[#This Row],[Dec-18]:[Dec-19]]&lt;&gt;0),Material.Chart[[#This Row],[Dec-18]:[Dec-19]]),0)-Material.Chart[[#This Row],[Apr-19]],0),2)</f>
        <v>0</v>
      </c>
    </row>
    <row r="21" spans="2:26" ht="18.75" x14ac:dyDescent="0.25">
      <c r="B21" s="12">
        <v>102004</v>
      </c>
      <c r="C21" s="6" t="s">
        <v>41</v>
      </c>
      <c r="D21" s="7" t="s">
        <v>26</v>
      </c>
      <c r="E21" s="6" t="s">
        <v>38</v>
      </c>
      <c r="F21" s="6" t="s">
        <v>28</v>
      </c>
      <c r="G21" s="6" t="s">
        <v>29</v>
      </c>
      <c r="H21" s="6" t="s">
        <v>30</v>
      </c>
      <c r="I21" s="8"/>
      <c r="J21" s="8"/>
      <c r="K21" s="9">
        <v>135.85</v>
      </c>
      <c r="L21" s="10">
        <v>0</v>
      </c>
      <c r="M21" s="10">
        <v>0</v>
      </c>
      <c r="N21" s="10">
        <v>0</v>
      </c>
      <c r="O21" s="10">
        <v>135.85</v>
      </c>
      <c r="P21" s="10">
        <v>135.85097222222223</v>
      </c>
      <c r="Q21" s="10">
        <v>135.85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  <c r="X21" s="10">
        <v>0</v>
      </c>
      <c r="Y21" s="6" t="s">
        <v>31</v>
      </c>
      <c r="Z21" s="18">
        <f>ROUNDUP(IF(Material.Chart[[#This Row],[May-19]]&gt;0,IFERROR(LOOKUP(20000000,1/(Material.Chart[[#This Row],[Dec-18]:[Dec-19]]&lt;&gt;0),Material.Chart[[#This Row],[Dec-18]:[Dec-19]]),0)-Material.Chart[[#This Row],[Apr-19]],0),2)</f>
        <v>-0.01</v>
      </c>
    </row>
    <row r="22" spans="2:26" ht="18.75" x14ac:dyDescent="0.25">
      <c r="B22" s="11">
        <v>102005</v>
      </c>
      <c r="C22" s="1" t="s">
        <v>42</v>
      </c>
      <c r="D22" s="2" t="s">
        <v>26</v>
      </c>
      <c r="E22" s="1" t="s">
        <v>38</v>
      </c>
      <c r="F22" s="1" t="s">
        <v>28</v>
      </c>
      <c r="G22" s="1" t="s">
        <v>29</v>
      </c>
      <c r="H22" s="1" t="s">
        <v>30</v>
      </c>
      <c r="I22" s="3"/>
      <c r="J22" s="3"/>
      <c r="K22" s="4">
        <v>70</v>
      </c>
      <c r="L22" s="5">
        <v>0</v>
      </c>
      <c r="M22" s="5">
        <v>0</v>
      </c>
      <c r="N22" s="5">
        <v>0</v>
      </c>
      <c r="O22" s="5">
        <v>70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1" t="s">
        <v>31</v>
      </c>
      <c r="Z22" s="19">
        <f>ROUNDUP(IF(Material.Chart[[#This Row],[May-19]]&gt;0,IFERROR(LOOKUP(20000000,1/(Material.Chart[[#This Row],[Dec-18]:[Dec-19]]&lt;&gt;0),Material.Chart[[#This Row],[Dec-18]:[Dec-19]]),0)-Material.Chart[[#This Row],[Apr-19]],0),2)</f>
        <v>0</v>
      </c>
    </row>
    <row r="23" spans="2:26" ht="18.75" x14ac:dyDescent="0.25">
      <c r="B23" s="12">
        <v>102006</v>
      </c>
      <c r="C23" s="6" t="s">
        <v>43</v>
      </c>
      <c r="D23" s="7" t="s">
        <v>26</v>
      </c>
      <c r="E23" s="6" t="s">
        <v>38</v>
      </c>
      <c r="F23" s="6" t="s">
        <v>28</v>
      </c>
      <c r="G23" s="6" t="s">
        <v>29</v>
      </c>
      <c r="H23" s="6" t="s">
        <v>30</v>
      </c>
      <c r="I23" s="8"/>
      <c r="J23" s="8"/>
      <c r="K23" s="9">
        <v>47.5</v>
      </c>
      <c r="L23" s="10">
        <v>0</v>
      </c>
      <c r="M23" s="10">
        <v>0</v>
      </c>
      <c r="N23" s="10">
        <v>0</v>
      </c>
      <c r="O23" s="10">
        <v>47.5</v>
      </c>
      <c r="P23" s="10">
        <v>47.5</v>
      </c>
      <c r="Q23" s="10">
        <v>47.5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  <c r="X23" s="10">
        <v>0</v>
      </c>
      <c r="Y23" s="6" t="s">
        <v>31</v>
      </c>
      <c r="Z23" s="19">
        <f>ROUNDUP(IF(Material.Chart[[#This Row],[May-19]]&gt;0,IFERROR(LOOKUP(20000000,1/(Material.Chart[[#This Row],[Dec-18]:[Dec-19]]&lt;&gt;0),Material.Chart[[#This Row],[Dec-18]:[Dec-19]]),0)-Material.Chart[[#This Row],[Apr-19]],0),2)</f>
        <v>0</v>
      </c>
    </row>
    <row r="24" spans="2:26" ht="18.75" x14ac:dyDescent="0.25">
      <c r="B24" s="11">
        <v>102007</v>
      </c>
      <c r="C24" s="1" t="s">
        <v>44</v>
      </c>
      <c r="D24" s="2" t="s">
        <v>26</v>
      </c>
      <c r="E24" s="1" t="s">
        <v>38</v>
      </c>
      <c r="F24" s="1" t="s">
        <v>28</v>
      </c>
      <c r="G24" s="1" t="s">
        <v>29</v>
      </c>
      <c r="H24" s="1" t="s">
        <v>30</v>
      </c>
      <c r="I24" s="3"/>
      <c r="J24" s="3"/>
      <c r="K24" s="4">
        <v>130</v>
      </c>
      <c r="L24" s="5">
        <v>0</v>
      </c>
      <c r="M24" s="5">
        <v>0</v>
      </c>
      <c r="N24" s="5">
        <v>0</v>
      </c>
      <c r="O24" s="5">
        <v>130</v>
      </c>
      <c r="P24" s="5">
        <v>130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1"/>
      <c r="Z24" s="19">
        <f>ROUNDUP(IF(Material.Chart[[#This Row],[May-19]]&gt;0,IFERROR(LOOKUP(20000000,1/(Material.Chart[[#This Row],[Dec-18]:[Dec-19]]&lt;&gt;0),Material.Chart[[#This Row],[Dec-18]:[Dec-19]]),0)-Material.Chart[[#This Row],[Apr-19]],0),2)</f>
        <v>0</v>
      </c>
    </row>
    <row r="25" spans="2:26" ht="18.75" x14ac:dyDescent="0.25">
      <c r="B25" s="12">
        <v>102008</v>
      </c>
      <c r="C25" s="6" t="s">
        <v>45</v>
      </c>
      <c r="D25" s="7" t="s">
        <v>46</v>
      </c>
      <c r="E25" s="6" t="s">
        <v>38</v>
      </c>
      <c r="F25" s="6" t="s">
        <v>28</v>
      </c>
      <c r="G25" s="6" t="s">
        <v>29</v>
      </c>
      <c r="H25" s="6" t="s">
        <v>30</v>
      </c>
      <c r="I25" s="8"/>
      <c r="J25" s="8"/>
      <c r="K25" s="9">
        <v>10</v>
      </c>
      <c r="L25" s="10">
        <v>0</v>
      </c>
      <c r="M25" s="10">
        <v>0</v>
      </c>
      <c r="N25" s="10">
        <v>0</v>
      </c>
      <c r="O25" s="10">
        <v>10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  <c r="X25" s="10">
        <v>0</v>
      </c>
      <c r="Y25" s="6" t="s">
        <v>31</v>
      </c>
      <c r="Z25" s="19">
        <f>ROUNDUP(IF(Material.Chart[[#This Row],[May-19]]&gt;0,IFERROR(LOOKUP(20000000,1/(Material.Chart[[#This Row],[Dec-18]:[Dec-19]]&lt;&gt;0),Material.Chart[[#This Row],[Dec-18]:[Dec-19]]),0)-Material.Chart[[#This Row],[Apr-19]],0),2)</f>
        <v>0</v>
      </c>
    </row>
    <row r="26" spans="2:26" ht="18.75" x14ac:dyDescent="0.25">
      <c r="B26" s="11">
        <v>103001</v>
      </c>
      <c r="C26" s="1" t="s">
        <v>47</v>
      </c>
      <c r="D26" s="2" t="s">
        <v>26</v>
      </c>
      <c r="E26" s="1" t="s">
        <v>48</v>
      </c>
      <c r="F26" s="1" t="s">
        <v>28</v>
      </c>
      <c r="G26" s="1" t="s">
        <v>29</v>
      </c>
      <c r="H26" s="1" t="s">
        <v>30</v>
      </c>
      <c r="I26" s="3"/>
      <c r="J26" s="3"/>
      <c r="K26" s="4">
        <v>68.87</v>
      </c>
      <c r="L26" s="5">
        <v>0</v>
      </c>
      <c r="M26" s="5">
        <v>0</v>
      </c>
      <c r="N26" s="5">
        <v>0</v>
      </c>
      <c r="O26" s="5">
        <v>62.5</v>
      </c>
      <c r="P26" s="5">
        <v>66.390909090909091</v>
      </c>
      <c r="Q26" s="5">
        <v>68.87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1" t="s">
        <v>31</v>
      </c>
      <c r="Z26" s="17">
        <f>ROUNDUP(IF(Material.Chart[[#This Row],[May-19]]&gt;0,IFERROR(LOOKUP(20000000,1/(Material.Chart[[#This Row],[Dec-18]:[Dec-19]]&lt;&gt;0),Material.Chart[[#This Row],[Dec-18]:[Dec-19]]),0)-Material.Chart[[#This Row],[Apr-19]],0),2)</f>
        <v>2.48</v>
      </c>
    </row>
    <row r="27" spans="2:26" ht="18.75" x14ac:dyDescent="0.25">
      <c r="B27" s="12">
        <v>103002</v>
      </c>
      <c r="C27" s="6" t="s">
        <v>49</v>
      </c>
      <c r="D27" s="7" t="s">
        <v>26</v>
      </c>
      <c r="E27" s="6" t="s">
        <v>48</v>
      </c>
      <c r="F27" s="6" t="s">
        <v>28</v>
      </c>
      <c r="G27" s="6" t="s">
        <v>29</v>
      </c>
      <c r="H27" s="6" t="s">
        <v>30</v>
      </c>
      <c r="I27" s="8"/>
      <c r="J27" s="8"/>
      <c r="K27" s="9">
        <v>75.94</v>
      </c>
      <c r="L27" s="10">
        <v>0</v>
      </c>
      <c r="M27" s="10">
        <v>0</v>
      </c>
      <c r="N27" s="10">
        <v>0</v>
      </c>
      <c r="O27" s="10">
        <v>64.5</v>
      </c>
      <c r="P27" s="10">
        <v>66.975000000000009</v>
      </c>
      <c r="Q27" s="10">
        <v>75.94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0</v>
      </c>
      <c r="Y27" s="6" t="s">
        <v>31</v>
      </c>
      <c r="Z27" s="17">
        <f>ROUNDUP(IF(Material.Chart[[#This Row],[May-19]]&gt;0,IFERROR(LOOKUP(20000000,1/(Material.Chart[[#This Row],[Dec-18]:[Dec-19]]&lt;&gt;0),Material.Chart[[#This Row],[Dec-18]:[Dec-19]]),0)-Material.Chart[[#This Row],[Apr-19]],0),2)</f>
        <v>8.9700000000000006</v>
      </c>
    </row>
    <row r="28" spans="2:26" ht="18.75" x14ac:dyDescent="0.25">
      <c r="B28" s="11">
        <v>103003</v>
      </c>
      <c r="C28" s="1" t="s">
        <v>50</v>
      </c>
      <c r="D28" s="2" t="s">
        <v>51</v>
      </c>
      <c r="E28" s="1" t="s">
        <v>48</v>
      </c>
      <c r="F28" s="1" t="s">
        <v>28</v>
      </c>
      <c r="G28" s="1" t="s">
        <v>29</v>
      </c>
      <c r="H28" s="1" t="s">
        <v>30</v>
      </c>
      <c r="I28" s="3"/>
      <c r="J28" s="3"/>
      <c r="K28" s="4">
        <v>41.07</v>
      </c>
      <c r="L28" s="5">
        <v>0</v>
      </c>
      <c r="M28" s="5">
        <v>0</v>
      </c>
      <c r="N28" s="5">
        <v>0</v>
      </c>
      <c r="O28" s="5">
        <v>35.75</v>
      </c>
      <c r="P28" s="5">
        <v>54.915434243176179</v>
      </c>
      <c r="Q28" s="5">
        <v>41.07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1" t="s">
        <v>31</v>
      </c>
      <c r="Z28" s="18">
        <f>ROUNDUP(IF(Material.Chart[[#This Row],[May-19]]&gt;0,IFERROR(LOOKUP(20000000,1/(Material.Chart[[#This Row],[Dec-18]:[Dec-19]]&lt;&gt;0),Material.Chart[[#This Row],[Dec-18]:[Dec-19]]),0)-Material.Chart[[#This Row],[Apr-19]],0),2)</f>
        <v>-13.85</v>
      </c>
    </row>
    <row r="29" spans="2:26" ht="18.75" x14ac:dyDescent="0.25">
      <c r="B29" s="12">
        <v>103004</v>
      </c>
      <c r="C29" s="6" t="s">
        <v>52</v>
      </c>
      <c r="D29" s="7" t="s">
        <v>26</v>
      </c>
      <c r="E29" s="6" t="s">
        <v>48</v>
      </c>
      <c r="F29" s="6" t="s">
        <v>28</v>
      </c>
      <c r="G29" s="6" t="s">
        <v>29</v>
      </c>
      <c r="H29" s="6" t="s">
        <v>30</v>
      </c>
      <c r="I29" s="8"/>
      <c r="J29" s="8"/>
      <c r="K29" s="9">
        <v>64.62</v>
      </c>
      <c r="L29" s="10">
        <v>0</v>
      </c>
      <c r="M29" s="10">
        <v>0</v>
      </c>
      <c r="N29" s="10">
        <v>0</v>
      </c>
      <c r="O29" s="10">
        <v>53</v>
      </c>
      <c r="P29" s="10">
        <v>56.727272727272727</v>
      </c>
      <c r="Q29" s="10">
        <v>64.62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6" t="s">
        <v>31</v>
      </c>
      <c r="Z29" s="17">
        <f>ROUNDUP(IF(Material.Chart[[#This Row],[May-19]]&gt;0,IFERROR(LOOKUP(20000000,1/(Material.Chart[[#This Row],[Dec-18]:[Dec-19]]&lt;&gt;0),Material.Chart[[#This Row],[Dec-18]:[Dec-19]]),0)-Material.Chart[[#This Row],[Apr-19]],0),2)</f>
        <v>7.8999999999999995</v>
      </c>
    </row>
    <row r="30" spans="2:26" ht="18.75" x14ac:dyDescent="0.25">
      <c r="B30" s="11">
        <v>103005</v>
      </c>
      <c r="C30" s="1" t="s">
        <v>53</v>
      </c>
      <c r="D30" s="2" t="s">
        <v>26</v>
      </c>
      <c r="E30" s="2" t="s">
        <v>48</v>
      </c>
      <c r="F30" s="2" t="s">
        <v>28</v>
      </c>
      <c r="G30" s="1" t="s">
        <v>29</v>
      </c>
      <c r="H30" s="1" t="s">
        <v>30</v>
      </c>
      <c r="I30" s="3"/>
      <c r="J30" s="3"/>
      <c r="K30" s="4">
        <v>53</v>
      </c>
      <c r="L30" s="5">
        <v>0</v>
      </c>
      <c r="M30" s="5">
        <v>0</v>
      </c>
      <c r="N30" s="5">
        <v>0</v>
      </c>
      <c r="O30" s="5">
        <v>53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1" t="s">
        <v>31</v>
      </c>
      <c r="Z30" s="19">
        <f>ROUNDUP(IF(Material.Chart[[#This Row],[May-19]]&gt;0,IFERROR(LOOKUP(20000000,1/(Material.Chart[[#This Row],[Dec-18]:[Dec-19]]&lt;&gt;0),Material.Chart[[#This Row],[Dec-18]:[Dec-19]]),0)-Material.Chart[[#This Row],[Apr-19]],0),2)</f>
        <v>0</v>
      </c>
    </row>
    <row r="31" spans="2:26" ht="18.75" x14ac:dyDescent="0.25">
      <c r="B31" s="12">
        <v>104001</v>
      </c>
      <c r="C31" s="6" t="s">
        <v>54</v>
      </c>
      <c r="D31" s="7" t="s">
        <v>26</v>
      </c>
      <c r="E31" s="6" t="s">
        <v>55</v>
      </c>
      <c r="F31" s="6" t="s">
        <v>28</v>
      </c>
      <c r="G31" s="6" t="s">
        <v>29</v>
      </c>
      <c r="H31" s="6" t="s">
        <v>30</v>
      </c>
      <c r="I31" s="8"/>
      <c r="J31" s="8"/>
      <c r="K31" s="9">
        <v>76</v>
      </c>
      <c r="L31" s="10">
        <v>0</v>
      </c>
      <c r="M31" s="10">
        <v>0</v>
      </c>
      <c r="N31" s="10">
        <v>0</v>
      </c>
      <c r="O31" s="10">
        <v>76</v>
      </c>
      <c r="P31" s="10">
        <v>76</v>
      </c>
      <c r="Q31" s="10">
        <v>76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6" t="s">
        <v>31</v>
      </c>
      <c r="Z31" s="19">
        <f>ROUNDUP(IF(Material.Chart[[#This Row],[May-19]]&gt;0,IFERROR(LOOKUP(20000000,1/(Material.Chart[[#This Row],[Dec-18]:[Dec-19]]&lt;&gt;0),Material.Chart[[#This Row],[Dec-18]:[Dec-19]]),0)-Material.Chart[[#This Row],[Apr-19]],0),2)</f>
        <v>0</v>
      </c>
    </row>
    <row r="32" spans="2:26" ht="18.75" x14ac:dyDescent="0.25">
      <c r="B32" s="11">
        <v>105001</v>
      </c>
      <c r="C32" s="1" t="s">
        <v>56</v>
      </c>
      <c r="D32" s="2" t="s">
        <v>26</v>
      </c>
      <c r="E32" s="1" t="s">
        <v>57</v>
      </c>
      <c r="F32" s="1" t="s">
        <v>28</v>
      </c>
      <c r="G32" s="1" t="s">
        <v>58</v>
      </c>
      <c r="H32" s="1" t="s">
        <v>59</v>
      </c>
      <c r="I32" s="3"/>
      <c r="J32" s="3"/>
      <c r="K32" s="4">
        <v>17.920000000000002</v>
      </c>
      <c r="L32" s="5">
        <v>0</v>
      </c>
      <c r="M32" s="5">
        <v>0</v>
      </c>
      <c r="N32" s="5">
        <v>0</v>
      </c>
      <c r="O32" s="5">
        <v>17.920000000000002</v>
      </c>
      <c r="P32" s="5">
        <v>17.916666666666668</v>
      </c>
      <c r="Q32" s="5">
        <v>17.920000000000002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1" t="s">
        <v>31</v>
      </c>
      <c r="Z32" s="17">
        <f>ROUNDUP(IF(Material.Chart[[#This Row],[May-19]]&gt;0,IFERROR(LOOKUP(20000000,1/(Material.Chart[[#This Row],[Dec-18]:[Dec-19]]&lt;&gt;0),Material.Chart[[#This Row],[Dec-18]:[Dec-19]]),0)-Material.Chart[[#This Row],[Apr-19]],0),2)</f>
        <v>0.01</v>
      </c>
    </row>
    <row r="33" spans="2:26" ht="18.75" x14ac:dyDescent="0.25">
      <c r="B33" s="12">
        <v>105002</v>
      </c>
      <c r="C33" s="6" t="s">
        <v>60</v>
      </c>
      <c r="D33" s="7" t="s">
        <v>26</v>
      </c>
      <c r="E33" s="6" t="s">
        <v>57</v>
      </c>
      <c r="F33" s="6" t="s">
        <v>28</v>
      </c>
      <c r="G33" s="6" t="s">
        <v>58</v>
      </c>
      <c r="H33" s="6" t="s">
        <v>59</v>
      </c>
      <c r="I33" s="8"/>
      <c r="J33" s="8"/>
      <c r="K33" s="9">
        <v>17.920000000000002</v>
      </c>
      <c r="L33" s="10">
        <v>0</v>
      </c>
      <c r="M33" s="10">
        <v>0</v>
      </c>
      <c r="N33" s="10">
        <v>0</v>
      </c>
      <c r="O33" s="10">
        <v>17.920000000000002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6" t="s">
        <v>31</v>
      </c>
      <c r="Z33" s="19">
        <f>ROUNDUP(IF(Material.Chart[[#This Row],[May-19]]&gt;0,IFERROR(LOOKUP(20000000,1/(Material.Chart[[#This Row],[Dec-18]:[Dec-19]]&lt;&gt;0),Material.Chart[[#This Row],[Dec-18]:[Dec-19]]),0)-Material.Chart[[#This Row],[Apr-19]],0),2)</f>
        <v>0</v>
      </c>
    </row>
    <row r="34" spans="2:26" ht="18.75" x14ac:dyDescent="0.25">
      <c r="B34" s="11">
        <v>105003</v>
      </c>
      <c r="C34" s="1" t="s">
        <v>61</v>
      </c>
      <c r="D34" s="2" t="s">
        <v>26</v>
      </c>
      <c r="E34" s="1" t="s">
        <v>57</v>
      </c>
      <c r="F34" s="1" t="s">
        <v>28</v>
      </c>
      <c r="G34" s="1" t="s">
        <v>29</v>
      </c>
      <c r="H34" s="1" t="s">
        <v>30</v>
      </c>
      <c r="I34" s="3"/>
      <c r="J34" s="3"/>
      <c r="K34" s="4">
        <v>140</v>
      </c>
      <c r="L34" s="5">
        <v>0</v>
      </c>
      <c r="M34" s="5">
        <v>0</v>
      </c>
      <c r="N34" s="5">
        <v>0</v>
      </c>
      <c r="O34" s="5">
        <v>140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1" t="s">
        <v>31</v>
      </c>
      <c r="Z34" s="19">
        <f>ROUNDUP(IF(Material.Chart[[#This Row],[May-19]]&gt;0,IFERROR(LOOKUP(20000000,1/(Material.Chart[[#This Row],[Dec-18]:[Dec-19]]&lt;&gt;0),Material.Chart[[#This Row],[Dec-18]:[Dec-19]]),0)-Material.Chart[[#This Row],[Apr-19]],0),2)</f>
        <v>0</v>
      </c>
    </row>
    <row r="35" spans="2:26" ht="18.75" x14ac:dyDescent="0.25">
      <c r="B35" s="12">
        <v>105004</v>
      </c>
      <c r="C35" s="6" t="s">
        <v>62</v>
      </c>
      <c r="D35" s="7" t="s">
        <v>26</v>
      </c>
      <c r="E35" s="6" t="s">
        <v>57</v>
      </c>
      <c r="F35" s="6" t="s">
        <v>28</v>
      </c>
      <c r="G35" s="6" t="s">
        <v>29</v>
      </c>
      <c r="H35" s="6" t="s">
        <v>30</v>
      </c>
      <c r="I35" s="8"/>
      <c r="J35" s="8"/>
      <c r="K35" s="9">
        <v>104</v>
      </c>
      <c r="L35" s="10">
        <v>0</v>
      </c>
      <c r="M35" s="10">
        <v>0</v>
      </c>
      <c r="N35" s="10">
        <v>0</v>
      </c>
      <c r="O35" s="10">
        <v>104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0</v>
      </c>
      <c r="Y35" s="6" t="s">
        <v>31</v>
      </c>
      <c r="Z35" s="19">
        <f>ROUNDUP(IF(Material.Chart[[#This Row],[May-19]]&gt;0,IFERROR(LOOKUP(20000000,1/(Material.Chart[[#This Row],[Dec-18]:[Dec-19]]&lt;&gt;0),Material.Chart[[#This Row],[Dec-18]:[Dec-19]]),0)-Material.Chart[[#This Row],[Apr-19]],0),2)</f>
        <v>0</v>
      </c>
    </row>
    <row r="36" spans="2:26" ht="18.75" x14ac:dyDescent="0.25">
      <c r="B36" s="11">
        <v>105005</v>
      </c>
      <c r="C36" s="1" t="s">
        <v>63</v>
      </c>
      <c r="D36" s="2" t="s">
        <v>26</v>
      </c>
      <c r="E36" s="1" t="s">
        <v>57</v>
      </c>
      <c r="F36" s="1" t="s">
        <v>28</v>
      </c>
      <c r="G36" s="1" t="s">
        <v>58</v>
      </c>
      <c r="H36" s="1" t="s">
        <v>59</v>
      </c>
      <c r="I36" s="3"/>
      <c r="J36" s="3"/>
      <c r="K36" s="4">
        <v>350</v>
      </c>
      <c r="L36" s="5">
        <v>0</v>
      </c>
      <c r="M36" s="5">
        <v>0</v>
      </c>
      <c r="N36" s="5">
        <v>0</v>
      </c>
      <c r="O36" s="5">
        <v>350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1" t="s">
        <v>31</v>
      </c>
      <c r="Z36" s="19">
        <f>ROUNDUP(IF(Material.Chart[[#This Row],[May-19]]&gt;0,IFERROR(LOOKUP(20000000,1/(Material.Chart[[#This Row],[Dec-18]:[Dec-19]]&lt;&gt;0),Material.Chart[[#This Row],[Dec-18]:[Dec-19]]),0)-Material.Chart[[#This Row],[Apr-19]],0),2)</f>
        <v>0</v>
      </c>
    </row>
    <row r="37" spans="2:26" ht="18.75" x14ac:dyDescent="0.25">
      <c r="B37" s="12">
        <v>106001</v>
      </c>
      <c r="C37" s="6" t="s">
        <v>64</v>
      </c>
      <c r="D37" s="7" t="s">
        <v>26</v>
      </c>
      <c r="E37" s="6" t="s">
        <v>65</v>
      </c>
      <c r="F37" s="6" t="s">
        <v>28</v>
      </c>
      <c r="G37" s="6" t="s">
        <v>29</v>
      </c>
      <c r="H37" s="6" t="s">
        <v>30</v>
      </c>
      <c r="I37" s="8"/>
      <c r="J37" s="8"/>
      <c r="K37" s="9">
        <v>30</v>
      </c>
      <c r="L37" s="10">
        <v>0</v>
      </c>
      <c r="M37" s="10">
        <v>0</v>
      </c>
      <c r="N37" s="10">
        <v>0</v>
      </c>
      <c r="O37" s="10">
        <v>26</v>
      </c>
      <c r="P37" s="10">
        <v>0</v>
      </c>
      <c r="Q37" s="10">
        <v>30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  <c r="X37" s="10">
        <v>0</v>
      </c>
      <c r="Y37" s="6" t="s">
        <v>31</v>
      </c>
      <c r="Z37" s="17">
        <f>ROUNDUP(IF(Material.Chart[[#This Row],[May-19]]&gt;0,IFERROR(LOOKUP(20000000,1/(Material.Chart[[#This Row],[Dec-18]:[Dec-19]]&lt;&gt;0),Material.Chart[[#This Row],[Dec-18]:[Dec-19]]),0)-Material.Chart[[#This Row],[Apr-19]],0),2)</f>
        <v>30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Material.Chart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2019-06-16T10:13:15Z</dcterms:modified>
</cp:coreProperties>
</file>