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D9A670E8-7BA7-4D72-85ED-C2E45B33F48D}" xr6:coauthVersionLast="40" xr6:coauthVersionMax="40" xr10:uidLastSave="{00000000-0000-0000-0000-000000000000}"/>
  <bookViews>
    <workbookView xWindow="0" yWindow="0" windowWidth="13500" windowHeight="4995" xr2:uid="{00000000-000D-0000-FFFF-FFFF00000000}"/>
  </bookViews>
  <sheets>
    <sheet name="زخرفة (2)" sheetId="1" r:id="rId1"/>
  </sheets>
  <definedNames>
    <definedName name="_xlnm.Print_Titles" localSheetId="0">'زخرفة (2)'!$7:$12</definedName>
    <definedName name="_xlnm.Print_Area" localSheetId="0">'زخرفة (2)'!$A$1:$CM$350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0" i="1" l="1"/>
  <c r="F91" i="1"/>
  <c r="F24" i="1"/>
  <c r="F25" i="1"/>
  <c r="F92" i="1"/>
  <c r="F93" i="1"/>
  <c r="F94" i="1"/>
  <c r="B94" i="1" s="1"/>
  <c r="F26" i="1"/>
  <c r="F13" i="1"/>
  <c r="F36" i="1"/>
  <c r="F37" i="1"/>
  <c r="F38" i="1"/>
  <c r="F14" i="1"/>
  <c r="F39" i="1"/>
  <c r="F40" i="1"/>
  <c r="B40" i="1" s="1"/>
  <c r="F41" i="1"/>
  <c r="C41" i="1" s="1"/>
  <c r="F42" i="1"/>
  <c r="F43" i="1"/>
  <c r="F44" i="1"/>
  <c r="B44" i="1" s="1"/>
  <c r="F45" i="1"/>
  <c r="F46" i="1"/>
  <c r="F47" i="1"/>
  <c r="F48" i="1"/>
  <c r="F49" i="1"/>
  <c r="F50" i="1"/>
  <c r="F51" i="1"/>
  <c r="F52" i="1"/>
  <c r="F53" i="1"/>
  <c r="F101" i="1"/>
  <c r="F54" i="1"/>
  <c r="F55" i="1"/>
  <c r="F56" i="1"/>
  <c r="F57" i="1"/>
  <c r="C57" i="1" s="1"/>
  <c r="F58" i="1"/>
  <c r="B43" i="1" s="1"/>
  <c r="F59" i="1"/>
  <c r="F60" i="1"/>
  <c r="B60" i="1" s="1"/>
  <c r="F61" i="1"/>
  <c r="F62" i="1"/>
  <c r="F63" i="1"/>
  <c r="F64" i="1"/>
  <c r="F65" i="1"/>
  <c r="F66" i="1"/>
  <c r="F67" i="1"/>
  <c r="F15" i="1"/>
  <c r="F16" i="1"/>
  <c r="F68" i="1"/>
  <c r="F69" i="1"/>
  <c r="B59" i="1" s="1"/>
  <c r="F70" i="1"/>
  <c r="F71" i="1"/>
  <c r="D13" i="1" l="1"/>
  <c r="B62" i="1"/>
  <c r="B36" i="1"/>
  <c r="D94" i="1"/>
  <c r="C94" i="1"/>
  <c r="D41" i="1"/>
  <c r="C64" i="1"/>
  <c r="C56" i="1"/>
  <c r="B64" i="1"/>
  <c r="D65" i="1"/>
  <c r="C15" i="1"/>
  <c r="D61" i="1"/>
  <c r="D62" i="1"/>
  <c r="C40" i="1"/>
  <c r="C60" i="1"/>
  <c r="B66" i="1"/>
  <c r="B63" i="1"/>
  <c r="C44" i="1"/>
  <c r="B58" i="1"/>
  <c r="D57" i="1"/>
  <c r="B48" i="1"/>
  <c r="D66" i="1"/>
  <c r="D58" i="1"/>
  <c r="C48" i="1"/>
  <c r="C65" i="1"/>
  <c r="C61" i="1"/>
  <c r="B56" i="1"/>
  <c r="D43" i="1"/>
  <c r="B41" i="1"/>
  <c r="D36" i="1"/>
  <c r="C13" i="1"/>
  <c r="C66" i="1"/>
  <c r="B65" i="1"/>
  <c r="D63" i="1"/>
  <c r="C62" i="1"/>
  <c r="B61" i="1"/>
  <c r="D59" i="1"/>
  <c r="C58" i="1"/>
  <c r="B57" i="1"/>
  <c r="B15" i="1"/>
  <c r="D48" i="1"/>
  <c r="D44" i="1"/>
  <c r="C43" i="1"/>
  <c r="D40" i="1"/>
  <c r="C36" i="1"/>
  <c r="B13" i="1"/>
  <c r="D15" i="1"/>
  <c r="D64" i="1"/>
  <c r="C63" i="1"/>
  <c r="D60" i="1"/>
  <c r="C59" i="1"/>
  <c r="D56" i="1"/>
  <c r="B92" i="1"/>
  <c r="CW100" i="1"/>
  <c r="CR100" i="1"/>
  <c r="CM100" i="1"/>
  <c r="CG100" i="1"/>
  <c r="CB100" i="1"/>
  <c r="BW100" i="1"/>
  <c r="BQ100" i="1"/>
  <c r="BL100" i="1"/>
  <c r="BG100" i="1"/>
  <c r="BB100" i="1"/>
  <c r="AW100" i="1"/>
  <c r="AR100" i="1"/>
  <c r="DE41" i="1" s="1"/>
  <c r="AM100" i="1"/>
  <c r="AH100" i="1"/>
  <c r="AC100" i="1"/>
  <c r="X100" i="1"/>
  <c r="CW35" i="1"/>
  <c r="CR35" i="1"/>
  <c r="CM26" i="1"/>
  <c r="CG26" i="1"/>
  <c r="CB26" i="1"/>
  <c r="BW26" i="1"/>
  <c r="BQ26" i="1"/>
  <c r="BL26" i="1"/>
  <c r="BG26" i="1"/>
  <c r="BB26" i="1"/>
  <c r="AW26" i="1"/>
  <c r="AR26" i="1"/>
  <c r="AM26" i="1"/>
  <c r="AH26" i="1"/>
  <c r="AC26" i="1"/>
  <c r="X26" i="1"/>
  <c r="F35" i="1"/>
  <c r="CW99" i="1"/>
  <c r="CR99" i="1"/>
  <c r="CM94" i="1"/>
  <c r="CG94" i="1"/>
  <c r="CB94" i="1"/>
  <c r="BW94" i="1"/>
  <c r="BQ94" i="1"/>
  <c r="BL94" i="1"/>
  <c r="BG94" i="1"/>
  <c r="BB94" i="1"/>
  <c r="AW94" i="1"/>
  <c r="AR94" i="1"/>
  <c r="AM94" i="1"/>
  <c r="AH94" i="1"/>
  <c r="AC94" i="1"/>
  <c r="X94" i="1"/>
  <c r="F99" i="1"/>
  <c r="CW34" i="1"/>
  <c r="CR34" i="1"/>
  <c r="CM93" i="1"/>
  <c r="CG93" i="1"/>
  <c r="CB93" i="1"/>
  <c r="BW93" i="1"/>
  <c r="BQ93" i="1"/>
  <c r="BL93" i="1"/>
  <c r="BG93" i="1"/>
  <c r="BB93" i="1"/>
  <c r="AW93" i="1"/>
  <c r="AR93" i="1"/>
  <c r="AM93" i="1"/>
  <c r="AH93" i="1"/>
  <c r="AC93" i="1"/>
  <c r="X93" i="1"/>
  <c r="F34" i="1"/>
  <c r="CW33" i="1"/>
  <c r="CR33" i="1"/>
  <c r="CM92" i="1"/>
  <c r="CG92" i="1"/>
  <c r="CB92" i="1"/>
  <c r="BW92" i="1"/>
  <c r="BQ92" i="1"/>
  <c r="BL92" i="1"/>
  <c r="BG92" i="1"/>
  <c r="BB92" i="1"/>
  <c r="AW92" i="1"/>
  <c r="AR92" i="1"/>
  <c r="AM92" i="1"/>
  <c r="AH92" i="1"/>
  <c r="AC92" i="1"/>
  <c r="X92" i="1"/>
  <c r="F33" i="1"/>
  <c r="CW98" i="1"/>
  <c r="CR98" i="1"/>
  <c r="CM25" i="1"/>
  <c r="CG25" i="1"/>
  <c r="CB25" i="1"/>
  <c r="BW25" i="1"/>
  <c r="BQ25" i="1"/>
  <c r="BL25" i="1"/>
  <c r="BG25" i="1"/>
  <c r="BB25" i="1"/>
  <c r="AW25" i="1"/>
  <c r="AR25" i="1"/>
  <c r="AM25" i="1"/>
  <c r="AH25" i="1"/>
  <c r="AC25" i="1"/>
  <c r="X25" i="1"/>
  <c r="F98" i="1"/>
  <c r="C98" i="1" s="1"/>
  <c r="CW32" i="1"/>
  <c r="CR32" i="1"/>
  <c r="CM24" i="1"/>
  <c r="CG24" i="1"/>
  <c r="CB24" i="1"/>
  <c r="BW24" i="1"/>
  <c r="BQ24" i="1"/>
  <c r="BL24" i="1"/>
  <c r="BG24" i="1"/>
  <c r="BB24" i="1"/>
  <c r="AW24" i="1"/>
  <c r="AR24" i="1"/>
  <c r="AM24" i="1"/>
  <c r="AH24" i="1"/>
  <c r="AC24" i="1"/>
  <c r="X24" i="1"/>
  <c r="F32" i="1"/>
  <c r="CW97" i="1"/>
  <c r="CR97" i="1"/>
  <c r="CM91" i="1"/>
  <c r="CG91" i="1"/>
  <c r="CB91" i="1"/>
  <c r="BW91" i="1"/>
  <c r="BQ91" i="1"/>
  <c r="BL91" i="1"/>
  <c r="BG91" i="1"/>
  <c r="BB91" i="1"/>
  <c r="AW91" i="1"/>
  <c r="AR91" i="1"/>
  <c r="AM91" i="1"/>
  <c r="AH91" i="1"/>
  <c r="AC91" i="1"/>
  <c r="X91" i="1"/>
  <c r="F97" i="1"/>
  <c r="CW31" i="1"/>
  <c r="CR31" i="1"/>
  <c r="CM88" i="1"/>
  <c r="CG88" i="1"/>
  <c r="CB88" i="1"/>
  <c r="BW88" i="1"/>
  <c r="BQ88" i="1"/>
  <c r="BL88" i="1"/>
  <c r="BG88" i="1"/>
  <c r="BB88" i="1"/>
  <c r="AW88" i="1"/>
  <c r="AR88" i="1"/>
  <c r="AM88" i="1"/>
  <c r="AH88" i="1"/>
  <c r="AC88" i="1"/>
  <c r="X88" i="1"/>
  <c r="F31" i="1"/>
  <c r="C31" i="1" s="1"/>
  <c r="CW96" i="1"/>
  <c r="CR96" i="1"/>
  <c r="CM87" i="1"/>
  <c r="CG87" i="1"/>
  <c r="CB87" i="1"/>
  <c r="BW87" i="1"/>
  <c r="BQ87" i="1"/>
  <c r="BL87" i="1"/>
  <c r="BG87" i="1"/>
  <c r="BB87" i="1"/>
  <c r="AW87" i="1"/>
  <c r="AR87" i="1"/>
  <c r="AM87" i="1"/>
  <c r="AH87" i="1"/>
  <c r="AC87" i="1"/>
  <c r="X87" i="1"/>
  <c r="F96" i="1"/>
  <c r="CW30" i="1"/>
  <c r="CR30" i="1"/>
  <c r="CM86" i="1"/>
  <c r="CG86" i="1"/>
  <c r="CB86" i="1"/>
  <c r="BW86" i="1"/>
  <c r="BQ86" i="1"/>
  <c r="BL86" i="1"/>
  <c r="BG86" i="1"/>
  <c r="BB86" i="1"/>
  <c r="AW86" i="1"/>
  <c r="AR86" i="1"/>
  <c r="AM86" i="1"/>
  <c r="AH86" i="1"/>
  <c r="AC86" i="1"/>
  <c r="X86" i="1"/>
  <c r="F30" i="1"/>
  <c r="C30" i="1" s="1"/>
  <c r="CW29" i="1"/>
  <c r="CR29" i="1"/>
  <c r="CM23" i="1"/>
  <c r="CG23" i="1"/>
  <c r="CB23" i="1"/>
  <c r="BW23" i="1"/>
  <c r="BQ23" i="1"/>
  <c r="BL23" i="1"/>
  <c r="BG23" i="1"/>
  <c r="BB23" i="1"/>
  <c r="AW23" i="1"/>
  <c r="AR23" i="1"/>
  <c r="AM23" i="1"/>
  <c r="AH23" i="1"/>
  <c r="AC23" i="1"/>
  <c r="X23" i="1"/>
  <c r="F29" i="1"/>
  <c r="CW95" i="1"/>
  <c r="CR95" i="1"/>
  <c r="CM22" i="1"/>
  <c r="CG22" i="1"/>
  <c r="CB22" i="1"/>
  <c r="BW22" i="1"/>
  <c r="BQ22" i="1"/>
  <c r="BL22" i="1"/>
  <c r="BG22" i="1"/>
  <c r="BB22" i="1"/>
  <c r="AW22" i="1"/>
  <c r="AR22" i="1"/>
  <c r="AM22" i="1"/>
  <c r="AH22" i="1"/>
  <c r="AC22" i="1"/>
  <c r="X22" i="1"/>
  <c r="F95" i="1"/>
  <c r="B95" i="1" s="1"/>
  <c r="CW28" i="1"/>
  <c r="CR28" i="1"/>
  <c r="CM21" i="1"/>
  <c r="CG21" i="1"/>
  <c r="CB21" i="1"/>
  <c r="BW21" i="1"/>
  <c r="BQ21" i="1"/>
  <c r="BL21" i="1"/>
  <c r="BG21" i="1"/>
  <c r="BB21" i="1"/>
  <c r="AW21" i="1"/>
  <c r="AR21" i="1"/>
  <c r="AM21" i="1"/>
  <c r="AH21" i="1"/>
  <c r="AC21" i="1"/>
  <c r="X21" i="1"/>
  <c r="F28" i="1"/>
  <c r="CW27" i="1"/>
  <c r="CR27" i="1"/>
  <c r="CM85" i="1"/>
  <c r="CG85" i="1"/>
  <c r="CB85" i="1"/>
  <c r="BW85" i="1"/>
  <c r="BQ85" i="1"/>
  <c r="BL85" i="1"/>
  <c r="BG85" i="1"/>
  <c r="BB85" i="1"/>
  <c r="AW85" i="1"/>
  <c r="AR85" i="1"/>
  <c r="AM85" i="1"/>
  <c r="AH85" i="1"/>
  <c r="AC85" i="1"/>
  <c r="X85" i="1"/>
  <c r="F27" i="1"/>
  <c r="B25" i="1" s="1"/>
  <c r="CW26" i="1"/>
  <c r="CR26" i="1"/>
  <c r="CM35" i="1"/>
  <c r="CG35" i="1"/>
  <c r="CB35" i="1"/>
  <c r="BW35" i="1"/>
  <c r="BQ35" i="1"/>
  <c r="BL35" i="1"/>
  <c r="BG35" i="1"/>
  <c r="BB35" i="1"/>
  <c r="AW35" i="1"/>
  <c r="AR35" i="1"/>
  <c r="AM35" i="1"/>
  <c r="AH35" i="1"/>
  <c r="AC35" i="1"/>
  <c r="X35" i="1"/>
  <c r="CW94" i="1"/>
  <c r="CR94" i="1"/>
  <c r="CM99" i="1"/>
  <c r="CG99" i="1"/>
  <c r="CB99" i="1"/>
  <c r="BW99" i="1"/>
  <c r="BQ99" i="1"/>
  <c r="BL99" i="1"/>
  <c r="BG99" i="1"/>
  <c r="BB99" i="1"/>
  <c r="AW99" i="1"/>
  <c r="AR99" i="1"/>
  <c r="AM99" i="1"/>
  <c r="AH99" i="1"/>
  <c r="AC99" i="1"/>
  <c r="X99" i="1"/>
  <c r="CW93" i="1"/>
  <c r="CR93" i="1"/>
  <c r="CM34" i="1"/>
  <c r="CG34" i="1"/>
  <c r="CB34" i="1"/>
  <c r="BW34" i="1"/>
  <c r="BQ34" i="1"/>
  <c r="BL34" i="1"/>
  <c r="BG34" i="1"/>
  <c r="BB34" i="1"/>
  <c r="AW34" i="1"/>
  <c r="AR34" i="1"/>
  <c r="AM34" i="1"/>
  <c r="AH34" i="1"/>
  <c r="AC34" i="1"/>
  <c r="X34" i="1"/>
  <c r="CW92" i="1"/>
  <c r="CR92" i="1"/>
  <c r="CM33" i="1"/>
  <c r="CG33" i="1"/>
  <c r="CB33" i="1"/>
  <c r="BW33" i="1"/>
  <c r="BQ33" i="1"/>
  <c r="BL33" i="1"/>
  <c r="BG33" i="1"/>
  <c r="BB33" i="1"/>
  <c r="AW33" i="1"/>
  <c r="AR33" i="1"/>
  <c r="AM33" i="1"/>
  <c r="AH33" i="1"/>
  <c r="AC33" i="1"/>
  <c r="X33" i="1"/>
  <c r="CW25" i="1"/>
  <c r="CR25" i="1"/>
  <c r="CM98" i="1"/>
  <c r="CG98" i="1"/>
  <c r="CB98" i="1"/>
  <c r="BW98" i="1"/>
  <c r="BQ98" i="1"/>
  <c r="BL98" i="1"/>
  <c r="BG98" i="1"/>
  <c r="BB98" i="1"/>
  <c r="AW98" i="1"/>
  <c r="AR98" i="1"/>
  <c r="AM98" i="1"/>
  <c r="AH98" i="1"/>
  <c r="AC98" i="1"/>
  <c r="X98" i="1"/>
  <c r="CW24" i="1"/>
  <c r="CR24" i="1"/>
  <c r="CM32" i="1"/>
  <c r="CG32" i="1"/>
  <c r="CB32" i="1"/>
  <c r="BW32" i="1"/>
  <c r="BQ32" i="1"/>
  <c r="BL32" i="1"/>
  <c r="BG32" i="1"/>
  <c r="BB32" i="1"/>
  <c r="AW32" i="1"/>
  <c r="AR32" i="1"/>
  <c r="AM32" i="1"/>
  <c r="AH32" i="1"/>
  <c r="AC32" i="1"/>
  <c r="X32" i="1"/>
  <c r="CW91" i="1"/>
  <c r="CR91" i="1"/>
  <c r="CM97" i="1"/>
  <c r="CG97" i="1"/>
  <c r="CB97" i="1"/>
  <c r="BW97" i="1"/>
  <c r="BQ97" i="1"/>
  <c r="BL97" i="1"/>
  <c r="BG97" i="1"/>
  <c r="BB97" i="1"/>
  <c r="AW97" i="1"/>
  <c r="AR97" i="1"/>
  <c r="AM97" i="1"/>
  <c r="AH97" i="1"/>
  <c r="AC97" i="1"/>
  <c r="X97" i="1"/>
  <c r="CW90" i="1"/>
  <c r="CR90" i="1"/>
  <c r="CM31" i="1"/>
  <c r="CG31" i="1"/>
  <c r="CB31" i="1"/>
  <c r="BW31" i="1"/>
  <c r="BQ31" i="1"/>
  <c r="BL31" i="1"/>
  <c r="BG31" i="1"/>
  <c r="BB31" i="1"/>
  <c r="AW31" i="1"/>
  <c r="AR31" i="1"/>
  <c r="AM31" i="1"/>
  <c r="AH31" i="1"/>
  <c r="AC31" i="1"/>
  <c r="X31" i="1"/>
  <c r="F90" i="1"/>
  <c r="CW89" i="1"/>
  <c r="CR89" i="1"/>
  <c r="CM96" i="1"/>
  <c r="CG96" i="1"/>
  <c r="CB96" i="1"/>
  <c r="BW96" i="1"/>
  <c r="BQ96" i="1"/>
  <c r="BL96" i="1"/>
  <c r="BG96" i="1"/>
  <c r="BB96" i="1"/>
  <c r="AW96" i="1"/>
  <c r="AR96" i="1"/>
  <c r="AM96" i="1"/>
  <c r="AH96" i="1"/>
  <c r="AC96" i="1"/>
  <c r="X96" i="1"/>
  <c r="F89" i="1"/>
  <c r="C89" i="1" s="1"/>
  <c r="CW88" i="1"/>
  <c r="CR88" i="1"/>
  <c r="CM30" i="1"/>
  <c r="CG30" i="1"/>
  <c r="CB30" i="1"/>
  <c r="BW30" i="1"/>
  <c r="BQ30" i="1"/>
  <c r="BL30" i="1"/>
  <c r="BG30" i="1"/>
  <c r="BB30" i="1"/>
  <c r="AW30" i="1"/>
  <c r="AR30" i="1"/>
  <c r="AM30" i="1"/>
  <c r="AH30" i="1"/>
  <c r="AC30" i="1"/>
  <c r="X30" i="1"/>
  <c r="F88" i="1"/>
  <c r="CW87" i="1"/>
  <c r="CR87" i="1"/>
  <c r="CM29" i="1"/>
  <c r="CG29" i="1"/>
  <c r="CB29" i="1"/>
  <c r="BW29" i="1"/>
  <c r="BQ29" i="1"/>
  <c r="BL29" i="1"/>
  <c r="BG29" i="1"/>
  <c r="BB29" i="1"/>
  <c r="AW29" i="1"/>
  <c r="AR29" i="1"/>
  <c r="AM29" i="1"/>
  <c r="AH29" i="1"/>
  <c r="AC29" i="1"/>
  <c r="X29" i="1"/>
  <c r="F87" i="1"/>
  <c r="CW86" i="1"/>
  <c r="CR86" i="1"/>
  <c r="CM95" i="1"/>
  <c r="CG95" i="1"/>
  <c r="CB95" i="1"/>
  <c r="BW95" i="1"/>
  <c r="BQ95" i="1"/>
  <c r="BL95" i="1"/>
  <c r="BG95" i="1"/>
  <c r="BB95" i="1"/>
  <c r="AW95" i="1"/>
  <c r="AR95" i="1"/>
  <c r="AM95" i="1"/>
  <c r="AH95" i="1"/>
  <c r="AC95" i="1"/>
  <c r="X95" i="1"/>
  <c r="F86" i="1"/>
  <c r="B53" i="1" s="1"/>
  <c r="CW23" i="1"/>
  <c r="CR23" i="1"/>
  <c r="CM28" i="1"/>
  <c r="CG28" i="1"/>
  <c r="CB28" i="1"/>
  <c r="BW28" i="1"/>
  <c r="BQ28" i="1"/>
  <c r="BL28" i="1"/>
  <c r="BG28" i="1"/>
  <c r="BB28" i="1"/>
  <c r="AW28" i="1"/>
  <c r="AR28" i="1"/>
  <c r="AM28" i="1"/>
  <c r="AH28" i="1"/>
  <c r="AC28" i="1"/>
  <c r="X28" i="1"/>
  <c r="F23" i="1"/>
  <c r="CW22" i="1"/>
  <c r="CR22" i="1"/>
  <c r="CM27" i="1"/>
  <c r="CG27" i="1"/>
  <c r="CB27" i="1"/>
  <c r="BW27" i="1"/>
  <c r="BQ27" i="1"/>
  <c r="BL27" i="1"/>
  <c r="BG27" i="1"/>
  <c r="BB27" i="1"/>
  <c r="AW27" i="1"/>
  <c r="AR27" i="1"/>
  <c r="AM27" i="1"/>
  <c r="AH27" i="1"/>
  <c r="AC27" i="1"/>
  <c r="X27" i="1"/>
  <c r="F22" i="1"/>
  <c r="CW21" i="1"/>
  <c r="CR21" i="1"/>
  <c r="CM81" i="1"/>
  <c r="CG81" i="1"/>
  <c r="CB81" i="1"/>
  <c r="BW81" i="1"/>
  <c r="BQ81" i="1"/>
  <c r="BL81" i="1"/>
  <c r="BG81" i="1"/>
  <c r="BB81" i="1"/>
  <c r="AW81" i="1"/>
  <c r="AR81" i="1"/>
  <c r="AM81" i="1"/>
  <c r="AH81" i="1"/>
  <c r="AC81" i="1"/>
  <c r="X81" i="1"/>
  <c r="F21" i="1"/>
  <c r="C21" i="1" s="1"/>
  <c r="CW85" i="1"/>
  <c r="CR85" i="1"/>
  <c r="CM75" i="1"/>
  <c r="CG75" i="1"/>
  <c r="CB75" i="1"/>
  <c r="BW75" i="1"/>
  <c r="BQ75" i="1"/>
  <c r="BL75" i="1"/>
  <c r="BG75" i="1"/>
  <c r="BB75" i="1"/>
  <c r="AW75" i="1"/>
  <c r="AR75" i="1"/>
  <c r="AM75" i="1"/>
  <c r="AH75" i="1"/>
  <c r="AC75" i="1"/>
  <c r="X75" i="1"/>
  <c r="F85" i="1"/>
  <c r="CW84" i="1"/>
  <c r="CR84" i="1"/>
  <c r="CM74" i="1"/>
  <c r="CG74" i="1"/>
  <c r="CB74" i="1"/>
  <c r="BW74" i="1"/>
  <c r="BQ74" i="1"/>
  <c r="BL74" i="1"/>
  <c r="BG74" i="1"/>
  <c r="BB74" i="1"/>
  <c r="AW74" i="1"/>
  <c r="AR74" i="1"/>
  <c r="DE28" i="1" s="1"/>
  <c r="AM74" i="1"/>
  <c r="AH74" i="1"/>
  <c r="AC74" i="1"/>
  <c r="X74" i="1"/>
  <c r="F84" i="1"/>
  <c r="CW20" i="1"/>
  <c r="CR20" i="1"/>
  <c r="CM73" i="1"/>
  <c r="CG73" i="1"/>
  <c r="CB73" i="1"/>
  <c r="BW73" i="1"/>
  <c r="BQ73" i="1"/>
  <c r="BL73" i="1"/>
  <c r="BG73" i="1"/>
  <c r="BB73" i="1"/>
  <c r="AW73" i="1"/>
  <c r="AR73" i="1"/>
  <c r="AM73" i="1"/>
  <c r="AH73" i="1"/>
  <c r="AC73" i="1"/>
  <c r="X73" i="1"/>
  <c r="F20" i="1"/>
  <c r="C20" i="1" s="1"/>
  <c r="CW19" i="1"/>
  <c r="CR19" i="1"/>
  <c r="CM72" i="1"/>
  <c r="CG72" i="1"/>
  <c r="CB72" i="1"/>
  <c r="BW72" i="1"/>
  <c r="BQ72" i="1"/>
  <c r="BL72" i="1"/>
  <c r="BG72" i="1"/>
  <c r="BB72" i="1"/>
  <c r="AW72" i="1"/>
  <c r="AR72" i="1"/>
  <c r="AM72" i="1"/>
  <c r="AH72" i="1"/>
  <c r="AC72" i="1"/>
  <c r="X72" i="1"/>
  <c r="F19" i="1"/>
  <c r="D19" i="1" s="1"/>
  <c r="CW83" i="1"/>
  <c r="CR83" i="1"/>
  <c r="CM71" i="1"/>
  <c r="CG71" i="1"/>
  <c r="CB71" i="1"/>
  <c r="BW71" i="1"/>
  <c r="BQ71" i="1"/>
  <c r="BL71" i="1"/>
  <c r="BG71" i="1"/>
  <c r="BB71" i="1"/>
  <c r="AW71" i="1"/>
  <c r="AR71" i="1"/>
  <c r="AM71" i="1"/>
  <c r="AH71" i="1"/>
  <c r="AC71" i="1"/>
  <c r="X71" i="1"/>
  <c r="F83" i="1"/>
  <c r="D83" i="1" s="1"/>
  <c r="CW82" i="1"/>
  <c r="CR82" i="1"/>
  <c r="CM70" i="1"/>
  <c r="CG70" i="1"/>
  <c r="CB70" i="1"/>
  <c r="BW70" i="1"/>
  <c r="BQ70" i="1"/>
  <c r="BL70" i="1"/>
  <c r="BG70" i="1"/>
  <c r="BB70" i="1"/>
  <c r="AW70" i="1"/>
  <c r="AR70" i="1"/>
  <c r="AM70" i="1"/>
  <c r="AH70" i="1"/>
  <c r="AC70" i="1"/>
  <c r="X70" i="1"/>
  <c r="F82" i="1"/>
  <c r="CW81" i="1"/>
  <c r="CR81" i="1"/>
  <c r="CM69" i="1"/>
  <c r="CG69" i="1"/>
  <c r="CB69" i="1"/>
  <c r="BW69" i="1"/>
  <c r="BQ69" i="1"/>
  <c r="BL69" i="1"/>
  <c r="BG69" i="1"/>
  <c r="BB69" i="1"/>
  <c r="AW69" i="1"/>
  <c r="AR69" i="1"/>
  <c r="AM69" i="1"/>
  <c r="AH69" i="1"/>
  <c r="AC69" i="1"/>
  <c r="X69" i="1"/>
  <c r="F81" i="1"/>
  <c r="D81" i="1" s="1"/>
  <c r="CW18" i="1"/>
  <c r="CR18" i="1"/>
  <c r="CM68" i="1"/>
  <c r="CG68" i="1"/>
  <c r="CB68" i="1"/>
  <c r="BW68" i="1"/>
  <c r="BQ68" i="1"/>
  <c r="BL68" i="1"/>
  <c r="BG68" i="1"/>
  <c r="BB68" i="1"/>
  <c r="AW68" i="1"/>
  <c r="AR68" i="1"/>
  <c r="AM68" i="1"/>
  <c r="AH68" i="1"/>
  <c r="AC68" i="1"/>
  <c r="X68" i="1"/>
  <c r="F18" i="1"/>
  <c r="B18" i="1" s="1"/>
  <c r="CW80" i="1"/>
  <c r="CR80" i="1"/>
  <c r="CM16" i="1"/>
  <c r="CG16" i="1"/>
  <c r="CB16" i="1"/>
  <c r="BW16" i="1"/>
  <c r="BQ16" i="1"/>
  <c r="BL16" i="1"/>
  <c r="BG16" i="1"/>
  <c r="BB16" i="1"/>
  <c r="AW16" i="1"/>
  <c r="AR16" i="1"/>
  <c r="AM16" i="1"/>
  <c r="AH16" i="1"/>
  <c r="AC16" i="1"/>
  <c r="X16" i="1"/>
  <c r="F80" i="1"/>
  <c r="CW79" i="1"/>
  <c r="CR79" i="1"/>
  <c r="CM15" i="1"/>
  <c r="CG15" i="1"/>
  <c r="CB15" i="1"/>
  <c r="BW15" i="1"/>
  <c r="BQ15" i="1"/>
  <c r="BL15" i="1"/>
  <c r="BG15" i="1"/>
  <c r="BB15" i="1"/>
  <c r="AW15" i="1"/>
  <c r="AR15" i="1"/>
  <c r="AM15" i="1"/>
  <c r="AH15" i="1"/>
  <c r="AC15" i="1"/>
  <c r="X15" i="1"/>
  <c r="F79" i="1"/>
  <c r="C79" i="1" s="1"/>
  <c r="CW78" i="1"/>
  <c r="CR78" i="1"/>
  <c r="CM67" i="1"/>
  <c r="CG67" i="1"/>
  <c r="CB67" i="1"/>
  <c r="BW67" i="1"/>
  <c r="BQ67" i="1"/>
  <c r="BL67" i="1"/>
  <c r="BG67" i="1"/>
  <c r="BB67" i="1"/>
  <c r="AW67" i="1"/>
  <c r="AR67" i="1"/>
  <c r="AM67" i="1"/>
  <c r="AH67" i="1"/>
  <c r="AC67" i="1"/>
  <c r="X67" i="1"/>
  <c r="F78" i="1"/>
  <c r="C78" i="1" s="1"/>
  <c r="CW77" i="1"/>
  <c r="CR77" i="1"/>
  <c r="CM66" i="1"/>
  <c r="CG66" i="1"/>
  <c r="CB66" i="1"/>
  <c r="BW66" i="1"/>
  <c r="BQ66" i="1"/>
  <c r="BL66" i="1"/>
  <c r="BG66" i="1"/>
  <c r="BB66" i="1"/>
  <c r="AW66" i="1"/>
  <c r="AR66" i="1"/>
  <c r="AM66" i="1"/>
  <c r="AH66" i="1"/>
  <c r="AC66" i="1"/>
  <c r="X66" i="1"/>
  <c r="F77" i="1"/>
  <c r="CW17" i="1"/>
  <c r="CR17" i="1"/>
  <c r="CM65" i="1"/>
  <c r="CG65" i="1"/>
  <c r="CB65" i="1"/>
  <c r="BW65" i="1"/>
  <c r="BQ65" i="1"/>
  <c r="BL65" i="1"/>
  <c r="BG65" i="1"/>
  <c r="BB65" i="1"/>
  <c r="AW65" i="1"/>
  <c r="AR65" i="1"/>
  <c r="DE95" i="1" s="1"/>
  <c r="AM65" i="1"/>
  <c r="AH65" i="1"/>
  <c r="AC65" i="1"/>
  <c r="X65" i="1"/>
  <c r="F17" i="1"/>
  <c r="CW76" i="1"/>
  <c r="CR76" i="1"/>
  <c r="CM64" i="1"/>
  <c r="CG64" i="1"/>
  <c r="CB64" i="1"/>
  <c r="BW64" i="1"/>
  <c r="BQ64" i="1"/>
  <c r="BL64" i="1"/>
  <c r="BG64" i="1"/>
  <c r="BB64" i="1"/>
  <c r="AW64" i="1"/>
  <c r="AR64" i="1"/>
  <c r="AM64" i="1"/>
  <c r="AH64" i="1"/>
  <c r="AC64" i="1"/>
  <c r="X64" i="1"/>
  <c r="F76" i="1"/>
  <c r="CW75" i="1"/>
  <c r="CR75" i="1"/>
  <c r="CM48" i="1"/>
  <c r="CG48" i="1"/>
  <c r="CB48" i="1"/>
  <c r="BW48" i="1"/>
  <c r="BQ48" i="1"/>
  <c r="BL48" i="1"/>
  <c r="BG48" i="1"/>
  <c r="BB48" i="1"/>
  <c r="AW48" i="1"/>
  <c r="AR48" i="1"/>
  <c r="AM48" i="1"/>
  <c r="AH48" i="1"/>
  <c r="AC48" i="1"/>
  <c r="X48" i="1"/>
  <c r="F75" i="1"/>
  <c r="CW74" i="1"/>
  <c r="CR74" i="1"/>
  <c r="CM47" i="1"/>
  <c r="CG47" i="1"/>
  <c r="CB47" i="1"/>
  <c r="BW47" i="1"/>
  <c r="BQ47" i="1"/>
  <c r="BL47" i="1"/>
  <c r="BG47" i="1"/>
  <c r="BB47" i="1"/>
  <c r="AW47" i="1"/>
  <c r="AR47" i="1"/>
  <c r="AM47" i="1"/>
  <c r="AH47" i="1"/>
  <c r="AC47" i="1"/>
  <c r="X47" i="1"/>
  <c r="F74" i="1"/>
  <c r="CW73" i="1"/>
  <c r="CR73" i="1"/>
  <c r="CM46" i="1"/>
  <c r="CG46" i="1"/>
  <c r="CB46" i="1"/>
  <c r="BW46" i="1"/>
  <c r="BQ46" i="1"/>
  <c r="BL46" i="1"/>
  <c r="BG46" i="1"/>
  <c r="BB46" i="1"/>
  <c r="AW46" i="1"/>
  <c r="AR46" i="1"/>
  <c r="AM46" i="1"/>
  <c r="AH46" i="1"/>
  <c r="AC46" i="1"/>
  <c r="X46" i="1"/>
  <c r="F73" i="1"/>
  <c r="C17" i="1" s="1"/>
  <c r="CW72" i="1"/>
  <c r="CR72" i="1"/>
  <c r="CM45" i="1"/>
  <c r="CG45" i="1"/>
  <c r="CB45" i="1"/>
  <c r="BW45" i="1"/>
  <c r="BQ45" i="1"/>
  <c r="BL45" i="1"/>
  <c r="BG45" i="1"/>
  <c r="BB45" i="1"/>
  <c r="AW45" i="1"/>
  <c r="AR45" i="1"/>
  <c r="AM45" i="1"/>
  <c r="AH45" i="1"/>
  <c r="AC45" i="1"/>
  <c r="X45" i="1"/>
  <c r="F72" i="1"/>
  <c r="D72" i="1" s="1"/>
  <c r="CW71" i="1"/>
  <c r="CR71" i="1"/>
  <c r="CM44" i="1"/>
  <c r="CG44" i="1"/>
  <c r="CB44" i="1"/>
  <c r="BW44" i="1"/>
  <c r="BQ44" i="1"/>
  <c r="BL44" i="1"/>
  <c r="BG44" i="1"/>
  <c r="BB44" i="1"/>
  <c r="AW44" i="1"/>
  <c r="AR44" i="1"/>
  <c r="AM44" i="1"/>
  <c r="AH44" i="1"/>
  <c r="AC44" i="1"/>
  <c r="X44" i="1"/>
  <c r="CW70" i="1"/>
  <c r="CR70" i="1"/>
  <c r="CM43" i="1"/>
  <c r="CG43" i="1"/>
  <c r="CB43" i="1"/>
  <c r="BW43" i="1"/>
  <c r="BQ43" i="1"/>
  <c r="BL43" i="1"/>
  <c r="BG43" i="1"/>
  <c r="BB43" i="1"/>
  <c r="AW43" i="1"/>
  <c r="AR43" i="1"/>
  <c r="AM43" i="1"/>
  <c r="AH43" i="1"/>
  <c r="AC43" i="1"/>
  <c r="X43" i="1"/>
  <c r="CW69" i="1"/>
  <c r="CR69" i="1"/>
  <c r="CM42" i="1"/>
  <c r="CG42" i="1"/>
  <c r="CB42" i="1"/>
  <c r="BW42" i="1"/>
  <c r="BQ42" i="1"/>
  <c r="BL42" i="1"/>
  <c r="BG42" i="1"/>
  <c r="BB42" i="1"/>
  <c r="AW42" i="1"/>
  <c r="AR42" i="1"/>
  <c r="AM42" i="1"/>
  <c r="AH42" i="1"/>
  <c r="AC42" i="1"/>
  <c r="X42" i="1"/>
  <c r="CW68" i="1"/>
  <c r="CR68" i="1"/>
  <c r="CM41" i="1"/>
  <c r="CG41" i="1"/>
  <c r="CB41" i="1"/>
  <c r="BW41" i="1"/>
  <c r="BQ41" i="1"/>
  <c r="BL41" i="1"/>
  <c r="BG41" i="1"/>
  <c r="BB41" i="1"/>
  <c r="AW41" i="1"/>
  <c r="AR41" i="1"/>
  <c r="AM41" i="1"/>
  <c r="AH41" i="1"/>
  <c r="AC41" i="1"/>
  <c r="X41" i="1"/>
  <c r="CW16" i="1"/>
  <c r="CR16" i="1"/>
  <c r="CM40" i="1"/>
  <c r="CG40" i="1"/>
  <c r="CB40" i="1"/>
  <c r="BW40" i="1"/>
  <c r="BQ40" i="1"/>
  <c r="BL40" i="1"/>
  <c r="BG40" i="1"/>
  <c r="BB40" i="1"/>
  <c r="AW40" i="1"/>
  <c r="AR40" i="1"/>
  <c r="AM40" i="1"/>
  <c r="AH40" i="1"/>
  <c r="AC40" i="1"/>
  <c r="X40" i="1"/>
  <c r="CW15" i="1"/>
  <c r="CR15" i="1"/>
  <c r="CM39" i="1"/>
  <c r="CG39" i="1"/>
  <c r="CB39" i="1"/>
  <c r="BW39" i="1"/>
  <c r="BQ39" i="1"/>
  <c r="BL39" i="1"/>
  <c r="BG39" i="1"/>
  <c r="BB39" i="1"/>
  <c r="AW39" i="1"/>
  <c r="AR39" i="1"/>
  <c r="AM39" i="1"/>
  <c r="AH39" i="1"/>
  <c r="AC39" i="1"/>
  <c r="X39" i="1"/>
  <c r="CW67" i="1"/>
  <c r="CR67" i="1"/>
  <c r="CM14" i="1"/>
  <c r="CG14" i="1"/>
  <c r="CB14" i="1"/>
  <c r="BW14" i="1"/>
  <c r="BQ14" i="1"/>
  <c r="BL14" i="1"/>
  <c r="BG14" i="1"/>
  <c r="BB14" i="1"/>
  <c r="AW14" i="1"/>
  <c r="AR14" i="1"/>
  <c r="DE67" i="1" s="1"/>
  <c r="AM14" i="1"/>
  <c r="AH14" i="1"/>
  <c r="AC14" i="1"/>
  <c r="X14" i="1"/>
  <c r="CW66" i="1"/>
  <c r="CR66" i="1"/>
  <c r="CM38" i="1"/>
  <c r="CG38" i="1"/>
  <c r="CB38" i="1"/>
  <c r="BW38" i="1"/>
  <c r="BQ38" i="1"/>
  <c r="BL38" i="1"/>
  <c r="BG38" i="1"/>
  <c r="BB38" i="1"/>
  <c r="AW38" i="1"/>
  <c r="AR38" i="1"/>
  <c r="AM38" i="1"/>
  <c r="AH38" i="1"/>
  <c r="AC38" i="1"/>
  <c r="X38" i="1"/>
  <c r="CW65" i="1"/>
  <c r="CR65" i="1"/>
  <c r="CM37" i="1"/>
  <c r="CG37" i="1"/>
  <c r="CB37" i="1"/>
  <c r="BW37" i="1"/>
  <c r="BQ37" i="1"/>
  <c r="BL37" i="1"/>
  <c r="BG37" i="1"/>
  <c r="BB37" i="1"/>
  <c r="AW37" i="1"/>
  <c r="AR37" i="1"/>
  <c r="AM37" i="1"/>
  <c r="AH37" i="1"/>
  <c r="AC37" i="1"/>
  <c r="X37" i="1"/>
  <c r="CW64" i="1"/>
  <c r="CR64" i="1"/>
  <c r="CM36" i="1"/>
  <c r="CG36" i="1"/>
  <c r="CB36" i="1"/>
  <c r="BW36" i="1"/>
  <c r="BQ36" i="1"/>
  <c r="BL36" i="1"/>
  <c r="BG36" i="1"/>
  <c r="BB36" i="1"/>
  <c r="AW36" i="1"/>
  <c r="AR36" i="1"/>
  <c r="AM36" i="1"/>
  <c r="AH36" i="1"/>
  <c r="AC36" i="1"/>
  <c r="X36" i="1"/>
  <c r="CW63" i="1"/>
  <c r="CR63" i="1"/>
  <c r="CM13" i="1"/>
  <c r="CG13" i="1"/>
  <c r="CB13" i="1"/>
  <c r="BW13" i="1"/>
  <c r="BQ13" i="1"/>
  <c r="BL13" i="1"/>
  <c r="BG13" i="1"/>
  <c r="BB13" i="1"/>
  <c r="AW13" i="1"/>
  <c r="AR13" i="1"/>
  <c r="AM13" i="1"/>
  <c r="AH13" i="1"/>
  <c r="AC13" i="1"/>
  <c r="X13" i="1"/>
  <c r="CW62" i="1"/>
  <c r="CR62" i="1"/>
  <c r="CM63" i="1"/>
  <c r="CG63" i="1"/>
  <c r="CB63" i="1"/>
  <c r="BW63" i="1"/>
  <c r="BQ63" i="1"/>
  <c r="BL63" i="1"/>
  <c r="BG63" i="1"/>
  <c r="BB63" i="1"/>
  <c r="AW63" i="1"/>
  <c r="AR63" i="1"/>
  <c r="AM63" i="1"/>
  <c r="AH63" i="1"/>
  <c r="AC63" i="1"/>
  <c r="X63" i="1"/>
  <c r="CW61" i="1"/>
  <c r="CR61" i="1"/>
  <c r="CM62" i="1"/>
  <c r="CG62" i="1"/>
  <c r="CB62" i="1"/>
  <c r="BW62" i="1"/>
  <c r="BQ62" i="1"/>
  <c r="BL62" i="1"/>
  <c r="BG62" i="1"/>
  <c r="BB62" i="1"/>
  <c r="AW62" i="1"/>
  <c r="AR62" i="1"/>
  <c r="AM62" i="1"/>
  <c r="AH62" i="1"/>
  <c r="AC62" i="1"/>
  <c r="X62" i="1"/>
  <c r="CW60" i="1"/>
  <c r="CR60" i="1"/>
  <c r="CM61" i="1"/>
  <c r="CG61" i="1"/>
  <c r="CB61" i="1"/>
  <c r="BW61" i="1"/>
  <c r="BQ61" i="1"/>
  <c r="BL61" i="1"/>
  <c r="BG61" i="1"/>
  <c r="BB61" i="1"/>
  <c r="AW61" i="1"/>
  <c r="AR61" i="1"/>
  <c r="AM61" i="1"/>
  <c r="AH61" i="1"/>
  <c r="AC61" i="1"/>
  <c r="X61" i="1"/>
  <c r="CW59" i="1"/>
  <c r="CR59" i="1"/>
  <c r="CM60" i="1"/>
  <c r="CG60" i="1"/>
  <c r="CB60" i="1"/>
  <c r="BW60" i="1"/>
  <c r="BQ60" i="1"/>
  <c r="BL60" i="1"/>
  <c r="BG60" i="1"/>
  <c r="BB60" i="1"/>
  <c r="AW60" i="1"/>
  <c r="AR60" i="1"/>
  <c r="AM60" i="1"/>
  <c r="AH60" i="1"/>
  <c r="AC60" i="1"/>
  <c r="X60" i="1"/>
  <c r="CW58" i="1"/>
  <c r="CR58" i="1"/>
  <c r="CM59" i="1"/>
  <c r="CG59" i="1"/>
  <c r="CB59" i="1"/>
  <c r="BW59" i="1"/>
  <c r="BQ59" i="1"/>
  <c r="BL59" i="1"/>
  <c r="BG59" i="1"/>
  <c r="BB59" i="1"/>
  <c r="AW59" i="1"/>
  <c r="AR59" i="1"/>
  <c r="AM59" i="1"/>
  <c r="AH59" i="1"/>
  <c r="AC59" i="1"/>
  <c r="X59" i="1"/>
  <c r="CW57" i="1"/>
  <c r="CR57" i="1"/>
  <c r="CM58" i="1"/>
  <c r="CG58" i="1"/>
  <c r="CB58" i="1"/>
  <c r="BW58" i="1"/>
  <c r="BQ58" i="1"/>
  <c r="BL58" i="1"/>
  <c r="BG58" i="1"/>
  <c r="BB58" i="1"/>
  <c r="AW58" i="1"/>
  <c r="AR58" i="1"/>
  <c r="AM58" i="1"/>
  <c r="AH58" i="1"/>
  <c r="AC58" i="1"/>
  <c r="X58" i="1"/>
  <c r="CW56" i="1"/>
  <c r="CR56" i="1"/>
  <c r="CM57" i="1"/>
  <c r="CG57" i="1"/>
  <c r="CB57" i="1"/>
  <c r="BW57" i="1"/>
  <c r="BQ57" i="1"/>
  <c r="BL57" i="1"/>
  <c r="BG57" i="1"/>
  <c r="BB57" i="1"/>
  <c r="AW57" i="1"/>
  <c r="AR57" i="1"/>
  <c r="AM57" i="1"/>
  <c r="AH57" i="1"/>
  <c r="AC57" i="1"/>
  <c r="X57" i="1"/>
  <c r="CW55" i="1"/>
  <c r="CR55" i="1"/>
  <c r="CM56" i="1"/>
  <c r="CG56" i="1"/>
  <c r="CB56" i="1"/>
  <c r="BW56" i="1"/>
  <c r="BQ56" i="1"/>
  <c r="BL56" i="1"/>
  <c r="BG56" i="1"/>
  <c r="BB56" i="1"/>
  <c r="AW56" i="1"/>
  <c r="AR56" i="1"/>
  <c r="AM56" i="1"/>
  <c r="AH56" i="1"/>
  <c r="AC56" i="1"/>
  <c r="X56" i="1"/>
  <c r="D55" i="1"/>
  <c r="C55" i="1"/>
  <c r="B55" i="1"/>
  <c r="CW54" i="1"/>
  <c r="CR54" i="1"/>
  <c r="CM55" i="1"/>
  <c r="CG55" i="1"/>
  <c r="CB55" i="1"/>
  <c r="BW55" i="1"/>
  <c r="BQ55" i="1"/>
  <c r="BL55" i="1"/>
  <c r="BG55" i="1"/>
  <c r="BB55" i="1"/>
  <c r="AW55" i="1"/>
  <c r="AR55" i="1"/>
  <c r="AM55" i="1"/>
  <c r="AH55" i="1"/>
  <c r="AC55" i="1"/>
  <c r="X55" i="1"/>
  <c r="D54" i="1"/>
  <c r="C54" i="1"/>
  <c r="B54" i="1"/>
  <c r="CW101" i="1"/>
  <c r="CR101" i="1"/>
  <c r="CM54" i="1"/>
  <c r="CG54" i="1"/>
  <c r="CB54" i="1"/>
  <c r="BW54" i="1"/>
  <c r="BQ54" i="1"/>
  <c r="BL54" i="1"/>
  <c r="BG54" i="1"/>
  <c r="BB54" i="1"/>
  <c r="AW54" i="1"/>
  <c r="AR54" i="1"/>
  <c r="AM54" i="1"/>
  <c r="AH54" i="1"/>
  <c r="AC54" i="1"/>
  <c r="X54" i="1"/>
  <c r="B101" i="1"/>
  <c r="C101" i="1"/>
  <c r="CW53" i="1"/>
  <c r="CR53" i="1"/>
  <c r="CM53" i="1"/>
  <c r="CG53" i="1"/>
  <c r="CB53" i="1"/>
  <c r="BW53" i="1"/>
  <c r="BQ53" i="1"/>
  <c r="BL53" i="1"/>
  <c r="BG53" i="1"/>
  <c r="BB53" i="1"/>
  <c r="AW53" i="1"/>
  <c r="AR53" i="1"/>
  <c r="DE53" i="1" s="1"/>
  <c r="AM53" i="1"/>
  <c r="AH53" i="1"/>
  <c r="AC53" i="1"/>
  <c r="X53" i="1"/>
  <c r="CW52" i="1"/>
  <c r="CR52" i="1"/>
  <c r="CM52" i="1"/>
  <c r="CG52" i="1"/>
  <c r="CB52" i="1"/>
  <c r="BW52" i="1"/>
  <c r="BQ52" i="1"/>
  <c r="BL52" i="1"/>
  <c r="BG52" i="1"/>
  <c r="BB52" i="1"/>
  <c r="AW52" i="1"/>
  <c r="AR52" i="1"/>
  <c r="DE52" i="1" s="1"/>
  <c r="AM52" i="1"/>
  <c r="AH52" i="1"/>
  <c r="AC52" i="1"/>
  <c r="X52" i="1"/>
  <c r="B52" i="1"/>
  <c r="C52" i="1"/>
  <c r="CW51" i="1"/>
  <c r="CR51" i="1"/>
  <c r="CM51" i="1"/>
  <c r="CG51" i="1"/>
  <c r="CB51" i="1"/>
  <c r="BW51" i="1"/>
  <c r="BQ51" i="1"/>
  <c r="BL51" i="1"/>
  <c r="BG51" i="1"/>
  <c r="BB51" i="1"/>
  <c r="AW51" i="1"/>
  <c r="AR51" i="1"/>
  <c r="DE51" i="1" s="1"/>
  <c r="AM51" i="1"/>
  <c r="AH51" i="1"/>
  <c r="AC51" i="1"/>
  <c r="X51" i="1"/>
  <c r="B51" i="1"/>
  <c r="C51" i="1"/>
  <c r="CW50" i="1"/>
  <c r="CR50" i="1"/>
  <c r="CM50" i="1"/>
  <c r="CG50" i="1"/>
  <c r="CB50" i="1"/>
  <c r="BW50" i="1"/>
  <c r="BQ50" i="1"/>
  <c r="BL50" i="1"/>
  <c r="BG50" i="1"/>
  <c r="BB50" i="1"/>
  <c r="AW50" i="1"/>
  <c r="AR50" i="1"/>
  <c r="AM50" i="1"/>
  <c r="AH50" i="1"/>
  <c r="AC50" i="1"/>
  <c r="X50" i="1"/>
  <c r="B50" i="1"/>
  <c r="C50" i="1"/>
  <c r="CW49" i="1"/>
  <c r="CR49" i="1"/>
  <c r="CM49" i="1"/>
  <c r="CG49" i="1"/>
  <c r="CB49" i="1"/>
  <c r="BW49" i="1"/>
  <c r="BQ49" i="1"/>
  <c r="BL49" i="1"/>
  <c r="BG49" i="1"/>
  <c r="BB49" i="1"/>
  <c r="AW49" i="1"/>
  <c r="AR49" i="1"/>
  <c r="DE49" i="1" s="1"/>
  <c r="AM49" i="1"/>
  <c r="AH49" i="1"/>
  <c r="AC49" i="1"/>
  <c r="X49" i="1"/>
  <c r="B49" i="1"/>
  <c r="C49" i="1"/>
  <c r="CX48" i="1"/>
  <c r="CW48" i="1"/>
  <c r="CR48" i="1"/>
  <c r="CM84" i="1"/>
  <c r="CG84" i="1"/>
  <c r="CB84" i="1"/>
  <c r="BW84" i="1"/>
  <c r="BQ84" i="1"/>
  <c r="BL84" i="1"/>
  <c r="BG84" i="1"/>
  <c r="BB84" i="1"/>
  <c r="AW84" i="1"/>
  <c r="AR84" i="1"/>
  <c r="AM84" i="1"/>
  <c r="AH84" i="1"/>
  <c r="AC84" i="1"/>
  <c r="X84" i="1"/>
  <c r="CX47" i="1"/>
  <c r="CW47" i="1"/>
  <c r="CR47" i="1"/>
  <c r="CM20" i="1"/>
  <c r="CG20" i="1"/>
  <c r="CB20" i="1"/>
  <c r="BW20" i="1"/>
  <c r="BQ20" i="1"/>
  <c r="BL20" i="1"/>
  <c r="BG20" i="1"/>
  <c r="BB20" i="1"/>
  <c r="AW20" i="1"/>
  <c r="AR20" i="1"/>
  <c r="AM20" i="1"/>
  <c r="AH20" i="1"/>
  <c r="AC20" i="1"/>
  <c r="X20" i="1"/>
  <c r="CX46" i="1"/>
  <c r="CW46" i="1"/>
  <c r="CR46" i="1"/>
  <c r="CM19" i="1"/>
  <c r="CG19" i="1"/>
  <c r="CB19" i="1"/>
  <c r="BW19" i="1"/>
  <c r="BQ19" i="1"/>
  <c r="BL19" i="1"/>
  <c r="BG19" i="1"/>
  <c r="BB19" i="1"/>
  <c r="AW19" i="1"/>
  <c r="AR19" i="1"/>
  <c r="AM19" i="1"/>
  <c r="AH19" i="1"/>
  <c r="AC19" i="1"/>
  <c r="X19" i="1"/>
  <c r="CX45" i="1"/>
  <c r="CW45" i="1"/>
  <c r="CR45" i="1"/>
  <c r="CM83" i="1"/>
  <c r="CG83" i="1"/>
  <c r="CB83" i="1"/>
  <c r="BW83" i="1"/>
  <c r="BQ83" i="1"/>
  <c r="BL83" i="1"/>
  <c r="BG83" i="1"/>
  <c r="BB83" i="1"/>
  <c r="AW83" i="1"/>
  <c r="AR83" i="1"/>
  <c r="AM83" i="1"/>
  <c r="AH83" i="1"/>
  <c r="AC83" i="1"/>
  <c r="X83" i="1"/>
  <c r="CX44" i="1"/>
  <c r="CW44" i="1"/>
  <c r="CR44" i="1"/>
  <c r="CM82" i="1"/>
  <c r="CG82" i="1"/>
  <c r="CB82" i="1"/>
  <c r="BW82" i="1"/>
  <c r="BQ82" i="1"/>
  <c r="BL82" i="1"/>
  <c r="BG82" i="1"/>
  <c r="BB82" i="1"/>
  <c r="AW82" i="1"/>
  <c r="AR82" i="1"/>
  <c r="AM82" i="1"/>
  <c r="AH82" i="1"/>
  <c r="AC82" i="1"/>
  <c r="X82" i="1"/>
  <c r="CX43" i="1"/>
  <c r="CW43" i="1"/>
  <c r="CR43" i="1"/>
  <c r="CM18" i="1"/>
  <c r="CG18" i="1"/>
  <c r="CB18" i="1"/>
  <c r="BW18" i="1"/>
  <c r="BQ18" i="1"/>
  <c r="BL18" i="1"/>
  <c r="BG18" i="1"/>
  <c r="BB18" i="1"/>
  <c r="AW18" i="1"/>
  <c r="AR18" i="1"/>
  <c r="AM18" i="1"/>
  <c r="AH18" i="1"/>
  <c r="AC18" i="1"/>
  <c r="X18" i="1"/>
  <c r="CX42" i="1"/>
  <c r="CW42" i="1"/>
  <c r="CR42" i="1"/>
  <c r="CM80" i="1"/>
  <c r="CG80" i="1"/>
  <c r="CB80" i="1"/>
  <c r="BW80" i="1"/>
  <c r="BQ80" i="1"/>
  <c r="BL80" i="1"/>
  <c r="BG80" i="1"/>
  <c r="BB80" i="1"/>
  <c r="AW80" i="1"/>
  <c r="AR80" i="1"/>
  <c r="AM80" i="1"/>
  <c r="AH80" i="1"/>
  <c r="AC80" i="1"/>
  <c r="X80" i="1"/>
  <c r="CW41" i="1"/>
  <c r="CR41" i="1"/>
  <c r="CM79" i="1"/>
  <c r="CG79" i="1"/>
  <c r="CB79" i="1"/>
  <c r="BW79" i="1"/>
  <c r="BQ79" i="1"/>
  <c r="BL79" i="1"/>
  <c r="BG79" i="1"/>
  <c r="BB79" i="1"/>
  <c r="AW79" i="1"/>
  <c r="AR79" i="1"/>
  <c r="AM79" i="1"/>
  <c r="AH79" i="1"/>
  <c r="AC79" i="1"/>
  <c r="X79" i="1"/>
  <c r="CW40" i="1"/>
  <c r="CR40" i="1"/>
  <c r="CM78" i="1"/>
  <c r="CG78" i="1"/>
  <c r="CB78" i="1"/>
  <c r="BW78" i="1"/>
  <c r="BQ78" i="1"/>
  <c r="BL78" i="1"/>
  <c r="BG78" i="1"/>
  <c r="BB78" i="1"/>
  <c r="AW78" i="1"/>
  <c r="AR78" i="1"/>
  <c r="DE78" i="1" s="1"/>
  <c r="AM78" i="1"/>
  <c r="AH78" i="1"/>
  <c r="AC78" i="1"/>
  <c r="X78" i="1"/>
  <c r="CW39" i="1"/>
  <c r="CR39" i="1"/>
  <c r="CM77" i="1"/>
  <c r="CG77" i="1"/>
  <c r="CB77" i="1"/>
  <c r="BW77" i="1"/>
  <c r="BQ77" i="1"/>
  <c r="BL77" i="1"/>
  <c r="BG77" i="1"/>
  <c r="BB77" i="1"/>
  <c r="AW77" i="1"/>
  <c r="AR77" i="1"/>
  <c r="AM77" i="1"/>
  <c r="AH77" i="1"/>
  <c r="AC77" i="1"/>
  <c r="X77" i="1"/>
  <c r="CW14" i="1"/>
  <c r="CR14" i="1"/>
  <c r="CM17" i="1"/>
  <c r="CG17" i="1"/>
  <c r="CB17" i="1"/>
  <c r="BW17" i="1"/>
  <c r="BQ17" i="1"/>
  <c r="BL17" i="1"/>
  <c r="BG17" i="1"/>
  <c r="BB17" i="1"/>
  <c r="AW17" i="1"/>
  <c r="AR17" i="1"/>
  <c r="AM17" i="1"/>
  <c r="AH17" i="1"/>
  <c r="AC17" i="1"/>
  <c r="X17" i="1"/>
  <c r="CW38" i="1"/>
  <c r="CR38" i="1"/>
  <c r="CM76" i="1"/>
  <c r="CG76" i="1"/>
  <c r="CB76" i="1"/>
  <c r="BW76" i="1"/>
  <c r="BQ76" i="1"/>
  <c r="BL76" i="1"/>
  <c r="BG76" i="1"/>
  <c r="BB76" i="1"/>
  <c r="AW76" i="1"/>
  <c r="AR76" i="1"/>
  <c r="AM76" i="1"/>
  <c r="AH76" i="1"/>
  <c r="AC76" i="1"/>
  <c r="X76" i="1"/>
  <c r="CW37" i="1"/>
  <c r="CR37" i="1"/>
  <c r="CM101" i="1"/>
  <c r="CG101" i="1"/>
  <c r="CB101" i="1"/>
  <c r="BW101" i="1"/>
  <c r="BQ101" i="1"/>
  <c r="BL101" i="1"/>
  <c r="BG101" i="1"/>
  <c r="BB101" i="1"/>
  <c r="AW101" i="1"/>
  <c r="AR101" i="1"/>
  <c r="AM101" i="1"/>
  <c r="AH101" i="1"/>
  <c r="AC101" i="1"/>
  <c r="X101" i="1"/>
  <c r="CW36" i="1"/>
  <c r="CR36" i="1"/>
  <c r="CM90" i="1"/>
  <c r="CG90" i="1"/>
  <c r="CB90" i="1"/>
  <c r="BW90" i="1"/>
  <c r="BQ90" i="1"/>
  <c r="BL90" i="1"/>
  <c r="BG90" i="1"/>
  <c r="BB90" i="1"/>
  <c r="AW90" i="1"/>
  <c r="AR90" i="1"/>
  <c r="AM90" i="1"/>
  <c r="AH90" i="1"/>
  <c r="AC90" i="1"/>
  <c r="X90" i="1"/>
  <c r="CW13" i="1"/>
  <c r="CR13" i="1"/>
  <c r="CM89" i="1"/>
  <c r="CG89" i="1"/>
  <c r="CB89" i="1"/>
  <c r="BW89" i="1"/>
  <c r="BQ89" i="1"/>
  <c r="BL89" i="1"/>
  <c r="BG89" i="1"/>
  <c r="BB89" i="1"/>
  <c r="AW89" i="1"/>
  <c r="AR89" i="1"/>
  <c r="AM89" i="1"/>
  <c r="AH89" i="1"/>
  <c r="AC89" i="1"/>
  <c r="X89" i="1"/>
  <c r="CV12" i="1"/>
  <c r="CQ12" i="1"/>
  <c r="CL12" i="1"/>
  <c r="CF12" i="1"/>
  <c r="CA12" i="1"/>
  <c r="BV12" i="1"/>
  <c r="BP12" i="1"/>
  <c r="BK12" i="1"/>
  <c r="BF12" i="1"/>
  <c r="BA12" i="1"/>
  <c r="AV12" i="1"/>
  <c r="AQ12" i="1"/>
  <c r="AL12" i="1"/>
  <c r="AG12" i="1"/>
  <c r="AB12" i="1"/>
  <c r="W12" i="1"/>
  <c r="CW11" i="1"/>
  <c r="CW12" i="1" s="1"/>
  <c r="CR11" i="1"/>
  <c r="CR12" i="1" s="1"/>
  <c r="CM11" i="1"/>
  <c r="CM12" i="1" s="1"/>
  <c r="CG11" i="1"/>
  <c r="CG12" i="1" s="1"/>
  <c r="CB11" i="1"/>
  <c r="CB12" i="1" s="1"/>
  <c r="BW11" i="1"/>
  <c r="BW12" i="1" s="1"/>
  <c r="BQ11" i="1"/>
  <c r="BQ12" i="1" s="1"/>
  <c r="BL11" i="1"/>
  <c r="BL12" i="1" s="1"/>
  <c r="BG11" i="1"/>
  <c r="BG12" i="1" s="1"/>
  <c r="BB11" i="1"/>
  <c r="BB12" i="1" s="1"/>
  <c r="AW11" i="1"/>
  <c r="AW12" i="1" s="1"/>
  <c r="AR11" i="1"/>
  <c r="AR12" i="1" s="1"/>
  <c r="AM11" i="1"/>
  <c r="AM12" i="1" s="1"/>
  <c r="AH11" i="1"/>
  <c r="AH12" i="1" s="1"/>
  <c r="AC11" i="1"/>
  <c r="AC12" i="1" s="1"/>
  <c r="X11" i="1"/>
  <c r="X12" i="1" s="1"/>
  <c r="DE13" i="1" l="1"/>
  <c r="DE36" i="1"/>
  <c r="BR101" i="1"/>
  <c r="C95" i="1"/>
  <c r="C87" i="1"/>
  <c r="BR69" i="1"/>
  <c r="BR73" i="1"/>
  <c r="BR96" i="1"/>
  <c r="DE75" i="1"/>
  <c r="DD16" i="1"/>
  <c r="DG53" i="1"/>
  <c r="DF36" i="1"/>
  <c r="DE92" i="1"/>
  <c r="DO50" i="1"/>
  <c r="DO52" i="1"/>
  <c r="DO49" i="1"/>
  <c r="DO51" i="1"/>
  <c r="BR29" i="1"/>
  <c r="BR12" i="1"/>
  <c r="C72" i="1"/>
  <c r="DE72" i="1"/>
  <c r="CH96" i="1"/>
  <c r="DO38" i="1"/>
  <c r="DB39" i="1"/>
  <c r="DO39" i="1"/>
  <c r="BR16" i="1"/>
  <c r="DE91" i="1"/>
  <c r="DI13" i="1"/>
  <c r="DA13" i="1"/>
  <c r="DE100" i="1"/>
  <c r="DO53" i="1"/>
  <c r="DB36" i="1"/>
  <c r="DB37" i="1"/>
  <c r="DF37" i="1"/>
  <c r="DJ37" i="1"/>
  <c r="DE38" i="1"/>
  <c r="DE14" i="1"/>
  <c r="DE39" i="1"/>
  <c r="DD41" i="1"/>
  <c r="DC49" i="1"/>
  <c r="DC51" i="1"/>
  <c r="DG51" i="1"/>
  <c r="BR54" i="1"/>
  <c r="DG54" i="1"/>
  <c r="DD55" i="1"/>
  <c r="DH55" i="1"/>
  <c r="DD36" i="1"/>
  <c r="DH71" i="1"/>
  <c r="BR47" i="1"/>
  <c r="BR65" i="1"/>
  <c r="DE26" i="1"/>
  <c r="BR75" i="1"/>
  <c r="DE87" i="1"/>
  <c r="BR31" i="1"/>
  <c r="DC69" i="1"/>
  <c r="DF39" i="1"/>
  <c r="DD61" i="1"/>
  <c r="DH36" i="1"/>
  <c r="DC50" i="1"/>
  <c r="DG50" i="1"/>
  <c r="DG52" i="1"/>
  <c r="DC53" i="1"/>
  <c r="BR55" i="1"/>
  <c r="BR60" i="1"/>
  <c r="BR61" i="1"/>
  <c r="BR13" i="1"/>
  <c r="BR37" i="1"/>
  <c r="BR38" i="1"/>
  <c r="DH73" i="1"/>
  <c r="C80" i="1"/>
  <c r="DE22" i="1"/>
  <c r="BR91" i="1"/>
  <c r="DE32" i="1"/>
  <c r="DH59" i="1"/>
  <c r="DH63" i="1"/>
  <c r="DH57" i="1"/>
  <c r="DM74" i="1"/>
  <c r="BR80" i="1"/>
  <c r="BR19" i="1"/>
  <c r="BR49" i="1"/>
  <c r="BR52" i="1"/>
  <c r="DE55" i="1"/>
  <c r="DE57" i="1"/>
  <c r="DE59" i="1"/>
  <c r="DE62" i="1"/>
  <c r="DE18" i="1"/>
  <c r="DE68" i="1"/>
  <c r="DE20" i="1"/>
  <c r="CH48" i="1"/>
  <c r="BR48" i="1"/>
  <c r="BR66" i="1"/>
  <c r="DE83" i="1"/>
  <c r="DE86" i="1"/>
  <c r="BR86" i="1"/>
  <c r="CH26" i="1"/>
  <c r="DE35" i="1"/>
  <c r="BR26" i="1"/>
  <c r="DH58" i="1"/>
  <c r="DD63" i="1"/>
  <c r="DH38" i="1"/>
  <c r="DE79" i="1"/>
  <c r="CH29" i="1"/>
  <c r="DE94" i="1"/>
  <c r="DE29" i="1"/>
  <c r="DE31" i="1"/>
  <c r="CH92" i="1"/>
  <c r="DD58" i="1"/>
  <c r="DD59" i="1"/>
  <c r="DD38" i="1"/>
  <c r="DD14" i="1"/>
  <c r="DD40" i="1"/>
  <c r="BR17" i="1"/>
  <c r="BR78" i="1"/>
  <c r="BR51" i="1"/>
  <c r="DG16" i="1"/>
  <c r="BR45" i="1"/>
  <c r="DE81" i="1"/>
  <c r="CH72" i="1"/>
  <c r="BR81" i="1"/>
  <c r="BR32" i="1"/>
  <c r="BR33" i="1"/>
  <c r="DE27" i="1"/>
  <c r="DE34" i="1"/>
  <c r="DO101" i="1"/>
  <c r="BR20" i="1"/>
  <c r="BR50" i="1"/>
  <c r="BR53" i="1"/>
  <c r="BR59" i="1"/>
  <c r="DO13" i="1"/>
  <c r="BR14" i="1"/>
  <c r="BR40" i="1"/>
  <c r="DE71" i="1"/>
  <c r="DG49" i="1"/>
  <c r="C81" i="1"/>
  <c r="B19" i="1"/>
  <c r="CH81" i="1"/>
  <c r="DG14" i="1"/>
  <c r="DO14" i="1"/>
  <c r="BR24" i="1"/>
  <c r="BR93" i="1"/>
  <c r="DE15" i="1"/>
  <c r="DE37" i="1"/>
  <c r="DE74" i="1"/>
  <c r="C28" i="1"/>
  <c r="BR35" i="1"/>
  <c r="DE23" i="1"/>
  <c r="BR22" i="1"/>
  <c r="DE40" i="1"/>
  <c r="DD57" i="1"/>
  <c r="BR83" i="1"/>
  <c r="DE89" i="1"/>
  <c r="BR62" i="1"/>
  <c r="BR63" i="1"/>
  <c r="D75" i="1"/>
  <c r="B75" i="1"/>
  <c r="C75" i="1"/>
  <c r="DE17" i="1"/>
  <c r="BR74" i="1"/>
  <c r="DE84" i="1"/>
  <c r="BR95" i="1"/>
  <c r="B72" i="1"/>
  <c r="DE101" i="1"/>
  <c r="C37" i="1"/>
  <c r="B37" i="1"/>
  <c r="D37" i="1"/>
  <c r="C93" i="1"/>
  <c r="D93" i="1"/>
  <c r="B93" i="1"/>
  <c r="C32" i="1"/>
  <c r="D24" i="1"/>
  <c r="C24" i="1"/>
  <c r="B24" i="1"/>
  <c r="DE33" i="1"/>
  <c r="BR90" i="1"/>
  <c r="CH76" i="1"/>
  <c r="BR77" i="1"/>
  <c r="CH80" i="1"/>
  <c r="DE16" i="1"/>
  <c r="C22" i="1"/>
  <c r="B47" i="1"/>
  <c r="C47" i="1"/>
  <c r="D47" i="1"/>
  <c r="B42" i="1"/>
  <c r="D42" i="1"/>
  <c r="C42" i="1"/>
  <c r="DG13" i="1"/>
  <c r="DD37" i="1"/>
  <c r="BR76" i="1"/>
  <c r="DJ40" i="1"/>
  <c r="DE54" i="1"/>
  <c r="DE56" i="1"/>
  <c r="DE58" i="1"/>
  <c r="B67" i="1"/>
  <c r="C67" i="1"/>
  <c r="D67" i="1"/>
  <c r="D20" i="1"/>
  <c r="D68" i="1"/>
  <c r="B68" i="1"/>
  <c r="C68" i="1"/>
  <c r="CH74" i="1"/>
  <c r="C88" i="1"/>
  <c r="C74" i="1"/>
  <c r="B74" i="1"/>
  <c r="D74" i="1"/>
  <c r="DE93" i="1"/>
  <c r="CH86" i="1"/>
  <c r="D14" i="1"/>
  <c r="B14" i="1"/>
  <c r="C14" i="1"/>
  <c r="CH24" i="1"/>
  <c r="CH100" i="1"/>
  <c r="BR100" i="1"/>
  <c r="DD13" i="1"/>
  <c r="BR79" i="1"/>
  <c r="BR18" i="1"/>
  <c r="CH82" i="1"/>
  <c r="BR82" i="1"/>
  <c r="CH19" i="1"/>
  <c r="CH52" i="1"/>
  <c r="C53" i="1"/>
  <c r="DC101" i="1"/>
  <c r="DG101" i="1"/>
  <c r="BR58" i="1"/>
  <c r="DE60" i="1"/>
  <c r="DG62" i="1"/>
  <c r="DE63" i="1"/>
  <c r="DE64" i="1"/>
  <c r="DE65" i="1"/>
  <c r="DE66" i="1"/>
  <c r="DE69" i="1"/>
  <c r="DE70" i="1"/>
  <c r="DE76" i="1"/>
  <c r="B69" i="1"/>
  <c r="C69" i="1"/>
  <c r="D69" i="1"/>
  <c r="CH67" i="1"/>
  <c r="BR67" i="1"/>
  <c r="DE80" i="1"/>
  <c r="CH70" i="1"/>
  <c r="DE82" i="1"/>
  <c r="B83" i="1"/>
  <c r="D71" i="1"/>
  <c r="C71" i="1"/>
  <c r="B71" i="1"/>
  <c r="DE88" i="1"/>
  <c r="DE90" i="1"/>
  <c r="DD24" i="1"/>
  <c r="BR99" i="1"/>
  <c r="B30" i="1"/>
  <c r="D38" i="1"/>
  <c r="C38" i="1"/>
  <c r="B38" i="1"/>
  <c r="DE96" i="1"/>
  <c r="C26" i="1"/>
  <c r="D26" i="1"/>
  <c r="C91" i="1"/>
  <c r="D91" i="1"/>
  <c r="B91" i="1"/>
  <c r="D92" i="1"/>
  <c r="DE30" i="1"/>
  <c r="DH37" i="1"/>
  <c r="DB40" i="1"/>
  <c r="CH59" i="1"/>
  <c r="C76" i="1"/>
  <c r="B39" i="1"/>
  <c r="C39" i="1"/>
  <c r="D39" i="1"/>
  <c r="B100" i="1"/>
  <c r="C100" i="1"/>
  <c r="D100" i="1"/>
  <c r="C23" i="1"/>
  <c r="C96" i="1"/>
  <c r="D45" i="1"/>
  <c r="C45" i="1"/>
  <c r="B45" i="1"/>
  <c r="DA37" i="1"/>
  <c r="DC14" i="1"/>
  <c r="DD39" i="1"/>
  <c r="CH20" i="1"/>
  <c r="CH84" i="1"/>
  <c r="BR84" i="1"/>
  <c r="DE50" i="1"/>
  <c r="DK55" i="1"/>
  <c r="DE61" i="1"/>
  <c r="CH13" i="1"/>
  <c r="DE73" i="1"/>
  <c r="CH47" i="1"/>
  <c r="DE77" i="1"/>
  <c r="C83" i="1"/>
  <c r="G83" i="1" s="1"/>
  <c r="DE19" i="1"/>
  <c r="DE85" i="1"/>
  <c r="DE21" i="1"/>
  <c r="CH28" i="1"/>
  <c r="BR28" i="1"/>
  <c r="D16" i="1"/>
  <c r="B16" i="1"/>
  <c r="C16" i="1"/>
  <c r="CH97" i="1"/>
  <c r="BR97" i="1"/>
  <c r="DE24" i="1"/>
  <c r="DE25" i="1"/>
  <c r="CH35" i="1"/>
  <c r="C27" i="1"/>
  <c r="C25" i="1"/>
  <c r="D25" i="1"/>
  <c r="C70" i="1"/>
  <c r="D70" i="1"/>
  <c r="B70" i="1"/>
  <c r="DE97" i="1"/>
  <c r="DE98" i="1"/>
  <c r="BR25" i="1"/>
  <c r="B73" i="1"/>
  <c r="C73" i="1"/>
  <c r="D73" i="1"/>
  <c r="CH94" i="1"/>
  <c r="DE99" i="1"/>
  <c r="B46" i="1"/>
  <c r="C46" i="1"/>
  <c r="D46" i="1"/>
  <c r="C92" i="1"/>
  <c r="B26" i="1"/>
  <c r="I54" i="1"/>
  <c r="DL100" i="1"/>
  <c r="DL94" i="1"/>
  <c r="DL92" i="1"/>
  <c r="DL68" i="1"/>
  <c r="DL59" i="1"/>
  <c r="DL70" i="1"/>
  <c r="DL65" i="1"/>
  <c r="DL57" i="1"/>
  <c r="DL54" i="1"/>
  <c r="DL39" i="1"/>
  <c r="DL63" i="1"/>
  <c r="DL55" i="1"/>
  <c r="DL41" i="1"/>
  <c r="DL66" i="1"/>
  <c r="DL38" i="1"/>
  <c r="DL36" i="1"/>
  <c r="DL61" i="1"/>
  <c r="DK35" i="1"/>
  <c r="DK99" i="1"/>
  <c r="DK34" i="1"/>
  <c r="DK33" i="1"/>
  <c r="DK98" i="1"/>
  <c r="DK31" i="1"/>
  <c r="DK97" i="1"/>
  <c r="DK32" i="1"/>
  <c r="DK30" i="1"/>
  <c r="DK96" i="1"/>
  <c r="DK27" i="1"/>
  <c r="DK91" i="1"/>
  <c r="DK26" i="1"/>
  <c r="DK90" i="1"/>
  <c r="DK89" i="1"/>
  <c r="DK23" i="1"/>
  <c r="DK84" i="1"/>
  <c r="DK83" i="1"/>
  <c r="DK93" i="1"/>
  <c r="DK86" i="1"/>
  <c r="DK85" i="1"/>
  <c r="DK82" i="1"/>
  <c r="DK87" i="1"/>
  <c r="DK21" i="1"/>
  <c r="DK20" i="1"/>
  <c r="DK81" i="1"/>
  <c r="DK19" i="1"/>
  <c r="DK17" i="1"/>
  <c r="DK67" i="1"/>
  <c r="DK77" i="1"/>
  <c r="DK88" i="1"/>
  <c r="DK22" i="1"/>
  <c r="DK78" i="1"/>
  <c r="DK75" i="1"/>
  <c r="DK79" i="1"/>
  <c r="DK69" i="1"/>
  <c r="DK62" i="1"/>
  <c r="DK41" i="1"/>
  <c r="DK76" i="1"/>
  <c r="DK60" i="1"/>
  <c r="DK40" i="1"/>
  <c r="DK37" i="1"/>
  <c r="DK71" i="1"/>
  <c r="DK58" i="1"/>
  <c r="DL13" i="1"/>
  <c r="DC13" i="1"/>
  <c r="DM36" i="1"/>
  <c r="DA14" i="1"/>
  <c r="DI14" i="1"/>
  <c r="DL14" i="1"/>
  <c r="DF40" i="1"/>
  <c r="DL49" i="1"/>
  <c r="CH50" i="1"/>
  <c r="DL51" i="1"/>
  <c r="DA53" i="1"/>
  <c r="DI53" i="1"/>
  <c r="CH54" i="1"/>
  <c r="DA56" i="1"/>
  <c r="CH57" i="1"/>
  <c r="DI56" i="1"/>
  <c r="BR57" i="1"/>
  <c r="DC62" i="1"/>
  <c r="DM62" i="1"/>
  <c r="DK64" i="1"/>
  <c r="D77" i="1"/>
  <c r="B77" i="1"/>
  <c r="C77" i="1"/>
  <c r="DC82" i="1"/>
  <c r="DM83" i="1"/>
  <c r="DB92" i="1"/>
  <c r="DB20" i="1"/>
  <c r="DB83" i="1"/>
  <c r="DB80" i="1"/>
  <c r="DB81" i="1"/>
  <c r="DB54" i="1"/>
  <c r="DB41" i="1"/>
  <c r="DB67" i="1"/>
  <c r="DF94" i="1"/>
  <c r="DF92" i="1"/>
  <c r="DF83" i="1"/>
  <c r="DF80" i="1"/>
  <c r="DF67" i="1"/>
  <c r="DF66" i="1"/>
  <c r="DF19" i="1"/>
  <c r="DF68" i="1"/>
  <c r="DF41" i="1"/>
  <c r="DF61" i="1"/>
  <c r="DF54" i="1"/>
  <c r="DJ83" i="1"/>
  <c r="DJ92" i="1"/>
  <c r="DJ80" i="1"/>
  <c r="DJ15" i="1"/>
  <c r="DJ66" i="1"/>
  <c r="DJ20" i="1"/>
  <c r="DJ81" i="1"/>
  <c r="DJ41" i="1"/>
  <c r="DB13" i="1"/>
  <c r="DF13" i="1"/>
  <c r="DJ13" i="1"/>
  <c r="DM13" i="1"/>
  <c r="DO36" i="1"/>
  <c r="DJ36" i="1"/>
  <c r="CH101" i="1"/>
  <c r="DL37" i="1"/>
  <c r="DM37" i="1"/>
  <c r="DC38" i="1"/>
  <c r="DG38" i="1"/>
  <c r="DK38" i="1"/>
  <c r="DB14" i="1"/>
  <c r="DF14" i="1"/>
  <c r="DJ14" i="1"/>
  <c r="DK14" i="1"/>
  <c r="DC39" i="1"/>
  <c r="DG39" i="1"/>
  <c r="DK39" i="1"/>
  <c r="DJ39" i="1"/>
  <c r="DC40" i="1"/>
  <c r="DG40" i="1"/>
  <c r="DI40" i="1"/>
  <c r="CH79" i="1"/>
  <c r="DB49" i="1"/>
  <c r="DF49" i="1"/>
  <c r="DJ49" i="1"/>
  <c r="DK49" i="1"/>
  <c r="DD50" i="1"/>
  <c r="DH50" i="1"/>
  <c r="DB51" i="1"/>
  <c r="DF51" i="1"/>
  <c r="DJ51" i="1"/>
  <c r="DK51" i="1"/>
  <c r="DD52" i="1"/>
  <c r="DH52" i="1"/>
  <c r="DC52" i="1"/>
  <c r="DB53" i="1"/>
  <c r="DF53" i="1"/>
  <c r="DJ53" i="1"/>
  <c r="DK53" i="1"/>
  <c r="DD101" i="1"/>
  <c r="DH101" i="1"/>
  <c r="G54" i="1"/>
  <c r="H54" i="1"/>
  <c r="DH54" i="1"/>
  <c r="DK54" i="1"/>
  <c r="DD54" i="1"/>
  <c r="DK56" i="1"/>
  <c r="DA58" i="1"/>
  <c r="DF59" i="1"/>
  <c r="DC60" i="1"/>
  <c r="CH61" i="1"/>
  <c r="DB61" i="1"/>
  <c r="DB63" i="1"/>
  <c r="DG64" i="1"/>
  <c r="DA65" i="1"/>
  <c r="DI65" i="1"/>
  <c r="DM65" i="1"/>
  <c r="DB66" i="1"/>
  <c r="DC67" i="1"/>
  <c r="DG67" i="1"/>
  <c r="CH14" i="1"/>
  <c r="DM15" i="1"/>
  <c r="DI16" i="1"/>
  <c r="DH68" i="1"/>
  <c r="DB69" i="1"/>
  <c r="DF69" i="1"/>
  <c r="DJ69" i="1"/>
  <c r="BR42" i="1"/>
  <c r="DD70" i="1"/>
  <c r="DB72" i="1"/>
  <c r="DF72" i="1"/>
  <c r="DJ72" i="1"/>
  <c r="DA75" i="1"/>
  <c r="DD78" i="1"/>
  <c r="DH78" i="1"/>
  <c r="DC100" i="1"/>
  <c r="DC31" i="1"/>
  <c r="DC95" i="1"/>
  <c r="DC96" i="1"/>
  <c r="DC28" i="1"/>
  <c r="DC29" i="1"/>
  <c r="DC89" i="1"/>
  <c r="DC23" i="1"/>
  <c r="DC84" i="1"/>
  <c r="DC25" i="1"/>
  <c r="DC19" i="1"/>
  <c r="DC93" i="1"/>
  <c r="DC27" i="1"/>
  <c r="DC78" i="1"/>
  <c r="DC75" i="1"/>
  <c r="DC22" i="1"/>
  <c r="DC73" i="1"/>
  <c r="DC41" i="1"/>
  <c r="DC18" i="1"/>
  <c r="DC79" i="1"/>
  <c r="DC71" i="1"/>
  <c r="DC55" i="1"/>
  <c r="DC88" i="1"/>
  <c r="DC76" i="1"/>
  <c r="DC74" i="1"/>
  <c r="DC72" i="1"/>
  <c r="DC68" i="1"/>
  <c r="DC58" i="1"/>
  <c r="DG100" i="1"/>
  <c r="DG29" i="1"/>
  <c r="DG28" i="1"/>
  <c r="DG25" i="1"/>
  <c r="DG82" i="1"/>
  <c r="DG83" i="1"/>
  <c r="DG69" i="1"/>
  <c r="DG68" i="1"/>
  <c r="DG86" i="1"/>
  <c r="DG73" i="1"/>
  <c r="DG80" i="1"/>
  <c r="DG41" i="1"/>
  <c r="DG66" i="1"/>
  <c r="DG55" i="1"/>
  <c r="BR11" i="1"/>
  <c r="CH11" i="1"/>
  <c r="BR89" i="1"/>
  <c r="CH89" i="1"/>
  <c r="DC36" i="1"/>
  <c r="DG36" i="1"/>
  <c r="DK36" i="1"/>
  <c r="CH17" i="1"/>
  <c r="DH39" i="1"/>
  <c r="DH40" i="1"/>
  <c r="DL40" i="1"/>
  <c r="DM40" i="1"/>
  <c r="CH18" i="1"/>
  <c r="CH49" i="1"/>
  <c r="DA50" i="1"/>
  <c r="DI50" i="1"/>
  <c r="DL50" i="1"/>
  <c r="CH51" i="1"/>
  <c r="DA52" i="1"/>
  <c r="DI52" i="1"/>
  <c r="DL52" i="1"/>
  <c r="CH53" i="1"/>
  <c r="DA101" i="1"/>
  <c r="DI101" i="1"/>
  <c r="DL101" i="1"/>
  <c r="DJ54" i="1"/>
  <c r="CH56" i="1"/>
  <c r="DJ55" i="1"/>
  <c r="DO55" i="1"/>
  <c r="DF55" i="1"/>
  <c r="DG56" i="1"/>
  <c r="DA57" i="1"/>
  <c r="DI57" i="1"/>
  <c r="DM57" i="1"/>
  <c r="DG60" i="1"/>
  <c r="DC61" i="1"/>
  <c r="DG61" i="1"/>
  <c r="DK61" i="1"/>
  <c r="DF63" i="1"/>
  <c r="DO63" i="1"/>
  <c r="DJ63" i="1"/>
  <c r="DL64" i="1"/>
  <c r="DB65" i="1"/>
  <c r="DF65" i="1"/>
  <c r="DH65" i="1"/>
  <c r="DJ67" i="1"/>
  <c r="DA16" i="1"/>
  <c r="DL16" i="1"/>
  <c r="DM68" i="1"/>
  <c r="DF70" i="1"/>
  <c r="DG77" i="1"/>
  <c r="DA20" i="1"/>
  <c r="DI20" i="1"/>
  <c r="DA100" i="1"/>
  <c r="DA97" i="1"/>
  <c r="DA24" i="1"/>
  <c r="DA32" i="1"/>
  <c r="DA30" i="1"/>
  <c r="DA26" i="1"/>
  <c r="DA89" i="1"/>
  <c r="DA23" i="1"/>
  <c r="DA84" i="1"/>
  <c r="DA82" i="1"/>
  <c r="DA87" i="1"/>
  <c r="DA21" i="1"/>
  <c r="DA18" i="1"/>
  <c r="DA17" i="1"/>
  <c r="DA19" i="1"/>
  <c r="DA69" i="1"/>
  <c r="CH12" i="1"/>
  <c r="DN41" i="1" s="1"/>
  <c r="DA70" i="1"/>
  <c r="DA62" i="1"/>
  <c r="DA78" i="1"/>
  <c r="DA41" i="1"/>
  <c r="DI95" i="1"/>
  <c r="DI100" i="1"/>
  <c r="DI97" i="1"/>
  <c r="DI30" i="1"/>
  <c r="DI32" i="1"/>
  <c r="DI35" i="1"/>
  <c r="DI34" i="1"/>
  <c r="DI89" i="1"/>
  <c r="DI23" i="1"/>
  <c r="DI84" i="1"/>
  <c r="DI19" i="1"/>
  <c r="DI26" i="1"/>
  <c r="DI18" i="1"/>
  <c r="DI17" i="1"/>
  <c r="DI24" i="1"/>
  <c r="DI87" i="1"/>
  <c r="DI21" i="1"/>
  <c r="DI82" i="1"/>
  <c r="DI74" i="1"/>
  <c r="DI72" i="1"/>
  <c r="DI78" i="1"/>
  <c r="DI75" i="1"/>
  <c r="DI69" i="1"/>
  <c r="DI62" i="1"/>
  <c r="DI70" i="1"/>
  <c r="DI41" i="1"/>
  <c r="DM99" i="1"/>
  <c r="DM33" i="1"/>
  <c r="DM97" i="1"/>
  <c r="DM100" i="1"/>
  <c r="DM32" i="1"/>
  <c r="DM30" i="1"/>
  <c r="DM95" i="1"/>
  <c r="DM35" i="1"/>
  <c r="DM34" i="1"/>
  <c r="DM98" i="1"/>
  <c r="DM96" i="1"/>
  <c r="DM31" i="1"/>
  <c r="DM24" i="1"/>
  <c r="DM28" i="1"/>
  <c r="DM26" i="1"/>
  <c r="DM90" i="1"/>
  <c r="DM93" i="1"/>
  <c r="DM86" i="1"/>
  <c r="DM85" i="1"/>
  <c r="DM29" i="1"/>
  <c r="DM87" i="1"/>
  <c r="DM21" i="1"/>
  <c r="DM20" i="1"/>
  <c r="DM27" i="1"/>
  <c r="DM25" i="1"/>
  <c r="DM91" i="1"/>
  <c r="DM88" i="1"/>
  <c r="DM22" i="1"/>
  <c r="DM77" i="1"/>
  <c r="DM16" i="1"/>
  <c r="DM80" i="1"/>
  <c r="DM78" i="1"/>
  <c r="DM75" i="1"/>
  <c r="DM89" i="1"/>
  <c r="DM23" i="1"/>
  <c r="DM81" i="1"/>
  <c r="DM79" i="1"/>
  <c r="DM76" i="1"/>
  <c r="DM17" i="1"/>
  <c r="DM73" i="1"/>
  <c r="DM60" i="1"/>
  <c r="DM71" i="1"/>
  <c r="DM58" i="1"/>
  <c r="DM101" i="1"/>
  <c r="DM53" i="1"/>
  <c r="DM52" i="1"/>
  <c r="DM51" i="1"/>
  <c r="DM50" i="1"/>
  <c r="DM49" i="1"/>
  <c r="DM14" i="1"/>
  <c r="DM84" i="1"/>
  <c r="DM72" i="1"/>
  <c r="DM67" i="1"/>
  <c r="DM64" i="1"/>
  <c r="DM56" i="1"/>
  <c r="DM41" i="1"/>
  <c r="DK13" i="1"/>
  <c r="DA36" i="1"/>
  <c r="DI36" i="1"/>
  <c r="DI37" i="1"/>
  <c r="DF38" i="1"/>
  <c r="DA49" i="1"/>
  <c r="DI49" i="1"/>
  <c r="DA51" i="1"/>
  <c r="DI51" i="1"/>
  <c r="DL53" i="1"/>
  <c r="DC54" i="1"/>
  <c r="CH55" i="1"/>
  <c r="DC56" i="1"/>
  <c r="DF15" i="1"/>
  <c r="DC16" i="1"/>
  <c r="CH40" i="1"/>
  <c r="DA74" i="1"/>
  <c r="DL74" i="1"/>
  <c r="DM82" i="1"/>
  <c r="DI91" i="1"/>
  <c r="DO35" i="1"/>
  <c r="DO99" i="1"/>
  <c r="DO34" i="1"/>
  <c r="DO33" i="1"/>
  <c r="DO98" i="1"/>
  <c r="DO32" i="1"/>
  <c r="DO30" i="1"/>
  <c r="DO96" i="1"/>
  <c r="DO31" i="1"/>
  <c r="DO26" i="1"/>
  <c r="DO97" i="1"/>
  <c r="DO93" i="1"/>
  <c r="DO91" i="1"/>
  <c r="DO87" i="1"/>
  <c r="DO21" i="1"/>
  <c r="DO19" i="1"/>
  <c r="DO18" i="1"/>
  <c r="DO88" i="1"/>
  <c r="DO22" i="1"/>
  <c r="DO83" i="1"/>
  <c r="DO89" i="1"/>
  <c r="DO23" i="1"/>
  <c r="DO84" i="1"/>
  <c r="DO82" i="1"/>
  <c r="DO86" i="1"/>
  <c r="DO80" i="1"/>
  <c r="DO78" i="1"/>
  <c r="DO75" i="1"/>
  <c r="DO90" i="1"/>
  <c r="DO85" i="1"/>
  <c r="DO81" i="1"/>
  <c r="DO79" i="1"/>
  <c r="DO76" i="1"/>
  <c r="DO20" i="1"/>
  <c r="DO17" i="1"/>
  <c r="DO69" i="1"/>
  <c r="DO58" i="1"/>
  <c r="DO41" i="1"/>
  <c r="DO16" i="1"/>
  <c r="DO67" i="1"/>
  <c r="DO64" i="1"/>
  <c r="DO56" i="1"/>
  <c r="DO40" i="1"/>
  <c r="DO37" i="1"/>
  <c r="DO77" i="1"/>
  <c r="DO66" i="1"/>
  <c r="DO62" i="1"/>
  <c r="DH15" i="1"/>
  <c r="DH13" i="1"/>
  <c r="DC37" i="1"/>
  <c r="DG37" i="1"/>
  <c r="DA38" i="1"/>
  <c r="DI38" i="1"/>
  <c r="DM38" i="1"/>
  <c r="DH14" i="1"/>
  <c r="DA39" i="1"/>
  <c r="DI39" i="1"/>
  <c r="DM39" i="1"/>
  <c r="CH78" i="1"/>
  <c r="DA40" i="1"/>
  <c r="DH41" i="1"/>
  <c r="CH83" i="1"/>
  <c r="DD49" i="1"/>
  <c r="DH49" i="1"/>
  <c r="DB50" i="1"/>
  <c r="DF50" i="1"/>
  <c r="DJ50" i="1"/>
  <c r="DK50" i="1"/>
  <c r="DD51" i="1"/>
  <c r="DH51" i="1"/>
  <c r="DB52" i="1"/>
  <c r="DF52" i="1"/>
  <c r="DJ52" i="1"/>
  <c r="DK52" i="1"/>
  <c r="DD53" i="1"/>
  <c r="DH53" i="1"/>
  <c r="DB101" i="1"/>
  <c r="DF101" i="1"/>
  <c r="DJ101" i="1"/>
  <c r="DK101" i="1"/>
  <c r="DO54" i="1"/>
  <c r="DL56" i="1"/>
  <c r="DB57" i="1"/>
  <c r="DF57" i="1"/>
  <c r="DG58" i="1"/>
  <c r="DI58" i="1"/>
  <c r="DA60" i="1"/>
  <c r="DI60" i="1"/>
  <c r="DO60" i="1"/>
  <c r="DB62" i="1"/>
  <c r="DF62" i="1"/>
  <c r="DJ62" i="1"/>
  <c r="DA64" i="1"/>
  <c r="CH36" i="1"/>
  <c r="DI64" i="1"/>
  <c r="BR36" i="1"/>
  <c r="DC64" i="1"/>
  <c r="DH66" i="1"/>
  <c r="DK66" i="1"/>
  <c r="DB15" i="1"/>
  <c r="DK68" i="1"/>
  <c r="DD71" i="1"/>
  <c r="DL71" i="1"/>
  <c r="DH72" i="1"/>
  <c r="DK72" i="1"/>
  <c r="DK73" i="1"/>
  <c r="DH74" i="1"/>
  <c r="DL76" i="1"/>
  <c r="DG79" i="1"/>
  <c r="DK18" i="1"/>
  <c r="CH90" i="1"/>
  <c r="CH77" i="1"/>
  <c r="D49" i="1"/>
  <c r="D50" i="1"/>
  <c r="H50" i="1" s="1"/>
  <c r="D51" i="1"/>
  <c r="D52" i="1"/>
  <c r="D53" i="1"/>
  <c r="D101" i="1"/>
  <c r="DA55" i="1"/>
  <c r="DI55" i="1"/>
  <c r="DB55" i="1"/>
  <c r="DB56" i="1"/>
  <c r="DF56" i="1"/>
  <c r="DJ56" i="1"/>
  <c r="DO57" i="1"/>
  <c r="DJ57" i="1"/>
  <c r="DL58" i="1"/>
  <c r="DA59" i="1"/>
  <c r="DI59" i="1"/>
  <c r="DM59" i="1"/>
  <c r="DD60" i="1"/>
  <c r="DH60" i="1"/>
  <c r="CH63" i="1"/>
  <c r="DC63" i="1"/>
  <c r="DG63" i="1"/>
  <c r="DK63" i="1"/>
  <c r="DB64" i="1"/>
  <c r="DF64" i="1"/>
  <c r="DJ64" i="1"/>
  <c r="DO65" i="1"/>
  <c r="DJ65" i="1"/>
  <c r="DA66" i="1"/>
  <c r="DI66" i="1"/>
  <c r="DD66" i="1"/>
  <c r="DC15" i="1"/>
  <c r="DG15" i="1"/>
  <c r="DK15" i="1"/>
  <c r="DK16" i="1"/>
  <c r="DB68" i="1"/>
  <c r="CH41" i="1"/>
  <c r="DJ68" i="1"/>
  <c r="BR41" i="1"/>
  <c r="DO68" i="1"/>
  <c r="DH70" i="1"/>
  <c r="CH44" i="1"/>
  <c r="DI71" i="1"/>
  <c r="CH45" i="1"/>
  <c r="DG72" i="1"/>
  <c r="DO72" i="1"/>
  <c r="DD73" i="1"/>
  <c r="DL73" i="1"/>
  <c r="DB74" i="1"/>
  <c r="DF74" i="1"/>
  <c r="DJ74" i="1"/>
  <c r="DA76" i="1"/>
  <c r="CH64" i="1"/>
  <c r="DN76" i="1" s="1"/>
  <c r="DI76" i="1"/>
  <c r="BR64" i="1"/>
  <c r="DA77" i="1"/>
  <c r="DI77" i="1"/>
  <c r="DL79" i="1"/>
  <c r="DC81" i="1"/>
  <c r="DG81" i="1"/>
  <c r="CH69" i="1"/>
  <c r="DB84" i="1"/>
  <c r="DF84" i="1"/>
  <c r="DJ84" i="1"/>
  <c r="DC85" i="1"/>
  <c r="DG85" i="1"/>
  <c r="CH75" i="1"/>
  <c r="DA88" i="1"/>
  <c r="CH30" i="1"/>
  <c r="DI88" i="1"/>
  <c r="BR30" i="1"/>
  <c r="DB38" i="1"/>
  <c r="DJ38" i="1"/>
  <c r="DA54" i="1"/>
  <c r="DI54" i="1"/>
  <c r="DM55" i="1"/>
  <c r="DC57" i="1"/>
  <c r="DG57" i="1"/>
  <c r="DK57" i="1"/>
  <c r="DB58" i="1"/>
  <c r="DF58" i="1"/>
  <c r="DJ58" i="1"/>
  <c r="CH60" i="1"/>
  <c r="DO59" i="1"/>
  <c r="DB59" i="1"/>
  <c r="DJ59" i="1"/>
  <c r="DL60" i="1"/>
  <c r="DA61" i="1"/>
  <c r="DI61" i="1"/>
  <c r="DM61" i="1"/>
  <c r="DH61" i="1"/>
  <c r="DD62" i="1"/>
  <c r="DH62" i="1"/>
  <c r="DC65" i="1"/>
  <c r="DG65" i="1"/>
  <c r="DK65" i="1"/>
  <c r="DD65" i="1"/>
  <c r="DA67" i="1"/>
  <c r="DI67" i="1"/>
  <c r="DL67" i="1"/>
  <c r="DD15" i="1"/>
  <c r="DL15" i="1"/>
  <c r="DD69" i="1"/>
  <c r="DH69" i="1"/>
  <c r="DM70" i="1"/>
  <c r="DB71" i="1"/>
  <c r="DF71" i="1"/>
  <c r="DJ71" i="1"/>
  <c r="DO71" i="1"/>
  <c r="DD72" i="1"/>
  <c r="CH46" i="1"/>
  <c r="DI73" i="1"/>
  <c r="DG74" i="1"/>
  <c r="DO74" i="1"/>
  <c r="DG75" i="1"/>
  <c r="DB17" i="1"/>
  <c r="DF17" i="1"/>
  <c r="DJ17" i="1"/>
  <c r="DA79" i="1"/>
  <c r="CH15" i="1"/>
  <c r="DI79" i="1"/>
  <c r="BR15" i="1"/>
  <c r="DC83" i="1"/>
  <c r="DG21" i="1"/>
  <c r="DK95" i="1"/>
  <c r="DD94" i="1"/>
  <c r="DH29" i="1"/>
  <c r="DH27" i="1"/>
  <c r="DH25" i="1"/>
  <c r="DH16" i="1"/>
  <c r="DH94" i="1"/>
  <c r="DM54" i="1"/>
  <c r="BR56" i="1"/>
  <c r="DD56" i="1"/>
  <c r="DH56" i="1"/>
  <c r="DC59" i="1"/>
  <c r="DG59" i="1"/>
  <c r="DK59" i="1"/>
  <c r="DB60" i="1"/>
  <c r="DF60" i="1"/>
  <c r="DJ60" i="1"/>
  <c r="DO61" i="1"/>
  <c r="DJ61" i="1"/>
  <c r="DL62" i="1"/>
  <c r="DA63" i="1"/>
  <c r="DI63" i="1"/>
  <c r="DM63" i="1"/>
  <c r="DD64" i="1"/>
  <c r="DH64" i="1"/>
  <c r="DC66" i="1"/>
  <c r="CH38" i="1"/>
  <c r="CH39" i="1"/>
  <c r="DA15" i="1"/>
  <c r="DI15" i="1"/>
  <c r="DD68" i="1"/>
  <c r="CH42" i="1"/>
  <c r="DM69" i="1"/>
  <c r="DB70" i="1"/>
  <c r="BR43" i="1"/>
  <c r="DJ70" i="1"/>
  <c r="DO70" i="1"/>
  <c r="DG71" i="1"/>
  <c r="DA72" i="1"/>
  <c r="DL72" i="1"/>
  <c r="DB73" i="1"/>
  <c r="DF73" i="1"/>
  <c r="DJ73" i="1"/>
  <c r="DO73" i="1"/>
  <c r="DD74" i="1"/>
  <c r="DK74" i="1"/>
  <c r="DD75" i="1"/>
  <c r="DH75" i="1"/>
  <c r="DG76" i="1"/>
  <c r="DC17" i="1"/>
  <c r="DG17" i="1"/>
  <c r="DC77" i="1"/>
  <c r="CH66" i="1"/>
  <c r="DG78" i="1"/>
  <c r="CH68" i="1"/>
  <c r="DB18" i="1"/>
  <c r="DF18" i="1"/>
  <c r="DJ18" i="1"/>
  <c r="BR68" i="1"/>
  <c r="DM19" i="1"/>
  <c r="DA22" i="1"/>
  <c r="CH27" i="1"/>
  <c r="DI22" i="1"/>
  <c r="BR27" i="1"/>
  <c r="DK25" i="1"/>
  <c r="CH58" i="1"/>
  <c r="CH62" i="1"/>
  <c r="CH37" i="1"/>
  <c r="DM66" i="1"/>
  <c r="BR39" i="1"/>
  <c r="DO15" i="1"/>
  <c r="DC70" i="1"/>
  <c r="DG70" i="1"/>
  <c r="DK70" i="1"/>
  <c r="DA71" i="1"/>
  <c r="DA73" i="1"/>
  <c r="I75" i="1"/>
  <c r="DL75" i="1"/>
  <c r="DB76" i="1"/>
  <c r="DF76" i="1"/>
  <c r="DJ76" i="1"/>
  <c r="D17" i="1"/>
  <c r="B17" i="1"/>
  <c r="CH65" i="1"/>
  <c r="DD77" i="1"/>
  <c r="DH77" i="1"/>
  <c r="DL78" i="1"/>
  <c r="DB79" i="1"/>
  <c r="DF79" i="1"/>
  <c r="DJ79" i="1"/>
  <c r="D80" i="1"/>
  <c r="B80" i="1"/>
  <c r="DC80" i="1"/>
  <c r="CH16" i="1"/>
  <c r="D18" i="1"/>
  <c r="C18" i="1"/>
  <c r="DG18" i="1"/>
  <c r="DB82" i="1"/>
  <c r="DF82" i="1"/>
  <c r="DJ82" i="1"/>
  <c r="BR70" i="1"/>
  <c r="DL83" i="1"/>
  <c r="DJ19" i="1"/>
  <c r="DF20" i="1"/>
  <c r="DG84" i="1"/>
  <c r="B85" i="1"/>
  <c r="D85" i="1"/>
  <c r="C85" i="1"/>
  <c r="DD21" i="1"/>
  <c r="DH21" i="1"/>
  <c r="DB23" i="1"/>
  <c r="DF23" i="1"/>
  <c r="DJ23" i="1"/>
  <c r="DC86" i="1"/>
  <c r="CH95" i="1"/>
  <c r="DC87" i="1"/>
  <c r="DG87" i="1"/>
  <c r="DB89" i="1"/>
  <c r="DF89" i="1"/>
  <c r="DJ89" i="1"/>
  <c r="DC90" i="1"/>
  <c r="DG90" i="1"/>
  <c r="CH31" i="1"/>
  <c r="DL93" i="1"/>
  <c r="DG26" i="1"/>
  <c r="DD28" i="1"/>
  <c r="DH28" i="1"/>
  <c r="DL28" i="1"/>
  <c r="D97" i="1"/>
  <c r="B97" i="1"/>
  <c r="C97" i="1"/>
  <c r="DD32" i="1"/>
  <c r="DH32" i="1"/>
  <c r="BR92" i="1"/>
  <c r="DI33" i="1"/>
  <c r="DA33" i="1"/>
  <c r="G75" i="1"/>
  <c r="DB75" i="1"/>
  <c r="DF75" i="1"/>
  <c r="DJ75" i="1"/>
  <c r="D76" i="1"/>
  <c r="B76" i="1"/>
  <c r="DD17" i="1"/>
  <c r="DH17" i="1"/>
  <c r="DL77" i="1"/>
  <c r="DB78" i="1"/>
  <c r="DF78" i="1"/>
  <c r="DJ78" i="1"/>
  <c r="D79" i="1"/>
  <c r="B79" i="1"/>
  <c r="DK80" i="1"/>
  <c r="DD18" i="1"/>
  <c r="DH18" i="1"/>
  <c r="DA81" i="1"/>
  <c r="DI81" i="1"/>
  <c r="DL81" i="1"/>
  <c r="DA83" i="1"/>
  <c r="CH71" i="1"/>
  <c r="BR71" i="1"/>
  <c r="DI83" i="1"/>
  <c r="DG19" i="1"/>
  <c r="DC20" i="1"/>
  <c r="DG20" i="1"/>
  <c r="CH73" i="1"/>
  <c r="D84" i="1"/>
  <c r="C84" i="1"/>
  <c r="B84" i="1"/>
  <c r="DA85" i="1"/>
  <c r="DI85" i="1"/>
  <c r="DG22" i="1"/>
  <c r="DG23" i="1"/>
  <c r="B86" i="1"/>
  <c r="D86" i="1"/>
  <c r="C86" i="1"/>
  <c r="DD87" i="1"/>
  <c r="DH87" i="1"/>
  <c r="DG88" i="1"/>
  <c r="DG89" i="1"/>
  <c r="B90" i="1"/>
  <c r="D90" i="1"/>
  <c r="C90" i="1"/>
  <c r="DC91" i="1"/>
  <c r="DG91" i="1"/>
  <c r="DB24" i="1"/>
  <c r="DF24" i="1"/>
  <c r="DA27" i="1"/>
  <c r="CH85" i="1"/>
  <c r="DI27" i="1"/>
  <c r="BR85" i="1"/>
  <c r="DD67" i="1"/>
  <c r="DH67" i="1"/>
  <c r="DB16" i="1"/>
  <c r="DF16" i="1"/>
  <c r="DJ16" i="1"/>
  <c r="DA68" i="1"/>
  <c r="DI68" i="1"/>
  <c r="DL69" i="1"/>
  <c r="CH43" i="1"/>
  <c r="BR44" i="1"/>
  <c r="BR46" i="1"/>
  <c r="H75" i="1"/>
  <c r="DD76" i="1"/>
  <c r="DH76" i="1"/>
  <c r="DL17" i="1"/>
  <c r="DB77" i="1"/>
  <c r="DF77" i="1"/>
  <c r="DJ77" i="1"/>
  <c r="D78" i="1"/>
  <c r="B78" i="1"/>
  <c r="DD79" i="1"/>
  <c r="DH79" i="1"/>
  <c r="DA80" i="1"/>
  <c r="DI80" i="1"/>
  <c r="DL80" i="1"/>
  <c r="DM18" i="1"/>
  <c r="DF81" i="1"/>
  <c r="D82" i="1"/>
  <c r="C82" i="1"/>
  <c r="B82" i="1"/>
  <c r="DD19" i="1"/>
  <c r="DH19" i="1"/>
  <c r="DL22" i="1"/>
  <c r="DA86" i="1"/>
  <c r="DI86" i="1"/>
  <c r="DL88" i="1"/>
  <c r="DB94" i="1"/>
  <c r="B29" i="1"/>
  <c r="D29" i="1"/>
  <c r="C29" i="1"/>
  <c r="DD29" i="1"/>
  <c r="DL29" i="1"/>
  <c r="DL18" i="1"/>
  <c r="B81" i="1"/>
  <c r="DD81" i="1"/>
  <c r="DH81" i="1"/>
  <c r="C19" i="1"/>
  <c r="H19" i="1" s="1"/>
  <c r="DL19" i="1"/>
  <c r="DB19" i="1"/>
  <c r="B20" i="1"/>
  <c r="DD20" i="1"/>
  <c r="DH20" i="1"/>
  <c r="DD85" i="1"/>
  <c r="DH85" i="1"/>
  <c r="DL21" i="1"/>
  <c r="DC21" i="1"/>
  <c r="DB22" i="1"/>
  <c r="DF22" i="1"/>
  <c r="DJ22" i="1"/>
  <c r="B23" i="1"/>
  <c r="D23" i="1"/>
  <c r="DD86" i="1"/>
  <c r="DH86" i="1"/>
  <c r="DL87" i="1"/>
  <c r="DB88" i="1"/>
  <c r="DF88" i="1"/>
  <c r="DJ88" i="1"/>
  <c r="B89" i="1"/>
  <c r="D89" i="1"/>
  <c r="DD90" i="1"/>
  <c r="DH90" i="1"/>
  <c r="DD91" i="1"/>
  <c r="DH91" i="1"/>
  <c r="DL91" i="1"/>
  <c r="DD25" i="1"/>
  <c r="DL25" i="1"/>
  <c r="DD92" i="1"/>
  <c r="DH92" i="1"/>
  <c r="DA93" i="1"/>
  <c r="CH34" i="1"/>
  <c r="DI93" i="1"/>
  <c r="BR34" i="1"/>
  <c r="DD26" i="1"/>
  <c r="DH26" i="1"/>
  <c r="DG31" i="1"/>
  <c r="DD82" i="1"/>
  <c r="DH82" i="1"/>
  <c r="DL20" i="1"/>
  <c r="DD84" i="1"/>
  <c r="DH84" i="1"/>
  <c r="DL85" i="1"/>
  <c r="DB21" i="1"/>
  <c r="DF21" i="1"/>
  <c r="DJ21" i="1"/>
  <c r="B22" i="1"/>
  <c r="D22" i="1"/>
  <c r="DD23" i="1"/>
  <c r="DH23" i="1"/>
  <c r="DL86" i="1"/>
  <c r="DB87" i="1"/>
  <c r="DF87" i="1"/>
  <c r="DJ87" i="1"/>
  <c r="B88" i="1"/>
  <c r="D88" i="1"/>
  <c r="DD89" i="1"/>
  <c r="DH89" i="1"/>
  <c r="DA90" i="1"/>
  <c r="DI90" i="1"/>
  <c r="DL90" i="1"/>
  <c r="DA91" i="1"/>
  <c r="DH24" i="1"/>
  <c r="DL24" i="1"/>
  <c r="DA25" i="1"/>
  <c r="DI25" i="1"/>
  <c r="DA92" i="1"/>
  <c r="DI92" i="1"/>
  <c r="DD80" i="1"/>
  <c r="DH80" i="1"/>
  <c r="DL82" i="1"/>
  <c r="I83" i="1"/>
  <c r="DD83" i="1"/>
  <c r="DH83" i="1"/>
  <c r="BR72" i="1"/>
  <c r="DL84" i="1"/>
  <c r="DB85" i="1"/>
  <c r="DF85" i="1"/>
  <c r="DJ85" i="1"/>
  <c r="B21" i="1"/>
  <c r="D21" i="1"/>
  <c r="DD22" i="1"/>
  <c r="DH22" i="1"/>
  <c r="DL23" i="1"/>
  <c r="DB86" i="1"/>
  <c r="DF86" i="1"/>
  <c r="DJ86" i="1"/>
  <c r="B87" i="1"/>
  <c r="D87" i="1"/>
  <c r="DD88" i="1"/>
  <c r="DH88" i="1"/>
  <c r="DL89" i="1"/>
  <c r="DB90" i="1"/>
  <c r="DF90" i="1"/>
  <c r="DJ90" i="1"/>
  <c r="DB91" i="1"/>
  <c r="DF91" i="1"/>
  <c r="DJ91" i="1"/>
  <c r="DB25" i="1"/>
  <c r="DF25" i="1"/>
  <c r="DJ25" i="1"/>
  <c r="DO25" i="1"/>
  <c r="DG93" i="1"/>
  <c r="DA94" i="1"/>
  <c r="DI94" i="1"/>
  <c r="DM94" i="1"/>
  <c r="DL27" i="1"/>
  <c r="DK28" i="1"/>
  <c r="DG96" i="1"/>
  <c r="DG97" i="1"/>
  <c r="CH32" i="1"/>
  <c r="DJ24" i="1"/>
  <c r="BR98" i="1"/>
  <c r="CH98" i="1"/>
  <c r="DM92" i="1"/>
  <c r="DB93" i="1"/>
  <c r="DF93" i="1"/>
  <c r="DJ93" i="1"/>
  <c r="DO94" i="1"/>
  <c r="DJ94" i="1"/>
  <c r="DL26" i="1"/>
  <c r="DC26" i="1"/>
  <c r="DB27" i="1"/>
  <c r="DA28" i="1"/>
  <c r="DI28" i="1"/>
  <c r="CH22" i="1"/>
  <c r="DG95" i="1"/>
  <c r="DO95" i="1"/>
  <c r="DA29" i="1"/>
  <c r="DI29" i="1"/>
  <c r="DL96" i="1"/>
  <c r="DL98" i="1"/>
  <c r="DC34" i="1"/>
  <c r="DG34" i="1"/>
  <c r="DO24" i="1"/>
  <c r="DC92" i="1"/>
  <c r="DG92" i="1"/>
  <c r="CH33" i="1"/>
  <c r="DC94" i="1"/>
  <c r="DG94" i="1"/>
  <c r="DK94" i="1"/>
  <c r="DB26" i="1"/>
  <c r="DF26" i="1"/>
  <c r="DJ26" i="1"/>
  <c r="D27" i="1"/>
  <c r="B27" i="1"/>
  <c r="DG27" i="1"/>
  <c r="DB28" i="1"/>
  <c r="DF28" i="1"/>
  <c r="DJ28" i="1"/>
  <c r="DO28" i="1"/>
  <c r="DD95" i="1"/>
  <c r="DH95" i="1"/>
  <c r="DB29" i="1"/>
  <c r="DF29" i="1"/>
  <c r="DJ29" i="1"/>
  <c r="DO29" i="1"/>
  <c r="DG30" i="1"/>
  <c r="DA96" i="1"/>
  <c r="CH87" i="1"/>
  <c r="DN96" i="1" s="1"/>
  <c r="DI96" i="1"/>
  <c r="BR87" i="1"/>
  <c r="DA31" i="1"/>
  <c r="DI31" i="1"/>
  <c r="DA98" i="1"/>
  <c r="CH25" i="1"/>
  <c r="DI98" i="1"/>
  <c r="BR94" i="1"/>
  <c r="DI99" i="1"/>
  <c r="DA99" i="1"/>
  <c r="DC24" i="1"/>
  <c r="DG24" i="1"/>
  <c r="DK24" i="1"/>
  <c r="DK92" i="1"/>
  <c r="DO92" i="1"/>
  <c r="DD93" i="1"/>
  <c r="DH93" i="1"/>
  <c r="DD27" i="1"/>
  <c r="DO27" i="1"/>
  <c r="B28" i="1"/>
  <c r="D28" i="1"/>
  <c r="DA95" i="1"/>
  <c r="DL95" i="1"/>
  <c r="DK29" i="1"/>
  <c r="DD30" i="1"/>
  <c r="DH30" i="1"/>
  <c r="DB31" i="1"/>
  <c r="DF31" i="1"/>
  <c r="DJ31" i="1"/>
  <c r="DC97" i="1"/>
  <c r="CH91" i="1"/>
  <c r="DC32" i="1"/>
  <c r="DG32" i="1"/>
  <c r="DC35" i="1"/>
  <c r="DG35" i="1"/>
  <c r="DF100" i="1"/>
  <c r="DO100" i="1"/>
  <c r="CH99" i="1"/>
  <c r="DF27" i="1"/>
  <c r="DJ27" i="1"/>
  <c r="BR21" i="1"/>
  <c r="CH21" i="1"/>
  <c r="D95" i="1"/>
  <c r="G95" i="1" s="1"/>
  <c r="BR23" i="1"/>
  <c r="CH23" i="1"/>
  <c r="D30" i="1"/>
  <c r="I30" i="1" s="1"/>
  <c r="DL30" i="1"/>
  <c r="DC30" i="1"/>
  <c r="DB96" i="1"/>
  <c r="DF96" i="1"/>
  <c r="DJ96" i="1"/>
  <c r="D31" i="1"/>
  <c r="B31" i="1"/>
  <c r="BR88" i="1"/>
  <c r="CH88" i="1"/>
  <c r="DD97" i="1"/>
  <c r="DH97" i="1"/>
  <c r="DL32" i="1"/>
  <c r="DB98" i="1"/>
  <c r="DF98" i="1"/>
  <c r="DJ98" i="1"/>
  <c r="DB33" i="1"/>
  <c r="DF33" i="1"/>
  <c r="DJ33" i="1"/>
  <c r="D34" i="1"/>
  <c r="C34" i="1"/>
  <c r="B34" i="1"/>
  <c r="DD34" i="1"/>
  <c r="DH34" i="1"/>
  <c r="DL34" i="1"/>
  <c r="DB99" i="1"/>
  <c r="DF99" i="1"/>
  <c r="DJ99" i="1"/>
  <c r="D35" i="1"/>
  <c r="C35" i="1"/>
  <c r="B35" i="1"/>
  <c r="H55" i="1" s="1"/>
  <c r="DD35" i="1"/>
  <c r="DH35" i="1"/>
  <c r="DL35" i="1"/>
  <c r="DK100" i="1"/>
  <c r="DB95" i="1"/>
  <c r="DF95" i="1"/>
  <c r="DJ95" i="1"/>
  <c r="DB30" i="1"/>
  <c r="DF30" i="1"/>
  <c r="DJ30" i="1"/>
  <c r="D96" i="1"/>
  <c r="B96" i="1"/>
  <c r="DD31" i="1"/>
  <c r="DH31" i="1"/>
  <c r="DL97" i="1"/>
  <c r="DB32" i="1"/>
  <c r="DF32" i="1"/>
  <c r="DJ32" i="1"/>
  <c r="D98" i="1"/>
  <c r="B98" i="1"/>
  <c r="DC98" i="1"/>
  <c r="DG98" i="1"/>
  <c r="DC33" i="1"/>
  <c r="DG33" i="1"/>
  <c r="CH93" i="1"/>
  <c r="DA34" i="1"/>
  <c r="DC99" i="1"/>
  <c r="DG99" i="1"/>
  <c r="DA35" i="1"/>
  <c r="DD100" i="1"/>
  <c r="DH100" i="1"/>
  <c r="DD96" i="1"/>
  <c r="DH96" i="1"/>
  <c r="DL31" i="1"/>
  <c r="DB97" i="1"/>
  <c r="DF97" i="1"/>
  <c r="DJ97" i="1"/>
  <c r="D32" i="1"/>
  <c r="B32" i="1"/>
  <c r="DD98" i="1"/>
  <c r="DH98" i="1"/>
  <c r="D33" i="1"/>
  <c r="C33" i="1"/>
  <c r="B33" i="1"/>
  <c r="DD33" i="1"/>
  <c r="DH33" i="1"/>
  <c r="DL33" i="1"/>
  <c r="DB34" i="1"/>
  <c r="DF34" i="1"/>
  <c r="DJ34" i="1"/>
  <c r="D99" i="1"/>
  <c r="C99" i="1"/>
  <c r="B99" i="1"/>
  <c r="DD99" i="1"/>
  <c r="DH99" i="1"/>
  <c r="DL99" i="1"/>
  <c r="DB35" i="1"/>
  <c r="DF35" i="1"/>
  <c r="DJ35" i="1"/>
  <c r="DB100" i="1"/>
  <c r="DJ100" i="1"/>
  <c r="DN35" i="1" l="1"/>
  <c r="DN97" i="1"/>
  <c r="CY97" i="1" s="1"/>
  <c r="DN72" i="1"/>
  <c r="DQ72" i="1" s="1"/>
  <c r="G53" i="1"/>
  <c r="DN21" i="1"/>
  <c r="CY21" i="1" s="1"/>
  <c r="DN99" i="1"/>
  <c r="DQ99" i="1" s="1"/>
  <c r="DN83" i="1"/>
  <c r="CY83" i="1" s="1"/>
  <c r="DN57" i="1"/>
  <c r="DQ57" i="1" s="1"/>
  <c r="DN77" i="1"/>
  <c r="CY77" i="1" s="1"/>
  <c r="DN31" i="1"/>
  <c r="CY31" i="1" s="1"/>
  <c r="I18" i="1"/>
  <c r="H30" i="1"/>
  <c r="DN85" i="1"/>
  <c r="CY85" i="1" s="1"/>
  <c r="DN24" i="1"/>
  <c r="DQ24" i="1" s="1"/>
  <c r="DN20" i="1"/>
  <c r="CY20" i="1" s="1"/>
  <c r="DN17" i="1"/>
  <c r="CY17" i="1" s="1"/>
  <c r="DN92" i="1"/>
  <c r="DQ92" i="1" s="1"/>
  <c r="DN90" i="1"/>
  <c r="DQ90" i="1" s="1"/>
  <c r="DN86" i="1"/>
  <c r="DQ86" i="1" s="1"/>
  <c r="DN18" i="1"/>
  <c r="CY18" i="1" s="1"/>
  <c r="DN66" i="1"/>
  <c r="CY66" i="1" s="1"/>
  <c r="DN79" i="1"/>
  <c r="CY79" i="1" s="1"/>
  <c r="DN74" i="1"/>
  <c r="DQ74" i="1" s="1"/>
  <c r="DN78" i="1"/>
  <c r="CY78" i="1" s="1"/>
  <c r="DN28" i="1"/>
  <c r="DQ28" i="1" s="1"/>
  <c r="DN32" i="1"/>
  <c r="DQ32" i="1" s="1"/>
  <c r="DN93" i="1"/>
  <c r="DQ93" i="1" s="1"/>
  <c r="DN33" i="1"/>
  <c r="CY33" i="1" s="1"/>
  <c r="DN80" i="1"/>
  <c r="CY80" i="1" s="1"/>
  <c r="DN22" i="1"/>
  <c r="DQ22" i="1" s="1"/>
  <c r="DN62" i="1"/>
  <c r="CY62" i="1" s="1"/>
  <c r="DN73" i="1"/>
  <c r="DQ73" i="1" s="1"/>
  <c r="DN95" i="1"/>
  <c r="CY95" i="1" s="1"/>
  <c r="DN25" i="1"/>
  <c r="DQ25" i="1" s="1"/>
  <c r="DN65" i="1"/>
  <c r="DQ65" i="1" s="1"/>
  <c r="DN69" i="1"/>
  <c r="DQ69" i="1" s="1"/>
  <c r="DN15" i="1"/>
  <c r="DQ15" i="1" s="1"/>
  <c r="DN39" i="1"/>
  <c r="DQ39" i="1" s="1"/>
  <c r="DN26" i="1"/>
  <c r="CY26" i="1" s="1"/>
  <c r="DN91" i="1"/>
  <c r="DQ91" i="1" s="1"/>
  <c r="DN84" i="1"/>
  <c r="CY84" i="1" s="1"/>
  <c r="H83" i="1"/>
  <c r="G30" i="1"/>
  <c r="H52" i="1"/>
  <c r="DN34" i="1"/>
  <c r="CY34" i="1" s="1"/>
  <c r="DN94" i="1"/>
  <c r="DQ94" i="1" s="1"/>
  <c r="DN87" i="1"/>
  <c r="CY87" i="1" s="1"/>
  <c r="DN70" i="1"/>
  <c r="CY70" i="1" s="1"/>
  <c r="DN88" i="1"/>
  <c r="CY88" i="1" s="1"/>
  <c r="DN81" i="1"/>
  <c r="CY81" i="1" s="1"/>
  <c r="DN71" i="1"/>
  <c r="DQ71" i="1" s="1"/>
  <c r="I51" i="1"/>
  <c r="DN36" i="1"/>
  <c r="CY36" i="1" s="1"/>
  <c r="DN40" i="1"/>
  <c r="DQ40" i="1" s="1"/>
  <c r="DN89" i="1"/>
  <c r="DQ89" i="1" s="1"/>
  <c r="DN16" i="1"/>
  <c r="CY16" i="1" s="1"/>
  <c r="DN54" i="1"/>
  <c r="CY54" i="1" s="1"/>
  <c r="DN14" i="1"/>
  <c r="CY14" i="1" s="1"/>
  <c r="DN13" i="1"/>
  <c r="DQ13" i="1" s="1"/>
  <c r="I55" i="1"/>
  <c r="DN29" i="1"/>
  <c r="CY29" i="1" s="1"/>
  <c r="DN98" i="1"/>
  <c r="CY98" i="1" s="1"/>
  <c r="DN23" i="1"/>
  <c r="DQ23" i="1" s="1"/>
  <c r="DN59" i="1"/>
  <c r="DQ59" i="1" s="1"/>
  <c r="G55" i="1"/>
  <c r="DN68" i="1"/>
  <c r="DQ68" i="1" s="1"/>
  <c r="I101" i="1"/>
  <c r="DN64" i="1"/>
  <c r="CY64" i="1" s="1"/>
  <c r="DN27" i="1"/>
  <c r="CY27" i="1" s="1"/>
  <c r="DN30" i="1"/>
  <c r="CY30" i="1" s="1"/>
  <c r="DN19" i="1"/>
  <c r="CY19" i="1" s="1"/>
  <c r="DN61" i="1"/>
  <c r="DQ61" i="1" s="1"/>
  <c r="H49" i="1"/>
  <c r="DN53" i="1"/>
  <c r="DQ53" i="1" s="1"/>
  <c r="DN51" i="1"/>
  <c r="CY51" i="1" s="1"/>
  <c r="DN49" i="1"/>
  <c r="DQ49" i="1" s="1"/>
  <c r="H51" i="1"/>
  <c r="I33" i="1"/>
  <c r="H33" i="1"/>
  <c r="G33" i="1"/>
  <c r="DP34" i="1"/>
  <c r="I34" i="1"/>
  <c r="H34" i="1"/>
  <c r="G34" i="1"/>
  <c r="DP28" i="1"/>
  <c r="I95" i="1"/>
  <c r="DP91" i="1"/>
  <c r="CY91" i="1"/>
  <c r="DP90" i="1"/>
  <c r="CY90" i="1"/>
  <c r="G88" i="1"/>
  <c r="I88" i="1"/>
  <c r="H88" i="1"/>
  <c r="G22" i="1"/>
  <c r="I22" i="1"/>
  <c r="H22" i="1"/>
  <c r="DP93" i="1"/>
  <c r="I82" i="1"/>
  <c r="H82" i="1"/>
  <c r="G82" i="1"/>
  <c r="DP68" i="1"/>
  <c r="CY68" i="1"/>
  <c r="G90" i="1"/>
  <c r="I90" i="1"/>
  <c r="H90" i="1"/>
  <c r="I84" i="1"/>
  <c r="H84" i="1"/>
  <c r="G84" i="1"/>
  <c r="G19" i="1"/>
  <c r="I80" i="1"/>
  <c r="G80" i="1"/>
  <c r="H80" i="1"/>
  <c r="DP73" i="1"/>
  <c r="G74" i="1"/>
  <c r="H74" i="1"/>
  <c r="I74" i="1"/>
  <c r="DQ54" i="1"/>
  <c r="DP54" i="1"/>
  <c r="DP66" i="1"/>
  <c r="DP60" i="1"/>
  <c r="G73" i="1"/>
  <c r="H73" i="1"/>
  <c r="I73" i="1"/>
  <c r="I52" i="1"/>
  <c r="I50" i="1"/>
  <c r="DP78" i="1"/>
  <c r="DP69" i="1"/>
  <c r="DP21" i="1"/>
  <c r="DQ21" i="1"/>
  <c r="DP23" i="1"/>
  <c r="DP32" i="1"/>
  <c r="CY32" i="1"/>
  <c r="G51" i="1"/>
  <c r="DP75" i="1"/>
  <c r="H101" i="1"/>
  <c r="DN56" i="1"/>
  <c r="CY56" i="1" s="1"/>
  <c r="G101" i="1"/>
  <c r="DN50" i="1"/>
  <c r="DQ50" i="1" s="1"/>
  <c r="DP37" i="1"/>
  <c r="DP35" i="1"/>
  <c r="CY35" i="1"/>
  <c r="DQ35" i="1"/>
  <c r="I32" i="1"/>
  <c r="G32" i="1"/>
  <c r="H32" i="1"/>
  <c r="DP95" i="1"/>
  <c r="DP99" i="1"/>
  <c r="CY99" i="1"/>
  <c r="DP31" i="1"/>
  <c r="DP96" i="1"/>
  <c r="CY96" i="1"/>
  <c r="DQ96" i="1"/>
  <c r="DP29" i="1"/>
  <c r="H95" i="1"/>
  <c r="DP94" i="1"/>
  <c r="G87" i="1"/>
  <c r="I87" i="1"/>
  <c r="H87" i="1"/>
  <c r="G21" i="1"/>
  <c r="I21" i="1"/>
  <c r="H21" i="1"/>
  <c r="DP25" i="1"/>
  <c r="I20" i="1"/>
  <c r="H20" i="1"/>
  <c r="G20" i="1"/>
  <c r="G29" i="1"/>
  <c r="I29" i="1"/>
  <c r="H29" i="1"/>
  <c r="DP27" i="1"/>
  <c r="DP81" i="1"/>
  <c r="I79" i="1"/>
  <c r="G79" i="1"/>
  <c r="H79" i="1"/>
  <c r="I76" i="1"/>
  <c r="G76" i="1"/>
  <c r="H76" i="1"/>
  <c r="I19" i="1"/>
  <c r="I17" i="1"/>
  <c r="G17" i="1"/>
  <c r="H17" i="1"/>
  <c r="DP71" i="1"/>
  <c r="DP72" i="1"/>
  <c r="DP61" i="1"/>
  <c r="G72" i="1"/>
  <c r="H72" i="1"/>
  <c r="I72" i="1"/>
  <c r="H53" i="1"/>
  <c r="H18" i="1"/>
  <c r="DP74" i="1"/>
  <c r="G52" i="1"/>
  <c r="G50" i="1"/>
  <c r="DP62" i="1"/>
  <c r="DP19" i="1"/>
  <c r="DP87" i="1"/>
  <c r="DP89" i="1"/>
  <c r="DP24" i="1"/>
  <c r="DP20" i="1"/>
  <c r="I53" i="1"/>
  <c r="DP52" i="1"/>
  <c r="I49" i="1"/>
  <c r="DN75" i="1"/>
  <c r="DQ75" i="1" s="1"/>
  <c r="DN67" i="1"/>
  <c r="CY67" i="1" s="1"/>
  <c r="I77" i="1"/>
  <c r="G77" i="1"/>
  <c r="H77" i="1"/>
  <c r="DP56" i="1"/>
  <c r="DP14" i="1"/>
  <c r="DP13" i="1"/>
  <c r="DN52" i="1"/>
  <c r="DQ52" i="1" s="1"/>
  <c r="I31" i="1"/>
  <c r="G31" i="1"/>
  <c r="H31" i="1"/>
  <c r="DP86" i="1"/>
  <c r="I78" i="1"/>
  <c r="G78" i="1"/>
  <c r="H78" i="1"/>
  <c r="DP83" i="1"/>
  <c r="I97" i="1"/>
  <c r="G97" i="1"/>
  <c r="H97" i="1"/>
  <c r="DP88" i="1"/>
  <c r="DP59" i="1"/>
  <c r="DP64" i="1"/>
  <c r="DP40" i="1"/>
  <c r="CY40" i="1"/>
  <c r="DP39" i="1"/>
  <c r="DP38" i="1"/>
  <c r="G18" i="1"/>
  <c r="DP70" i="1"/>
  <c r="DP17" i="1"/>
  <c r="DP82" i="1"/>
  <c r="DP26" i="1"/>
  <c r="DP97" i="1"/>
  <c r="DQ97" i="1"/>
  <c r="DP16" i="1"/>
  <c r="DP57" i="1"/>
  <c r="G49" i="1"/>
  <c r="DP58" i="1"/>
  <c r="DN101" i="1"/>
  <c r="DQ101" i="1" s="1"/>
  <c r="DP53" i="1"/>
  <c r="DN38" i="1"/>
  <c r="CY38" i="1" s="1"/>
  <c r="I98" i="1"/>
  <c r="G98" i="1"/>
  <c r="H98" i="1"/>
  <c r="I96" i="1"/>
  <c r="G96" i="1"/>
  <c r="H96" i="1"/>
  <c r="I99" i="1"/>
  <c r="H99" i="1"/>
  <c r="G99" i="1"/>
  <c r="I35" i="1"/>
  <c r="H35" i="1"/>
  <c r="G35" i="1"/>
  <c r="G28" i="1"/>
  <c r="H28" i="1"/>
  <c r="I28" i="1"/>
  <c r="DP98" i="1"/>
  <c r="I27" i="1"/>
  <c r="G27" i="1"/>
  <c r="H27" i="1"/>
  <c r="DP92" i="1"/>
  <c r="G89" i="1"/>
  <c r="I89" i="1"/>
  <c r="H89" i="1"/>
  <c r="G23" i="1"/>
  <c r="I23" i="1"/>
  <c r="H23" i="1"/>
  <c r="I81" i="1"/>
  <c r="H81" i="1"/>
  <c r="G81" i="1"/>
  <c r="DP80" i="1"/>
  <c r="G86" i="1"/>
  <c r="I86" i="1"/>
  <c r="H86" i="1"/>
  <c r="DP85" i="1"/>
  <c r="DP33" i="1"/>
  <c r="G85" i="1"/>
  <c r="I85" i="1"/>
  <c r="H85" i="1"/>
  <c r="DP22" i="1"/>
  <c r="DP15" i="1"/>
  <c r="DP63" i="1"/>
  <c r="DP79" i="1"/>
  <c r="DP67" i="1"/>
  <c r="DP77" i="1"/>
  <c r="DP76" i="1"/>
  <c r="CY76" i="1"/>
  <c r="DQ76" i="1"/>
  <c r="DP55" i="1"/>
  <c r="DP51" i="1"/>
  <c r="DP49" i="1"/>
  <c r="DP36" i="1"/>
  <c r="DQ41" i="1"/>
  <c r="DP41" i="1"/>
  <c r="CY41" i="1"/>
  <c r="DP18" i="1"/>
  <c r="DP84" i="1"/>
  <c r="DP30" i="1"/>
  <c r="DP100" i="1"/>
  <c r="CX100" i="1" s="1"/>
  <c r="DN63" i="1"/>
  <c r="DQ63" i="1" s="1"/>
  <c r="DN55" i="1"/>
  <c r="CY55" i="1" s="1"/>
  <c r="DP101" i="1"/>
  <c r="DP50" i="1"/>
  <c r="DP65" i="1"/>
  <c r="DN60" i="1"/>
  <c r="DQ60" i="1" s="1"/>
  <c r="DN58" i="1"/>
  <c r="DQ58" i="1" s="1"/>
  <c r="DN37" i="1"/>
  <c r="CY37" i="1" s="1"/>
  <c r="DN82" i="1"/>
  <c r="DQ82" i="1" s="1"/>
  <c r="CY22" i="1" l="1"/>
  <c r="DQ83" i="1"/>
  <c r="CX83" i="1" s="1"/>
  <c r="CY72" i="1"/>
  <c r="CY59" i="1"/>
  <c r="DQ78" i="1"/>
  <c r="CX78" i="1" s="1"/>
  <c r="CX60" i="1"/>
  <c r="CY57" i="1"/>
  <c r="DQ17" i="1"/>
  <c r="CX17" i="1" s="1"/>
  <c r="DQ18" i="1"/>
  <c r="CX18" i="1" s="1"/>
  <c r="DQ14" i="1"/>
  <c r="CX14" i="1" s="1"/>
  <c r="CY69" i="1"/>
  <c r="DQ77" i="1"/>
  <c r="CX77" i="1" s="1"/>
  <c r="DQ36" i="1"/>
  <c r="CX36" i="1" s="1"/>
  <c r="DQ85" i="1"/>
  <c r="CX85" i="1" s="1"/>
  <c r="DQ95" i="1"/>
  <c r="CX95" i="1" s="1"/>
  <c r="DQ29" i="1"/>
  <c r="CX29" i="1" s="1"/>
  <c r="CY86" i="1"/>
  <c r="DQ62" i="1"/>
  <c r="CX62" i="1" s="1"/>
  <c r="CY25" i="1"/>
  <c r="CY89" i="1"/>
  <c r="CY93" i="1"/>
  <c r="CX82" i="1"/>
  <c r="CX63" i="1"/>
  <c r="CY53" i="1"/>
  <c r="CY39" i="1"/>
  <c r="CY24" i="1"/>
  <c r="CY23" i="1"/>
  <c r="CY65" i="1"/>
  <c r="DQ51" i="1"/>
  <c r="CX51" i="1" s="1"/>
  <c r="DQ20" i="1"/>
  <c r="CX20" i="1" s="1"/>
  <c r="CY101" i="1"/>
  <c r="CY71" i="1"/>
  <c r="DQ19" i="1"/>
  <c r="CX19" i="1" s="1"/>
  <c r="CY74" i="1"/>
  <c r="CY13" i="1"/>
  <c r="DQ30" i="1"/>
  <c r="CX30" i="1" s="1"/>
  <c r="DQ79" i="1"/>
  <c r="CX79" i="1" s="1"/>
  <c r="DQ98" i="1"/>
  <c r="CX98" i="1" s="1"/>
  <c r="DQ26" i="1"/>
  <c r="CX26" i="1" s="1"/>
  <c r="DQ56" i="1"/>
  <c r="CX56" i="1" s="1"/>
  <c r="DQ87" i="1"/>
  <c r="CX87" i="1" s="1"/>
  <c r="DQ81" i="1"/>
  <c r="CX81" i="1" s="1"/>
  <c r="CY94" i="1"/>
  <c r="DQ31" i="1"/>
  <c r="CX31" i="1" s="1"/>
  <c r="CX58" i="1"/>
  <c r="CY28" i="1"/>
  <c r="DQ84" i="1"/>
  <c r="CX84" i="1" s="1"/>
  <c r="DQ27" i="1"/>
  <c r="CX27" i="1" s="1"/>
  <c r="DQ66" i="1"/>
  <c r="CX66" i="1" s="1"/>
  <c r="DQ80" i="1"/>
  <c r="CX80" i="1" s="1"/>
  <c r="CY92" i="1"/>
  <c r="CY15" i="1"/>
  <c r="DQ88" i="1"/>
  <c r="CX88" i="1" s="1"/>
  <c r="DQ34" i="1"/>
  <c r="CX34" i="1" s="1"/>
  <c r="CY50" i="1"/>
  <c r="CY49" i="1"/>
  <c r="DQ16" i="1"/>
  <c r="CX16" i="1" s="1"/>
  <c r="DQ64" i="1"/>
  <c r="CX64" i="1" s="1"/>
  <c r="CX75" i="1"/>
  <c r="CY61" i="1"/>
  <c r="CY73" i="1"/>
  <c r="DQ67" i="1"/>
  <c r="CX67" i="1" s="1"/>
  <c r="DQ33" i="1"/>
  <c r="CX33" i="1" s="1"/>
  <c r="DQ70" i="1"/>
  <c r="CX70" i="1" s="1"/>
  <c r="CX50" i="1"/>
  <c r="DQ38" i="1"/>
  <c r="CX38" i="1" s="1"/>
  <c r="CX40" i="1"/>
  <c r="CX59" i="1"/>
  <c r="CX24" i="1"/>
  <c r="CX72" i="1"/>
  <c r="CX25" i="1"/>
  <c r="CX99" i="1"/>
  <c r="CX32" i="1"/>
  <c r="CX73" i="1"/>
  <c r="CX90" i="1"/>
  <c r="CX22" i="1"/>
  <c r="CX86" i="1"/>
  <c r="CX89" i="1"/>
  <c r="CX69" i="1"/>
  <c r="CX93" i="1"/>
  <c r="CX91" i="1"/>
  <c r="CX13" i="1"/>
  <c r="CX41" i="1"/>
  <c r="CX53" i="1"/>
  <c r="CX96" i="1"/>
  <c r="CX21" i="1"/>
  <c r="CX54" i="1"/>
  <c r="CX92" i="1"/>
  <c r="CX49" i="1"/>
  <c r="CX15" i="1"/>
  <c r="CX52" i="1"/>
  <c r="DQ55" i="1"/>
  <c r="CX55" i="1" s="1"/>
  <c r="CX101" i="1"/>
  <c r="CX76" i="1"/>
  <c r="CY63" i="1"/>
  <c r="CY58" i="1"/>
  <c r="CY82" i="1"/>
  <c r="CY52" i="1"/>
  <c r="CX71" i="1"/>
  <c r="CY75" i="1"/>
  <c r="CY60" i="1"/>
  <c r="CX28" i="1"/>
  <c r="DQ37" i="1"/>
  <c r="CX37" i="1" s="1"/>
  <c r="CX57" i="1"/>
  <c r="CX97" i="1"/>
  <c r="CX65" i="1"/>
  <c r="CX39" i="1"/>
  <c r="CX74" i="1"/>
  <c r="CX61" i="1"/>
  <c r="CX94" i="1"/>
  <c r="CX35" i="1"/>
  <c r="CX23" i="1"/>
  <c r="CX68" i="1"/>
</calcChain>
</file>

<file path=xl/sharedStrings.xml><?xml version="1.0" encoding="utf-8"?>
<sst xmlns="http://schemas.openxmlformats.org/spreadsheetml/2006/main" count="373" uniqueCount="254">
  <si>
    <t>S1</t>
  </si>
  <si>
    <t>S2</t>
  </si>
  <si>
    <t>S3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</si>
  <si>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</si>
  <si>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</si>
  <si>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</si>
  <si>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</si>
  <si>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</si>
  <si>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</si>
  <si>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</si>
  <si>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</si>
  <si>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</si>
  <si>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</si>
  <si>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</si>
  <si>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</si>
  <si>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</si>
  <si>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</si>
  <si>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</si>
  <si>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</si>
  <si>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</si>
  <si>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</si>
  <si>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</si>
  <si>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</si>
  <si>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</si>
  <si>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</si>
  <si>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</si>
  <si>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</si>
  <si>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</si>
  <si>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</si>
  <si>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</si>
  <si>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</si>
  <si>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</si>
  <si>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</si>
  <si>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</si>
  <si>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</si>
  <si>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</si>
  <si>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</si>
  <si>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</si>
  <si>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</si>
  <si>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</si>
  <si>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</si>
  <si>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</si>
  <si>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</si>
  <si>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</si>
  <si>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</si>
  <si>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</si>
  <si>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</si>
  <si>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</si>
  <si>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</si>
  <si>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</si>
  <si>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</si>
  <si>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</si>
  <si>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</si>
  <si>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</si>
  <si>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</si>
  <si>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</si>
  <si>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</si>
  <si>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</si>
  <si>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</si>
  <si>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</si>
  <si>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</si>
  <si>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</si>
  <si>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</si>
  <si>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</si>
  <si>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</si>
  <si>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</si>
  <si>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</si>
  <si>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</si>
  <si>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</si>
  <si>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</si>
  <si>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</si>
  <si>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</si>
  <si>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</si>
  <si>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</si>
  <si>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</si>
  <si>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</si>
  <si>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</si>
  <si>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</si>
  <si>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</si>
  <si>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</si>
  <si>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</si>
  <si>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</si>
  <si>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</si>
  <si>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</si>
  <si>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</si>
  <si>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</si>
  <si>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</si>
  <si>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</si>
  <si>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</si>
  <si>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</si>
  <si>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</si>
  <si>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</si>
  <si>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</si>
  <si>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</si>
  <si>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</si>
  <si>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</si>
  <si>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</si>
  <si>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</si>
  <si>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</si>
  <si>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</si>
  <si>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</si>
  <si>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</si>
  <si>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</si>
  <si>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</si>
  <si>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</si>
  <si>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</si>
  <si>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</si>
  <si>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S111</t>
  </si>
  <si>
    <t>S112</t>
  </si>
  <si>
    <t>وزارة التربية والتعليم</t>
  </si>
  <si>
    <t>محافظة الشرقية</t>
  </si>
  <si>
    <t>إدارة ههيا التعليمية</t>
  </si>
  <si>
    <t>مدرسة ههيا الثانوية الصناعية بنات</t>
  </si>
  <si>
    <t>م</t>
  </si>
  <si>
    <t>تاريخ الميلاد</t>
  </si>
  <si>
    <t>الرقم 
القومى</t>
  </si>
  <si>
    <t>السن في 1/10/2017</t>
  </si>
  <si>
    <t>الفصل</t>
  </si>
  <si>
    <t>اللجنة</t>
  </si>
  <si>
    <t>الاسم</t>
  </si>
  <si>
    <t>رقم الجلوس</t>
  </si>
  <si>
    <t>سري1</t>
  </si>
  <si>
    <t>سري2</t>
  </si>
  <si>
    <t>التخصص</t>
  </si>
  <si>
    <t>الديانة</t>
  </si>
  <si>
    <t>مدة البقاء</t>
  </si>
  <si>
    <t>لغة عربية</t>
  </si>
  <si>
    <t>لغة أجنبية</t>
  </si>
  <si>
    <t>رياضيات عامة</t>
  </si>
  <si>
    <t>الفزياء العامة</t>
  </si>
  <si>
    <t>رسم فني</t>
  </si>
  <si>
    <t>تخطيط وإدارة انتاج</t>
  </si>
  <si>
    <t>أمن صناعي</t>
  </si>
  <si>
    <t>تكنولوجيا الخامات والمواد</t>
  </si>
  <si>
    <t>تكنولوجيا العمليات وتطبيقاتها</t>
  </si>
  <si>
    <t>عملي رسم فني</t>
  </si>
  <si>
    <t>مجموع الرسم</t>
  </si>
  <si>
    <t>تكنولوجيا الاجهزة والمعدات</t>
  </si>
  <si>
    <t>تاريخ الفنون الزخرفية</t>
  </si>
  <si>
    <t>الحاسب الالي</t>
  </si>
  <si>
    <t>مجموع كلي</t>
  </si>
  <si>
    <t>تربية دينية</t>
  </si>
  <si>
    <t>تربية رياضية</t>
  </si>
  <si>
    <t>أنشطة</t>
  </si>
  <si>
    <t>نتيجة الطالب</t>
  </si>
  <si>
    <t>مواد الرسوب</t>
  </si>
  <si>
    <t>نظري</t>
  </si>
  <si>
    <t xml:space="preserve">عملي </t>
  </si>
  <si>
    <t>نصف العام</t>
  </si>
  <si>
    <t>آخر العام</t>
  </si>
  <si>
    <t>مجموع</t>
  </si>
  <si>
    <t>البرمجة</t>
  </si>
  <si>
    <t>أعمال السنة</t>
  </si>
  <si>
    <t>امتحان</t>
  </si>
  <si>
    <t>مواد النجاح</t>
  </si>
  <si>
    <t xml:space="preserve">يوم </t>
  </si>
  <si>
    <t>شهر</t>
  </si>
  <si>
    <t>سنة</t>
  </si>
  <si>
    <t>لغة اجنبية</t>
  </si>
  <si>
    <t>رياضيات</t>
  </si>
  <si>
    <t>فيزياء</t>
  </si>
  <si>
    <t>تخطيط</t>
  </si>
  <si>
    <t>تكنولوجيا الخامات</t>
  </si>
  <si>
    <t>تكنولوجيا العمليات نظري</t>
  </si>
  <si>
    <t>تكنولوجيا العمليات عملي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</si>
  <si>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</si>
  <si>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</si>
  <si>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</si>
  <si>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</si>
  <si>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</si>
  <si>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</si>
  <si>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</si>
  <si>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</si>
  <si>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</si>
  <si>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</si>
  <si>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</si>
  <si>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</si>
  <si>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</si>
  <si>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</si>
  <si>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</si>
  <si>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</si>
  <si>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</si>
  <si>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</si>
  <si>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</si>
  <si>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</si>
  <si>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</si>
  <si>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</si>
  <si>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</si>
  <si>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</si>
  <si>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</si>
  <si>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</si>
  <si>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</si>
  <si>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</si>
  <si>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</si>
  <si>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</si>
  <si>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</si>
  <si>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</si>
  <si>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</si>
  <si>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</si>
  <si>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</si>
  <si>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</si>
  <si>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</si>
  <si>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</si>
  <si>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</si>
  <si>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محمد40</t>
  </si>
  <si>
    <t>محمد41</t>
  </si>
  <si>
    <t>محمد42</t>
  </si>
  <si>
    <t>محمد43</t>
  </si>
  <si>
    <t>محمد44</t>
  </si>
  <si>
    <t>محمد45</t>
  </si>
  <si>
    <t>محمد46</t>
  </si>
  <si>
    <t>محمد47</t>
  </si>
  <si>
    <t>محمد48</t>
  </si>
  <si>
    <t>محمد49</t>
  </si>
  <si>
    <t>محمد50</t>
  </si>
  <si>
    <t>محمد51</t>
  </si>
  <si>
    <t>محمد52</t>
  </si>
  <si>
    <t>محمد53</t>
  </si>
  <si>
    <t>محمد54</t>
  </si>
  <si>
    <t>محمد55</t>
  </si>
  <si>
    <t>محمد56</t>
  </si>
  <si>
    <t>محمد57</t>
  </si>
  <si>
    <t>محمد58</t>
  </si>
  <si>
    <t>محمد59</t>
  </si>
  <si>
    <t>محمد60</t>
  </si>
  <si>
    <t>محمد61</t>
  </si>
  <si>
    <t>محمد62</t>
  </si>
  <si>
    <t>محمد63</t>
  </si>
  <si>
    <t>محمد64</t>
  </si>
  <si>
    <t>محمد65</t>
  </si>
  <si>
    <t>محمد66</t>
  </si>
  <si>
    <t>محمد67</t>
  </si>
  <si>
    <t>محمد68</t>
  </si>
  <si>
    <t>محمد69</t>
  </si>
  <si>
    <t>محمد70</t>
  </si>
  <si>
    <t>محمد71</t>
  </si>
  <si>
    <t>محمد72</t>
  </si>
  <si>
    <t>محمد73</t>
  </si>
  <si>
    <t>محمد74</t>
  </si>
  <si>
    <t>محمد75</t>
  </si>
  <si>
    <t>محمد76</t>
  </si>
  <si>
    <t>محمد77</t>
  </si>
  <si>
    <t>محمد78</t>
  </si>
  <si>
    <t>محمد79</t>
  </si>
  <si>
    <t>محمد80</t>
  </si>
  <si>
    <t>محمد81</t>
  </si>
  <si>
    <t>محمد82</t>
  </si>
  <si>
    <t>محمد83</t>
  </si>
  <si>
    <t>محمد84</t>
  </si>
  <si>
    <t>محمد85</t>
  </si>
  <si>
    <t>محمد86</t>
  </si>
  <si>
    <t>محمد87</t>
  </si>
  <si>
    <t>محمد88</t>
  </si>
  <si>
    <t>محمد89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</si>
</sst>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 x14ac:knownFonts="1">
    <font>
      <sz val="10"/>
      <name val="Arial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Arabic Transparent"/>
      <charset val="178"/>
    </font>
    <font>
      <b/>
      <sz val="13"/>
      <color theme="1"/>
      <name val="Times New Roman"/>
      <family val="1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NumberFormat="1" applyFont="1" applyFill="1" applyBorder="1" applyAlignment="1">
      <alignment horizontal="center" vertical="center" shrinkToFit="1" readingOrder="2"/>
    </xf>
    <xf numFmtId="0" fontId="3" fillId="0" borderId="1" xfId="0" applyNumberFormat="1" applyFont="1" applyFill="1" applyBorder="1" applyAlignment="1">
      <alignment readingOrder="2"/>
    </xf>
    <xf numFmtId="0" fontId="8" fillId="0" borderId="1" xfId="0" applyFont="1" applyFill="1" applyBorder="1" applyAlignment="1">
      <alignment horizontal="right" vertical="center" shrinkToFit="1" readingOrder="2"/>
    </xf>
    <xf numFmtId="0" fontId="1" fillId="0" borderId="1" xfId="0" applyFont="1" applyFill="1" applyBorder="1" applyAlignment="1">
      <alignment horizontal="center" vertical="center" shrinkToFit="1" readingOrder="2"/>
    </xf>
    <xf numFmtId="0" fontId="1" fillId="0" borderId="1" xfId="0" applyFont="1" applyFill="1" applyBorder="1" applyAlignment="1">
      <alignment horizontal="center" shrinkToFit="1" readingOrder="2"/>
    </xf>
    <xf numFmtId="0" fontId="7" fillId="0" borderId="1" xfId="0" applyFont="1" applyFill="1" applyBorder="1" applyAlignment="1">
      <alignment horizontal="center" vertical="center" shrinkToFit="1" readingOrder="2"/>
    </xf>
    <xf numFmtId="0" fontId="7" fillId="0" borderId="1" xfId="0" applyNumberFormat="1" applyFont="1" applyFill="1" applyBorder="1" applyAlignment="1">
      <alignment horizontal="center" vertical="center" shrinkToFit="1" readingOrder="2"/>
    </xf>
    <xf numFmtId="0" fontId="4" fillId="0" borderId="1" xfId="0" applyFont="1" applyFill="1" applyBorder="1" applyAlignment="1">
      <alignment horizontal="center" vertical="center" shrinkToFit="1" readingOrder="2"/>
    </xf>
    <xf numFmtId="164" fontId="1" fillId="0" borderId="1" xfId="0" applyNumberFormat="1" applyFont="1" applyFill="1" applyBorder="1" applyAlignment="1">
      <alignment horizontal="center" vertical="center" shrinkToFit="1" readingOrder="2"/>
    </xf>
    <xf numFmtId="14" fontId="4" fillId="0" borderId="1" xfId="0" applyNumberFormat="1" applyFont="1" applyFill="1" applyBorder="1" applyAlignment="1">
      <alignment horizontal="center" vertical="center" shrinkToFit="1" readingOrder="2"/>
    </xf>
    <xf numFmtId="0" fontId="4" fillId="0" borderId="1" xfId="0" applyNumberFormat="1" applyFont="1" applyFill="1" applyBorder="1" applyAlignment="1">
      <alignment horizontal="center" vertical="center" shrinkToFit="1" readingOrder="2"/>
    </xf>
    <xf numFmtId="0" fontId="7" fillId="0" borderId="1" xfId="0" applyFont="1" applyFill="1" applyBorder="1" applyAlignment="1" applyProtection="1">
      <alignment horizontal="center" vertical="center" shrinkToFit="1" readingOrder="2"/>
      <protection locked="0"/>
    </xf>
    <xf numFmtId="0" fontId="9" fillId="0" borderId="1" xfId="0" applyNumberFormat="1" applyFont="1" applyFill="1" applyBorder="1" applyAlignment="1">
      <alignment horizontal="center" vertical="center" shrinkToFit="1" readingOrder="2"/>
    </xf>
    <xf numFmtId="0" fontId="7" fillId="0" borderId="1" xfId="0" applyFont="1" applyFill="1" applyBorder="1" applyAlignment="1">
      <alignment readingOrder="2"/>
    </xf>
    <xf numFmtId="0" fontId="10" fillId="0" borderId="1" xfId="0" applyFont="1" applyFill="1" applyBorder="1" applyAlignment="1">
      <alignment readingOrder="2"/>
    </xf>
    <xf numFmtId="0" fontId="2" fillId="0" borderId="1" xfId="0" applyNumberFormat="1" applyFont="1" applyFill="1" applyBorder="1" applyAlignment="1">
      <alignment horizontal="center" vertical="center" shrinkToFit="1" readingOrder="2"/>
    </xf>
    <xf numFmtId="0" fontId="2" fillId="0" borderId="1" xfId="0" applyFont="1" applyFill="1" applyBorder="1" applyAlignment="1">
      <alignment horizontal="center" vertical="center" shrinkToFit="1" readingOrder="2"/>
    </xf>
    <xf numFmtId="0" fontId="2" fillId="0" borderId="1" xfId="0" applyFont="1" applyFill="1" applyBorder="1" applyAlignment="1">
      <alignment readingOrder="2"/>
    </xf>
    <xf numFmtId="0" fontId="3" fillId="0" borderId="1" xfId="0" applyFont="1" applyFill="1" applyBorder="1" applyAlignment="1">
      <alignment readingOrder="2"/>
    </xf>
    <xf numFmtId="0" fontId="1" fillId="0" borderId="1" xfId="0" applyNumberFormat="1" applyFont="1" applyFill="1" applyBorder="1" applyAlignment="1">
      <alignment horizontal="right" vertical="center" shrinkToFit="1" readingOrder="2"/>
    </xf>
    <xf numFmtId="0" fontId="3" fillId="0" borderId="1" xfId="0" applyNumberFormat="1" applyFont="1" applyFill="1" applyBorder="1" applyAlignment="1">
      <alignment horizontal="right" readingOrder="2"/>
    </xf>
    <xf numFmtId="0" fontId="1" fillId="0" borderId="1" xfId="0" applyFont="1" applyFill="1" applyBorder="1" applyAlignment="1">
      <alignment horizontal="right" vertical="center" shrinkToFit="1" readingOrder="2"/>
    </xf>
    <xf numFmtId="0" fontId="6" fillId="0" borderId="1" xfId="0" applyNumberFormat="1" applyFont="1" applyFill="1" applyBorder="1" applyAlignment="1">
      <alignment horizontal="center" vertical="center" shrinkToFit="1" readingOrder="2"/>
    </xf>
    <xf numFmtId="0" fontId="1" fillId="0" borderId="1" xfId="0" applyNumberFormat="1" applyFont="1" applyFill="1" applyBorder="1" applyAlignment="1">
      <alignment horizontal="center" vertical="center" textRotation="90" shrinkToFit="1" readingOrder="2"/>
    </xf>
    <xf numFmtId="0" fontId="2" fillId="0" borderId="1" xfId="0" applyFont="1" applyFill="1" applyBorder="1" applyAlignment="1">
      <alignment horizontal="center" vertical="center" shrinkToFit="1" readingOrder="2"/>
    </xf>
    <xf numFmtId="0" fontId="2" fillId="0" borderId="1" xfId="0" applyNumberFormat="1" applyFont="1" applyFill="1" applyBorder="1" applyAlignment="1">
      <alignment horizontal="center" vertical="center" shrinkToFit="1" readingOrder="2"/>
    </xf>
    <xf numFmtId="0" fontId="5" fillId="0" borderId="1" xfId="0" applyNumberFormat="1" applyFont="1" applyFill="1" applyBorder="1" applyAlignment="1">
      <alignment horizontal="center" vertical="center" shrinkToFit="1" readingOrder="2"/>
    </xf>
    <xf numFmtId="0" fontId="1" fillId="0" borderId="1" xfId="0" applyFont="1" applyFill="1" applyBorder="1" applyAlignment="1">
      <alignment horizontal="center" vertical="center" shrinkToFit="1" readingOrder="2"/>
    </xf>
    <xf numFmtId="0" fontId="4" fillId="0" borderId="1" xfId="0" applyNumberFormat="1" applyFont="1" applyFill="1" applyBorder="1" applyAlignment="1">
      <alignment horizontal="center" vertical="center" shrinkToFit="1" readingOrder="2"/>
    </xf>
    <xf numFmtId="0" fontId="1" fillId="0" borderId="1" xfId="0" applyFont="1" applyFill="1" applyBorder="1" applyAlignment="1">
      <alignment horizontal="center" vertical="center" textRotation="90" shrinkToFit="1" readingOrder="2"/>
    </xf>
    <xf numFmtId="0" fontId="1" fillId="0" borderId="1" xfId="0" applyNumberFormat="1" applyFont="1" applyFill="1" applyBorder="1" applyAlignment="1">
      <alignment horizontal="center" vertical="center" shrinkToFit="1" readingOrder="2"/>
    </xf>
    <xf numFmtId="0" fontId="5" fillId="0" borderId="1" xfId="0" applyNumberFormat="1" applyFont="1" applyFill="1" applyBorder="1" applyAlignment="1">
      <alignment horizontal="center" vertical="center" wrapText="1" shrinkToFit="1" readingOrder="2"/>
    </xf>
    <xf numFmtId="0" fontId="4" fillId="0" borderId="1" xfId="0" applyFont="1" applyFill="1" applyBorder="1" applyAlignment="1">
      <alignment horizontal="center" vertical="center" shrinkToFit="1" readingOrder="2"/>
    </xf>
    <xf numFmtId="164" fontId="4" fillId="0" borderId="1" xfId="0" applyNumberFormat="1" applyFont="1" applyFill="1" applyBorder="1" applyAlignment="1">
      <alignment horizontal="center" vertical="center" shrinkToFit="1" readingOrder="2"/>
    </xf>
  </cellXfs>
  <cellStyles count="1">
    <cellStyle name="Normal" xfId="0" builtinId="0"/>
  </cellStyles>
  <dxfs count="53">
    <dxf>
      <fill>
        <patternFill>
          <bgColor indexed="56"/>
        </patternFill>
      </fill>
    </dxf>
    <dxf>
      <fill>
        <patternFill>
          <bgColor indexed="10"/>
        </patternFill>
      </fill>
    </dxf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indexed="30"/>
        </patternFill>
      </fill>
    </dxf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indexed="3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7D0000"/>
        </patternFill>
      </fill>
    </dxf>
    <dxf>
      <fill>
        <patternFill>
          <bgColor indexed="40"/>
        </patternFill>
      </fill>
    </dxf>
    <dxf>
      <fill>
        <patternFill>
          <bgColor indexed="17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FF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243840</xdr:colOff>
      <xdr:row>2</xdr:row>
      <xdr:rowOff>66675</xdr:rowOff>
    </xdr:from>
    <xdr:to>
      <xdr:col>47</xdr:col>
      <xdr:colOff>295275</xdr:colOff>
      <xdr:row>5</xdr:row>
      <xdr:rowOff>83820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9440525" y="0"/>
          <a:ext cx="5394960" cy="0"/>
        </a:xfrm>
        <a:prstGeom prst="rect">
          <a:avLst/>
        </a:prstGeom>
        <a:solidFill>
          <a:srgbClr val="FFFFFF"/>
        </a:solidFill>
        <a:ln w="38100">
          <a:solidFill>
            <a:srgbClr val="000000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</xdr:spPr>
      <xdr:txBody>
        <a:bodyPr vertOverflow="clip" wrap="square" lIns="27432" tIns="27432" rIns="27432" bIns="0" anchor="t" upright="1"/>
        <a:lstStyle/>
        <a:p>
          <a:pPr algn="ctr" rtl="1">
            <a:lnSpc>
              <a:spcPct val="150000"/>
            </a:lnSpc>
            <a:defRPr sz="1000"/>
          </a:pPr>
          <a:endParaRPr lang="ar-EG" sz="2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lnSpc>
              <a:spcPct val="150000"/>
            </a:lnSpc>
            <a:defRPr sz="1000"/>
          </a:pPr>
          <a:r>
            <a:rPr lang="ar-EG" sz="1400" b="1" i="0" strike="noStrike">
              <a:solidFill>
                <a:srgbClr val="000000"/>
              </a:solidFill>
              <a:latin typeface="Arial"/>
              <a:cs typeface="Arial"/>
            </a:rPr>
            <a:t>كشف رصد درجات الطالبات في امتحان النقل تخصص زخرفة واعلان</a:t>
          </a:r>
        </a:p>
        <a:p>
          <a:pPr algn="ctr" rtl="1">
            <a:lnSpc>
              <a:spcPct val="150000"/>
            </a:lnSpc>
            <a:defRPr sz="1000"/>
          </a:pPr>
          <a:r>
            <a:rPr lang="ar-EG" sz="1400" b="1" i="0" strike="noStrike">
              <a:solidFill>
                <a:srgbClr val="000000"/>
              </a:solidFill>
              <a:latin typeface="Arial"/>
              <a:cs typeface="Arial"/>
            </a:rPr>
            <a:t>للعام الدراسي     20 </a:t>
          </a:r>
          <a:r>
            <a:rPr lang="ar-EG" sz="1400" b="1" i="0" strike="noStrike" baseline="0">
              <a:solidFill>
                <a:srgbClr val="000000"/>
              </a:solidFill>
              <a:latin typeface="Arial"/>
              <a:cs typeface="Arial"/>
            </a:rPr>
            <a:t>/     20  الصف الثاني ثانوي صناعي الدور الأول</a:t>
          </a:r>
          <a:endParaRPr lang="ar-EG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8"/>
  </sheetPr>
  <dimension ref="A1:IV889"/>
  <sheetViews>
    <sheetView rightToLeft="1" tabSelected="1" view="pageBreakPreview" topLeftCell="A7" zoomScale="40" zoomScaleNormal="90" zoomScaleSheetLayoutView="40" workbookViewId="0">
      <pane xSplit="19" ySplit="6" topLeftCell="T54" activePane="bottomRight" state="frozen"/>
      <selection activeCell="K61" sqref="K61"/>
      <selection pane="topRight" activeCell="K61" sqref="K61"/>
      <selection pane="bottomLeft" activeCell="K61" sqref="K61"/>
      <selection pane="bottomRight" activeCell="E108" sqref="E108"/>
    </sheetView>
  </sheetViews>
  <sheetFormatPr baseColWidth="10" defaultColWidth="0" defaultRowHeight="0" customHeight="1" zeroHeight="1" x14ac:dyDescent="0.25"/>
  <cols>
    <col min="1" max="1" width="4.5703125" style="2" customWidth="1"/>
    <col min="2" max="2" width="4.28515625" style="2" customWidth="1"/>
    <col min="3" max="3" width="3.85546875" style="2" customWidth="1"/>
    <col min="4" max="4" width="5.7109375" style="2" customWidth="1"/>
    <col min="5" max="5" width="20.5703125" style="2" customWidth="1"/>
    <col min="6" max="12" width="22.28515625" style="2" customWidth="1"/>
    <col min="13" max="13" width="26.7109375" style="21" customWidth="1"/>
    <col min="14" max="14" width="7.5703125" style="2" customWidth="1"/>
    <col min="15" max="15" width="14.28515625" style="2" hidden="1" customWidth="1"/>
    <col min="16" max="16" width="11.7109375" style="2" hidden="1" customWidth="1"/>
    <col min="17" max="19" width="22.28515625" style="2" hidden="1" customWidth="1"/>
    <col min="20" max="20" width="10.7109375" style="2" hidden="1" customWidth="1"/>
    <col min="21" max="23" width="4.7109375" style="2" hidden="1" customWidth="1"/>
    <col min="24" max="24" width="4.7109375" style="2" customWidth="1"/>
    <col min="25" max="28" width="4.7109375" style="2" hidden="1" customWidth="1"/>
    <col min="29" max="29" width="4.7109375" style="2" customWidth="1"/>
    <col min="30" max="33" width="4.7109375" style="2" hidden="1" customWidth="1"/>
    <col min="34" max="34" width="5.28515625" style="2" customWidth="1"/>
    <col min="35" max="38" width="4.7109375" style="2" hidden="1" customWidth="1"/>
    <col min="39" max="39" width="5.5703125" style="2" customWidth="1"/>
    <col min="40" max="43" width="4.7109375" style="2" hidden="1" customWidth="1"/>
    <col min="44" max="44" width="5.5703125" style="2" customWidth="1"/>
    <col min="45" max="48" width="4.7109375" style="2" hidden="1" customWidth="1"/>
    <col min="49" max="49" width="5.5703125" style="2" customWidth="1"/>
    <col min="50" max="53" width="4.7109375" style="2" hidden="1" customWidth="1"/>
    <col min="54" max="54" width="5.28515625" style="2" customWidth="1"/>
    <col min="55" max="58" width="4.7109375" style="2" hidden="1" customWidth="1"/>
    <col min="59" max="59" width="5.85546875" style="2" customWidth="1"/>
    <col min="60" max="63" width="4.7109375" style="2" hidden="1" customWidth="1"/>
    <col min="64" max="64" width="6.28515625" style="2" customWidth="1"/>
    <col min="65" max="68" width="4.7109375" style="2" hidden="1" customWidth="1"/>
    <col min="69" max="69" width="5.85546875" style="2" customWidth="1"/>
    <col min="70" max="74" width="4.7109375" style="2" hidden="1" customWidth="1"/>
    <col min="75" max="75" width="4.7109375" style="2" customWidth="1"/>
    <col min="76" max="79" width="4.7109375" style="2" hidden="1" customWidth="1"/>
    <col min="80" max="80" width="4.7109375" style="2" customWidth="1"/>
    <col min="81" max="84" width="4.7109375" style="1" hidden="1" customWidth="1"/>
    <col min="85" max="85" width="5.5703125" style="1" customWidth="1"/>
    <col min="86" max="90" width="4.7109375" style="1" hidden="1" customWidth="1"/>
    <col min="91" max="91" width="5" style="1" customWidth="1"/>
    <col min="92" max="96" width="4.7109375" style="1" hidden="1" customWidth="1"/>
    <col min="97" max="101" width="4.7109375" style="2" hidden="1" customWidth="1"/>
    <col min="102" max="102" width="10.7109375" style="1" hidden="1" customWidth="1"/>
    <col min="103" max="103" width="30.7109375" style="16" hidden="1" customWidth="1"/>
    <col min="104" max="105" width="9.28515625" style="16" hidden="1" customWidth="1"/>
    <col min="106" max="106" width="13.42578125" style="16" hidden="1" customWidth="1"/>
    <col min="107" max="108" width="9.28515625" style="16" hidden="1" customWidth="1"/>
    <col min="109" max="112" width="9.28515625" style="17" hidden="1" customWidth="1"/>
    <col min="113" max="113" width="10.7109375" style="17" hidden="1" customWidth="1"/>
    <col min="114" max="114" width="11.85546875" style="17" hidden="1" customWidth="1"/>
    <col min="115" max="115" width="11.42578125" style="17" hidden="1" customWidth="1"/>
    <col min="116" max="116" width="16.140625" style="17" hidden="1" customWidth="1"/>
    <col min="117" max="124" width="9.28515625" style="17" hidden="1" customWidth="1"/>
    <col min="125" max="125" width="9.28515625" style="18" hidden="1" customWidth="1"/>
    <col min="126" max="126" width="6.85546875" style="18" hidden="1" customWidth="1"/>
    <col min="127" max="127" width="10.7109375" style="18" hidden="1" customWidth="1"/>
    <col min="128" max="128" width="9.140625" style="18" hidden="1" customWidth="1"/>
    <col min="129" max="16384" width="0" style="19" hidden="1"/>
  </cols>
  <sheetData>
    <row r="1" spans="1:256" ht="18.75" hidden="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 t="s">
        <v>1</v>
      </c>
      <c r="K1" s="1" t="s">
        <v>2</v>
      </c>
      <c r="L1" s="1"/>
      <c r="M1" s="22" t="s">
        <v>3</v>
      </c>
      <c r="N1" s="4" t="s">
        <v>4</v>
      </c>
      <c r="O1" s="4" t="s">
        <v>5</v>
      </c>
      <c r="P1" s="4" t="s">
        <v>6</v>
      </c>
      <c r="Q1" s="4" t="s">
        <v>7</v>
      </c>
      <c r="R1" s="4" t="s">
        <v>8</v>
      </c>
      <c r="S1" s="4" t="s">
        <v>9</v>
      </c>
      <c r="T1" s="4" t="s">
        <v>10</v>
      </c>
      <c r="U1" s="4" t="s">
        <v>11</v>
      </c>
      <c r="V1" s="4" t="s">
        <v>12</v>
      </c>
      <c r="W1" s="4" t="s">
        <v>13</v>
      </c>
      <c r="X1" s="4" t="s">
        <v>14</v>
      </c>
      <c r="Y1" s="4" t="s">
        <v>15</v>
      </c>
      <c r="Z1" s="4" t="s">
        <v>16</v>
      </c>
      <c r="AA1" s="4" t="s">
        <v>17</v>
      </c>
      <c r="AB1" s="4" t="s">
        <v>18</v>
      </c>
      <c r="AC1" s="4" t="s">
        <v>19</v>
      </c>
      <c r="AD1" s="4" t="s">
        <v>20</v>
      </c>
      <c r="AE1" s="4" t="s">
        <v>21</v>
      </c>
      <c r="AF1" s="4" t="s">
        <v>22</v>
      </c>
      <c r="AG1" s="4" t="s">
        <v>23</v>
      </c>
      <c r="AH1" s="4" t="s">
        <v>24</v>
      </c>
      <c r="AI1" s="4" t="s">
        <v>25</v>
      </c>
      <c r="AJ1" s="4" t="s">
        <v>26</v>
      </c>
      <c r="AK1" s="4" t="s">
        <v>27</v>
      </c>
      <c r="AL1" s="4" t="s">
        <v>28</v>
      </c>
      <c r="AM1" s="4" t="s">
        <v>29</v>
      </c>
      <c r="AN1" s="4" t="s">
        <v>30</v>
      </c>
      <c r="AO1" s="4" t="s">
        <v>31</v>
      </c>
      <c r="AP1" s="4" t="s">
        <v>32</v>
      </c>
      <c r="AQ1" s="4" t="s">
        <v>33</v>
      </c>
      <c r="AR1" s="4" t="s">
        <v>34</v>
      </c>
      <c r="AS1" s="4" t="s">
        <v>35</v>
      </c>
      <c r="AT1" s="4" t="s">
        <v>36</v>
      </c>
      <c r="AU1" s="4" t="s">
        <v>37</v>
      </c>
      <c r="AV1" s="4" t="s">
        <v>38</v>
      </c>
      <c r="AW1" s="4" t="s">
        <v>39</v>
      </c>
      <c r="AX1" s="4" t="s">
        <v>40</v>
      </c>
      <c r="AY1" s="4" t="s">
        <v>41</v>
      </c>
      <c r="AZ1" s="4" t="s">
        <v>42</v>
      </c>
      <c r="BA1" s="4" t="s">
        <v>43</v>
      </c>
      <c r="BB1" s="4" t="s">
        <v>44</v>
      </c>
      <c r="BC1" s="4" t="s">
        <v>45</v>
      </c>
      <c r="BD1" s="4" t="s">
        <v>46</v>
      </c>
      <c r="BE1" s="4" t="s">
        <v>47</v>
      </c>
      <c r="BF1" s="4" t="s">
        <v>48</v>
      </c>
      <c r="BG1" s="4" t="s">
        <v>49</v>
      </c>
      <c r="BH1" s="4" t="s">
        <v>50</v>
      </c>
      <c r="BI1" s="4" t="s">
        <v>51</v>
      </c>
      <c r="BJ1" s="4" t="s">
        <v>52</v>
      </c>
      <c r="BK1" s="4" t="s">
        <v>53</v>
      </c>
      <c r="BL1" s="4" t="s">
        <v>54</v>
      </c>
      <c r="BM1" s="4" t="s">
        <v>55</v>
      </c>
      <c r="BN1" s="4" t="s">
        <v>56</v>
      </c>
      <c r="BO1" s="4" t="s">
        <v>57</v>
      </c>
      <c r="BP1" s="4" t="s">
        <v>58</v>
      </c>
      <c r="BQ1" s="4" t="s">
        <v>59</v>
      </c>
      <c r="BR1" s="4" t="s">
        <v>60</v>
      </c>
      <c r="BS1" s="4" t="s">
        <v>61</v>
      </c>
      <c r="BT1" s="4" t="s">
        <v>62</v>
      </c>
      <c r="BU1" s="4" t="s">
        <v>63</v>
      </c>
      <c r="BV1" s="4" t="s">
        <v>64</v>
      </c>
      <c r="BW1" s="4" t="s">
        <v>65</v>
      </c>
      <c r="BX1" s="4" t="s">
        <v>66</v>
      </c>
      <c r="BY1" s="4" t="s">
        <v>67</v>
      </c>
      <c r="BZ1" s="4" t="s">
        <v>68</v>
      </c>
      <c r="CA1" s="4" t="s">
        <v>69</v>
      </c>
      <c r="CB1" s="4" t="s">
        <v>70</v>
      </c>
      <c r="CC1" s="4" t="s">
        <v>71</v>
      </c>
      <c r="CD1" s="4" t="s">
        <v>72</v>
      </c>
      <c r="CE1" s="4" t="s">
        <v>73</v>
      </c>
      <c r="CF1" s="4" t="s">
        <v>74</v>
      </c>
      <c r="CG1" s="4" t="s">
        <v>75</v>
      </c>
      <c r="CH1" s="4" t="s">
        <v>76</v>
      </c>
      <c r="CI1" s="4" t="s">
        <v>77</v>
      </c>
      <c r="CJ1" s="4" t="s">
        <v>78</v>
      </c>
      <c r="CK1" s="4" t="s">
        <v>79</v>
      </c>
      <c r="CL1" s="4" t="s">
        <v>80</v>
      </c>
      <c r="CM1" s="4" t="s">
        <v>81</v>
      </c>
      <c r="CN1" s="4" t="s">
        <v>82</v>
      </c>
      <c r="CO1" s="4" t="s">
        <v>83</v>
      </c>
      <c r="CP1" s="4" t="s">
        <v>84</v>
      </c>
      <c r="CQ1" s="4" t="s">
        <v>85</v>
      </c>
      <c r="CR1" s="4" t="s">
        <v>86</v>
      </c>
      <c r="CS1" s="4" t="s">
        <v>87</v>
      </c>
      <c r="CT1" s="4" t="s">
        <v>88</v>
      </c>
      <c r="CU1" s="4" t="s">
        <v>89</v>
      </c>
      <c r="CV1" s="4" t="s">
        <v>90</v>
      </c>
      <c r="CW1" s="4" t="s">
        <v>91</v>
      </c>
      <c r="CX1" s="4" t="s">
        <v>92</v>
      </c>
      <c r="CY1" s="4" t="s">
        <v>93</v>
      </c>
      <c r="CZ1" s="4"/>
      <c r="DA1" s="4" t="s">
        <v>94</v>
      </c>
      <c r="DB1" s="4" t="s">
        <v>95</v>
      </c>
      <c r="DC1" s="4" t="s">
        <v>96</v>
      </c>
      <c r="DD1" s="4" t="s">
        <v>97</v>
      </c>
      <c r="DE1" s="4" t="s">
        <v>98</v>
      </c>
      <c r="DF1" s="4" t="s">
        <v>99</v>
      </c>
      <c r="DG1" s="4" t="s">
        <v>100</v>
      </c>
      <c r="DH1" s="4" t="s">
        <v>101</v>
      </c>
      <c r="DI1" s="4" t="s">
        <v>102</v>
      </c>
      <c r="DJ1" s="4" t="s">
        <v>103</v>
      </c>
      <c r="DK1" s="4" t="s">
        <v>104</v>
      </c>
      <c r="DL1" s="4" t="s">
        <v>105</v>
      </c>
      <c r="DM1" s="4" t="s">
        <v>106</v>
      </c>
      <c r="DN1" s="4" t="s">
        <v>107</v>
      </c>
      <c r="DO1" s="4" t="s">
        <v>108</v>
      </c>
    </row>
    <row r="2" spans="1:256" ht="18.75" hidden="1" customHeight="1" x14ac:dyDescent="0.25">
      <c r="A2" s="4">
        <v>1</v>
      </c>
      <c r="B2" s="4">
        <v>10</v>
      </c>
      <c r="C2" s="4">
        <v>2017</v>
      </c>
      <c r="D2" s="1"/>
      <c r="E2" s="1"/>
      <c r="F2" s="1"/>
      <c r="G2" s="1"/>
      <c r="H2" s="1"/>
      <c r="I2" s="1"/>
      <c r="J2" s="1"/>
      <c r="K2" s="1"/>
      <c r="L2" s="1"/>
      <c r="M2" s="2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S2" s="1"/>
      <c r="CT2" s="1"/>
      <c r="CU2" s="1"/>
      <c r="CV2" s="1"/>
      <c r="CW2" s="1"/>
      <c r="CY2" s="1"/>
      <c r="CZ2" s="1"/>
      <c r="DA2" s="1"/>
      <c r="DB2" s="1"/>
      <c r="DC2" s="1"/>
      <c r="DD2" s="1"/>
      <c r="DE2" s="1"/>
      <c r="DF2" s="1"/>
      <c r="DG2" s="1"/>
      <c r="DH2" s="1"/>
      <c r="DU2" s="17"/>
      <c r="DV2" s="17"/>
      <c r="DW2" s="17"/>
      <c r="DX2" s="17"/>
      <c r="DY2" s="17"/>
      <c r="DZ2" s="17"/>
      <c r="EA2" s="18"/>
      <c r="EB2" s="18"/>
      <c r="EC2" s="18"/>
      <c r="ED2" s="18"/>
    </row>
    <row r="3" spans="1:256" ht="20.100000000000001" hidden="1" customHeight="1" x14ac:dyDescent="0.25">
      <c r="A3" s="1"/>
      <c r="C3" s="31" t="s">
        <v>109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S3" s="1"/>
      <c r="CT3" s="1"/>
      <c r="CU3" s="1"/>
      <c r="CV3" s="1"/>
      <c r="CW3" s="1"/>
      <c r="CY3" s="1"/>
      <c r="CZ3" s="1"/>
      <c r="DA3" s="1"/>
      <c r="DB3" s="1"/>
      <c r="DC3" s="1"/>
      <c r="DD3" s="1"/>
      <c r="DE3" s="1"/>
      <c r="DF3" s="1"/>
      <c r="DG3" s="1"/>
      <c r="DH3" s="1"/>
      <c r="DU3" s="17"/>
      <c r="DV3" s="17"/>
      <c r="DW3" s="17"/>
      <c r="DX3" s="17"/>
      <c r="DY3" s="17"/>
      <c r="DZ3" s="17"/>
      <c r="EA3" s="18"/>
      <c r="EB3" s="18"/>
      <c r="EC3" s="18"/>
      <c r="ED3" s="18"/>
    </row>
    <row r="4" spans="1:256" ht="20.100000000000001" hidden="1" customHeight="1" x14ac:dyDescent="0.25">
      <c r="A4" s="1"/>
      <c r="C4" s="31" t="s">
        <v>110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S4" s="1"/>
      <c r="CT4" s="1"/>
      <c r="CU4" s="1"/>
      <c r="CV4" s="1"/>
      <c r="CW4" s="1"/>
      <c r="CY4" s="1"/>
      <c r="CZ4" s="1"/>
      <c r="DA4" s="1"/>
      <c r="DB4" s="1"/>
      <c r="DC4" s="1"/>
      <c r="DD4" s="1"/>
      <c r="DE4" s="1"/>
      <c r="DF4" s="1"/>
      <c r="DG4" s="1"/>
      <c r="DH4" s="1"/>
      <c r="DU4" s="17"/>
      <c r="DV4" s="17"/>
      <c r="DW4" s="17"/>
      <c r="DX4" s="17"/>
      <c r="DY4" s="17"/>
      <c r="DZ4" s="17"/>
      <c r="EA4" s="18"/>
      <c r="EB4" s="18"/>
      <c r="EC4" s="18"/>
      <c r="ED4" s="18"/>
    </row>
    <row r="5" spans="1:256" ht="20.100000000000001" hidden="1" customHeight="1" x14ac:dyDescent="0.25">
      <c r="A5" s="1"/>
      <c r="C5" s="31" t="s">
        <v>111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S5" s="1"/>
      <c r="CT5" s="1"/>
      <c r="CU5" s="1"/>
      <c r="CV5" s="1"/>
      <c r="CW5" s="1"/>
      <c r="CY5" s="1"/>
      <c r="CZ5" s="1"/>
      <c r="DA5" s="1"/>
      <c r="DB5" s="1"/>
      <c r="DC5" s="1"/>
      <c r="DD5" s="1"/>
      <c r="DE5" s="1"/>
      <c r="DF5" s="1"/>
      <c r="DG5" s="1"/>
      <c r="DH5" s="1"/>
      <c r="DU5" s="17"/>
      <c r="DV5" s="17"/>
      <c r="DW5" s="17"/>
      <c r="DX5" s="17"/>
      <c r="DY5" s="17"/>
      <c r="DZ5" s="17"/>
      <c r="EA5" s="18"/>
      <c r="EB5" s="18"/>
      <c r="EC5" s="18"/>
      <c r="ED5" s="18"/>
    </row>
    <row r="6" spans="1:256" ht="20.100000000000001" hidden="1" customHeight="1" x14ac:dyDescent="0.25">
      <c r="A6" s="1"/>
      <c r="C6" s="31" t="s">
        <v>112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S6" s="1"/>
      <c r="CT6" s="1"/>
      <c r="CU6" s="1"/>
      <c r="CV6" s="1"/>
      <c r="CW6" s="1"/>
      <c r="CY6" s="1"/>
      <c r="CZ6" s="1"/>
      <c r="DA6" s="1"/>
      <c r="DB6" s="1"/>
      <c r="DC6" s="1"/>
      <c r="DD6" s="1"/>
      <c r="DE6" s="1"/>
      <c r="DF6" s="1"/>
      <c r="DG6" s="1"/>
      <c r="DH6" s="1"/>
      <c r="DU6" s="17"/>
      <c r="DV6" s="17"/>
      <c r="DW6" s="17"/>
      <c r="DX6" s="17"/>
      <c r="DY6" s="17"/>
      <c r="DZ6" s="17"/>
      <c r="EA6" s="18"/>
      <c r="EB6" s="18"/>
      <c r="EC6" s="18"/>
      <c r="ED6" s="18"/>
    </row>
    <row r="7" spans="1:256" ht="47.25" customHeight="1" x14ac:dyDescent="0.25">
      <c r="A7" s="33" t="s">
        <v>113</v>
      </c>
      <c r="B7" s="33" t="s">
        <v>114</v>
      </c>
      <c r="C7" s="33"/>
      <c r="D7" s="33"/>
      <c r="E7" s="34" t="s">
        <v>115</v>
      </c>
      <c r="F7" s="33" t="s">
        <v>114</v>
      </c>
      <c r="G7" s="33" t="s">
        <v>116</v>
      </c>
      <c r="H7" s="33"/>
      <c r="I7" s="33"/>
      <c r="J7" s="31" t="s">
        <v>117</v>
      </c>
      <c r="K7" s="31" t="s">
        <v>118</v>
      </c>
      <c r="L7" s="1"/>
      <c r="M7" s="31" t="s">
        <v>119</v>
      </c>
      <c r="N7" s="24" t="s">
        <v>120</v>
      </c>
      <c r="O7" s="31" t="s">
        <v>121</v>
      </c>
      <c r="P7" s="31" t="s">
        <v>122</v>
      </c>
      <c r="Q7" s="24" t="s">
        <v>123</v>
      </c>
      <c r="R7" s="24" t="s">
        <v>124</v>
      </c>
      <c r="S7" s="31" t="s">
        <v>125</v>
      </c>
      <c r="T7" s="24" t="s">
        <v>126</v>
      </c>
      <c r="U7" s="24"/>
      <c r="V7" s="24"/>
      <c r="W7" s="24"/>
      <c r="X7" s="24"/>
      <c r="Y7" s="24" t="s">
        <v>127</v>
      </c>
      <c r="Z7" s="24"/>
      <c r="AA7" s="24"/>
      <c r="AB7" s="24"/>
      <c r="AC7" s="24"/>
      <c r="AD7" s="24" t="s">
        <v>128</v>
      </c>
      <c r="AE7" s="24"/>
      <c r="AF7" s="24"/>
      <c r="AG7" s="24"/>
      <c r="AH7" s="24"/>
      <c r="AI7" s="24" t="s">
        <v>129</v>
      </c>
      <c r="AJ7" s="24"/>
      <c r="AK7" s="24"/>
      <c r="AL7" s="24"/>
      <c r="AM7" s="24"/>
      <c r="AN7" s="24" t="s">
        <v>130</v>
      </c>
      <c r="AO7" s="24"/>
      <c r="AP7" s="24"/>
      <c r="AQ7" s="24"/>
      <c r="AR7" s="24"/>
      <c r="AS7" s="24" t="s">
        <v>131</v>
      </c>
      <c r="AT7" s="24"/>
      <c r="AU7" s="24"/>
      <c r="AV7" s="24"/>
      <c r="AW7" s="24"/>
      <c r="AX7" s="24" t="s">
        <v>132</v>
      </c>
      <c r="AY7" s="24"/>
      <c r="AZ7" s="24"/>
      <c r="BA7" s="24"/>
      <c r="BB7" s="24"/>
      <c r="BC7" s="30" t="s">
        <v>133</v>
      </c>
      <c r="BD7" s="30"/>
      <c r="BE7" s="30"/>
      <c r="BF7" s="30"/>
      <c r="BG7" s="30"/>
      <c r="BH7" s="32" t="s">
        <v>134</v>
      </c>
      <c r="BI7" s="32"/>
      <c r="BJ7" s="32"/>
      <c r="BK7" s="32"/>
      <c r="BL7" s="32"/>
      <c r="BM7" s="32" t="s">
        <v>135</v>
      </c>
      <c r="BN7" s="32"/>
      <c r="BO7" s="32"/>
      <c r="BP7" s="32"/>
      <c r="BQ7" s="32"/>
      <c r="BR7" s="24" t="s">
        <v>136</v>
      </c>
      <c r="BS7" s="30" t="s">
        <v>137</v>
      </c>
      <c r="BT7" s="30"/>
      <c r="BU7" s="30"/>
      <c r="BV7" s="30"/>
      <c r="BW7" s="30"/>
      <c r="BX7" s="30" t="s">
        <v>138</v>
      </c>
      <c r="BY7" s="30"/>
      <c r="BZ7" s="30"/>
      <c r="CA7" s="30"/>
      <c r="CB7" s="30"/>
      <c r="CC7" s="24" t="s">
        <v>139</v>
      </c>
      <c r="CD7" s="24"/>
      <c r="CE7" s="24"/>
      <c r="CF7" s="24"/>
      <c r="CG7" s="24"/>
      <c r="CH7" s="24" t="s">
        <v>140</v>
      </c>
      <c r="CI7" s="24" t="s">
        <v>141</v>
      </c>
      <c r="CJ7" s="24"/>
      <c r="CK7" s="24"/>
      <c r="CL7" s="24"/>
      <c r="CM7" s="24"/>
      <c r="CN7" s="31" t="s">
        <v>142</v>
      </c>
      <c r="CO7" s="31"/>
      <c r="CP7" s="31"/>
      <c r="CQ7" s="31"/>
      <c r="CR7" s="31"/>
      <c r="CS7" s="28" t="s">
        <v>143</v>
      </c>
      <c r="CT7" s="28"/>
      <c r="CU7" s="28"/>
      <c r="CV7" s="28"/>
      <c r="CW7" s="28"/>
      <c r="CX7" s="24" t="s">
        <v>144</v>
      </c>
      <c r="CY7" s="29" t="s">
        <v>145</v>
      </c>
      <c r="CZ7" s="1"/>
      <c r="DE7" s="16"/>
    </row>
    <row r="8" spans="1:256" ht="42" customHeight="1" x14ac:dyDescent="0.25">
      <c r="A8" s="33"/>
      <c r="B8" s="33"/>
      <c r="C8" s="33"/>
      <c r="D8" s="33"/>
      <c r="E8" s="34"/>
      <c r="F8" s="33"/>
      <c r="G8" s="33"/>
      <c r="H8" s="33"/>
      <c r="I8" s="33"/>
      <c r="J8" s="31"/>
      <c r="K8" s="31"/>
      <c r="L8" s="1"/>
      <c r="M8" s="31"/>
      <c r="N8" s="24"/>
      <c r="O8" s="31"/>
      <c r="P8" s="31"/>
      <c r="Q8" s="24"/>
      <c r="R8" s="24"/>
      <c r="S8" s="31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30"/>
      <c r="BD8" s="30"/>
      <c r="BE8" s="30"/>
      <c r="BF8" s="30"/>
      <c r="BG8" s="30"/>
      <c r="BH8" s="24" t="s">
        <v>146</v>
      </c>
      <c r="BI8" s="24"/>
      <c r="BJ8" s="24"/>
      <c r="BK8" s="24"/>
      <c r="BL8" s="24"/>
      <c r="BM8" s="24" t="s">
        <v>147</v>
      </c>
      <c r="BN8" s="24"/>
      <c r="BO8" s="24"/>
      <c r="BP8" s="24"/>
      <c r="BQ8" s="24"/>
      <c r="BR8" s="24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31"/>
      <c r="CO8" s="31"/>
      <c r="CP8" s="31"/>
      <c r="CQ8" s="31"/>
      <c r="CR8" s="31"/>
      <c r="CS8" s="28"/>
      <c r="CT8" s="28"/>
      <c r="CU8" s="28"/>
      <c r="CV8" s="28"/>
      <c r="CW8" s="28"/>
      <c r="CX8" s="24"/>
      <c r="CY8" s="29"/>
      <c r="CZ8" s="1"/>
      <c r="DE8" s="16"/>
    </row>
    <row r="9" spans="1:256" ht="18.75" customHeight="1" x14ac:dyDescent="0.25">
      <c r="A9" s="33"/>
      <c r="B9" s="33"/>
      <c r="C9" s="33"/>
      <c r="D9" s="33"/>
      <c r="E9" s="34"/>
      <c r="F9" s="33"/>
      <c r="G9" s="33"/>
      <c r="H9" s="33"/>
      <c r="I9" s="33"/>
      <c r="J9" s="31"/>
      <c r="K9" s="31"/>
      <c r="L9" s="1"/>
      <c r="M9" s="31"/>
      <c r="N9" s="24"/>
      <c r="O9" s="31"/>
      <c r="P9" s="31"/>
      <c r="Q9" s="24"/>
      <c r="R9" s="24"/>
      <c r="S9" s="31"/>
      <c r="T9" s="27" t="s">
        <v>148</v>
      </c>
      <c r="U9" s="27"/>
      <c r="V9" s="27" t="s">
        <v>149</v>
      </c>
      <c r="W9" s="27"/>
      <c r="X9" s="24" t="s">
        <v>150</v>
      </c>
      <c r="Y9" s="27" t="s">
        <v>148</v>
      </c>
      <c r="Z9" s="27"/>
      <c r="AA9" s="27" t="s">
        <v>149</v>
      </c>
      <c r="AB9" s="27"/>
      <c r="AC9" s="24" t="s">
        <v>150</v>
      </c>
      <c r="AD9" s="27" t="s">
        <v>148</v>
      </c>
      <c r="AE9" s="27"/>
      <c r="AF9" s="27" t="s">
        <v>149</v>
      </c>
      <c r="AG9" s="27"/>
      <c r="AH9" s="24" t="s">
        <v>150</v>
      </c>
      <c r="AI9" s="27" t="s">
        <v>148</v>
      </c>
      <c r="AJ9" s="27"/>
      <c r="AK9" s="27" t="s">
        <v>149</v>
      </c>
      <c r="AL9" s="27"/>
      <c r="AM9" s="24" t="s">
        <v>150</v>
      </c>
      <c r="AN9" s="27" t="s">
        <v>148</v>
      </c>
      <c r="AO9" s="27"/>
      <c r="AP9" s="27" t="s">
        <v>149</v>
      </c>
      <c r="AQ9" s="27"/>
      <c r="AR9" s="24" t="s">
        <v>150</v>
      </c>
      <c r="AS9" s="27" t="s">
        <v>148</v>
      </c>
      <c r="AT9" s="27"/>
      <c r="AU9" s="27" t="s">
        <v>149</v>
      </c>
      <c r="AV9" s="27"/>
      <c r="AW9" s="24" t="s">
        <v>150</v>
      </c>
      <c r="AX9" s="27" t="s">
        <v>148</v>
      </c>
      <c r="AY9" s="27"/>
      <c r="AZ9" s="27" t="s">
        <v>149</v>
      </c>
      <c r="BA9" s="27"/>
      <c r="BB9" s="24" t="s">
        <v>150</v>
      </c>
      <c r="BC9" s="27" t="s">
        <v>148</v>
      </c>
      <c r="BD9" s="27"/>
      <c r="BE9" s="27" t="s">
        <v>149</v>
      </c>
      <c r="BF9" s="27"/>
      <c r="BG9" s="24" t="s">
        <v>150</v>
      </c>
      <c r="BH9" s="27" t="s">
        <v>148</v>
      </c>
      <c r="BI9" s="27"/>
      <c r="BJ9" s="27" t="s">
        <v>149</v>
      </c>
      <c r="BK9" s="27"/>
      <c r="BL9" s="24" t="s">
        <v>150</v>
      </c>
      <c r="BM9" s="27" t="s">
        <v>148</v>
      </c>
      <c r="BN9" s="27"/>
      <c r="BO9" s="27" t="s">
        <v>149</v>
      </c>
      <c r="BP9" s="27"/>
      <c r="BQ9" s="24" t="s">
        <v>150</v>
      </c>
      <c r="BR9" s="24"/>
      <c r="BS9" s="27" t="s">
        <v>148</v>
      </c>
      <c r="BT9" s="27"/>
      <c r="BU9" s="27" t="s">
        <v>149</v>
      </c>
      <c r="BV9" s="27"/>
      <c r="BW9" s="24" t="s">
        <v>150</v>
      </c>
      <c r="BX9" s="27" t="s">
        <v>148</v>
      </c>
      <c r="BY9" s="27"/>
      <c r="BZ9" s="27" t="s">
        <v>149</v>
      </c>
      <c r="CA9" s="27"/>
      <c r="CB9" s="24" t="s">
        <v>150</v>
      </c>
      <c r="CC9" s="27" t="s">
        <v>148</v>
      </c>
      <c r="CD9" s="27"/>
      <c r="CE9" s="27" t="s">
        <v>149</v>
      </c>
      <c r="CF9" s="27"/>
      <c r="CG9" s="24" t="s">
        <v>150</v>
      </c>
      <c r="CH9" s="24"/>
      <c r="CI9" s="27" t="s">
        <v>148</v>
      </c>
      <c r="CJ9" s="27"/>
      <c r="CK9" s="27" t="s">
        <v>149</v>
      </c>
      <c r="CL9" s="27"/>
      <c r="CM9" s="24" t="s">
        <v>150</v>
      </c>
      <c r="CN9" s="27" t="s">
        <v>148</v>
      </c>
      <c r="CO9" s="27"/>
      <c r="CP9" s="27" t="s">
        <v>149</v>
      </c>
      <c r="CQ9" s="27"/>
      <c r="CR9" s="24" t="s">
        <v>150</v>
      </c>
      <c r="CS9" s="27" t="s">
        <v>148</v>
      </c>
      <c r="CT9" s="27"/>
      <c r="CU9" s="27" t="s">
        <v>149</v>
      </c>
      <c r="CV9" s="27"/>
      <c r="CW9" s="24" t="s">
        <v>150</v>
      </c>
      <c r="CX9" s="24"/>
      <c r="CY9" s="29"/>
      <c r="CZ9" s="1"/>
      <c r="DE9" s="16"/>
      <c r="DG9" s="25" t="s">
        <v>151</v>
      </c>
      <c r="DH9" s="25"/>
      <c r="DI9" s="25"/>
      <c r="DJ9" s="25"/>
    </row>
    <row r="10" spans="1:256" ht="15.75" customHeight="1" x14ac:dyDescent="0.25">
      <c r="A10" s="33"/>
      <c r="B10" s="33"/>
      <c r="C10" s="33"/>
      <c r="D10" s="33"/>
      <c r="E10" s="34"/>
      <c r="F10" s="33"/>
      <c r="G10" s="33"/>
      <c r="H10" s="33"/>
      <c r="I10" s="33"/>
      <c r="J10" s="31"/>
      <c r="K10" s="31"/>
      <c r="L10" s="1"/>
      <c r="M10" s="31"/>
      <c r="N10" s="24"/>
      <c r="O10" s="31"/>
      <c r="P10" s="31"/>
      <c r="Q10" s="24"/>
      <c r="R10" s="24"/>
      <c r="S10" s="31"/>
      <c r="T10" s="23" t="s">
        <v>152</v>
      </c>
      <c r="U10" s="23" t="s">
        <v>153</v>
      </c>
      <c r="V10" s="23" t="s">
        <v>152</v>
      </c>
      <c r="W10" s="23" t="s">
        <v>153</v>
      </c>
      <c r="X10" s="24"/>
      <c r="Y10" s="23" t="s">
        <v>152</v>
      </c>
      <c r="Z10" s="23" t="s">
        <v>153</v>
      </c>
      <c r="AA10" s="23" t="s">
        <v>152</v>
      </c>
      <c r="AB10" s="23" t="s">
        <v>153</v>
      </c>
      <c r="AC10" s="24"/>
      <c r="AD10" s="23" t="s">
        <v>152</v>
      </c>
      <c r="AE10" s="23" t="s">
        <v>153</v>
      </c>
      <c r="AF10" s="23" t="s">
        <v>152</v>
      </c>
      <c r="AG10" s="23" t="s">
        <v>153</v>
      </c>
      <c r="AH10" s="24"/>
      <c r="AI10" s="23" t="s">
        <v>152</v>
      </c>
      <c r="AJ10" s="23" t="s">
        <v>153</v>
      </c>
      <c r="AK10" s="23" t="s">
        <v>152</v>
      </c>
      <c r="AL10" s="23" t="s">
        <v>153</v>
      </c>
      <c r="AM10" s="24"/>
      <c r="AN10" s="23" t="s">
        <v>152</v>
      </c>
      <c r="AO10" s="23" t="s">
        <v>153</v>
      </c>
      <c r="AP10" s="23" t="s">
        <v>152</v>
      </c>
      <c r="AQ10" s="23" t="s">
        <v>153</v>
      </c>
      <c r="AR10" s="24"/>
      <c r="AS10" s="23" t="s">
        <v>152</v>
      </c>
      <c r="AT10" s="23" t="s">
        <v>153</v>
      </c>
      <c r="AU10" s="23" t="s">
        <v>152</v>
      </c>
      <c r="AV10" s="23" t="s">
        <v>153</v>
      </c>
      <c r="AW10" s="24"/>
      <c r="AX10" s="23" t="s">
        <v>152</v>
      </c>
      <c r="AY10" s="23" t="s">
        <v>153</v>
      </c>
      <c r="AZ10" s="23" t="s">
        <v>152</v>
      </c>
      <c r="BA10" s="23" t="s">
        <v>153</v>
      </c>
      <c r="BB10" s="24"/>
      <c r="BC10" s="23" t="s">
        <v>152</v>
      </c>
      <c r="BD10" s="23" t="s">
        <v>153</v>
      </c>
      <c r="BE10" s="23" t="s">
        <v>152</v>
      </c>
      <c r="BF10" s="23" t="s">
        <v>153</v>
      </c>
      <c r="BG10" s="24"/>
      <c r="BH10" s="23" t="s">
        <v>152</v>
      </c>
      <c r="BI10" s="23" t="s">
        <v>153</v>
      </c>
      <c r="BJ10" s="23" t="s">
        <v>152</v>
      </c>
      <c r="BK10" s="23" t="s">
        <v>153</v>
      </c>
      <c r="BL10" s="24"/>
      <c r="BM10" s="23" t="s">
        <v>152</v>
      </c>
      <c r="BN10" s="23" t="s">
        <v>153</v>
      </c>
      <c r="BO10" s="23" t="s">
        <v>152</v>
      </c>
      <c r="BP10" s="23" t="s">
        <v>153</v>
      </c>
      <c r="BQ10" s="24"/>
      <c r="BR10" s="24"/>
      <c r="BS10" s="23" t="s">
        <v>152</v>
      </c>
      <c r="BT10" s="23" t="s">
        <v>153</v>
      </c>
      <c r="BU10" s="23" t="s">
        <v>152</v>
      </c>
      <c r="BV10" s="23" t="s">
        <v>153</v>
      </c>
      <c r="BW10" s="24"/>
      <c r="BX10" s="23" t="s">
        <v>152</v>
      </c>
      <c r="BY10" s="23" t="s">
        <v>153</v>
      </c>
      <c r="BZ10" s="23" t="s">
        <v>152</v>
      </c>
      <c r="CA10" s="23" t="s">
        <v>153</v>
      </c>
      <c r="CB10" s="24"/>
      <c r="CC10" s="23" t="s">
        <v>152</v>
      </c>
      <c r="CD10" s="23" t="s">
        <v>153</v>
      </c>
      <c r="CE10" s="23" t="s">
        <v>152</v>
      </c>
      <c r="CF10" s="23" t="s">
        <v>153</v>
      </c>
      <c r="CG10" s="24"/>
      <c r="CH10" s="24"/>
      <c r="CI10" s="23" t="s">
        <v>152</v>
      </c>
      <c r="CJ10" s="23" t="s">
        <v>153</v>
      </c>
      <c r="CK10" s="23" t="s">
        <v>152</v>
      </c>
      <c r="CL10" s="23" t="s">
        <v>153</v>
      </c>
      <c r="CM10" s="24"/>
      <c r="CN10" s="23" t="s">
        <v>152</v>
      </c>
      <c r="CO10" s="23" t="s">
        <v>153</v>
      </c>
      <c r="CP10" s="23" t="s">
        <v>152</v>
      </c>
      <c r="CQ10" s="23" t="s">
        <v>153</v>
      </c>
      <c r="CR10" s="24"/>
      <c r="CS10" s="23" t="s">
        <v>152</v>
      </c>
      <c r="CT10" s="23" t="s">
        <v>153</v>
      </c>
      <c r="CU10" s="23" t="s">
        <v>152</v>
      </c>
      <c r="CV10" s="23" t="s">
        <v>153</v>
      </c>
      <c r="CW10" s="24"/>
      <c r="CX10" s="24"/>
      <c r="CY10" s="29"/>
      <c r="CZ10" s="1"/>
      <c r="DE10" s="16"/>
    </row>
    <row r="11" spans="1:256" ht="30" customHeight="1" x14ac:dyDescent="0.25">
      <c r="A11" s="33"/>
      <c r="B11" s="33"/>
      <c r="C11" s="33"/>
      <c r="D11" s="33"/>
      <c r="E11" s="34"/>
      <c r="F11" s="33"/>
      <c r="G11" s="33"/>
      <c r="H11" s="33"/>
      <c r="I11" s="33"/>
      <c r="J11" s="31"/>
      <c r="K11" s="31"/>
      <c r="L11" s="1"/>
      <c r="M11" s="31"/>
      <c r="N11" s="24"/>
      <c r="O11" s="31"/>
      <c r="P11" s="31"/>
      <c r="Q11" s="24"/>
      <c r="R11" s="24"/>
      <c r="S11" s="31"/>
      <c r="T11" s="1">
        <v>5</v>
      </c>
      <c r="U11" s="1">
        <v>20</v>
      </c>
      <c r="V11" s="1">
        <v>5</v>
      </c>
      <c r="W11" s="1">
        <v>20</v>
      </c>
      <c r="X11" s="1">
        <f>W11+V11+U11+T11</f>
        <v>50</v>
      </c>
      <c r="Y11" s="1">
        <v>4</v>
      </c>
      <c r="Z11" s="1">
        <v>16</v>
      </c>
      <c r="AA11" s="1">
        <v>4</v>
      </c>
      <c r="AB11" s="1">
        <v>16</v>
      </c>
      <c r="AC11" s="1">
        <f>AB11+AA11+Z11+Y11</f>
        <v>40</v>
      </c>
      <c r="AD11" s="1">
        <v>5</v>
      </c>
      <c r="AE11" s="1">
        <v>20</v>
      </c>
      <c r="AF11" s="1">
        <v>5</v>
      </c>
      <c r="AG11" s="1">
        <v>20</v>
      </c>
      <c r="AH11" s="1">
        <f>AG11+AF11+AE11+AD11</f>
        <v>50</v>
      </c>
      <c r="AI11" s="1">
        <v>4</v>
      </c>
      <c r="AJ11" s="1">
        <v>16</v>
      </c>
      <c r="AK11" s="1">
        <v>4</v>
      </c>
      <c r="AL11" s="1">
        <v>16</v>
      </c>
      <c r="AM11" s="1">
        <f>AL11+AK11+AJ11+AI11</f>
        <v>40</v>
      </c>
      <c r="AN11" s="1">
        <v>10</v>
      </c>
      <c r="AO11" s="1">
        <v>40</v>
      </c>
      <c r="AP11" s="1">
        <v>10</v>
      </c>
      <c r="AQ11" s="1">
        <v>40</v>
      </c>
      <c r="AR11" s="1">
        <f>AQ11+AP11+AO11+AN11</f>
        <v>100</v>
      </c>
      <c r="AS11" s="1">
        <v>4</v>
      </c>
      <c r="AT11" s="1">
        <v>16</v>
      </c>
      <c r="AU11" s="1">
        <v>4</v>
      </c>
      <c r="AV11" s="1">
        <v>16</v>
      </c>
      <c r="AW11" s="1">
        <f>AV11+AU11+AT11+AS11</f>
        <v>40</v>
      </c>
      <c r="AX11" s="1">
        <v>2</v>
      </c>
      <c r="AY11" s="1">
        <v>8</v>
      </c>
      <c r="AZ11" s="1">
        <v>2</v>
      </c>
      <c r="BA11" s="1">
        <v>8</v>
      </c>
      <c r="BB11" s="1">
        <f>BA11+AZ11+AY11+AX11</f>
        <v>20</v>
      </c>
      <c r="BC11" s="1">
        <v>5</v>
      </c>
      <c r="BD11" s="1">
        <v>20</v>
      </c>
      <c r="BE11" s="1">
        <v>5</v>
      </c>
      <c r="BF11" s="1">
        <v>20</v>
      </c>
      <c r="BG11" s="1">
        <f>BF11+BE11+BD11+BC11</f>
        <v>50</v>
      </c>
      <c r="BH11" s="1">
        <v>6</v>
      </c>
      <c r="BI11" s="1">
        <v>24</v>
      </c>
      <c r="BJ11" s="1">
        <v>6</v>
      </c>
      <c r="BK11" s="1">
        <v>24</v>
      </c>
      <c r="BL11" s="1">
        <f>BK11+BJ11+BI11+BH11</f>
        <v>60</v>
      </c>
      <c r="BM11" s="1">
        <v>14</v>
      </c>
      <c r="BN11" s="1">
        <v>56</v>
      </c>
      <c r="BO11" s="1">
        <v>14</v>
      </c>
      <c r="BP11" s="1">
        <v>56</v>
      </c>
      <c r="BQ11" s="1">
        <f>BP11+BO11+BN11+BM11</f>
        <v>140</v>
      </c>
      <c r="BR11" s="1">
        <f t="shared" ref="BR11:BR12" si="0">BQ11+BL11</f>
        <v>200</v>
      </c>
      <c r="BS11" s="1">
        <v>5</v>
      </c>
      <c r="BT11" s="1">
        <v>20</v>
      </c>
      <c r="BU11" s="1">
        <v>5</v>
      </c>
      <c r="BV11" s="1">
        <v>20</v>
      </c>
      <c r="BW11" s="1">
        <f>BV11+BU11+BT11+BS11</f>
        <v>50</v>
      </c>
      <c r="BX11" s="1">
        <v>4</v>
      </c>
      <c r="BY11" s="1">
        <v>16</v>
      </c>
      <c r="BZ11" s="1">
        <v>4</v>
      </c>
      <c r="CA11" s="1">
        <v>16</v>
      </c>
      <c r="CB11" s="1">
        <f>CA11+BZ11+BY11+BX11</f>
        <v>40</v>
      </c>
      <c r="CC11" s="1">
        <v>2</v>
      </c>
      <c r="CD11" s="1">
        <v>8</v>
      </c>
      <c r="CE11" s="1">
        <v>2</v>
      </c>
      <c r="CF11" s="1">
        <v>8</v>
      </c>
      <c r="CG11" s="1">
        <f>CF11+CE11+CD11+CC11</f>
        <v>20</v>
      </c>
      <c r="CH11" s="1">
        <f t="shared" ref="CH11:CH12" si="1">SUM(X11,AC11,AH11,AM11,AR11,AW11,BB11,BG11,BL11,BQ11,BW11,CB11,CG11)</f>
        <v>700</v>
      </c>
      <c r="CI11" s="1">
        <v>2</v>
      </c>
      <c r="CJ11" s="1">
        <v>8</v>
      </c>
      <c r="CK11" s="1">
        <v>2</v>
      </c>
      <c r="CL11" s="1">
        <v>8</v>
      </c>
      <c r="CM11" s="1">
        <f>CL11+CK11+CJ11+CI11</f>
        <v>20</v>
      </c>
      <c r="CN11" s="1">
        <v>2</v>
      </c>
      <c r="CO11" s="1">
        <v>8</v>
      </c>
      <c r="CP11" s="1">
        <v>2</v>
      </c>
      <c r="CQ11" s="1">
        <v>8</v>
      </c>
      <c r="CR11" s="1">
        <f>CQ11+CP11+CO11+CN11</f>
        <v>20</v>
      </c>
      <c r="CS11" s="1">
        <v>2</v>
      </c>
      <c r="CT11" s="1">
        <v>8</v>
      </c>
      <c r="CU11" s="1">
        <v>2</v>
      </c>
      <c r="CV11" s="1">
        <v>8</v>
      </c>
      <c r="CW11" s="1">
        <f>CV11+CU11+CT11+CS11</f>
        <v>20</v>
      </c>
      <c r="CX11" s="24"/>
      <c r="CY11" s="29"/>
      <c r="CZ11" s="1"/>
      <c r="DA11" s="16">
        <v>1</v>
      </c>
      <c r="DB11" s="16">
        <v>2</v>
      </c>
      <c r="DC11" s="16">
        <v>3</v>
      </c>
      <c r="DD11" s="16">
        <v>4</v>
      </c>
      <c r="DE11" s="16">
        <v>5</v>
      </c>
      <c r="DF11" s="16">
        <v>6</v>
      </c>
      <c r="DG11" s="16">
        <v>7</v>
      </c>
      <c r="DH11" s="16">
        <v>8</v>
      </c>
      <c r="DI11" s="16">
        <v>9</v>
      </c>
      <c r="DJ11" s="16">
        <v>10</v>
      </c>
      <c r="DK11" s="16">
        <v>11</v>
      </c>
      <c r="DL11" s="16">
        <v>12</v>
      </c>
      <c r="DM11" s="16">
        <v>13</v>
      </c>
      <c r="DN11" s="16">
        <v>14</v>
      </c>
      <c r="DO11" s="16">
        <v>15</v>
      </c>
      <c r="DP11" s="26" t="s">
        <v>154</v>
      </c>
      <c r="DQ11" s="26"/>
    </row>
    <row r="12" spans="1:256" ht="24.95" customHeight="1" x14ac:dyDescent="0.25">
      <c r="A12" s="33"/>
      <c r="B12" s="8" t="s">
        <v>155</v>
      </c>
      <c r="C12" s="8" t="s">
        <v>156</v>
      </c>
      <c r="D12" s="8" t="s">
        <v>157</v>
      </c>
      <c r="E12" s="34"/>
      <c r="F12" s="33"/>
      <c r="G12" s="8" t="s">
        <v>155</v>
      </c>
      <c r="H12" s="8" t="s">
        <v>156</v>
      </c>
      <c r="I12" s="8" t="s">
        <v>157</v>
      </c>
      <c r="J12" s="31"/>
      <c r="K12" s="31"/>
      <c r="L12" s="1"/>
      <c r="M12" s="31"/>
      <c r="N12" s="24"/>
      <c r="O12" s="31"/>
      <c r="P12" s="31"/>
      <c r="Q12" s="24"/>
      <c r="R12" s="24"/>
      <c r="S12" s="31"/>
      <c r="T12" s="1"/>
      <c r="U12" s="1"/>
      <c r="V12" s="1"/>
      <c r="W12" s="1">
        <f>W11*1/4</f>
        <v>5</v>
      </c>
      <c r="X12" s="1">
        <f>X11*1/2</f>
        <v>25</v>
      </c>
      <c r="Y12" s="1"/>
      <c r="Z12" s="1"/>
      <c r="AA12" s="1"/>
      <c r="AB12" s="1">
        <f>AB11*1/4</f>
        <v>4</v>
      </c>
      <c r="AC12" s="1">
        <f>AC11*1/2</f>
        <v>20</v>
      </c>
      <c r="AD12" s="1"/>
      <c r="AE12" s="1"/>
      <c r="AF12" s="1"/>
      <c r="AG12" s="1">
        <f>AG11*1/4</f>
        <v>5</v>
      </c>
      <c r="AH12" s="1">
        <f>AH11*1/2</f>
        <v>25</v>
      </c>
      <c r="AI12" s="1"/>
      <c r="AJ12" s="1"/>
      <c r="AK12" s="1"/>
      <c r="AL12" s="1">
        <f>AL11*1/4</f>
        <v>4</v>
      </c>
      <c r="AM12" s="1">
        <f>AM11*1/2</f>
        <v>20</v>
      </c>
      <c r="AN12" s="1"/>
      <c r="AO12" s="1"/>
      <c r="AP12" s="1"/>
      <c r="AQ12" s="1">
        <f>AQ11*1/4</f>
        <v>10</v>
      </c>
      <c r="AR12" s="1">
        <f>AR11*1/2</f>
        <v>50</v>
      </c>
      <c r="AS12" s="1"/>
      <c r="AT12" s="1"/>
      <c r="AU12" s="1"/>
      <c r="AV12" s="1">
        <f>AV11*1/4</f>
        <v>4</v>
      </c>
      <c r="AW12" s="1">
        <f>AW11*1/2</f>
        <v>20</v>
      </c>
      <c r="AX12" s="1"/>
      <c r="AY12" s="1"/>
      <c r="AZ12" s="1"/>
      <c r="BA12" s="1">
        <f>BA11*1/4</f>
        <v>2</v>
      </c>
      <c r="BB12" s="1">
        <f>BB11*1/2</f>
        <v>10</v>
      </c>
      <c r="BC12" s="1"/>
      <c r="BD12" s="1"/>
      <c r="BE12" s="1"/>
      <c r="BF12" s="1">
        <f>BF11*1/4</f>
        <v>5</v>
      </c>
      <c r="BG12" s="1">
        <f>BG11*1/2</f>
        <v>25</v>
      </c>
      <c r="BH12" s="1"/>
      <c r="BI12" s="1"/>
      <c r="BJ12" s="1"/>
      <c r="BK12" s="1">
        <f>BK11*1/4</f>
        <v>6</v>
      </c>
      <c r="BL12" s="1">
        <f>BL11*1/2</f>
        <v>30</v>
      </c>
      <c r="BM12" s="1"/>
      <c r="BN12" s="1"/>
      <c r="BO12" s="1"/>
      <c r="BP12" s="1">
        <f>BP11*1/4</f>
        <v>14</v>
      </c>
      <c r="BQ12" s="1">
        <f>BQ11*1/2</f>
        <v>70</v>
      </c>
      <c r="BR12" s="1">
        <f t="shared" si="0"/>
        <v>100</v>
      </c>
      <c r="BS12" s="1"/>
      <c r="BT12" s="1"/>
      <c r="BU12" s="1"/>
      <c r="BV12" s="1">
        <f>BV11*1/4</f>
        <v>5</v>
      </c>
      <c r="BW12" s="1">
        <f>BW11*1/2</f>
        <v>25</v>
      </c>
      <c r="BX12" s="1"/>
      <c r="BY12" s="1"/>
      <c r="BZ12" s="1"/>
      <c r="CA12" s="1">
        <f>CA11*1/4</f>
        <v>4</v>
      </c>
      <c r="CB12" s="1">
        <f>CB11*1/2</f>
        <v>20</v>
      </c>
      <c r="CF12" s="1">
        <f>CF11*1/4</f>
        <v>2</v>
      </c>
      <c r="CG12" s="1">
        <f>CG11*1/2</f>
        <v>10</v>
      </c>
      <c r="CH12" s="1">
        <f t="shared" si="1"/>
        <v>350</v>
      </c>
      <c r="CL12" s="1">
        <f>CL11*1/4</f>
        <v>2</v>
      </c>
      <c r="CM12" s="1">
        <f>CM11*1/2</f>
        <v>10</v>
      </c>
      <c r="CQ12" s="1">
        <f>CQ11*1/4</f>
        <v>2</v>
      </c>
      <c r="CR12" s="1">
        <f>CR11*1/2</f>
        <v>10</v>
      </c>
      <c r="CS12" s="1"/>
      <c r="CT12" s="1"/>
      <c r="CU12" s="1"/>
      <c r="CV12" s="1">
        <f>CV11*1/4</f>
        <v>2</v>
      </c>
      <c r="CW12" s="1">
        <f>CW11*1/2</f>
        <v>10</v>
      </c>
      <c r="CX12" s="24"/>
      <c r="CY12" s="29"/>
      <c r="CZ12" s="1"/>
      <c r="DA12" s="16" t="s">
        <v>126</v>
      </c>
      <c r="DB12" s="16" t="s">
        <v>158</v>
      </c>
      <c r="DC12" s="16" t="s">
        <v>159</v>
      </c>
      <c r="DD12" s="16" t="s">
        <v>160</v>
      </c>
      <c r="DE12" s="16" t="s">
        <v>130</v>
      </c>
      <c r="DF12" s="17" t="s">
        <v>161</v>
      </c>
      <c r="DG12" s="17" t="s">
        <v>132</v>
      </c>
      <c r="DH12" s="17" t="s">
        <v>162</v>
      </c>
      <c r="DI12" s="17" t="s">
        <v>163</v>
      </c>
      <c r="DJ12" s="17" t="s">
        <v>164</v>
      </c>
      <c r="DK12" s="17" t="s">
        <v>137</v>
      </c>
      <c r="DL12" s="17" t="s">
        <v>138</v>
      </c>
      <c r="DM12" s="17" t="s">
        <v>139</v>
      </c>
      <c r="DN12" s="17" t="s">
        <v>140</v>
      </c>
      <c r="DO12" s="17" t="s">
        <v>141</v>
      </c>
      <c r="DP12" s="26"/>
      <c r="DQ12" s="26"/>
    </row>
    <row r="13" spans="1:256" ht="24.95" customHeight="1" x14ac:dyDescent="0.25">
      <c r="A13" s="7">
        <v>1</v>
      </c>
      <c r="B13" s="8">
        <f t="shared" ref="B13:B48" si="2">IF(F13="","",DAY(F13))</f>
        <v>13</v>
      </c>
      <c r="C13" s="8">
        <f t="shared" ref="C13:C48" si="3">IF(F13="","",MONTH(F13))</f>
        <v>2</v>
      </c>
      <c r="D13" s="8">
        <f t="shared" ref="D13:D48" si="4">IF(F13="","",YEAR(F13))</f>
        <v>2002</v>
      </c>
      <c r="E13" s="9">
        <v>30202131301401</v>
      </c>
      <c r="F13" s="10">
        <f t="shared" ref="F13:F44" si="5">IF(E13="","",DATE(IF(LEFT($E13,1)="2",MID($E13,2,2),"20"&amp;MID($E13,2,2)),MID($E13,4,2),MID($E13,6,2)))</f>
        <v>37300</v>
      </c>
      <c r="J13" s="1"/>
      <c r="K13" s="1"/>
      <c r="L13" s="1"/>
      <c r="M13" s="3" t="s">
        <v>165</v>
      </c>
      <c r="N13" s="4">
        <v>2454</v>
      </c>
      <c r="O13" s="5">
        <v>1494</v>
      </c>
      <c r="P13" s="5">
        <v>2495</v>
      </c>
      <c r="Q13" s="5"/>
      <c r="R13" s="6"/>
      <c r="S13" s="7"/>
      <c r="T13" s="7">
        <v>4.9000000000000004</v>
      </c>
      <c r="U13" s="7">
        <v>9.5</v>
      </c>
      <c r="V13" s="7">
        <v>4.9000000000000004</v>
      </c>
      <c r="W13" s="7">
        <v>6</v>
      </c>
      <c r="X13" s="7">
        <f t="shared" ref="X13:X44" si="6">IF(W13=0.1,0,T13+U13+V13+W13)</f>
        <v>25.3</v>
      </c>
      <c r="Y13" s="7">
        <v>3.5</v>
      </c>
      <c r="Z13" s="7">
        <v>5.5</v>
      </c>
      <c r="AA13" s="7">
        <v>3</v>
      </c>
      <c r="AB13" s="7">
        <v>10</v>
      </c>
      <c r="AC13" s="7">
        <f t="shared" ref="AC13:AC44" si="7">IF(AB13=0.1,0,Y13+Z13+AA13+AB13)</f>
        <v>22</v>
      </c>
      <c r="AD13" s="7">
        <v>3.5</v>
      </c>
      <c r="AE13" s="7">
        <v>10</v>
      </c>
      <c r="AF13" s="7">
        <v>4</v>
      </c>
      <c r="AG13" s="7">
        <v>11.5</v>
      </c>
      <c r="AH13" s="7">
        <f t="shared" ref="AH13:AH44" si="8">IF(AG13=0.1,0,AD13+AE13+AF13+AG13)</f>
        <v>29</v>
      </c>
      <c r="AI13" s="7">
        <v>3</v>
      </c>
      <c r="AJ13" s="7">
        <v>8</v>
      </c>
      <c r="AK13" s="7">
        <v>3</v>
      </c>
      <c r="AL13" s="7">
        <v>6</v>
      </c>
      <c r="AM13" s="7">
        <f t="shared" ref="AM13:AM44" si="9">IF(AL13=0.1,0,AI13+AJ13+AK13+AL13)</f>
        <v>20</v>
      </c>
      <c r="AN13" s="7">
        <v>7</v>
      </c>
      <c r="AO13" s="7">
        <v>33</v>
      </c>
      <c r="AP13" s="7">
        <v>7</v>
      </c>
      <c r="AQ13" s="7">
        <v>33</v>
      </c>
      <c r="AR13" s="7">
        <f t="shared" ref="AR13:AR44" si="10">IF(AQ13=0.1,0,AN13+AO13+AP13+AQ13)</f>
        <v>80</v>
      </c>
      <c r="AS13" s="7">
        <v>2</v>
      </c>
      <c r="AT13" s="7">
        <v>4</v>
      </c>
      <c r="AU13" s="7">
        <v>3</v>
      </c>
      <c r="AV13" s="7">
        <v>12</v>
      </c>
      <c r="AW13" s="7">
        <f t="shared" ref="AW13:AW44" si="11">IF(AV13=0.1,0,AS13+AT13+AU13+AV13)</f>
        <v>21</v>
      </c>
      <c r="AX13" s="7">
        <v>1.5</v>
      </c>
      <c r="AY13" s="7">
        <v>3.5</v>
      </c>
      <c r="AZ13" s="7">
        <v>2</v>
      </c>
      <c r="BA13" s="7">
        <v>3</v>
      </c>
      <c r="BB13" s="7">
        <f t="shared" ref="BB13:BB44" si="12">IF(BA13=0.1,0,AX13+AY13+AZ13+BA13)</f>
        <v>10</v>
      </c>
      <c r="BC13" s="7">
        <v>2.5</v>
      </c>
      <c r="BD13" s="7">
        <v>8</v>
      </c>
      <c r="BE13" s="7">
        <v>5</v>
      </c>
      <c r="BF13" s="7">
        <v>10</v>
      </c>
      <c r="BG13" s="7">
        <f t="shared" ref="BG13:BG44" si="13">IF(BF13=0.1,0,BC13+BD13+BE13+BF13)</f>
        <v>25.5</v>
      </c>
      <c r="BH13" s="7">
        <v>3</v>
      </c>
      <c r="BI13" s="7">
        <v>6</v>
      </c>
      <c r="BJ13" s="7">
        <v>4</v>
      </c>
      <c r="BK13" s="7">
        <v>8</v>
      </c>
      <c r="BL13" s="7">
        <f t="shared" ref="BL13:BL44" si="14">IF(BK13=0.1,0,BH13+BI13+BJ13+BK13)</f>
        <v>21</v>
      </c>
      <c r="BM13" s="7">
        <v>12</v>
      </c>
      <c r="BN13" s="7">
        <v>46</v>
      </c>
      <c r="BO13" s="7">
        <v>10</v>
      </c>
      <c r="BP13" s="7">
        <v>34</v>
      </c>
      <c r="BQ13" s="7">
        <f t="shared" ref="BQ13:BQ44" si="15">IF(BP13=0.1,0,BM13+BN13+BO13+BP13)</f>
        <v>102</v>
      </c>
      <c r="BR13" s="1">
        <f t="shared" ref="BR13:BR44" si="16">BQ13+BL13</f>
        <v>123</v>
      </c>
      <c r="BS13" s="7">
        <v>2.5</v>
      </c>
      <c r="BT13" s="7">
        <v>4.5</v>
      </c>
      <c r="BU13" s="7">
        <v>3.5</v>
      </c>
      <c r="BV13" s="7">
        <v>9</v>
      </c>
      <c r="BW13" s="7">
        <f t="shared" ref="BW13:BW44" si="17">IF(BV13=0.1,0,BS13+BT13+BU13+BV13)</f>
        <v>19.5</v>
      </c>
      <c r="BX13" s="7">
        <v>3</v>
      </c>
      <c r="BY13" s="7">
        <v>4</v>
      </c>
      <c r="BZ13" s="7">
        <v>3</v>
      </c>
      <c r="CA13" s="7">
        <v>10</v>
      </c>
      <c r="CB13" s="7">
        <f t="shared" ref="CB13:CB44" si="18">IF(CA13=0.1,0,BX13+BY13+BZ13+CA13)</f>
        <v>20</v>
      </c>
      <c r="CC13" s="7">
        <v>1.5</v>
      </c>
      <c r="CD13" s="7">
        <v>5.5</v>
      </c>
      <c r="CE13" s="7">
        <v>1</v>
      </c>
      <c r="CF13" s="7">
        <v>5</v>
      </c>
      <c r="CG13" s="7">
        <f t="shared" ref="CG13:CG44" si="19">IF(CF13=0.1,0,CC13+CD13+CE13+CF13)</f>
        <v>13</v>
      </c>
      <c r="CH13" s="1">
        <f t="shared" ref="CH13:CH44" si="20">SUM(X13,AC13,AH13,AM13,AR13,AW13,BB13,BG13,BL13,BQ13,BW13,CB13,CG13)</f>
        <v>408.3</v>
      </c>
      <c r="CI13" s="7">
        <v>1.5</v>
      </c>
      <c r="CJ13" s="7">
        <v>4</v>
      </c>
      <c r="CK13" s="7">
        <v>1.5</v>
      </c>
      <c r="CL13" s="7">
        <v>3.5</v>
      </c>
      <c r="CM13" s="7">
        <f t="shared" ref="CM13:CM44" si="21">IF(CL13=0.1,0,CI13+CJ13+CK13+CL13)</f>
        <v>10.5</v>
      </c>
      <c r="CN13" s="7"/>
      <c r="CO13" s="7"/>
      <c r="CP13" s="7"/>
      <c r="CQ13" s="7"/>
      <c r="CR13" s="7">
        <f t="shared" ref="CR13:CR87" si="22">IF(CQ13=0.1,0,CN13+CO13+CP13+CQ13)</f>
        <v>0</v>
      </c>
      <c r="CS13" s="7"/>
      <c r="CT13" s="7"/>
      <c r="CU13" s="7"/>
      <c r="CV13" s="7"/>
      <c r="CW13" s="7">
        <f t="shared" ref="CW13:CW87" si="23">IF(CV13=0.1,0,CS13+CT13+CU13+CV13)</f>
        <v>0</v>
      </c>
      <c r="CX13" s="7" t="str">
        <f t="shared" ref="CX13:CX87" si="24">IF(DQ13=16,"ناجحة",IF(DP13&lt;12,"راسبة","دور ثان"))</f>
        <v>راسبة</v>
      </c>
      <c r="CY13" s="13" t="str">
        <f t="shared" ref="CY13:CY41" si="25">CONCATENATE(DA13,DB13,DC13,DD13,DE13,DF13,DG13,DH13,DI13,DJ13,DK13,DL13,DM13,DN13,DO13)</f>
        <v xml:space="preserve"> *تكنولوجيا العمليات نظري *تكنولوجيا الاجهزة والمعدات</v>
      </c>
      <c r="CZ13" s="1"/>
      <c r="DA13" s="7" t="str">
        <f t="shared" ref="DA13:DA40" si="26">IF(X13&lt;X$12," *عربى",IF(W13&lt;W$12," *عربى",""))</f>
        <v/>
      </c>
      <c r="DB13" s="7" t="str">
        <f t="shared" ref="DB13:DB40" si="27">IF(AC13&lt;AC$12,"*انجليزي",IF(AB13&lt;AB$12," *انجليزي",""))</f>
        <v/>
      </c>
      <c r="DC13" s="7" t="str">
        <f t="shared" ref="DC13:DC40" si="28">IF(AH13&lt;AH$12," *رياضيات",IF(AG13&lt;AG$12," *رياضيات",""))</f>
        <v/>
      </c>
      <c r="DD13" s="7" t="str">
        <f t="shared" ref="DD13:DD40" si="29">IF(AM13&lt;AM$12," *فيزياء",IF(AL13&lt;AL$12," *فيزياء",""))</f>
        <v/>
      </c>
      <c r="DE13" s="7" t="str">
        <f t="shared" ref="DE13:DE40" si="30">IF(AR13&lt;15," *رسم فني",IF(AQ13&lt;3," *رسم فني",""))</f>
        <v/>
      </c>
      <c r="DF13" s="7" t="str">
        <f t="shared" ref="DF13:DF40" si="31">IF(AW13&lt;AW$12,"*تخطيط",IF(AV13&lt;AV$12," *تخطيط",""))</f>
        <v/>
      </c>
      <c r="DG13" s="7" t="str">
        <f t="shared" ref="DG13:DG40" si="32">IF(BB13&lt;BB$12," *أمن صناعي",IF(BA13&lt;BA$12," *أمن صناعي",""))</f>
        <v/>
      </c>
      <c r="DH13" s="7" t="str">
        <f t="shared" ref="DH13:DH40" si="33">IF(BG13&lt;BG$12," *تكنولوجيا الخامات",IF(BF13&lt;BF$12," *تكنولوجيا الخامات",""))</f>
        <v/>
      </c>
      <c r="DI13" s="7" t="str">
        <f t="shared" ref="DI13:DI40" si="34">IF(BL13&lt;BL$12," *تكنولوجيا العمليات نظري",IF(BK13&lt;BK$12," *تكنولوجيا العمليات نظري",""))</f>
        <v xml:space="preserve"> *تكنولوجيا العمليات نظري</v>
      </c>
      <c r="DJ13" s="7" t="str">
        <f t="shared" ref="DJ13:DJ40" si="35">IF(BQ13&lt;BQ$12," *تكنولوجيا العمليات عملي",IF(BP13&lt;BP$12," *تكنولوجيا العمليات عملي",""))</f>
        <v/>
      </c>
      <c r="DK13" s="7" t="str">
        <f t="shared" ref="DK13:DK40" si="36">IF(BW13&lt;BW$12," *تكنولوجيا الاجهزة والمعدات",IF(BV13&lt;BV$12," *تكنولوجيا الاجهزة والمعدات",""))</f>
        <v xml:space="preserve"> *تكنولوجيا الاجهزة والمعدات</v>
      </c>
      <c r="DL13" s="7" t="str">
        <f t="shared" ref="DL13:DL40" si="37">IF(CB13&lt;CB$12," *تاريخ الفنون الزخرفية",IF(CA13&lt;CA$12," *تاريخ الفنون الزخرفية",""))</f>
        <v/>
      </c>
      <c r="DM13" s="7" t="str">
        <f t="shared" ref="DM13:DM40" si="38">IF(CG13&lt;CG$12," *الحاسب الالي",IF(CF13&lt;CF$12," *الحاسب الالي",""))</f>
        <v/>
      </c>
      <c r="DN13" s="7" t="str">
        <f t="shared" ref="DN13:DN40" si="39">IF(CH13&lt;CH$12,"* مجموع كلى","")</f>
        <v/>
      </c>
      <c r="DO13" s="7" t="str">
        <f t="shared" ref="DO13:DO40" si="40">IF(CM13&lt;CM$12," *دين",IF(CL13&lt;CL$12," *دين",""))</f>
        <v/>
      </c>
      <c r="DP13" s="6">
        <f t="shared" ref="DP13:DP41" si="41">COUNTBLANK(DA13:DM13)</f>
        <v>11</v>
      </c>
      <c r="DQ13" s="6">
        <f t="shared" ref="DQ13:DQ41" si="42">COUNTBLANK(DA13:DO13)</f>
        <v>13</v>
      </c>
      <c r="DR13" s="6"/>
      <c r="DS13" s="6"/>
      <c r="DT13" s="6"/>
      <c r="DU13" s="14"/>
      <c r="DV13" s="14"/>
      <c r="DW13" s="14"/>
      <c r="DX13" s="14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ht="24.95" customHeight="1" x14ac:dyDescent="0.25">
      <c r="A14" s="7">
        <v>2</v>
      </c>
      <c r="B14" s="8">
        <f t="shared" ref="B14:B35" si="43">IF(F14="","",DAY(F14))</f>
        <v>3</v>
      </c>
      <c r="C14" s="8">
        <f t="shared" ref="C14:C35" si="44">IF(F14="","",MONTH(F14))</f>
        <v>3</v>
      </c>
      <c r="D14" s="8">
        <f t="shared" ref="D14:D35" si="45">IF(F14="","",YEAR(F14))</f>
        <v>2002</v>
      </c>
      <c r="E14" s="9">
        <v>30203031301265</v>
      </c>
      <c r="F14" s="10">
        <f t="shared" si="5"/>
        <v>37318</v>
      </c>
      <c r="J14" s="1"/>
      <c r="K14" s="1"/>
      <c r="L14" s="1"/>
      <c r="M14" s="3" t="s">
        <v>166</v>
      </c>
      <c r="N14" s="4">
        <v>2458</v>
      </c>
      <c r="O14" s="5">
        <v>1498</v>
      </c>
      <c r="P14" s="5">
        <v>2499</v>
      </c>
      <c r="Q14" s="5"/>
      <c r="R14" s="6"/>
      <c r="S14" s="7"/>
      <c r="T14" s="7">
        <v>3.5</v>
      </c>
      <c r="U14" s="7">
        <v>17</v>
      </c>
      <c r="V14" s="7">
        <v>4</v>
      </c>
      <c r="W14" s="7">
        <v>10.5</v>
      </c>
      <c r="X14" s="7">
        <f t="shared" si="6"/>
        <v>35</v>
      </c>
      <c r="Y14" s="7">
        <v>3.5</v>
      </c>
      <c r="Z14" s="7">
        <v>6.5</v>
      </c>
      <c r="AA14" s="7">
        <v>3</v>
      </c>
      <c r="AB14" s="7">
        <v>9</v>
      </c>
      <c r="AC14" s="7">
        <f t="shared" si="7"/>
        <v>22</v>
      </c>
      <c r="AD14" s="7">
        <v>4</v>
      </c>
      <c r="AE14" s="7">
        <v>4</v>
      </c>
      <c r="AF14" s="7">
        <v>4</v>
      </c>
      <c r="AG14" s="7">
        <v>13.5</v>
      </c>
      <c r="AH14" s="7">
        <f t="shared" si="8"/>
        <v>25.5</v>
      </c>
      <c r="AI14" s="7">
        <v>3</v>
      </c>
      <c r="AJ14" s="7">
        <v>6</v>
      </c>
      <c r="AK14" s="7">
        <v>3</v>
      </c>
      <c r="AL14" s="7">
        <v>8.5</v>
      </c>
      <c r="AM14" s="7">
        <f t="shared" si="9"/>
        <v>20.5</v>
      </c>
      <c r="AN14" s="7">
        <v>7</v>
      </c>
      <c r="AO14" s="7">
        <v>21</v>
      </c>
      <c r="AP14" s="7">
        <v>6</v>
      </c>
      <c r="AQ14" s="7">
        <v>21</v>
      </c>
      <c r="AR14" s="7">
        <f t="shared" si="10"/>
        <v>55</v>
      </c>
      <c r="AS14" s="7">
        <v>2</v>
      </c>
      <c r="AT14" s="7">
        <v>9</v>
      </c>
      <c r="AU14" s="7">
        <v>3</v>
      </c>
      <c r="AV14" s="7">
        <v>9</v>
      </c>
      <c r="AW14" s="7">
        <f t="shared" si="11"/>
        <v>23</v>
      </c>
      <c r="AX14" s="7">
        <v>1.5</v>
      </c>
      <c r="AY14" s="7">
        <v>6.5</v>
      </c>
      <c r="AZ14" s="7">
        <v>1</v>
      </c>
      <c r="BA14" s="7">
        <v>4.5</v>
      </c>
      <c r="BB14" s="7">
        <f t="shared" si="12"/>
        <v>13.5</v>
      </c>
      <c r="BC14" s="7">
        <v>2.5</v>
      </c>
      <c r="BD14" s="7">
        <v>11</v>
      </c>
      <c r="BE14" s="7">
        <v>3</v>
      </c>
      <c r="BF14" s="7">
        <v>10</v>
      </c>
      <c r="BG14" s="7">
        <f t="shared" si="13"/>
        <v>26.5</v>
      </c>
      <c r="BH14" s="7">
        <v>3</v>
      </c>
      <c r="BI14" s="7">
        <v>17</v>
      </c>
      <c r="BJ14" s="7">
        <v>3.5</v>
      </c>
      <c r="BK14" s="7">
        <v>9</v>
      </c>
      <c r="BL14" s="7">
        <f t="shared" si="14"/>
        <v>32.5</v>
      </c>
      <c r="BM14" s="7">
        <v>11</v>
      </c>
      <c r="BN14" s="7">
        <v>45</v>
      </c>
      <c r="BO14" s="7">
        <v>9</v>
      </c>
      <c r="BP14" s="7">
        <v>28</v>
      </c>
      <c r="BQ14" s="7">
        <f t="shared" si="15"/>
        <v>93</v>
      </c>
      <c r="BR14" s="1">
        <f t="shared" si="16"/>
        <v>125.5</v>
      </c>
      <c r="BS14" s="7">
        <v>3</v>
      </c>
      <c r="BT14" s="7">
        <v>6.5</v>
      </c>
      <c r="BU14" s="7">
        <v>3.5</v>
      </c>
      <c r="BV14" s="7">
        <v>3</v>
      </c>
      <c r="BW14" s="7">
        <f t="shared" si="17"/>
        <v>16</v>
      </c>
      <c r="BX14" s="7">
        <v>2</v>
      </c>
      <c r="BY14" s="7">
        <v>9</v>
      </c>
      <c r="BZ14" s="7">
        <v>3</v>
      </c>
      <c r="CA14" s="7">
        <v>6</v>
      </c>
      <c r="CB14" s="7">
        <f t="shared" si="18"/>
        <v>20</v>
      </c>
      <c r="CC14" s="7">
        <v>1.5</v>
      </c>
      <c r="CD14" s="7">
        <v>5</v>
      </c>
      <c r="CE14" s="7">
        <v>2</v>
      </c>
      <c r="CF14" s="7">
        <v>6</v>
      </c>
      <c r="CG14" s="7">
        <f t="shared" si="19"/>
        <v>14.5</v>
      </c>
      <c r="CH14" s="1">
        <f t="shared" si="20"/>
        <v>397</v>
      </c>
      <c r="CI14" s="7">
        <v>1.5</v>
      </c>
      <c r="CJ14" s="7">
        <v>5.5</v>
      </c>
      <c r="CK14" s="7">
        <v>1.5</v>
      </c>
      <c r="CL14" s="7">
        <v>5</v>
      </c>
      <c r="CM14" s="7">
        <f t="shared" si="21"/>
        <v>13.5</v>
      </c>
      <c r="CN14" s="7"/>
      <c r="CO14" s="7"/>
      <c r="CP14" s="7"/>
      <c r="CQ14" s="7"/>
      <c r="CR14" s="7">
        <f t="shared" ref="CR14:CR35" si="46">IF(CQ14=0.1,0,CN14+CO14+CP14+CQ14)</f>
        <v>0</v>
      </c>
      <c r="CS14" s="7"/>
      <c r="CT14" s="7"/>
      <c r="CU14" s="7"/>
      <c r="CV14" s="7"/>
      <c r="CW14" s="7">
        <f t="shared" ref="CW14:CW35" si="47">IF(CV14=0.1,0,CS14+CT14+CU14+CV14)</f>
        <v>0</v>
      </c>
      <c r="CX14" s="7" t="str">
        <f t="shared" ref="CX14:CX35" si="48">IF(DQ14=16,"ناجحة",IF(DP14&lt;12,"راسبة","دور ثان"))</f>
        <v>دور ثان</v>
      </c>
      <c r="CY14" s="13" t="str">
        <f t="shared" ref="CY14:CY35" si="49">CONCATENATE(DA14,DB14,DC14,DD14,DE14,DF14,DG14,DH14,DI14,DJ14,DK14,DL14,DM14,DN14,DO14)</f>
        <v xml:space="preserve"> *تكنولوجيا الاجهزة والمعدات</v>
      </c>
      <c r="CZ14" s="1"/>
      <c r="DA14" s="7" t="str">
        <f t="shared" ref="DA14:DA35" si="50">IF(X14&lt;X$12," *عربى",IF(W14&lt;W$12," *عربى",""))</f>
        <v/>
      </c>
      <c r="DB14" s="7" t="str">
        <f t="shared" ref="DB14:DB35" si="51">IF(AC14&lt;AC$12,"*انجليزي",IF(AB14&lt;AB$12," *انجليزي",""))</f>
        <v/>
      </c>
      <c r="DC14" s="7" t="str">
        <f t="shared" ref="DC14:DC35" si="52">IF(AH14&lt;AH$12," *رياضيات",IF(AG14&lt;AG$12," *رياضيات",""))</f>
        <v/>
      </c>
      <c r="DD14" s="7" t="str">
        <f t="shared" ref="DD14:DD35" si="53">IF(AM14&lt;AM$12," *فيزياء",IF(AL14&lt;AL$12," *فيزياء",""))</f>
        <v/>
      </c>
      <c r="DE14" s="7" t="str">
        <f t="shared" ref="DE14:DE35" si="54">IF(AR14&lt;15," *رسم فني",IF(AQ14&lt;3," *رسم فني",""))</f>
        <v/>
      </c>
      <c r="DF14" s="7" t="str">
        <f t="shared" ref="DF14:DF35" si="55">IF(AW14&lt;AW$12,"*تخطيط",IF(AV14&lt;AV$12," *تخطيط",""))</f>
        <v/>
      </c>
      <c r="DG14" s="7" t="str">
        <f t="shared" ref="DG14:DG35" si="56">IF(BB14&lt;BB$12," *أمن صناعي",IF(BA14&lt;BA$12," *أمن صناعي",""))</f>
        <v/>
      </c>
      <c r="DH14" s="7" t="str">
        <f t="shared" ref="DH14:DH35" si="57">IF(BG14&lt;BG$12," *تكنولوجيا الخامات",IF(BF14&lt;BF$12," *تكنولوجيا الخامات",""))</f>
        <v/>
      </c>
      <c r="DI14" s="7" t="str">
        <f t="shared" ref="DI14:DI35" si="58">IF(BL14&lt;BL$12," *تكنولوجيا العمليات نظري",IF(BK14&lt;BK$12," *تكنولوجيا العمليات نظري",""))</f>
        <v/>
      </c>
      <c r="DJ14" s="7" t="str">
        <f t="shared" ref="DJ14:DJ35" si="59">IF(BQ14&lt;BQ$12," *تكنولوجيا العمليات عملي",IF(BP14&lt;BP$12," *تكنولوجيا العمليات عملي",""))</f>
        <v/>
      </c>
      <c r="DK14" s="7" t="str">
        <f t="shared" ref="DK14:DK35" si="60">IF(BW14&lt;BW$12," *تكنولوجيا الاجهزة والمعدات",IF(BV14&lt;BV$12," *تكنولوجيا الاجهزة والمعدات",""))</f>
        <v xml:space="preserve"> *تكنولوجيا الاجهزة والمعدات</v>
      </c>
      <c r="DL14" s="7" t="str">
        <f t="shared" ref="DL14:DL35" si="61">IF(CB14&lt;CB$12," *تاريخ الفنون الزخرفية",IF(CA14&lt;CA$12," *تاريخ الفنون الزخرفية",""))</f>
        <v/>
      </c>
      <c r="DM14" s="7" t="str">
        <f t="shared" ref="DM14:DM35" si="62">IF(CG14&lt;CG$12," *الحاسب الالي",IF(CF14&lt;CF$12," *الحاسب الالي",""))</f>
        <v/>
      </c>
      <c r="DN14" s="7" t="str">
        <f t="shared" ref="DN14:DN35" si="63">IF(CH14&lt;CH$12,"* مجموع كلى","")</f>
        <v/>
      </c>
      <c r="DO14" s="7" t="str">
        <f t="shared" ref="DO14:DO35" si="64">IF(CM14&lt;CM$12," *دين",IF(CL14&lt;CL$12," *دين",""))</f>
        <v/>
      </c>
      <c r="DP14" s="6">
        <f t="shared" ref="DP14:DP35" si="65">COUNTBLANK(DA14:DM14)</f>
        <v>12</v>
      </c>
      <c r="DQ14" s="6">
        <f t="shared" ref="DQ14:DQ35" si="66">COUNTBLANK(DA14:DO14)</f>
        <v>14</v>
      </c>
      <c r="DR14" s="6"/>
      <c r="DS14" s="6"/>
      <c r="DT14" s="6"/>
      <c r="DU14" s="14"/>
      <c r="DV14" s="14"/>
      <c r="DW14" s="14"/>
      <c r="DX14" s="14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24.95" customHeight="1" x14ac:dyDescent="0.25">
      <c r="A15" s="7">
        <v>3</v>
      </c>
      <c r="B15" s="8">
        <f t="shared" si="43"/>
        <v>1</v>
      </c>
      <c r="C15" s="8">
        <f t="shared" si="44"/>
        <v>5</v>
      </c>
      <c r="D15" s="8">
        <f t="shared" si="45"/>
        <v>2002</v>
      </c>
      <c r="E15" s="9">
        <v>30205011320282</v>
      </c>
      <c r="F15" s="10">
        <f t="shared" si="5"/>
        <v>37377</v>
      </c>
      <c r="J15" s="1"/>
      <c r="K15" s="1"/>
      <c r="L15" s="1"/>
      <c r="M15" s="3" t="s">
        <v>167</v>
      </c>
      <c r="N15" s="4">
        <v>2488</v>
      </c>
      <c r="O15" s="5">
        <v>1469</v>
      </c>
      <c r="P15" s="5">
        <v>2514</v>
      </c>
      <c r="Q15" s="5"/>
      <c r="R15" s="6"/>
      <c r="S15" s="7"/>
      <c r="T15" s="7">
        <v>3.5</v>
      </c>
      <c r="U15" s="7">
        <v>12.5</v>
      </c>
      <c r="V15" s="7">
        <v>4</v>
      </c>
      <c r="W15" s="7">
        <v>7.5</v>
      </c>
      <c r="X15" s="7">
        <f t="shared" si="6"/>
        <v>27.5</v>
      </c>
      <c r="Y15" s="7">
        <v>4</v>
      </c>
      <c r="Z15" s="7">
        <v>7</v>
      </c>
      <c r="AA15" s="7">
        <v>3</v>
      </c>
      <c r="AB15" s="7">
        <v>6</v>
      </c>
      <c r="AC15" s="7">
        <f t="shared" si="7"/>
        <v>20</v>
      </c>
      <c r="AD15" s="7">
        <v>4.5</v>
      </c>
      <c r="AE15" s="7">
        <v>9</v>
      </c>
      <c r="AF15" s="7">
        <v>4.5</v>
      </c>
      <c r="AG15" s="7">
        <v>7</v>
      </c>
      <c r="AH15" s="7">
        <f t="shared" si="8"/>
        <v>25</v>
      </c>
      <c r="AI15" s="7">
        <v>3.5</v>
      </c>
      <c r="AJ15" s="7">
        <v>6.5</v>
      </c>
      <c r="AK15" s="7">
        <v>3</v>
      </c>
      <c r="AL15" s="7">
        <v>7</v>
      </c>
      <c r="AM15" s="7">
        <f t="shared" si="9"/>
        <v>20</v>
      </c>
      <c r="AN15" s="7">
        <v>7</v>
      </c>
      <c r="AO15" s="7">
        <v>30</v>
      </c>
      <c r="AP15" s="7">
        <v>8</v>
      </c>
      <c r="AQ15" s="7">
        <v>36</v>
      </c>
      <c r="AR15" s="7">
        <f t="shared" si="10"/>
        <v>81</v>
      </c>
      <c r="AS15" s="7">
        <v>4</v>
      </c>
      <c r="AT15" s="7">
        <v>8</v>
      </c>
      <c r="AU15" s="7">
        <v>3</v>
      </c>
      <c r="AV15" s="7">
        <v>9</v>
      </c>
      <c r="AW15" s="7">
        <f t="shared" si="11"/>
        <v>24</v>
      </c>
      <c r="AX15" s="7">
        <v>1.5</v>
      </c>
      <c r="AY15" s="7">
        <v>6</v>
      </c>
      <c r="AZ15" s="7">
        <v>1</v>
      </c>
      <c r="BA15" s="7">
        <v>4</v>
      </c>
      <c r="BB15" s="7">
        <f t="shared" si="12"/>
        <v>12.5</v>
      </c>
      <c r="BC15" s="7">
        <v>3</v>
      </c>
      <c r="BD15" s="7">
        <v>8</v>
      </c>
      <c r="BE15" s="7">
        <v>5</v>
      </c>
      <c r="BF15" s="7">
        <v>9</v>
      </c>
      <c r="BG15" s="7">
        <f t="shared" si="13"/>
        <v>25</v>
      </c>
      <c r="BH15" s="7">
        <v>3.5</v>
      </c>
      <c r="BI15" s="7">
        <v>5</v>
      </c>
      <c r="BJ15" s="7">
        <v>5</v>
      </c>
      <c r="BK15" s="7">
        <v>5</v>
      </c>
      <c r="BL15" s="7">
        <f t="shared" si="14"/>
        <v>18.5</v>
      </c>
      <c r="BM15" s="7">
        <v>11</v>
      </c>
      <c r="BN15" s="7">
        <v>46</v>
      </c>
      <c r="BO15" s="7">
        <v>10</v>
      </c>
      <c r="BP15" s="7">
        <v>34</v>
      </c>
      <c r="BQ15" s="7">
        <f t="shared" si="15"/>
        <v>101</v>
      </c>
      <c r="BR15" s="1">
        <f t="shared" si="16"/>
        <v>119.5</v>
      </c>
      <c r="BS15" s="7">
        <v>5</v>
      </c>
      <c r="BT15" s="7">
        <v>9.5</v>
      </c>
      <c r="BU15" s="7">
        <v>3.5</v>
      </c>
      <c r="BV15" s="7">
        <v>8</v>
      </c>
      <c r="BW15" s="7">
        <f t="shared" si="17"/>
        <v>26</v>
      </c>
      <c r="BX15" s="7">
        <v>3.5</v>
      </c>
      <c r="BY15" s="7">
        <v>5.5</v>
      </c>
      <c r="BZ15" s="7">
        <v>3</v>
      </c>
      <c r="CA15" s="7">
        <v>8</v>
      </c>
      <c r="CB15" s="7">
        <f t="shared" si="18"/>
        <v>20</v>
      </c>
      <c r="CC15" s="7">
        <v>1.5</v>
      </c>
      <c r="CD15" s="7">
        <v>6</v>
      </c>
      <c r="CE15" s="7">
        <v>1.5</v>
      </c>
      <c r="CF15" s="7">
        <v>4.5</v>
      </c>
      <c r="CG15" s="7">
        <f t="shared" si="19"/>
        <v>13.5</v>
      </c>
      <c r="CH15" s="1">
        <f t="shared" si="20"/>
        <v>414</v>
      </c>
      <c r="CI15" s="7">
        <v>1.5</v>
      </c>
      <c r="CJ15" s="7">
        <v>4.5</v>
      </c>
      <c r="CK15" s="7">
        <v>1.5</v>
      </c>
      <c r="CL15" s="7">
        <v>2.5</v>
      </c>
      <c r="CM15" s="7">
        <f t="shared" si="21"/>
        <v>10</v>
      </c>
      <c r="CN15" s="7"/>
      <c r="CO15" s="7"/>
      <c r="CP15" s="7"/>
      <c r="CQ15" s="7"/>
      <c r="CR15" s="7">
        <f t="shared" si="46"/>
        <v>0</v>
      </c>
      <c r="CS15" s="7"/>
      <c r="CT15" s="7"/>
      <c r="CU15" s="7"/>
      <c r="CV15" s="7"/>
      <c r="CW15" s="7">
        <f t="shared" si="47"/>
        <v>0</v>
      </c>
      <c r="CX15" s="7" t="str">
        <f t="shared" si="48"/>
        <v>دور ثان</v>
      </c>
      <c r="CY15" s="13" t="str">
        <f t="shared" si="49"/>
        <v xml:space="preserve"> *تكنولوجيا العمليات نظري</v>
      </c>
      <c r="CZ15" s="1"/>
      <c r="DA15" s="7" t="str">
        <f t="shared" si="50"/>
        <v/>
      </c>
      <c r="DB15" s="7" t="str">
        <f t="shared" si="51"/>
        <v/>
      </c>
      <c r="DC15" s="7" t="str">
        <f t="shared" si="52"/>
        <v/>
      </c>
      <c r="DD15" s="7" t="str">
        <f t="shared" si="53"/>
        <v/>
      </c>
      <c r="DE15" s="7" t="str">
        <f t="shared" si="54"/>
        <v/>
      </c>
      <c r="DF15" s="7" t="str">
        <f t="shared" si="55"/>
        <v/>
      </c>
      <c r="DG15" s="7" t="str">
        <f t="shared" si="56"/>
        <v/>
      </c>
      <c r="DH15" s="7" t="str">
        <f t="shared" si="57"/>
        <v/>
      </c>
      <c r="DI15" s="7" t="str">
        <f t="shared" si="58"/>
        <v xml:space="preserve"> *تكنولوجيا العمليات نظري</v>
      </c>
      <c r="DJ15" s="7" t="str">
        <f t="shared" si="59"/>
        <v/>
      </c>
      <c r="DK15" s="7" t="str">
        <f t="shared" si="60"/>
        <v/>
      </c>
      <c r="DL15" s="7" t="str">
        <f t="shared" si="61"/>
        <v/>
      </c>
      <c r="DM15" s="7" t="str">
        <f t="shared" si="62"/>
        <v/>
      </c>
      <c r="DN15" s="7" t="str">
        <f t="shared" si="63"/>
        <v/>
      </c>
      <c r="DO15" s="7" t="str">
        <f t="shared" si="64"/>
        <v/>
      </c>
      <c r="DP15" s="6">
        <f t="shared" si="65"/>
        <v>12</v>
      </c>
      <c r="DQ15" s="6">
        <f t="shared" si="66"/>
        <v>14</v>
      </c>
      <c r="DR15" s="6"/>
      <c r="DS15" s="6"/>
      <c r="DT15" s="6"/>
      <c r="DU15" s="14"/>
      <c r="DV15" s="14"/>
      <c r="DW15" s="14"/>
      <c r="DX15" s="14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ht="24.95" customHeight="1" x14ac:dyDescent="0.25">
      <c r="A16" s="7">
        <v>4</v>
      </c>
      <c r="B16" s="8">
        <f t="shared" si="43"/>
        <v>24</v>
      </c>
      <c r="C16" s="8">
        <f t="shared" si="44"/>
        <v>4</v>
      </c>
      <c r="D16" s="8">
        <f t="shared" si="45"/>
        <v>2002</v>
      </c>
      <c r="E16" s="9">
        <v>30204240130187</v>
      </c>
      <c r="F16" s="10">
        <f t="shared" si="5"/>
        <v>37370</v>
      </c>
      <c r="J16" s="1"/>
      <c r="K16" s="1"/>
      <c r="L16" s="1"/>
      <c r="M16" s="3" t="s">
        <v>168</v>
      </c>
      <c r="N16" s="4">
        <v>2489</v>
      </c>
      <c r="O16" s="5">
        <v>1470</v>
      </c>
      <c r="P16" s="5">
        <v>2515</v>
      </c>
      <c r="Q16" s="5"/>
      <c r="R16" s="6"/>
      <c r="S16" s="7"/>
      <c r="T16" s="7">
        <v>4</v>
      </c>
      <c r="U16" s="7">
        <v>15.5</v>
      </c>
      <c r="V16" s="7">
        <v>4</v>
      </c>
      <c r="W16" s="7">
        <v>7.5</v>
      </c>
      <c r="X16" s="7">
        <f t="shared" si="6"/>
        <v>31</v>
      </c>
      <c r="Y16" s="7">
        <v>4</v>
      </c>
      <c r="Z16" s="7">
        <v>4.5</v>
      </c>
      <c r="AA16" s="7">
        <v>4</v>
      </c>
      <c r="AB16" s="7">
        <v>7.5</v>
      </c>
      <c r="AC16" s="7">
        <f t="shared" si="7"/>
        <v>20</v>
      </c>
      <c r="AD16" s="7">
        <v>4</v>
      </c>
      <c r="AE16" s="7">
        <v>2</v>
      </c>
      <c r="AF16" s="7">
        <v>4</v>
      </c>
      <c r="AG16" s="7">
        <v>5</v>
      </c>
      <c r="AH16" s="7">
        <f t="shared" si="8"/>
        <v>15</v>
      </c>
      <c r="AI16" s="7">
        <v>3</v>
      </c>
      <c r="AJ16" s="7">
        <v>2</v>
      </c>
      <c r="AK16" s="7">
        <v>3</v>
      </c>
      <c r="AL16" s="7">
        <v>3</v>
      </c>
      <c r="AM16" s="7">
        <f t="shared" si="9"/>
        <v>11</v>
      </c>
      <c r="AN16" s="7">
        <v>7</v>
      </c>
      <c r="AO16" s="7">
        <v>29</v>
      </c>
      <c r="AP16" s="7">
        <v>6</v>
      </c>
      <c r="AQ16" s="7">
        <v>34</v>
      </c>
      <c r="AR16" s="7">
        <f t="shared" si="10"/>
        <v>76</v>
      </c>
      <c r="AS16" s="7">
        <v>4</v>
      </c>
      <c r="AT16" s="7">
        <v>3.5</v>
      </c>
      <c r="AU16" s="7">
        <v>3.5</v>
      </c>
      <c r="AV16" s="7">
        <v>9</v>
      </c>
      <c r="AW16" s="7">
        <f t="shared" si="11"/>
        <v>20</v>
      </c>
      <c r="AX16" s="7">
        <v>1.5</v>
      </c>
      <c r="AY16" s="7">
        <v>3</v>
      </c>
      <c r="AZ16" s="7">
        <v>1</v>
      </c>
      <c r="BA16" s="7">
        <v>5.5</v>
      </c>
      <c r="BB16" s="7">
        <f t="shared" si="12"/>
        <v>11</v>
      </c>
      <c r="BC16" s="7">
        <v>3</v>
      </c>
      <c r="BD16" s="7">
        <v>6</v>
      </c>
      <c r="BE16" s="7">
        <v>4</v>
      </c>
      <c r="BF16" s="7">
        <v>14</v>
      </c>
      <c r="BG16" s="7">
        <f t="shared" si="13"/>
        <v>27</v>
      </c>
      <c r="BH16" s="7">
        <v>3.5</v>
      </c>
      <c r="BI16" s="7">
        <v>6</v>
      </c>
      <c r="BJ16" s="7">
        <v>3.5</v>
      </c>
      <c r="BK16" s="7">
        <v>19</v>
      </c>
      <c r="BL16" s="7">
        <f t="shared" si="14"/>
        <v>32</v>
      </c>
      <c r="BM16" s="7">
        <v>11</v>
      </c>
      <c r="BN16" s="7">
        <v>46</v>
      </c>
      <c r="BO16" s="7">
        <v>11</v>
      </c>
      <c r="BP16" s="7">
        <v>37</v>
      </c>
      <c r="BQ16" s="7">
        <f t="shared" si="15"/>
        <v>105</v>
      </c>
      <c r="BR16" s="1">
        <f t="shared" si="16"/>
        <v>137</v>
      </c>
      <c r="BS16" s="7">
        <v>3.5</v>
      </c>
      <c r="BT16" s="7">
        <v>7</v>
      </c>
      <c r="BU16" s="7">
        <v>4.5</v>
      </c>
      <c r="BV16" s="7">
        <v>10</v>
      </c>
      <c r="BW16" s="7">
        <f t="shared" si="17"/>
        <v>25</v>
      </c>
      <c r="BX16" s="7">
        <v>2.5</v>
      </c>
      <c r="BY16" s="7">
        <v>4</v>
      </c>
      <c r="BZ16" s="7">
        <v>3</v>
      </c>
      <c r="CA16" s="7">
        <v>11</v>
      </c>
      <c r="CB16" s="7">
        <f t="shared" si="18"/>
        <v>20.5</v>
      </c>
      <c r="CC16" s="7">
        <v>1.5</v>
      </c>
      <c r="CD16" s="7">
        <v>6</v>
      </c>
      <c r="CE16" s="7">
        <v>2</v>
      </c>
      <c r="CF16" s="7">
        <v>6.5</v>
      </c>
      <c r="CG16" s="7">
        <f t="shared" si="19"/>
        <v>16</v>
      </c>
      <c r="CH16" s="1">
        <f t="shared" si="20"/>
        <v>409.5</v>
      </c>
      <c r="CI16" s="7">
        <v>1.5</v>
      </c>
      <c r="CJ16" s="7">
        <v>4</v>
      </c>
      <c r="CK16" s="7">
        <v>1.5</v>
      </c>
      <c r="CL16" s="7">
        <v>3</v>
      </c>
      <c r="CM16" s="7">
        <f t="shared" si="21"/>
        <v>10</v>
      </c>
      <c r="CN16" s="7"/>
      <c r="CO16" s="7"/>
      <c r="CP16" s="7"/>
      <c r="CQ16" s="7"/>
      <c r="CR16" s="7">
        <f t="shared" si="46"/>
        <v>0</v>
      </c>
      <c r="CS16" s="7"/>
      <c r="CT16" s="7"/>
      <c r="CU16" s="7"/>
      <c r="CV16" s="7"/>
      <c r="CW16" s="7">
        <f t="shared" si="47"/>
        <v>0</v>
      </c>
      <c r="CX16" s="7" t="str">
        <f t="shared" si="48"/>
        <v>راسبة</v>
      </c>
      <c r="CY16" s="13" t="str">
        <f t="shared" si="49"/>
        <v xml:space="preserve"> *رياضيات *فيزياء</v>
      </c>
      <c r="CZ16" s="1"/>
      <c r="DA16" s="7" t="str">
        <f t="shared" si="50"/>
        <v/>
      </c>
      <c r="DB16" s="7" t="str">
        <f t="shared" si="51"/>
        <v/>
      </c>
      <c r="DC16" s="7" t="str">
        <f t="shared" si="52"/>
        <v xml:space="preserve"> *رياضيات</v>
      </c>
      <c r="DD16" s="7" t="str">
        <f t="shared" si="53"/>
        <v xml:space="preserve"> *فيزياء</v>
      </c>
      <c r="DE16" s="7" t="str">
        <f t="shared" si="54"/>
        <v/>
      </c>
      <c r="DF16" s="7" t="str">
        <f t="shared" si="55"/>
        <v/>
      </c>
      <c r="DG16" s="7" t="str">
        <f t="shared" si="56"/>
        <v/>
      </c>
      <c r="DH16" s="7" t="str">
        <f t="shared" si="57"/>
        <v/>
      </c>
      <c r="DI16" s="7" t="str">
        <f t="shared" si="58"/>
        <v/>
      </c>
      <c r="DJ16" s="7" t="str">
        <f t="shared" si="59"/>
        <v/>
      </c>
      <c r="DK16" s="7" t="str">
        <f t="shared" si="60"/>
        <v/>
      </c>
      <c r="DL16" s="7" t="str">
        <f t="shared" si="61"/>
        <v/>
      </c>
      <c r="DM16" s="7" t="str">
        <f t="shared" si="62"/>
        <v/>
      </c>
      <c r="DN16" s="7" t="str">
        <f t="shared" si="63"/>
        <v/>
      </c>
      <c r="DO16" s="7" t="str">
        <f t="shared" si="64"/>
        <v/>
      </c>
      <c r="DP16" s="6">
        <f t="shared" si="65"/>
        <v>11</v>
      </c>
      <c r="DQ16" s="6">
        <f t="shared" si="66"/>
        <v>13</v>
      </c>
      <c r="DR16" s="6"/>
      <c r="DS16" s="6"/>
      <c r="DT16" s="6"/>
      <c r="DU16" s="14"/>
      <c r="DV16" s="14"/>
      <c r="DW16" s="14"/>
      <c r="DX16" s="14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spans="1:256" s="15" customFormat="1" ht="24.95" customHeight="1" x14ac:dyDescent="0.25">
      <c r="A17" s="7">
        <v>5</v>
      </c>
      <c r="B17" s="8">
        <f t="shared" si="43"/>
        <v>8</v>
      </c>
      <c r="C17" s="8">
        <f t="shared" si="44"/>
        <v>9</v>
      </c>
      <c r="D17" s="8">
        <f t="shared" si="45"/>
        <v>2002</v>
      </c>
      <c r="E17" s="9">
        <v>30209081301221</v>
      </c>
      <c r="F17" s="10">
        <f t="shared" si="5"/>
        <v>37507</v>
      </c>
      <c r="G17" s="8">
        <f t="shared" ref="G17:G23" si="67">IF(OR(B17="",C17="",D17=""),"",DATEDIF(DATE(D17,C17,B17),DATE($C$2,$B$2,$A$2),"md"))</f>
        <v>23</v>
      </c>
      <c r="H17" s="8">
        <f t="shared" ref="H17:H23" si="68">IF(OR(B17="",C17="",D17=""),"",DATEDIF(DATE(D17,C17,B17),DATE($C$2,$B$2,$A$2),"YM"))</f>
        <v>0</v>
      </c>
      <c r="I17" s="11">
        <f t="shared" ref="I17:I23" si="69">IF(OR(B17="",C17="",D17=""),"",DATEDIF(DATE(D17,C17,B17),DATE($C$2,$B$2,$A$2),"Y"))</f>
        <v>15</v>
      </c>
      <c r="J17" s="12"/>
      <c r="K17" s="12"/>
      <c r="L17" s="12"/>
      <c r="M17" s="3" t="s">
        <v>169</v>
      </c>
      <c r="N17" s="4">
        <v>2503</v>
      </c>
      <c r="O17" s="5">
        <v>1542</v>
      </c>
      <c r="P17" s="5">
        <v>2469</v>
      </c>
      <c r="Q17" s="5"/>
      <c r="R17" s="6"/>
      <c r="S17" s="7"/>
      <c r="T17" s="7">
        <v>4</v>
      </c>
      <c r="U17" s="7">
        <v>12</v>
      </c>
      <c r="V17" s="7">
        <v>4</v>
      </c>
      <c r="W17" s="7">
        <v>11.5</v>
      </c>
      <c r="X17" s="7">
        <f t="shared" si="6"/>
        <v>31.5</v>
      </c>
      <c r="Y17" s="7">
        <v>3.5</v>
      </c>
      <c r="Z17" s="7">
        <v>7.5</v>
      </c>
      <c r="AA17" s="7">
        <v>3</v>
      </c>
      <c r="AB17" s="7">
        <v>6</v>
      </c>
      <c r="AC17" s="7">
        <f t="shared" si="7"/>
        <v>20</v>
      </c>
      <c r="AD17" s="7">
        <v>4</v>
      </c>
      <c r="AE17" s="7">
        <v>7</v>
      </c>
      <c r="AF17" s="7">
        <v>4</v>
      </c>
      <c r="AG17" s="7">
        <v>10</v>
      </c>
      <c r="AH17" s="7">
        <f t="shared" si="8"/>
        <v>25</v>
      </c>
      <c r="AI17" s="7">
        <v>3.5</v>
      </c>
      <c r="AJ17" s="7">
        <v>2.5</v>
      </c>
      <c r="AK17" s="7">
        <v>3</v>
      </c>
      <c r="AL17" s="7">
        <v>2</v>
      </c>
      <c r="AM17" s="7">
        <f t="shared" si="9"/>
        <v>11</v>
      </c>
      <c r="AN17" s="7">
        <v>7</v>
      </c>
      <c r="AO17" s="7">
        <v>21</v>
      </c>
      <c r="AP17" s="7">
        <v>8</v>
      </c>
      <c r="AQ17" s="7">
        <v>25</v>
      </c>
      <c r="AR17" s="7">
        <f t="shared" si="10"/>
        <v>61</v>
      </c>
      <c r="AS17" s="7">
        <v>3</v>
      </c>
      <c r="AT17" s="7">
        <v>6</v>
      </c>
      <c r="AU17" s="7">
        <v>3</v>
      </c>
      <c r="AV17" s="7">
        <v>13</v>
      </c>
      <c r="AW17" s="7">
        <f t="shared" si="11"/>
        <v>25</v>
      </c>
      <c r="AX17" s="7">
        <v>1.5</v>
      </c>
      <c r="AY17" s="7">
        <v>3</v>
      </c>
      <c r="AZ17" s="7">
        <v>1.5</v>
      </c>
      <c r="BA17" s="7">
        <v>6</v>
      </c>
      <c r="BB17" s="7">
        <f t="shared" si="12"/>
        <v>12</v>
      </c>
      <c r="BC17" s="7">
        <v>3</v>
      </c>
      <c r="BD17" s="7">
        <v>5</v>
      </c>
      <c r="BE17" s="7">
        <v>5</v>
      </c>
      <c r="BF17" s="7">
        <v>12</v>
      </c>
      <c r="BG17" s="7">
        <f t="shared" si="13"/>
        <v>25</v>
      </c>
      <c r="BH17" s="7">
        <v>3.5</v>
      </c>
      <c r="BI17" s="7">
        <v>7</v>
      </c>
      <c r="BJ17" s="7">
        <v>5</v>
      </c>
      <c r="BK17" s="7">
        <v>18</v>
      </c>
      <c r="BL17" s="7">
        <f t="shared" si="14"/>
        <v>33.5</v>
      </c>
      <c r="BM17" s="7">
        <v>10</v>
      </c>
      <c r="BN17" s="7">
        <v>34</v>
      </c>
      <c r="BO17" s="7">
        <v>12</v>
      </c>
      <c r="BP17" s="7">
        <v>40</v>
      </c>
      <c r="BQ17" s="7">
        <f t="shared" si="15"/>
        <v>96</v>
      </c>
      <c r="BR17" s="1">
        <f t="shared" si="16"/>
        <v>129.5</v>
      </c>
      <c r="BS17" s="7">
        <v>3</v>
      </c>
      <c r="BT17" s="7">
        <v>12</v>
      </c>
      <c r="BU17" s="7">
        <v>4</v>
      </c>
      <c r="BV17" s="7">
        <v>10</v>
      </c>
      <c r="BW17" s="7">
        <f t="shared" si="17"/>
        <v>29</v>
      </c>
      <c r="BX17" s="7">
        <v>3.5</v>
      </c>
      <c r="BY17" s="7">
        <v>4</v>
      </c>
      <c r="BZ17" s="7">
        <v>3</v>
      </c>
      <c r="CA17" s="7">
        <v>10</v>
      </c>
      <c r="CB17" s="7">
        <f t="shared" si="18"/>
        <v>20.5</v>
      </c>
      <c r="CC17" s="7">
        <v>1.5</v>
      </c>
      <c r="CD17" s="7">
        <v>4.5</v>
      </c>
      <c r="CE17" s="7">
        <v>1</v>
      </c>
      <c r="CF17" s="7">
        <v>4</v>
      </c>
      <c r="CG17" s="7">
        <f t="shared" si="19"/>
        <v>11</v>
      </c>
      <c r="CH17" s="1">
        <f t="shared" si="20"/>
        <v>400.5</v>
      </c>
      <c r="CI17" s="7">
        <v>1</v>
      </c>
      <c r="CJ17" s="7">
        <v>5</v>
      </c>
      <c r="CK17" s="7">
        <v>1.5</v>
      </c>
      <c r="CL17" s="7">
        <v>3.5</v>
      </c>
      <c r="CM17" s="7">
        <f t="shared" si="21"/>
        <v>11</v>
      </c>
      <c r="CN17" s="7"/>
      <c r="CO17" s="7"/>
      <c r="CP17" s="7"/>
      <c r="CQ17" s="7"/>
      <c r="CR17" s="7">
        <f t="shared" si="46"/>
        <v>0</v>
      </c>
      <c r="CS17" s="7"/>
      <c r="CT17" s="7"/>
      <c r="CU17" s="7"/>
      <c r="CV17" s="7"/>
      <c r="CW17" s="7">
        <f t="shared" si="47"/>
        <v>0</v>
      </c>
      <c r="CX17" s="7" t="str">
        <f t="shared" si="48"/>
        <v>دور ثان</v>
      </c>
      <c r="CY17" s="13" t="str">
        <f t="shared" si="49"/>
        <v xml:space="preserve"> *فيزياء</v>
      </c>
      <c r="CZ17" s="1"/>
      <c r="DA17" s="7" t="str">
        <f t="shared" si="50"/>
        <v/>
      </c>
      <c r="DB17" s="7" t="str">
        <f t="shared" si="51"/>
        <v/>
      </c>
      <c r="DC17" s="7" t="str">
        <f t="shared" si="52"/>
        <v/>
      </c>
      <c r="DD17" s="7" t="str">
        <f t="shared" si="53"/>
        <v xml:space="preserve"> *فيزياء</v>
      </c>
      <c r="DE17" s="7" t="str">
        <f t="shared" si="54"/>
        <v/>
      </c>
      <c r="DF17" s="7" t="str">
        <f t="shared" si="55"/>
        <v/>
      </c>
      <c r="DG17" s="7" t="str">
        <f t="shared" si="56"/>
        <v/>
      </c>
      <c r="DH17" s="7" t="str">
        <f t="shared" si="57"/>
        <v/>
      </c>
      <c r="DI17" s="7" t="str">
        <f t="shared" si="58"/>
        <v/>
      </c>
      <c r="DJ17" s="7" t="str">
        <f t="shared" si="59"/>
        <v/>
      </c>
      <c r="DK17" s="7" t="str">
        <f t="shared" si="60"/>
        <v/>
      </c>
      <c r="DL17" s="7" t="str">
        <f t="shared" si="61"/>
        <v/>
      </c>
      <c r="DM17" s="7" t="str">
        <f t="shared" si="62"/>
        <v/>
      </c>
      <c r="DN17" s="7" t="str">
        <f t="shared" si="63"/>
        <v/>
      </c>
      <c r="DO17" s="7" t="str">
        <f t="shared" si="64"/>
        <v/>
      </c>
      <c r="DP17" s="6">
        <f t="shared" si="65"/>
        <v>12</v>
      </c>
      <c r="DQ17" s="6">
        <f t="shared" si="66"/>
        <v>14</v>
      </c>
      <c r="DR17" s="6"/>
      <c r="DS17" s="6"/>
      <c r="DT17" s="6"/>
      <c r="DU17" s="14"/>
      <c r="DV17" s="14"/>
      <c r="DW17" s="14"/>
      <c r="DX17" s="14"/>
    </row>
    <row r="18" spans="1:256" s="15" customFormat="1" ht="24.95" customHeight="1" x14ac:dyDescent="0.25">
      <c r="A18" s="7">
        <v>6</v>
      </c>
      <c r="B18" s="8">
        <f t="shared" si="43"/>
        <v>1</v>
      </c>
      <c r="C18" s="8">
        <f t="shared" si="44"/>
        <v>8</v>
      </c>
      <c r="D18" s="8">
        <f t="shared" si="45"/>
        <v>2002</v>
      </c>
      <c r="E18" s="9">
        <v>30208011326085</v>
      </c>
      <c r="F18" s="10">
        <f t="shared" si="5"/>
        <v>37469</v>
      </c>
      <c r="G18" s="8">
        <f t="shared" si="67"/>
        <v>0</v>
      </c>
      <c r="H18" s="8">
        <f t="shared" si="68"/>
        <v>2</v>
      </c>
      <c r="I18" s="11">
        <f t="shared" si="69"/>
        <v>15</v>
      </c>
      <c r="J18" s="12"/>
      <c r="K18" s="12"/>
      <c r="L18" s="12"/>
      <c r="M18" s="3" t="s">
        <v>170</v>
      </c>
      <c r="N18" s="4">
        <v>2508</v>
      </c>
      <c r="O18" s="5">
        <v>1547</v>
      </c>
      <c r="P18" s="5">
        <v>2474</v>
      </c>
      <c r="Q18" s="5"/>
      <c r="R18" s="6"/>
      <c r="S18" s="7"/>
      <c r="T18" s="7">
        <v>4</v>
      </c>
      <c r="U18" s="7">
        <v>15.5</v>
      </c>
      <c r="V18" s="7">
        <v>4</v>
      </c>
      <c r="W18" s="7">
        <v>6</v>
      </c>
      <c r="X18" s="7">
        <f t="shared" si="6"/>
        <v>29.5</v>
      </c>
      <c r="Y18" s="7">
        <v>4</v>
      </c>
      <c r="Z18" s="7">
        <v>5.5</v>
      </c>
      <c r="AA18" s="7">
        <v>3.5</v>
      </c>
      <c r="AB18" s="7">
        <v>3.5</v>
      </c>
      <c r="AC18" s="7">
        <f t="shared" si="7"/>
        <v>16.5</v>
      </c>
      <c r="AD18" s="7">
        <v>4.5</v>
      </c>
      <c r="AE18" s="7">
        <v>6</v>
      </c>
      <c r="AF18" s="7">
        <v>4.5</v>
      </c>
      <c r="AG18" s="7">
        <v>11</v>
      </c>
      <c r="AH18" s="7">
        <f t="shared" si="8"/>
        <v>26</v>
      </c>
      <c r="AI18" s="7">
        <v>4</v>
      </c>
      <c r="AJ18" s="7">
        <v>2</v>
      </c>
      <c r="AK18" s="7">
        <v>3</v>
      </c>
      <c r="AL18" s="7">
        <v>3</v>
      </c>
      <c r="AM18" s="7">
        <f t="shared" si="9"/>
        <v>12</v>
      </c>
      <c r="AN18" s="7">
        <v>7</v>
      </c>
      <c r="AO18" s="7">
        <v>30</v>
      </c>
      <c r="AP18" s="7">
        <v>8</v>
      </c>
      <c r="AQ18" s="7">
        <v>30</v>
      </c>
      <c r="AR18" s="7">
        <f t="shared" si="10"/>
        <v>75</v>
      </c>
      <c r="AS18" s="7">
        <v>3</v>
      </c>
      <c r="AT18" s="7">
        <v>7</v>
      </c>
      <c r="AU18" s="7">
        <v>3</v>
      </c>
      <c r="AV18" s="7">
        <v>8</v>
      </c>
      <c r="AW18" s="7">
        <f t="shared" si="11"/>
        <v>21</v>
      </c>
      <c r="AX18" s="7">
        <v>1.5</v>
      </c>
      <c r="AY18" s="7">
        <v>5.5</v>
      </c>
      <c r="AZ18" s="7">
        <v>1.5</v>
      </c>
      <c r="BA18" s="7">
        <v>3</v>
      </c>
      <c r="BB18" s="7">
        <f t="shared" si="12"/>
        <v>11.5</v>
      </c>
      <c r="BC18" s="7">
        <v>5</v>
      </c>
      <c r="BD18" s="7">
        <v>5</v>
      </c>
      <c r="BE18" s="7">
        <v>5</v>
      </c>
      <c r="BF18" s="7">
        <v>10</v>
      </c>
      <c r="BG18" s="7">
        <f t="shared" si="13"/>
        <v>25</v>
      </c>
      <c r="BH18" s="7">
        <v>4</v>
      </c>
      <c r="BI18" s="7">
        <v>8</v>
      </c>
      <c r="BJ18" s="7">
        <v>5</v>
      </c>
      <c r="BK18" s="7">
        <v>20</v>
      </c>
      <c r="BL18" s="7">
        <f t="shared" si="14"/>
        <v>37</v>
      </c>
      <c r="BM18" s="7">
        <v>11</v>
      </c>
      <c r="BN18" s="7">
        <v>38</v>
      </c>
      <c r="BO18" s="7">
        <v>12</v>
      </c>
      <c r="BP18" s="7">
        <v>46</v>
      </c>
      <c r="BQ18" s="7">
        <f t="shared" si="15"/>
        <v>107</v>
      </c>
      <c r="BR18" s="1">
        <f t="shared" si="16"/>
        <v>144</v>
      </c>
      <c r="BS18" s="7">
        <v>3</v>
      </c>
      <c r="BT18" s="7">
        <v>12</v>
      </c>
      <c r="BU18" s="7">
        <v>4</v>
      </c>
      <c r="BV18" s="7">
        <v>6</v>
      </c>
      <c r="BW18" s="7">
        <f t="shared" si="17"/>
        <v>25</v>
      </c>
      <c r="BX18" s="7">
        <v>3.5</v>
      </c>
      <c r="BY18" s="7">
        <v>5.5</v>
      </c>
      <c r="BZ18" s="7">
        <v>3</v>
      </c>
      <c r="CA18" s="7">
        <v>8</v>
      </c>
      <c r="CB18" s="7">
        <f t="shared" si="18"/>
        <v>20</v>
      </c>
      <c r="CC18" s="7">
        <v>1.5</v>
      </c>
      <c r="CD18" s="7">
        <v>5.5</v>
      </c>
      <c r="CE18" s="7">
        <v>1</v>
      </c>
      <c r="CF18" s="7">
        <v>5</v>
      </c>
      <c r="CG18" s="7">
        <f t="shared" si="19"/>
        <v>13</v>
      </c>
      <c r="CH18" s="1">
        <f t="shared" si="20"/>
        <v>418.5</v>
      </c>
      <c r="CI18" s="7">
        <v>1.5</v>
      </c>
      <c r="CJ18" s="7">
        <v>5.5</v>
      </c>
      <c r="CK18" s="7">
        <v>1.5</v>
      </c>
      <c r="CL18" s="7">
        <v>1.5</v>
      </c>
      <c r="CM18" s="7">
        <f t="shared" si="21"/>
        <v>10</v>
      </c>
      <c r="CN18" s="7"/>
      <c r="CO18" s="7"/>
      <c r="CP18" s="7"/>
      <c r="CQ18" s="7"/>
      <c r="CR18" s="7">
        <f t="shared" si="46"/>
        <v>0</v>
      </c>
      <c r="CS18" s="7"/>
      <c r="CT18" s="7"/>
      <c r="CU18" s="7"/>
      <c r="CV18" s="7"/>
      <c r="CW18" s="7">
        <f t="shared" si="47"/>
        <v>0</v>
      </c>
      <c r="CX18" s="7" t="str">
        <f t="shared" si="48"/>
        <v>راسبة</v>
      </c>
      <c r="CY18" s="13" t="str">
        <f t="shared" si="49"/>
        <v>*انجليزي *فيزياء *دين</v>
      </c>
      <c r="CZ18" s="1"/>
      <c r="DA18" s="7" t="str">
        <f t="shared" si="50"/>
        <v/>
      </c>
      <c r="DB18" s="7" t="str">
        <f t="shared" si="51"/>
        <v>*انجليزي</v>
      </c>
      <c r="DC18" s="7" t="str">
        <f t="shared" si="52"/>
        <v/>
      </c>
      <c r="DD18" s="7" t="str">
        <f t="shared" si="53"/>
        <v xml:space="preserve"> *فيزياء</v>
      </c>
      <c r="DE18" s="7" t="str">
        <f t="shared" si="54"/>
        <v/>
      </c>
      <c r="DF18" s="7" t="str">
        <f t="shared" si="55"/>
        <v/>
      </c>
      <c r="DG18" s="7" t="str">
        <f t="shared" si="56"/>
        <v/>
      </c>
      <c r="DH18" s="7" t="str">
        <f t="shared" si="57"/>
        <v/>
      </c>
      <c r="DI18" s="7" t="str">
        <f t="shared" si="58"/>
        <v/>
      </c>
      <c r="DJ18" s="7" t="str">
        <f t="shared" si="59"/>
        <v/>
      </c>
      <c r="DK18" s="7" t="str">
        <f t="shared" si="60"/>
        <v/>
      </c>
      <c r="DL18" s="7" t="str">
        <f t="shared" si="61"/>
        <v/>
      </c>
      <c r="DM18" s="7" t="str">
        <f t="shared" si="62"/>
        <v/>
      </c>
      <c r="DN18" s="7" t="str">
        <f t="shared" si="63"/>
        <v/>
      </c>
      <c r="DO18" s="7" t="str">
        <f t="shared" si="64"/>
        <v xml:space="preserve"> *دين</v>
      </c>
      <c r="DP18" s="6">
        <f t="shared" si="65"/>
        <v>11</v>
      </c>
      <c r="DQ18" s="6">
        <f t="shared" si="66"/>
        <v>12</v>
      </c>
      <c r="DR18" s="6"/>
      <c r="DS18" s="6"/>
      <c r="DT18" s="6"/>
      <c r="DU18" s="14"/>
      <c r="DV18" s="14"/>
      <c r="DW18" s="14"/>
      <c r="DX18" s="14"/>
    </row>
    <row r="19" spans="1:256" s="15" customFormat="1" ht="24.95" customHeight="1" x14ac:dyDescent="0.25">
      <c r="A19" s="7">
        <v>7</v>
      </c>
      <c r="B19" s="8">
        <f t="shared" si="43"/>
        <v>1</v>
      </c>
      <c r="C19" s="8">
        <f t="shared" si="44"/>
        <v>8</v>
      </c>
      <c r="D19" s="8">
        <f t="shared" si="45"/>
        <v>2002</v>
      </c>
      <c r="E19" s="9">
        <v>30208011313269</v>
      </c>
      <c r="F19" s="10">
        <f t="shared" si="5"/>
        <v>37469</v>
      </c>
      <c r="G19" s="8">
        <f t="shared" si="67"/>
        <v>0</v>
      </c>
      <c r="H19" s="8">
        <f t="shared" si="68"/>
        <v>2</v>
      </c>
      <c r="I19" s="11">
        <f t="shared" si="69"/>
        <v>15</v>
      </c>
      <c r="J19" s="12"/>
      <c r="K19" s="12"/>
      <c r="L19" s="12"/>
      <c r="M19" s="3" t="s">
        <v>171</v>
      </c>
      <c r="N19" s="4">
        <v>2511</v>
      </c>
      <c r="O19" s="5">
        <v>1550</v>
      </c>
      <c r="P19" s="5">
        <v>2477</v>
      </c>
      <c r="Q19" s="5"/>
      <c r="R19" s="6"/>
      <c r="S19" s="7"/>
      <c r="T19" s="7">
        <v>3.5</v>
      </c>
      <c r="U19" s="7">
        <v>16</v>
      </c>
      <c r="V19" s="7">
        <v>4</v>
      </c>
      <c r="W19" s="7">
        <v>12</v>
      </c>
      <c r="X19" s="7">
        <f t="shared" si="6"/>
        <v>35.5</v>
      </c>
      <c r="Y19" s="7">
        <v>4</v>
      </c>
      <c r="Z19" s="7">
        <v>5</v>
      </c>
      <c r="AA19" s="7">
        <v>3</v>
      </c>
      <c r="AB19" s="7">
        <v>9</v>
      </c>
      <c r="AC19" s="7">
        <f t="shared" si="7"/>
        <v>21</v>
      </c>
      <c r="AD19" s="7">
        <v>4.5</v>
      </c>
      <c r="AE19" s="7">
        <v>9</v>
      </c>
      <c r="AF19" s="7">
        <v>4</v>
      </c>
      <c r="AG19" s="7">
        <v>7.5</v>
      </c>
      <c r="AH19" s="7">
        <f t="shared" si="8"/>
        <v>25</v>
      </c>
      <c r="AI19" s="7">
        <v>4</v>
      </c>
      <c r="AJ19" s="7">
        <v>1</v>
      </c>
      <c r="AK19" s="7">
        <v>3</v>
      </c>
      <c r="AL19" s="7">
        <v>3</v>
      </c>
      <c r="AM19" s="7">
        <f t="shared" si="9"/>
        <v>11</v>
      </c>
      <c r="AN19" s="7">
        <v>7</v>
      </c>
      <c r="AO19" s="7">
        <v>24</v>
      </c>
      <c r="AP19" s="7">
        <v>8</v>
      </c>
      <c r="AQ19" s="7">
        <v>25</v>
      </c>
      <c r="AR19" s="7">
        <f t="shared" si="10"/>
        <v>64</v>
      </c>
      <c r="AS19" s="7">
        <v>3.9</v>
      </c>
      <c r="AT19" s="7">
        <v>4.5</v>
      </c>
      <c r="AU19" s="7">
        <v>3.9</v>
      </c>
      <c r="AV19" s="7">
        <v>8</v>
      </c>
      <c r="AW19" s="7">
        <f t="shared" si="11"/>
        <v>20.3</v>
      </c>
      <c r="AX19" s="7">
        <v>1.5</v>
      </c>
      <c r="AY19" s="7">
        <v>5</v>
      </c>
      <c r="AZ19" s="7">
        <v>1.5</v>
      </c>
      <c r="BA19" s="7">
        <v>3</v>
      </c>
      <c r="BB19" s="7">
        <f t="shared" si="12"/>
        <v>11</v>
      </c>
      <c r="BC19" s="7">
        <v>3</v>
      </c>
      <c r="BD19" s="7">
        <v>6</v>
      </c>
      <c r="BE19" s="7">
        <v>5</v>
      </c>
      <c r="BF19" s="7">
        <v>14</v>
      </c>
      <c r="BG19" s="7">
        <f t="shared" si="13"/>
        <v>28</v>
      </c>
      <c r="BH19" s="7">
        <v>4</v>
      </c>
      <c r="BI19" s="7">
        <v>9</v>
      </c>
      <c r="BJ19" s="7">
        <v>5</v>
      </c>
      <c r="BK19" s="7">
        <v>12</v>
      </c>
      <c r="BL19" s="7">
        <f t="shared" si="14"/>
        <v>30</v>
      </c>
      <c r="BM19" s="7">
        <v>11</v>
      </c>
      <c r="BN19" s="7">
        <v>34</v>
      </c>
      <c r="BO19" s="7">
        <v>12</v>
      </c>
      <c r="BP19" s="7">
        <v>48</v>
      </c>
      <c r="BQ19" s="7">
        <f t="shared" si="15"/>
        <v>105</v>
      </c>
      <c r="BR19" s="1">
        <f t="shared" si="16"/>
        <v>135</v>
      </c>
      <c r="BS19" s="7">
        <v>3.5</v>
      </c>
      <c r="BT19" s="7">
        <v>9.5</v>
      </c>
      <c r="BU19" s="7">
        <v>4</v>
      </c>
      <c r="BV19" s="7">
        <v>8</v>
      </c>
      <c r="BW19" s="7">
        <f t="shared" si="17"/>
        <v>25</v>
      </c>
      <c r="BX19" s="7">
        <v>3.5</v>
      </c>
      <c r="BY19" s="7">
        <v>4</v>
      </c>
      <c r="BZ19" s="7">
        <v>3.5</v>
      </c>
      <c r="CA19" s="7">
        <v>9</v>
      </c>
      <c r="CB19" s="7">
        <f t="shared" si="18"/>
        <v>20</v>
      </c>
      <c r="CC19" s="7">
        <v>1.5</v>
      </c>
      <c r="CD19" s="7">
        <v>5</v>
      </c>
      <c r="CE19" s="7">
        <v>1</v>
      </c>
      <c r="CF19" s="7">
        <v>5</v>
      </c>
      <c r="CG19" s="7">
        <f t="shared" si="19"/>
        <v>12.5</v>
      </c>
      <c r="CH19" s="1">
        <f t="shared" si="20"/>
        <v>408.3</v>
      </c>
      <c r="CI19" s="7">
        <v>1.5</v>
      </c>
      <c r="CJ19" s="7">
        <v>6</v>
      </c>
      <c r="CK19" s="7">
        <v>1.5</v>
      </c>
      <c r="CL19" s="7">
        <v>2.5</v>
      </c>
      <c r="CM19" s="7">
        <f t="shared" si="21"/>
        <v>11.5</v>
      </c>
      <c r="CN19" s="7"/>
      <c r="CO19" s="7"/>
      <c r="CP19" s="7"/>
      <c r="CQ19" s="7"/>
      <c r="CR19" s="7">
        <f t="shared" si="46"/>
        <v>0</v>
      </c>
      <c r="CS19" s="7"/>
      <c r="CT19" s="7"/>
      <c r="CU19" s="7"/>
      <c r="CV19" s="7"/>
      <c r="CW19" s="7">
        <f t="shared" si="47"/>
        <v>0</v>
      </c>
      <c r="CX19" s="7" t="str">
        <f t="shared" si="48"/>
        <v>دور ثان</v>
      </c>
      <c r="CY19" s="13" t="str">
        <f t="shared" si="49"/>
        <v xml:space="preserve"> *فيزياء</v>
      </c>
      <c r="CZ19" s="1"/>
      <c r="DA19" s="7" t="str">
        <f t="shared" si="50"/>
        <v/>
      </c>
      <c r="DB19" s="7" t="str">
        <f t="shared" si="51"/>
        <v/>
      </c>
      <c r="DC19" s="7" t="str">
        <f t="shared" si="52"/>
        <v/>
      </c>
      <c r="DD19" s="7" t="str">
        <f t="shared" si="53"/>
        <v xml:space="preserve"> *فيزياء</v>
      </c>
      <c r="DE19" s="7" t="str">
        <f t="shared" si="54"/>
        <v/>
      </c>
      <c r="DF19" s="7" t="str">
        <f t="shared" si="55"/>
        <v/>
      </c>
      <c r="DG19" s="7" t="str">
        <f t="shared" si="56"/>
        <v/>
      </c>
      <c r="DH19" s="7" t="str">
        <f t="shared" si="57"/>
        <v/>
      </c>
      <c r="DI19" s="7" t="str">
        <f t="shared" si="58"/>
        <v/>
      </c>
      <c r="DJ19" s="7" t="str">
        <f t="shared" si="59"/>
        <v/>
      </c>
      <c r="DK19" s="7" t="str">
        <f t="shared" si="60"/>
        <v/>
      </c>
      <c r="DL19" s="7" t="str">
        <f t="shared" si="61"/>
        <v/>
      </c>
      <c r="DM19" s="7" t="str">
        <f t="shared" si="62"/>
        <v/>
      </c>
      <c r="DN19" s="7" t="str">
        <f t="shared" si="63"/>
        <v/>
      </c>
      <c r="DO19" s="7" t="str">
        <f t="shared" si="64"/>
        <v/>
      </c>
      <c r="DP19" s="6">
        <f t="shared" si="65"/>
        <v>12</v>
      </c>
      <c r="DQ19" s="6">
        <f t="shared" si="66"/>
        <v>14</v>
      </c>
      <c r="DR19" s="6"/>
      <c r="DS19" s="6"/>
      <c r="DT19" s="6"/>
      <c r="DU19" s="14"/>
      <c r="DV19" s="14"/>
      <c r="DW19" s="14"/>
      <c r="DX19" s="14"/>
    </row>
    <row r="20" spans="1:256" s="15" customFormat="1" ht="24.95" customHeight="1" x14ac:dyDescent="0.25">
      <c r="A20" s="7">
        <v>8</v>
      </c>
      <c r="B20" s="8">
        <f t="shared" si="43"/>
        <v>10</v>
      </c>
      <c r="C20" s="8">
        <f t="shared" si="44"/>
        <v>3</v>
      </c>
      <c r="D20" s="8">
        <f t="shared" si="45"/>
        <v>2002</v>
      </c>
      <c r="E20" s="9">
        <v>30203101305867</v>
      </c>
      <c r="F20" s="10">
        <f t="shared" si="5"/>
        <v>37325</v>
      </c>
      <c r="G20" s="8">
        <f t="shared" si="67"/>
        <v>21</v>
      </c>
      <c r="H20" s="8">
        <f t="shared" si="68"/>
        <v>6</v>
      </c>
      <c r="I20" s="11">
        <f t="shared" si="69"/>
        <v>15</v>
      </c>
      <c r="J20" s="12"/>
      <c r="K20" s="12"/>
      <c r="L20" s="12"/>
      <c r="M20" s="3" t="s">
        <v>172</v>
      </c>
      <c r="N20" s="4">
        <v>2512</v>
      </c>
      <c r="O20" s="5">
        <v>1551</v>
      </c>
      <c r="P20" s="5">
        <v>2478</v>
      </c>
      <c r="Q20" s="5"/>
      <c r="R20" s="6"/>
      <c r="S20" s="7"/>
      <c r="T20" s="7">
        <v>4</v>
      </c>
      <c r="U20" s="7">
        <v>15.5</v>
      </c>
      <c r="V20" s="7">
        <v>4</v>
      </c>
      <c r="W20" s="7">
        <v>11</v>
      </c>
      <c r="X20" s="7">
        <f t="shared" si="6"/>
        <v>34.5</v>
      </c>
      <c r="Y20" s="7">
        <v>4</v>
      </c>
      <c r="Z20" s="7">
        <v>4.5</v>
      </c>
      <c r="AA20" s="7">
        <v>4</v>
      </c>
      <c r="AB20" s="7">
        <v>7.5</v>
      </c>
      <c r="AC20" s="7">
        <f t="shared" si="7"/>
        <v>20</v>
      </c>
      <c r="AD20" s="7">
        <v>3.5</v>
      </c>
      <c r="AE20" s="7">
        <v>11</v>
      </c>
      <c r="AF20" s="7">
        <v>4</v>
      </c>
      <c r="AG20" s="7">
        <v>7</v>
      </c>
      <c r="AH20" s="7">
        <f t="shared" si="8"/>
        <v>25.5</v>
      </c>
      <c r="AI20" s="7">
        <v>4</v>
      </c>
      <c r="AJ20" s="7">
        <v>2.5</v>
      </c>
      <c r="AK20" s="7">
        <v>3</v>
      </c>
      <c r="AL20" s="7">
        <v>0</v>
      </c>
      <c r="AM20" s="7">
        <f t="shared" si="9"/>
        <v>9.5</v>
      </c>
      <c r="AN20" s="7">
        <v>8</v>
      </c>
      <c r="AO20" s="7">
        <v>21</v>
      </c>
      <c r="AP20" s="7">
        <v>8</v>
      </c>
      <c r="AQ20" s="7">
        <v>22</v>
      </c>
      <c r="AR20" s="7">
        <f t="shared" si="10"/>
        <v>59</v>
      </c>
      <c r="AS20" s="7">
        <v>3.5</v>
      </c>
      <c r="AT20" s="7">
        <v>5</v>
      </c>
      <c r="AU20" s="7">
        <v>3.5</v>
      </c>
      <c r="AV20" s="7">
        <v>8</v>
      </c>
      <c r="AW20" s="7">
        <f t="shared" si="11"/>
        <v>20</v>
      </c>
      <c r="AX20" s="7">
        <v>1.5</v>
      </c>
      <c r="AY20" s="7">
        <v>6.5</v>
      </c>
      <c r="AZ20" s="7">
        <v>1.5</v>
      </c>
      <c r="BA20" s="7">
        <v>3.5</v>
      </c>
      <c r="BB20" s="7">
        <f t="shared" si="12"/>
        <v>13</v>
      </c>
      <c r="BC20" s="7">
        <v>3</v>
      </c>
      <c r="BD20" s="7">
        <v>5</v>
      </c>
      <c r="BE20" s="7">
        <v>5</v>
      </c>
      <c r="BF20" s="7">
        <v>13</v>
      </c>
      <c r="BG20" s="7">
        <f t="shared" si="13"/>
        <v>26</v>
      </c>
      <c r="BH20" s="7">
        <v>4</v>
      </c>
      <c r="BI20" s="7">
        <v>8</v>
      </c>
      <c r="BJ20" s="7">
        <v>5</v>
      </c>
      <c r="BK20" s="7">
        <v>6</v>
      </c>
      <c r="BL20" s="7">
        <f t="shared" si="14"/>
        <v>23</v>
      </c>
      <c r="BM20" s="7">
        <v>11</v>
      </c>
      <c r="BN20" s="7">
        <v>28</v>
      </c>
      <c r="BO20" s="7">
        <v>12</v>
      </c>
      <c r="BP20" s="7">
        <v>37</v>
      </c>
      <c r="BQ20" s="7">
        <f t="shared" si="15"/>
        <v>88</v>
      </c>
      <c r="BR20" s="1">
        <f t="shared" si="16"/>
        <v>111</v>
      </c>
      <c r="BS20" s="7">
        <v>3</v>
      </c>
      <c r="BT20" s="7">
        <v>12</v>
      </c>
      <c r="BU20" s="7">
        <v>4</v>
      </c>
      <c r="BV20" s="7">
        <v>6</v>
      </c>
      <c r="BW20" s="7">
        <f t="shared" si="17"/>
        <v>25</v>
      </c>
      <c r="BX20" s="7">
        <v>3.5</v>
      </c>
      <c r="BY20" s="7">
        <v>6.5</v>
      </c>
      <c r="BZ20" s="7">
        <v>3.5</v>
      </c>
      <c r="CA20" s="7">
        <v>7</v>
      </c>
      <c r="CB20" s="7">
        <f t="shared" si="18"/>
        <v>20.5</v>
      </c>
      <c r="CC20" s="7">
        <v>1.5</v>
      </c>
      <c r="CD20" s="7">
        <v>4.5</v>
      </c>
      <c r="CE20" s="7">
        <v>1</v>
      </c>
      <c r="CF20" s="7">
        <v>5</v>
      </c>
      <c r="CG20" s="7">
        <f t="shared" si="19"/>
        <v>12</v>
      </c>
      <c r="CH20" s="1">
        <f t="shared" si="20"/>
        <v>376</v>
      </c>
      <c r="CI20" s="7">
        <v>1.5</v>
      </c>
      <c r="CJ20" s="7">
        <v>5.5</v>
      </c>
      <c r="CK20" s="7">
        <v>1.5</v>
      </c>
      <c r="CL20" s="7">
        <v>2.5</v>
      </c>
      <c r="CM20" s="7">
        <f t="shared" si="21"/>
        <v>11</v>
      </c>
      <c r="CN20" s="7"/>
      <c r="CO20" s="7"/>
      <c r="CP20" s="7"/>
      <c r="CQ20" s="7"/>
      <c r="CR20" s="7">
        <f t="shared" si="46"/>
        <v>0</v>
      </c>
      <c r="CS20" s="7"/>
      <c r="CT20" s="7"/>
      <c r="CU20" s="7"/>
      <c r="CV20" s="7"/>
      <c r="CW20" s="7">
        <f t="shared" si="47"/>
        <v>0</v>
      </c>
      <c r="CX20" s="7" t="str">
        <f t="shared" si="48"/>
        <v>راسبة</v>
      </c>
      <c r="CY20" s="13" t="str">
        <f t="shared" si="49"/>
        <v xml:space="preserve"> *فيزياء *تكنولوجيا العمليات نظري</v>
      </c>
      <c r="CZ20" s="1"/>
      <c r="DA20" s="7" t="str">
        <f t="shared" si="50"/>
        <v/>
      </c>
      <c r="DB20" s="7" t="str">
        <f t="shared" si="51"/>
        <v/>
      </c>
      <c r="DC20" s="7" t="str">
        <f t="shared" si="52"/>
        <v/>
      </c>
      <c r="DD20" s="7" t="str">
        <f t="shared" si="53"/>
        <v xml:space="preserve"> *فيزياء</v>
      </c>
      <c r="DE20" s="7" t="str">
        <f t="shared" si="54"/>
        <v/>
      </c>
      <c r="DF20" s="7" t="str">
        <f t="shared" si="55"/>
        <v/>
      </c>
      <c r="DG20" s="7" t="str">
        <f t="shared" si="56"/>
        <v/>
      </c>
      <c r="DH20" s="7" t="str">
        <f t="shared" si="57"/>
        <v/>
      </c>
      <c r="DI20" s="7" t="str">
        <f t="shared" si="58"/>
        <v xml:space="preserve"> *تكنولوجيا العمليات نظري</v>
      </c>
      <c r="DJ20" s="7" t="str">
        <f t="shared" si="59"/>
        <v/>
      </c>
      <c r="DK20" s="7" t="str">
        <f t="shared" si="60"/>
        <v/>
      </c>
      <c r="DL20" s="7" t="str">
        <f t="shared" si="61"/>
        <v/>
      </c>
      <c r="DM20" s="7" t="str">
        <f t="shared" si="62"/>
        <v/>
      </c>
      <c r="DN20" s="7" t="str">
        <f t="shared" si="63"/>
        <v/>
      </c>
      <c r="DO20" s="7" t="str">
        <f t="shared" si="64"/>
        <v/>
      </c>
      <c r="DP20" s="6">
        <f t="shared" si="65"/>
        <v>11</v>
      </c>
      <c r="DQ20" s="6">
        <f t="shared" si="66"/>
        <v>13</v>
      </c>
      <c r="DR20" s="6"/>
      <c r="DS20" s="6"/>
      <c r="DT20" s="6"/>
      <c r="DU20" s="14"/>
      <c r="DV20" s="14"/>
      <c r="DW20" s="14"/>
      <c r="DX20" s="14"/>
    </row>
    <row r="21" spans="1:256" s="15" customFormat="1" ht="24.95" customHeight="1" x14ac:dyDescent="0.25">
      <c r="A21" s="7">
        <v>9</v>
      </c>
      <c r="B21" s="8">
        <f t="shared" si="43"/>
        <v>1</v>
      </c>
      <c r="C21" s="8">
        <f t="shared" si="44"/>
        <v>11</v>
      </c>
      <c r="D21" s="8">
        <f t="shared" si="45"/>
        <v>2002</v>
      </c>
      <c r="E21" s="9">
        <v>30211011305524</v>
      </c>
      <c r="F21" s="10">
        <f t="shared" si="5"/>
        <v>37561</v>
      </c>
      <c r="G21" s="8">
        <f t="shared" si="67"/>
        <v>0</v>
      </c>
      <c r="H21" s="8">
        <f t="shared" si="68"/>
        <v>11</v>
      </c>
      <c r="I21" s="11">
        <f t="shared" si="69"/>
        <v>14</v>
      </c>
      <c r="J21" s="12"/>
      <c r="K21" s="12"/>
      <c r="L21" s="12"/>
      <c r="M21" s="3" t="s">
        <v>173</v>
      </c>
      <c r="N21" s="4">
        <v>2515</v>
      </c>
      <c r="O21" s="5">
        <v>1510</v>
      </c>
      <c r="P21" s="5">
        <v>2540</v>
      </c>
      <c r="Q21" s="5"/>
      <c r="R21" s="6"/>
      <c r="S21" s="7"/>
      <c r="T21" s="7">
        <v>4</v>
      </c>
      <c r="U21" s="7">
        <v>14.5</v>
      </c>
      <c r="V21" s="7">
        <v>4</v>
      </c>
      <c r="W21" s="7">
        <v>10</v>
      </c>
      <c r="X21" s="7">
        <f t="shared" si="6"/>
        <v>32.5</v>
      </c>
      <c r="Y21" s="7">
        <v>3.9</v>
      </c>
      <c r="Z21" s="7">
        <v>4.5</v>
      </c>
      <c r="AA21" s="7">
        <v>3.9</v>
      </c>
      <c r="AB21" s="7">
        <v>8</v>
      </c>
      <c r="AC21" s="7">
        <f t="shared" si="7"/>
        <v>20.3</v>
      </c>
      <c r="AD21" s="7">
        <v>4.5</v>
      </c>
      <c r="AE21" s="7">
        <v>7.5</v>
      </c>
      <c r="AF21" s="7">
        <v>4.5</v>
      </c>
      <c r="AG21" s="7">
        <v>8.5</v>
      </c>
      <c r="AH21" s="7">
        <f t="shared" si="8"/>
        <v>25</v>
      </c>
      <c r="AI21" s="7">
        <v>3.5</v>
      </c>
      <c r="AJ21" s="7">
        <v>2</v>
      </c>
      <c r="AK21" s="7">
        <v>3</v>
      </c>
      <c r="AL21" s="7">
        <v>2</v>
      </c>
      <c r="AM21" s="7">
        <f t="shared" si="9"/>
        <v>10.5</v>
      </c>
      <c r="AN21" s="7">
        <v>7</v>
      </c>
      <c r="AO21" s="7">
        <v>32</v>
      </c>
      <c r="AP21" s="7">
        <v>8</v>
      </c>
      <c r="AQ21" s="7">
        <v>38</v>
      </c>
      <c r="AR21" s="7">
        <f t="shared" si="10"/>
        <v>85</v>
      </c>
      <c r="AS21" s="7">
        <v>3</v>
      </c>
      <c r="AT21" s="7">
        <v>6</v>
      </c>
      <c r="AU21" s="7">
        <v>3</v>
      </c>
      <c r="AV21" s="7">
        <v>8</v>
      </c>
      <c r="AW21" s="7">
        <f t="shared" si="11"/>
        <v>20</v>
      </c>
      <c r="AX21" s="7">
        <v>1.5</v>
      </c>
      <c r="AY21" s="7">
        <v>5.5</v>
      </c>
      <c r="AZ21" s="7">
        <v>1.5</v>
      </c>
      <c r="BA21" s="7">
        <v>5</v>
      </c>
      <c r="BB21" s="7">
        <f t="shared" si="12"/>
        <v>13.5</v>
      </c>
      <c r="BC21" s="7">
        <v>3</v>
      </c>
      <c r="BD21" s="7">
        <v>7</v>
      </c>
      <c r="BE21" s="7">
        <v>5</v>
      </c>
      <c r="BF21" s="7">
        <v>13</v>
      </c>
      <c r="BG21" s="7">
        <f t="shared" si="13"/>
        <v>28</v>
      </c>
      <c r="BH21" s="7">
        <v>3.5</v>
      </c>
      <c r="BI21" s="7">
        <v>7</v>
      </c>
      <c r="BJ21" s="7">
        <v>5</v>
      </c>
      <c r="BK21" s="7">
        <v>15</v>
      </c>
      <c r="BL21" s="7">
        <f t="shared" si="14"/>
        <v>30.5</v>
      </c>
      <c r="BM21" s="7">
        <v>10</v>
      </c>
      <c r="BN21" s="7">
        <v>36</v>
      </c>
      <c r="BO21" s="7">
        <v>13</v>
      </c>
      <c r="BP21" s="7">
        <v>48</v>
      </c>
      <c r="BQ21" s="7">
        <f t="shared" si="15"/>
        <v>107</v>
      </c>
      <c r="BR21" s="1">
        <f t="shared" si="16"/>
        <v>137.5</v>
      </c>
      <c r="BS21" s="7">
        <v>3</v>
      </c>
      <c r="BT21" s="7">
        <v>13.5</v>
      </c>
      <c r="BU21" s="7">
        <v>4</v>
      </c>
      <c r="BV21" s="7">
        <v>5</v>
      </c>
      <c r="BW21" s="7">
        <f t="shared" si="17"/>
        <v>25.5</v>
      </c>
      <c r="BX21" s="7">
        <v>4</v>
      </c>
      <c r="BY21" s="7">
        <v>6.5</v>
      </c>
      <c r="BZ21" s="7">
        <v>3.5</v>
      </c>
      <c r="CA21" s="7">
        <v>6</v>
      </c>
      <c r="CB21" s="7">
        <f t="shared" si="18"/>
        <v>20</v>
      </c>
      <c r="CC21" s="7">
        <v>1.5</v>
      </c>
      <c r="CD21" s="7">
        <v>4.5</v>
      </c>
      <c r="CE21" s="7">
        <v>1</v>
      </c>
      <c r="CF21" s="7">
        <v>7</v>
      </c>
      <c r="CG21" s="7">
        <f t="shared" si="19"/>
        <v>14</v>
      </c>
      <c r="CH21" s="1">
        <f t="shared" si="20"/>
        <v>431.8</v>
      </c>
      <c r="CI21" s="7">
        <v>1.5</v>
      </c>
      <c r="CJ21" s="7">
        <v>4.5</v>
      </c>
      <c r="CK21" s="7">
        <v>1.5</v>
      </c>
      <c r="CL21" s="7">
        <v>2.5</v>
      </c>
      <c r="CM21" s="7">
        <f t="shared" si="21"/>
        <v>10</v>
      </c>
      <c r="CN21" s="7"/>
      <c r="CO21" s="7"/>
      <c r="CP21" s="7"/>
      <c r="CQ21" s="7"/>
      <c r="CR21" s="7">
        <f t="shared" si="46"/>
        <v>0</v>
      </c>
      <c r="CS21" s="7"/>
      <c r="CT21" s="7"/>
      <c r="CU21" s="7"/>
      <c r="CV21" s="7"/>
      <c r="CW21" s="7">
        <f t="shared" si="47"/>
        <v>0</v>
      </c>
      <c r="CX21" s="7" t="str">
        <f t="shared" si="48"/>
        <v>دور ثان</v>
      </c>
      <c r="CY21" s="13" t="str">
        <f t="shared" si="49"/>
        <v xml:space="preserve"> *فيزياء</v>
      </c>
      <c r="CZ21" s="1"/>
      <c r="DA21" s="7" t="str">
        <f t="shared" si="50"/>
        <v/>
      </c>
      <c r="DB21" s="7" t="str">
        <f t="shared" si="51"/>
        <v/>
      </c>
      <c r="DC21" s="7" t="str">
        <f t="shared" si="52"/>
        <v/>
      </c>
      <c r="DD21" s="7" t="str">
        <f t="shared" si="53"/>
        <v xml:space="preserve"> *فيزياء</v>
      </c>
      <c r="DE21" s="7" t="str">
        <f t="shared" si="54"/>
        <v/>
      </c>
      <c r="DF21" s="7" t="str">
        <f t="shared" si="55"/>
        <v/>
      </c>
      <c r="DG21" s="7" t="str">
        <f t="shared" si="56"/>
        <v/>
      </c>
      <c r="DH21" s="7" t="str">
        <f t="shared" si="57"/>
        <v/>
      </c>
      <c r="DI21" s="7" t="str">
        <f t="shared" si="58"/>
        <v/>
      </c>
      <c r="DJ21" s="7" t="str">
        <f t="shared" si="59"/>
        <v/>
      </c>
      <c r="DK21" s="7" t="str">
        <f t="shared" si="60"/>
        <v/>
      </c>
      <c r="DL21" s="7" t="str">
        <f t="shared" si="61"/>
        <v/>
      </c>
      <c r="DM21" s="7" t="str">
        <f t="shared" si="62"/>
        <v/>
      </c>
      <c r="DN21" s="7" t="str">
        <f t="shared" si="63"/>
        <v/>
      </c>
      <c r="DO21" s="7" t="str">
        <f t="shared" si="64"/>
        <v/>
      </c>
      <c r="DP21" s="6">
        <f t="shared" si="65"/>
        <v>12</v>
      </c>
      <c r="DQ21" s="6">
        <f t="shared" si="66"/>
        <v>14</v>
      </c>
      <c r="DR21" s="6"/>
      <c r="DS21" s="6"/>
      <c r="DT21" s="6"/>
      <c r="DU21" s="14"/>
      <c r="DV21" s="14"/>
      <c r="DW21" s="14"/>
      <c r="DX21" s="14"/>
    </row>
    <row r="22" spans="1:256" s="15" customFormat="1" ht="24.95" customHeight="1" x14ac:dyDescent="0.25">
      <c r="A22" s="7">
        <v>10</v>
      </c>
      <c r="B22" s="8">
        <f t="shared" si="43"/>
        <v>1</v>
      </c>
      <c r="C22" s="8">
        <f t="shared" si="44"/>
        <v>11</v>
      </c>
      <c r="D22" s="8">
        <f t="shared" si="45"/>
        <v>2001</v>
      </c>
      <c r="E22" s="9">
        <v>30111011316221</v>
      </c>
      <c r="F22" s="10">
        <f t="shared" si="5"/>
        <v>37196</v>
      </c>
      <c r="G22" s="8">
        <f t="shared" si="67"/>
        <v>0</v>
      </c>
      <c r="H22" s="8">
        <f t="shared" si="68"/>
        <v>11</v>
      </c>
      <c r="I22" s="11">
        <f t="shared" si="69"/>
        <v>15</v>
      </c>
      <c r="J22" s="12"/>
      <c r="K22" s="12"/>
      <c r="L22" s="12"/>
      <c r="M22" s="3" t="s">
        <v>174</v>
      </c>
      <c r="N22" s="4">
        <v>2516</v>
      </c>
      <c r="O22" s="5">
        <v>1511</v>
      </c>
      <c r="P22" s="5">
        <v>2541</v>
      </c>
      <c r="Q22" s="5"/>
      <c r="R22" s="6"/>
      <c r="S22" s="7"/>
      <c r="T22" s="7">
        <v>4</v>
      </c>
      <c r="U22" s="7">
        <v>14</v>
      </c>
      <c r="V22" s="7">
        <v>4</v>
      </c>
      <c r="W22" s="7">
        <v>14</v>
      </c>
      <c r="X22" s="7">
        <f t="shared" si="6"/>
        <v>36</v>
      </c>
      <c r="Y22" s="7">
        <v>3.5</v>
      </c>
      <c r="Z22" s="7">
        <v>6</v>
      </c>
      <c r="AA22" s="7">
        <v>3.5</v>
      </c>
      <c r="AB22" s="7">
        <v>10.5</v>
      </c>
      <c r="AC22" s="7">
        <f t="shared" si="7"/>
        <v>23.5</v>
      </c>
      <c r="AD22" s="7">
        <v>4</v>
      </c>
      <c r="AE22" s="7">
        <v>9</v>
      </c>
      <c r="AF22" s="7">
        <v>4</v>
      </c>
      <c r="AG22" s="7">
        <v>13</v>
      </c>
      <c r="AH22" s="7">
        <f t="shared" si="8"/>
        <v>30</v>
      </c>
      <c r="AI22" s="7">
        <v>3.5</v>
      </c>
      <c r="AJ22" s="7">
        <v>2.5</v>
      </c>
      <c r="AK22" s="7">
        <v>3</v>
      </c>
      <c r="AL22" s="7">
        <v>2</v>
      </c>
      <c r="AM22" s="7">
        <f t="shared" si="9"/>
        <v>11</v>
      </c>
      <c r="AN22" s="7">
        <v>7</v>
      </c>
      <c r="AO22" s="7">
        <v>25</v>
      </c>
      <c r="AP22" s="7">
        <v>8</v>
      </c>
      <c r="AQ22" s="7">
        <v>32</v>
      </c>
      <c r="AR22" s="7">
        <f t="shared" si="10"/>
        <v>72</v>
      </c>
      <c r="AS22" s="7">
        <v>2</v>
      </c>
      <c r="AT22" s="7">
        <v>5</v>
      </c>
      <c r="AU22" s="7">
        <v>3</v>
      </c>
      <c r="AV22" s="7">
        <v>10</v>
      </c>
      <c r="AW22" s="7">
        <f t="shared" si="11"/>
        <v>20</v>
      </c>
      <c r="AX22" s="7">
        <v>1.5</v>
      </c>
      <c r="AY22" s="7">
        <v>5</v>
      </c>
      <c r="AZ22" s="7">
        <v>1.5</v>
      </c>
      <c r="BA22" s="7">
        <v>4.5</v>
      </c>
      <c r="BB22" s="7">
        <f t="shared" si="12"/>
        <v>12.5</v>
      </c>
      <c r="BC22" s="7">
        <v>3</v>
      </c>
      <c r="BD22" s="7">
        <v>6</v>
      </c>
      <c r="BE22" s="7">
        <v>5</v>
      </c>
      <c r="BF22" s="7">
        <v>14</v>
      </c>
      <c r="BG22" s="7">
        <f t="shared" si="13"/>
        <v>28</v>
      </c>
      <c r="BH22" s="7">
        <v>5.5</v>
      </c>
      <c r="BI22" s="7">
        <v>9</v>
      </c>
      <c r="BJ22" s="7">
        <v>5.5</v>
      </c>
      <c r="BK22" s="7">
        <v>10</v>
      </c>
      <c r="BL22" s="7">
        <f t="shared" si="14"/>
        <v>30</v>
      </c>
      <c r="BM22" s="7">
        <v>9</v>
      </c>
      <c r="BN22" s="7">
        <v>39</v>
      </c>
      <c r="BO22" s="7">
        <v>12</v>
      </c>
      <c r="BP22" s="7">
        <v>45</v>
      </c>
      <c r="BQ22" s="7">
        <f t="shared" si="15"/>
        <v>105</v>
      </c>
      <c r="BR22" s="1">
        <f t="shared" si="16"/>
        <v>135</v>
      </c>
      <c r="BS22" s="7">
        <v>3</v>
      </c>
      <c r="BT22" s="7">
        <v>10</v>
      </c>
      <c r="BU22" s="7">
        <v>4</v>
      </c>
      <c r="BV22" s="7">
        <v>8</v>
      </c>
      <c r="BW22" s="7">
        <f t="shared" si="17"/>
        <v>25</v>
      </c>
      <c r="BX22" s="7">
        <v>4</v>
      </c>
      <c r="BY22" s="7">
        <v>6.5</v>
      </c>
      <c r="BZ22" s="7">
        <v>3</v>
      </c>
      <c r="CA22" s="7">
        <v>7</v>
      </c>
      <c r="CB22" s="7">
        <f t="shared" si="18"/>
        <v>20.5</v>
      </c>
      <c r="CC22" s="7">
        <v>1.5</v>
      </c>
      <c r="CD22" s="7">
        <v>6.5</v>
      </c>
      <c r="CE22" s="7">
        <v>2</v>
      </c>
      <c r="CF22" s="7">
        <v>5</v>
      </c>
      <c r="CG22" s="7">
        <f t="shared" si="19"/>
        <v>15</v>
      </c>
      <c r="CH22" s="1">
        <f t="shared" si="20"/>
        <v>428.5</v>
      </c>
      <c r="CI22" s="7">
        <v>1.5</v>
      </c>
      <c r="CJ22" s="7">
        <v>4.5</v>
      </c>
      <c r="CK22" s="7">
        <v>1.5</v>
      </c>
      <c r="CL22" s="7">
        <v>2.5</v>
      </c>
      <c r="CM22" s="7">
        <f t="shared" si="21"/>
        <v>10</v>
      </c>
      <c r="CN22" s="7"/>
      <c r="CO22" s="7"/>
      <c r="CP22" s="7"/>
      <c r="CQ22" s="7"/>
      <c r="CR22" s="7">
        <f t="shared" si="46"/>
        <v>0</v>
      </c>
      <c r="CS22" s="7"/>
      <c r="CT22" s="7"/>
      <c r="CU22" s="7"/>
      <c r="CV22" s="7"/>
      <c r="CW22" s="7">
        <f t="shared" si="47"/>
        <v>0</v>
      </c>
      <c r="CX22" s="7" t="str">
        <f t="shared" si="48"/>
        <v>دور ثان</v>
      </c>
      <c r="CY22" s="13" t="str">
        <f t="shared" si="49"/>
        <v xml:space="preserve"> *فيزياء</v>
      </c>
      <c r="CZ22" s="1"/>
      <c r="DA22" s="7" t="str">
        <f t="shared" si="50"/>
        <v/>
      </c>
      <c r="DB22" s="7" t="str">
        <f t="shared" si="51"/>
        <v/>
      </c>
      <c r="DC22" s="7" t="str">
        <f t="shared" si="52"/>
        <v/>
      </c>
      <c r="DD22" s="7" t="str">
        <f t="shared" si="53"/>
        <v xml:space="preserve"> *فيزياء</v>
      </c>
      <c r="DE22" s="7" t="str">
        <f t="shared" si="54"/>
        <v/>
      </c>
      <c r="DF22" s="7" t="str">
        <f t="shared" si="55"/>
        <v/>
      </c>
      <c r="DG22" s="7" t="str">
        <f t="shared" si="56"/>
        <v/>
      </c>
      <c r="DH22" s="7" t="str">
        <f t="shared" si="57"/>
        <v/>
      </c>
      <c r="DI22" s="7" t="str">
        <f t="shared" si="58"/>
        <v/>
      </c>
      <c r="DJ22" s="7" t="str">
        <f t="shared" si="59"/>
        <v/>
      </c>
      <c r="DK22" s="7" t="str">
        <f t="shared" si="60"/>
        <v/>
      </c>
      <c r="DL22" s="7" t="str">
        <f t="shared" si="61"/>
        <v/>
      </c>
      <c r="DM22" s="7" t="str">
        <f t="shared" si="62"/>
        <v/>
      </c>
      <c r="DN22" s="7" t="str">
        <f t="shared" si="63"/>
        <v/>
      </c>
      <c r="DO22" s="7" t="str">
        <f t="shared" si="64"/>
        <v/>
      </c>
      <c r="DP22" s="6">
        <f t="shared" si="65"/>
        <v>12</v>
      </c>
      <c r="DQ22" s="6">
        <f t="shared" si="66"/>
        <v>14</v>
      </c>
      <c r="DR22" s="6"/>
      <c r="DS22" s="6"/>
      <c r="DT22" s="6"/>
      <c r="DU22" s="14"/>
      <c r="DV22" s="14"/>
      <c r="DW22" s="14"/>
      <c r="DX22" s="14"/>
    </row>
    <row r="23" spans="1:256" s="15" customFormat="1" ht="24.95" customHeight="1" x14ac:dyDescent="0.25">
      <c r="A23" s="7">
        <v>11</v>
      </c>
      <c r="B23" s="8">
        <f t="shared" si="43"/>
        <v>5</v>
      </c>
      <c r="C23" s="8">
        <f t="shared" si="44"/>
        <v>6</v>
      </c>
      <c r="D23" s="8">
        <f t="shared" si="45"/>
        <v>2002</v>
      </c>
      <c r="E23" s="9">
        <v>30206051302089</v>
      </c>
      <c r="F23" s="10">
        <f t="shared" si="5"/>
        <v>37412</v>
      </c>
      <c r="G23" s="8">
        <f t="shared" si="67"/>
        <v>26</v>
      </c>
      <c r="H23" s="8">
        <f t="shared" si="68"/>
        <v>3</v>
      </c>
      <c r="I23" s="11">
        <f t="shared" si="69"/>
        <v>15</v>
      </c>
      <c r="J23" s="12"/>
      <c r="K23" s="12"/>
      <c r="L23" s="12"/>
      <c r="M23" s="3" t="s">
        <v>175</v>
      </c>
      <c r="N23" s="4">
        <v>2517</v>
      </c>
      <c r="O23" s="5">
        <v>1512</v>
      </c>
      <c r="P23" s="5">
        <v>2542</v>
      </c>
      <c r="Q23" s="5"/>
      <c r="R23" s="6"/>
      <c r="S23" s="7"/>
      <c r="T23" s="7">
        <v>4</v>
      </c>
      <c r="U23" s="7">
        <v>16</v>
      </c>
      <c r="V23" s="7">
        <v>4</v>
      </c>
      <c r="W23" s="7">
        <v>13.5</v>
      </c>
      <c r="X23" s="7">
        <f t="shared" si="6"/>
        <v>37.5</v>
      </c>
      <c r="Y23" s="7">
        <v>3.5</v>
      </c>
      <c r="Z23" s="7">
        <v>6.5</v>
      </c>
      <c r="AA23" s="7">
        <v>3</v>
      </c>
      <c r="AB23" s="7">
        <v>9.5</v>
      </c>
      <c r="AC23" s="7">
        <f t="shared" si="7"/>
        <v>22.5</v>
      </c>
      <c r="AD23" s="7">
        <v>4</v>
      </c>
      <c r="AE23" s="7">
        <v>8</v>
      </c>
      <c r="AF23" s="7">
        <v>4</v>
      </c>
      <c r="AG23" s="7">
        <v>9</v>
      </c>
      <c r="AH23" s="7">
        <f t="shared" si="8"/>
        <v>25</v>
      </c>
      <c r="AI23" s="7">
        <v>3.5</v>
      </c>
      <c r="AJ23" s="7">
        <v>2</v>
      </c>
      <c r="AK23" s="7">
        <v>3</v>
      </c>
      <c r="AL23" s="7">
        <v>3</v>
      </c>
      <c r="AM23" s="7">
        <f t="shared" si="9"/>
        <v>11.5</v>
      </c>
      <c r="AN23" s="7">
        <v>7</v>
      </c>
      <c r="AO23" s="7">
        <v>31</v>
      </c>
      <c r="AP23" s="7">
        <v>8</v>
      </c>
      <c r="AQ23" s="7">
        <v>36</v>
      </c>
      <c r="AR23" s="7">
        <f t="shared" si="10"/>
        <v>82</v>
      </c>
      <c r="AS23" s="7">
        <v>3</v>
      </c>
      <c r="AT23" s="7">
        <v>6</v>
      </c>
      <c r="AU23" s="7">
        <v>3</v>
      </c>
      <c r="AV23" s="7">
        <v>8</v>
      </c>
      <c r="AW23" s="7">
        <f t="shared" si="11"/>
        <v>20</v>
      </c>
      <c r="AX23" s="7">
        <v>1.5</v>
      </c>
      <c r="AY23" s="7">
        <v>6</v>
      </c>
      <c r="AZ23" s="7">
        <v>1.5</v>
      </c>
      <c r="BA23" s="7">
        <v>3.5</v>
      </c>
      <c r="BB23" s="7">
        <f t="shared" si="12"/>
        <v>12.5</v>
      </c>
      <c r="BC23" s="7">
        <v>3</v>
      </c>
      <c r="BD23" s="7">
        <v>8</v>
      </c>
      <c r="BE23" s="7">
        <v>5</v>
      </c>
      <c r="BF23" s="7">
        <v>11</v>
      </c>
      <c r="BG23" s="7">
        <f t="shared" si="13"/>
        <v>27</v>
      </c>
      <c r="BH23" s="7">
        <v>5.5</v>
      </c>
      <c r="BI23" s="7">
        <v>8</v>
      </c>
      <c r="BJ23" s="7">
        <v>5</v>
      </c>
      <c r="BK23" s="7">
        <v>12</v>
      </c>
      <c r="BL23" s="7">
        <f t="shared" si="14"/>
        <v>30.5</v>
      </c>
      <c r="BM23" s="7">
        <v>12</v>
      </c>
      <c r="BN23" s="7">
        <v>43</v>
      </c>
      <c r="BO23" s="7">
        <v>12</v>
      </c>
      <c r="BP23" s="7">
        <v>39</v>
      </c>
      <c r="BQ23" s="7">
        <f t="shared" si="15"/>
        <v>106</v>
      </c>
      <c r="BR23" s="1">
        <f t="shared" si="16"/>
        <v>136.5</v>
      </c>
      <c r="BS23" s="7">
        <v>3.5</v>
      </c>
      <c r="BT23" s="7">
        <v>9</v>
      </c>
      <c r="BU23" s="7">
        <v>4.5</v>
      </c>
      <c r="BV23" s="7">
        <v>8</v>
      </c>
      <c r="BW23" s="7">
        <f t="shared" si="17"/>
        <v>25</v>
      </c>
      <c r="BX23" s="7">
        <v>3</v>
      </c>
      <c r="BY23" s="7">
        <v>7</v>
      </c>
      <c r="BZ23" s="7">
        <v>3</v>
      </c>
      <c r="CA23" s="7">
        <v>7</v>
      </c>
      <c r="CB23" s="7">
        <f t="shared" si="18"/>
        <v>20</v>
      </c>
      <c r="CC23" s="7">
        <v>1.5</v>
      </c>
      <c r="CD23" s="7">
        <v>4</v>
      </c>
      <c r="CE23" s="7">
        <v>1</v>
      </c>
      <c r="CF23" s="7">
        <v>5</v>
      </c>
      <c r="CG23" s="7">
        <f t="shared" si="19"/>
        <v>11.5</v>
      </c>
      <c r="CH23" s="1">
        <f t="shared" si="20"/>
        <v>431</v>
      </c>
      <c r="CI23" s="7">
        <v>1.5</v>
      </c>
      <c r="CJ23" s="7">
        <v>2.5</v>
      </c>
      <c r="CK23" s="7">
        <v>1.5</v>
      </c>
      <c r="CL23" s="7">
        <v>4.5</v>
      </c>
      <c r="CM23" s="7">
        <f t="shared" si="21"/>
        <v>10</v>
      </c>
      <c r="CN23" s="7"/>
      <c r="CO23" s="7"/>
      <c r="CP23" s="7"/>
      <c r="CQ23" s="7"/>
      <c r="CR23" s="7">
        <f t="shared" si="46"/>
        <v>0</v>
      </c>
      <c r="CS23" s="7"/>
      <c r="CT23" s="7"/>
      <c r="CU23" s="7"/>
      <c r="CV23" s="7"/>
      <c r="CW23" s="7">
        <f t="shared" si="47"/>
        <v>0</v>
      </c>
      <c r="CX23" s="7" t="str">
        <f t="shared" si="48"/>
        <v>دور ثان</v>
      </c>
      <c r="CY23" s="13" t="str">
        <f t="shared" si="49"/>
        <v xml:space="preserve"> *فيزياء</v>
      </c>
      <c r="CZ23" s="1"/>
      <c r="DA23" s="7" t="str">
        <f t="shared" si="50"/>
        <v/>
      </c>
      <c r="DB23" s="7" t="str">
        <f t="shared" si="51"/>
        <v/>
      </c>
      <c r="DC23" s="7" t="str">
        <f t="shared" si="52"/>
        <v/>
      </c>
      <c r="DD23" s="7" t="str">
        <f t="shared" si="53"/>
        <v xml:space="preserve"> *فيزياء</v>
      </c>
      <c r="DE23" s="7" t="str">
        <f t="shared" si="54"/>
        <v/>
      </c>
      <c r="DF23" s="7" t="str">
        <f t="shared" si="55"/>
        <v/>
      </c>
      <c r="DG23" s="7" t="str">
        <f t="shared" si="56"/>
        <v/>
      </c>
      <c r="DH23" s="7" t="str">
        <f t="shared" si="57"/>
        <v/>
      </c>
      <c r="DI23" s="7" t="str">
        <f t="shared" si="58"/>
        <v/>
      </c>
      <c r="DJ23" s="7" t="str">
        <f t="shared" si="59"/>
        <v/>
      </c>
      <c r="DK23" s="7" t="str">
        <f t="shared" si="60"/>
        <v/>
      </c>
      <c r="DL23" s="7" t="str">
        <f t="shared" si="61"/>
        <v/>
      </c>
      <c r="DM23" s="7" t="str">
        <f t="shared" si="62"/>
        <v/>
      </c>
      <c r="DN23" s="7" t="str">
        <f t="shared" si="63"/>
        <v/>
      </c>
      <c r="DO23" s="7" t="str">
        <f t="shared" si="64"/>
        <v/>
      </c>
      <c r="DP23" s="6">
        <f t="shared" si="65"/>
        <v>12</v>
      </c>
      <c r="DQ23" s="6">
        <f t="shared" si="66"/>
        <v>14</v>
      </c>
      <c r="DR23" s="6"/>
      <c r="DS23" s="6"/>
      <c r="DT23" s="6"/>
      <c r="DU23" s="14"/>
      <c r="DV23" s="14"/>
      <c r="DW23" s="14"/>
      <c r="DX23" s="14"/>
    </row>
    <row r="24" spans="1:256" ht="24.95" customHeight="1" x14ac:dyDescent="0.25">
      <c r="A24" s="7">
        <v>12</v>
      </c>
      <c r="B24" s="8">
        <f t="shared" si="43"/>
        <v>27</v>
      </c>
      <c r="C24" s="8">
        <f t="shared" si="44"/>
        <v>9</v>
      </c>
      <c r="D24" s="8">
        <f t="shared" si="45"/>
        <v>2002</v>
      </c>
      <c r="E24" s="9">
        <v>30209271302445</v>
      </c>
      <c r="F24" s="10">
        <f t="shared" si="5"/>
        <v>37526</v>
      </c>
      <c r="J24" s="1"/>
      <c r="K24" s="1"/>
      <c r="L24" s="1"/>
      <c r="M24" s="3" t="s">
        <v>176</v>
      </c>
      <c r="N24" s="4">
        <v>2522</v>
      </c>
      <c r="O24" s="5">
        <v>1517</v>
      </c>
      <c r="P24" s="5">
        <v>2547</v>
      </c>
      <c r="Q24" s="5"/>
      <c r="R24" s="6"/>
      <c r="S24" s="7"/>
      <c r="T24" s="7">
        <v>4</v>
      </c>
      <c r="U24" s="7">
        <v>17</v>
      </c>
      <c r="V24" s="7">
        <v>4</v>
      </c>
      <c r="W24" s="7">
        <v>6.5</v>
      </c>
      <c r="X24" s="7">
        <f t="shared" si="6"/>
        <v>31.5</v>
      </c>
      <c r="Y24" s="7">
        <v>3.9</v>
      </c>
      <c r="Z24" s="7">
        <v>3.5</v>
      </c>
      <c r="AA24" s="7">
        <v>3.9</v>
      </c>
      <c r="AB24" s="7">
        <v>9</v>
      </c>
      <c r="AC24" s="7">
        <f t="shared" si="7"/>
        <v>20.3</v>
      </c>
      <c r="AD24" s="7">
        <v>3.5</v>
      </c>
      <c r="AE24" s="7">
        <v>13</v>
      </c>
      <c r="AF24" s="7">
        <v>4</v>
      </c>
      <c r="AG24" s="7">
        <v>9</v>
      </c>
      <c r="AH24" s="7">
        <f t="shared" si="8"/>
        <v>29.5</v>
      </c>
      <c r="AI24" s="7">
        <v>3.5</v>
      </c>
      <c r="AJ24" s="7">
        <v>1</v>
      </c>
      <c r="AK24" s="7">
        <v>3</v>
      </c>
      <c r="AL24" s="7">
        <v>0</v>
      </c>
      <c r="AM24" s="7">
        <f t="shared" si="9"/>
        <v>7.5</v>
      </c>
      <c r="AN24" s="7">
        <v>7</v>
      </c>
      <c r="AO24" s="7">
        <v>31</v>
      </c>
      <c r="AP24" s="7">
        <v>8</v>
      </c>
      <c r="AQ24" s="7">
        <v>35</v>
      </c>
      <c r="AR24" s="7">
        <f t="shared" si="10"/>
        <v>81</v>
      </c>
      <c r="AS24" s="7">
        <v>2</v>
      </c>
      <c r="AT24" s="7">
        <v>13.5</v>
      </c>
      <c r="AU24" s="7">
        <v>3</v>
      </c>
      <c r="AV24" s="7">
        <v>4</v>
      </c>
      <c r="AW24" s="7">
        <f t="shared" si="11"/>
        <v>22.5</v>
      </c>
      <c r="AX24" s="7">
        <v>1.5</v>
      </c>
      <c r="AY24" s="7">
        <v>5</v>
      </c>
      <c r="AZ24" s="7">
        <v>1.5</v>
      </c>
      <c r="BA24" s="7">
        <v>5</v>
      </c>
      <c r="BB24" s="7">
        <f t="shared" si="12"/>
        <v>13</v>
      </c>
      <c r="BC24" s="7">
        <v>3</v>
      </c>
      <c r="BD24" s="7">
        <v>3</v>
      </c>
      <c r="BE24" s="7">
        <v>5</v>
      </c>
      <c r="BF24" s="7">
        <v>14</v>
      </c>
      <c r="BG24" s="7">
        <f t="shared" si="13"/>
        <v>25</v>
      </c>
      <c r="BH24" s="7">
        <v>3.5</v>
      </c>
      <c r="BI24" s="7">
        <v>18</v>
      </c>
      <c r="BJ24" s="7">
        <v>5</v>
      </c>
      <c r="BK24" s="7">
        <v>6</v>
      </c>
      <c r="BL24" s="7">
        <f t="shared" si="14"/>
        <v>32.5</v>
      </c>
      <c r="BM24" s="7">
        <v>12</v>
      </c>
      <c r="BN24" s="7">
        <v>35</v>
      </c>
      <c r="BO24" s="7">
        <v>13</v>
      </c>
      <c r="BP24" s="7">
        <v>42</v>
      </c>
      <c r="BQ24" s="7">
        <f t="shared" si="15"/>
        <v>102</v>
      </c>
      <c r="BR24" s="1">
        <f t="shared" si="16"/>
        <v>134.5</v>
      </c>
      <c r="BS24" s="7">
        <v>5</v>
      </c>
      <c r="BT24" s="7">
        <v>9</v>
      </c>
      <c r="BU24" s="7">
        <v>4</v>
      </c>
      <c r="BV24" s="7">
        <v>7</v>
      </c>
      <c r="BW24" s="7">
        <f t="shared" si="17"/>
        <v>25</v>
      </c>
      <c r="BX24" s="7">
        <v>2</v>
      </c>
      <c r="BY24" s="7">
        <v>8</v>
      </c>
      <c r="BZ24" s="7">
        <v>3</v>
      </c>
      <c r="CA24" s="7">
        <v>8</v>
      </c>
      <c r="CB24" s="7">
        <f t="shared" si="18"/>
        <v>21</v>
      </c>
      <c r="CC24" s="7">
        <v>1.5</v>
      </c>
      <c r="CD24" s="7">
        <v>5.5</v>
      </c>
      <c r="CE24" s="7">
        <v>2</v>
      </c>
      <c r="CF24" s="7">
        <v>4</v>
      </c>
      <c r="CG24" s="7">
        <f t="shared" si="19"/>
        <v>13</v>
      </c>
      <c r="CH24" s="1">
        <f t="shared" si="20"/>
        <v>423.8</v>
      </c>
      <c r="CI24" s="7">
        <v>1.5</v>
      </c>
      <c r="CJ24" s="7">
        <v>5.5</v>
      </c>
      <c r="CK24" s="7">
        <v>1.5</v>
      </c>
      <c r="CL24" s="7">
        <v>3</v>
      </c>
      <c r="CM24" s="7">
        <f t="shared" si="21"/>
        <v>11.5</v>
      </c>
      <c r="CN24" s="7"/>
      <c r="CO24" s="7"/>
      <c r="CP24" s="7"/>
      <c r="CQ24" s="7"/>
      <c r="CR24" s="7">
        <f t="shared" si="46"/>
        <v>0</v>
      </c>
      <c r="CS24" s="7"/>
      <c r="CT24" s="7"/>
      <c r="CU24" s="7"/>
      <c r="CV24" s="7"/>
      <c r="CW24" s="7">
        <f t="shared" si="47"/>
        <v>0</v>
      </c>
      <c r="CX24" s="7" t="str">
        <f t="shared" si="48"/>
        <v>دور ثان</v>
      </c>
      <c r="CY24" s="13" t="str">
        <f t="shared" si="49"/>
        <v xml:space="preserve"> *فيزياء</v>
      </c>
      <c r="CZ24" s="1"/>
      <c r="DA24" s="7" t="str">
        <f t="shared" si="50"/>
        <v/>
      </c>
      <c r="DB24" s="7" t="str">
        <f t="shared" si="51"/>
        <v/>
      </c>
      <c r="DC24" s="7" t="str">
        <f t="shared" si="52"/>
        <v/>
      </c>
      <c r="DD24" s="7" t="str">
        <f t="shared" si="53"/>
        <v xml:space="preserve"> *فيزياء</v>
      </c>
      <c r="DE24" s="7" t="str">
        <f t="shared" si="54"/>
        <v/>
      </c>
      <c r="DF24" s="7" t="str">
        <f t="shared" si="55"/>
        <v/>
      </c>
      <c r="DG24" s="7" t="str">
        <f t="shared" si="56"/>
        <v/>
      </c>
      <c r="DH24" s="7" t="str">
        <f t="shared" si="57"/>
        <v/>
      </c>
      <c r="DI24" s="7" t="str">
        <f t="shared" si="58"/>
        <v/>
      </c>
      <c r="DJ24" s="7" t="str">
        <f t="shared" si="59"/>
        <v/>
      </c>
      <c r="DK24" s="7" t="str">
        <f t="shared" si="60"/>
        <v/>
      </c>
      <c r="DL24" s="7" t="str">
        <f t="shared" si="61"/>
        <v/>
      </c>
      <c r="DM24" s="7" t="str">
        <f t="shared" si="62"/>
        <v/>
      </c>
      <c r="DN24" s="7" t="str">
        <f t="shared" si="63"/>
        <v/>
      </c>
      <c r="DO24" s="7" t="str">
        <f t="shared" si="64"/>
        <v/>
      </c>
      <c r="DP24" s="6">
        <f t="shared" si="65"/>
        <v>12</v>
      </c>
      <c r="DQ24" s="6">
        <f t="shared" si="66"/>
        <v>14</v>
      </c>
      <c r="DR24" s="6"/>
      <c r="DS24" s="6"/>
      <c r="DT24" s="6"/>
      <c r="DU24" s="14"/>
      <c r="DV24" s="14"/>
      <c r="DW24" s="14"/>
      <c r="DX24" s="14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</row>
    <row r="25" spans="1:256" ht="24.95" customHeight="1" x14ac:dyDescent="0.25">
      <c r="A25" s="7">
        <v>13</v>
      </c>
      <c r="B25" s="8">
        <f t="shared" si="43"/>
        <v>10</v>
      </c>
      <c r="C25" s="8">
        <f t="shared" si="44"/>
        <v>8</v>
      </c>
      <c r="D25" s="8">
        <f t="shared" si="45"/>
        <v>2002</v>
      </c>
      <c r="E25" s="9">
        <v>30208101304221</v>
      </c>
      <c r="F25" s="10">
        <f t="shared" si="5"/>
        <v>37478</v>
      </c>
      <c r="J25" s="1"/>
      <c r="K25" s="1"/>
      <c r="L25" s="1"/>
      <c r="M25" s="3" t="s">
        <v>177</v>
      </c>
      <c r="N25" s="4">
        <v>2523</v>
      </c>
      <c r="O25" s="5">
        <v>1518</v>
      </c>
      <c r="P25" s="5">
        <v>2548</v>
      </c>
      <c r="Q25" s="5"/>
      <c r="R25" s="6"/>
      <c r="S25" s="7"/>
      <c r="T25" s="7">
        <v>4</v>
      </c>
      <c r="U25" s="7">
        <v>16.5</v>
      </c>
      <c r="V25" s="7">
        <v>4</v>
      </c>
      <c r="W25" s="7">
        <v>12</v>
      </c>
      <c r="X25" s="7">
        <f t="shared" si="6"/>
        <v>36.5</v>
      </c>
      <c r="Y25" s="7">
        <v>3.5</v>
      </c>
      <c r="Z25" s="7">
        <v>9</v>
      </c>
      <c r="AA25" s="7">
        <v>3</v>
      </c>
      <c r="AB25" s="7">
        <v>12.5</v>
      </c>
      <c r="AC25" s="7">
        <f t="shared" si="7"/>
        <v>28</v>
      </c>
      <c r="AD25" s="7">
        <v>4</v>
      </c>
      <c r="AE25" s="7">
        <v>9</v>
      </c>
      <c r="AF25" s="7">
        <v>4</v>
      </c>
      <c r="AG25" s="7">
        <v>11.5</v>
      </c>
      <c r="AH25" s="7">
        <f t="shared" si="8"/>
        <v>28.5</v>
      </c>
      <c r="AI25" s="7">
        <v>3.5</v>
      </c>
      <c r="AJ25" s="7">
        <v>2</v>
      </c>
      <c r="AK25" s="7">
        <v>3</v>
      </c>
      <c r="AL25" s="7">
        <v>2</v>
      </c>
      <c r="AM25" s="7">
        <f t="shared" si="9"/>
        <v>10.5</v>
      </c>
      <c r="AN25" s="7">
        <v>7</v>
      </c>
      <c r="AO25" s="7">
        <v>24</v>
      </c>
      <c r="AP25" s="7">
        <v>8</v>
      </c>
      <c r="AQ25" s="7">
        <v>30</v>
      </c>
      <c r="AR25" s="7">
        <f t="shared" si="10"/>
        <v>69</v>
      </c>
      <c r="AS25" s="7">
        <v>2</v>
      </c>
      <c r="AT25" s="7">
        <v>8</v>
      </c>
      <c r="AU25" s="7">
        <v>3</v>
      </c>
      <c r="AV25" s="7">
        <v>8</v>
      </c>
      <c r="AW25" s="7">
        <f t="shared" si="11"/>
        <v>21</v>
      </c>
      <c r="AX25" s="7">
        <v>1.5</v>
      </c>
      <c r="AY25" s="7">
        <v>4.5</v>
      </c>
      <c r="AZ25" s="7">
        <v>1.5</v>
      </c>
      <c r="BA25" s="7">
        <v>5</v>
      </c>
      <c r="BB25" s="7">
        <f t="shared" si="12"/>
        <v>12.5</v>
      </c>
      <c r="BC25" s="7">
        <v>3</v>
      </c>
      <c r="BD25" s="7">
        <v>8</v>
      </c>
      <c r="BE25" s="7">
        <v>5</v>
      </c>
      <c r="BF25" s="7">
        <v>10</v>
      </c>
      <c r="BG25" s="7">
        <f t="shared" si="13"/>
        <v>26</v>
      </c>
      <c r="BH25" s="7">
        <v>3.5</v>
      </c>
      <c r="BI25" s="7">
        <v>9</v>
      </c>
      <c r="BJ25" s="7">
        <v>5</v>
      </c>
      <c r="BK25" s="7">
        <v>14</v>
      </c>
      <c r="BL25" s="7">
        <f t="shared" si="14"/>
        <v>31.5</v>
      </c>
      <c r="BM25" s="7">
        <v>11</v>
      </c>
      <c r="BN25" s="7">
        <v>36</v>
      </c>
      <c r="BO25" s="7">
        <v>13</v>
      </c>
      <c r="BP25" s="7">
        <v>44</v>
      </c>
      <c r="BQ25" s="7">
        <f t="shared" si="15"/>
        <v>104</v>
      </c>
      <c r="BR25" s="1">
        <f t="shared" si="16"/>
        <v>135.5</v>
      </c>
      <c r="BS25" s="7">
        <v>5</v>
      </c>
      <c r="BT25" s="7">
        <v>10</v>
      </c>
      <c r="BU25" s="7">
        <v>4</v>
      </c>
      <c r="BV25" s="7">
        <v>6</v>
      </c>
      <c r="BW25" s="7">
        <f t="shared" si="17"/>
        <v>25</v>
      </c>
      <c r="BX25" s="7">
        <v>4</v>
      </c>
      <c r="BY25" s="7">
        <v>5</v>
      </c>
      <c r="BZ25" s="7">
        <v>3</v>
      </c>
      <c r="CA25" s="7">
        <v>8</v>
      </c>
      <c r="CB25" s="7">
        <f t="shared" si="18"/>
        <v>20</v>
      </c>
      <c r="CC25" s="7">
        <v>1.5</v>
      </c>
      <c r="CD25" s="7">
        <v>6</v>
      </c>
      <c r="CE25" s="7">
        <v>2</v>
      </c>
      <c r="CF25" s="7">
        <v>4.5</v>
      </c>
      <c r="CG25" s="7">
        <f t="shared" si="19"/>
        <v>14</v>
      </c>
      <c r="CH25" s="1">
        <f t="shared" si="20"/>
        <v>426.5</v>
      </c>
      <c r="CI25" s="7">
        <v>1.5</v>
      </c>
      <c r="CJ25" s="7">
        <v>5.5</v>
      </c>
      <c r="CK25" s="7">
        <v>1.5</v>
      </c>
      <c r="CL25" s="7">
        <v>4</v>
      </c>
      <c r="CM25" s="7">
        <f t="shared" si="21"/>
        <v>12.5</v>
      </c>
      <c r="CN25" s="7"/>
      <c r="CO25" s="7"/>
      <c r="CP25" s="7"/>
      <c r="CQ25" s="7"/>
      <c r="CR25" s="7">
        <f t="shared" si="46"/>
        <v>0</v>
      </c>
      <c r="CS25" s="7"/>
      <c r="CT25" s="7"/>
      <c r="CU25" s="7"/>
      <c r="CV25" s="7"/>
      <c r="CW25" s="7">
        <f t="shared" si="47"/>
        <v>0</v>
      </c>
      <c r="CX25" s="7" t="str">
        <f t="shared" si="48"/>
        <v>دور ثان</v>
      </c>
      <c r="CY25" s="13" t="str">
        <f t="shared" si="49"/>
        <v xml:space="preserve"> *فيزياء</v>
      </c>
      <c r="CZ25" s="1"/>
      <c r="DA25" s="7" t="str">
        <f t="shared" si="50"/>
        <v/>
      </c>
      <c r="DB25" s="7" t="str">
        <f t="shared" si="51"/>
        <v/>
      </c>
      <c r="DC25" s="7" t="str">
        <f t="shared" si="52"/>
        <v/>
      </c>
      <c r="DD25" s="7" t="str">
        <f t="shared" si="53"/>
        <v xml:space="preserve"> *فيزياء</v>
      </c>
      <c r="DE25" s="7" t="str">
        <f t="shared" si="54"/>
        <v/>
      </c>
      <c r="DF25" s="7" t="str">
        <f t="shared" si="55"/>
        <v/>
      </c>
      <c r="DG25" s="7" t="str">
        <f t="shared" si="56"/>
        <v/>
      </c>
      <c r="DH25" s="7" t="str">
        <f t="shared" si="57"/>
        <v/>
      </c>
      <c r="DI25" s="7" t="str">
        <f t="shared" si="58"/>
        <v/>
      </c>
      <c r="DJ25" s="7" t="str">
        <f t="shared" si="59"/>
        <v/>
      </c>
      <c r="DK25" s="7" t="str">
        <f t="shared" si="60"/>
        <v/>
      </c>
      <c r="DL25" s="7" t="str">
        <f t="shared" si="61"/>
        <v/>
      </c>
      <c r="DM25" s="7" t="str">
        <f t="shared" si="62"/>
        <v/>
      </c>
      <c r="DN25" s="7" t="str">
        <f t="shared" si="63"/>
        <v/>
      </c>
      <c r="DO25" s="7" t="str">
        <f t="shared" si="64"/>
        <v/>
      </c>
      <c r="DP25" s="6">
        <f t="shared" si="65"/>
        <v>12</v>
      </c>
      <c r="DQ25" s="6">
        <f t="shared" si="66"/>
        <v>14</v>
      </c>
      <c r="DR25" s="6"/>
      <c r="DS25" s="6"/>
      <c r="DT25" s="6"/>
      <c r="DU25" s="14"/>
      <c r="DV25" s="14"/>
      <c r="DW25" s="14"/>
      <c r="DX25" s="14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</row>
    <row r="26" spans="1:256" ht="24.95" customHeight="1" x14ac:dyDescent="0.25">
      <c r="A26" s="7">
        <v>14</v>
      </c>
      <c r="B26" s="8">
        <f t="shared" si="43"/>
        <v>16</v>
      </c>
      <c r="C26" s="8">
        <f t="shared" si="44"/>
        <v>5</v>
      </c>
      <c r="D26" s="8">
        <f t="shared" si="45"/>
        <v>2002</v>
      </c>
      <c r="E26" s="9">
        <v>30205161302266</v>
      </c>
      <c r="F26" s="10">
        <f t="shared" si="5"/>
        <v>37392</v>
      </c>
      <c r="J26" s="1"/>
      <c r="K26" s="1"/>
      <c r="L26" s="1"/>
      <c r="M26" s="3" t="s">
        <v>178</v>
      </c>
      <c r="N26" s="4">
        <v>2527</v>
      </c>
      <c r="O26" s="5">
        <v>1522</v>
      </c>
      <c r="P26" s="5">
        <v>2552</v>
      </c>
      <c r="Q26" s="5"/>
      <c r="R26" s="6"/>
      <c r="S26" s="7"/>
      <c r="T26" s="7">
        <v>4</v>
      </c>
      <c r="U26" s="7">
        <v>13</v>
      </c>
      <c r="V26" s="7">
        <v>4</v>
      </c>
      <c r="W26" s="7">
        <v>12.5</v>
      </c>
      <c r="X26" s="7">
        <f t="shared" si="6"/>
        <v>33.5</v>
      </c>
      <c r="Y26" s="7">
        <v>3.5</v>
      </c>
      <c r="Z26" s="7">
        <v>7</v>
      </c>
      <c r="AA26" s="7">
        <v>3.5</v>
      </c>
      <c r="AB26" s="7">
        <v>6.5</v>
      </c>
      <c r="AC26" s="7">
        <f t="shared" si="7"/>
        <v>20.5</v>
      </c>
      <c r="AD26" s="7">
        <v>4.5</v>
      </c>
      <c r="AE26" s="7">
        <v>8.5</v>
      </c>
      <c r="AF26" s="7">
        <v>4.5</v>
      </c>
      <c r="AG26" s="7">
        <v>8</v>
      </c>
      <c r="AH26" s="7">
        <f t="shared" si="8"/>
        <v>25.5</v>
      </c>
      <c r="AI26" s="7">
        <v>3.5</v>
      </c>
      <c r="AJ26" s="7">
        <v>3</v>
      </c>
      <c r="AK26" s="7">
        <v>3</v>
      </c>
      <c r="AL26" s="7">
        <v>2.5</v>
      </c>
      <c r="AM26" s="7">
        <f t="shared" si="9"/>
        <v>12</v>
      </c>
      <c r="AN26" s="7">
        <v>7</v>
      </c>
      <c r="AO26" s="7">
        <v>32</v>
      </c>
      <c r="AP26" s="7">
        <v>8</v>
      </c>
      <c r="AQ26" s="7">
        <v>35</v>
      </c>
      <c r="AR26" s="7">
        <f t="shared" si="10"/>
        <v>82</v>
      </c>
      <c r="AS26" s="7">
        <v>4</v>
      </c>
      <c r="AT26" s="7">
        <v>5</v>
      </c>
      <c r="AU26" s="7">
        <v>3</v>
      </c>
      <c r="AV26" s="7">
        <v>8</v>
      </c>
      <c r="AW26" s="7">
        <f t="shared" si="11"/>
        <v>20</v>
      </c>
      <c r="AX26" s="7">
        <v>1.5</v>
      </c>
      <c r="AY26" s="7">
        <v>3.5</v>
      </c>
      <c r="AZ26" s="7">
        <v>1.5</v>
      </c>
      <c r="BA26" s="7">
        <v>5</v>
      </c>
      <c r="BB26" s="7">
        <f t="shared" si="12"/>
        <v>11.5</v>
      </c>
      <c r="BC26" s="7">
        <v>3</v>
      </c>
      <c r="BD26" s="7">
        <v>8</v>
      </c>
      <c r="BE26" s="7">
        <v>5</v>
      </c>
      <c r="BF26" s="7">
        <v>10</v>
      </c>
      <c r="BG26" s="7">
        <f t="shared" si="13"/>
        <v>26</v>
      </c>
      <c r="BH26" s="7">
        <v>3.5</v>
      </c>
      <c r="BI26" s="7">
        <v>10.5</v>
      </c>
      <c r="BJ26" s="7">
        <v>5</v>
      </c>
      <c r="BK26" s="7">
        <v>11</v>
      </c>
      <c r="BL26" s="7">
        <f t="shared" si="14"/>
        <v>30</v>
      </c>
      <c r="BM26" s="7">
        <v>12</v>
      </c>
      <c r="BN26" s="7">
        <v>35</v>
      </c>
      <c r="BO26" s="7">
        <v>12</v>
      </c>
      <c r="BP26" s="7">
        <v>37</v>
      </c>
      <c r="BQ26" s="7">
        <f t="shared" si="15"/>
        <v>96</v>
      </c>
      <c r="BR26" s="1">
        <f t="shared" si="16"/>
        <v>126</v>
      </c>
      <c r="BS26" s="7">
        <v>3</v>
      </c>
      <c r="BT26" s="7">
        <v>9</v>
      </c>
      <c r="BU26" s="7">
        <v>4</v>
      </c>
      <c r="BV26" s="7">
        <v>9</v>
      </c>
      <c r="BW26" s="7">
        <f t="shared" si="17"/>
        <v>25</v>
      </c>
      <c r="BX26" s="7">
        <v>2</v>
      </c>
      <c r="BY26" s="7">
        <v>7</v>
      </c>
      <c r="BZ26" s="7">
        <v>3</v>
      </c>
      <c r="CA26" s="7">
        <v>10</v>
      </c>
      <c r="CB26" s="7">
        <f t="shared" si="18"/>
        <v>22</v>
      </c>
      <c r="CC26" s="7">
        <v>1.5</v>
      </c>
      <c r="CD26" s="7">
        <v>5</v>
      </c>
      <c r="CE26" s="7">
        <v>1</v>
      </c>
      <c r="CF26" s="7">
        <v>4</v>
      </c>
      <c r="CG26" s="7">
        <f t="shared" si="19"/>
        <v>11.5</v>
      </c>
      <c r="CH26" s="1">
        <f t="shared" si="20"/>
        <v>415.5</v>
      </c>
      <c r="CI26" s="7">
        <v>2</v>
      </c>
      <c r="CJ26" s="7">
        <v>4</v>
      </c>
      <c r="CK26" s="7">
        <v>1.5</v>
      </c>
      <c r="CL26" s="7">
        <v>4.5</v>
      </c>
      <c r="CM26" s="7">
        <f t="shared" si="21"/>
        <v>12</v>
      </c>
      <c r="CN26" s="7"/>
      <c r="CO26" s="7"/>
      <c r="CP26" s="7"/>
      <c r="CQ26" s="7"/>
      <c r="CR26" s="7">
        <f t="shared" si="46"/>
        <v>0</v>
      </c>
      <c r="CS26" s="7"/>
      <c r="CT26" s="7"/>
      <c r="CU26" s="7"/>
      <c r="CV26" s="7"/>
      <c r="CW26" s="7">
        <f t="shared" si="47"/>
        <v>0</v>
      </c>
      <c r="CX26" s="7" t="str">
        <f t="shared" si="48"/>
        <v>دور ثان</v>
      </c>
      <c r="CY26" s="13" t="str">
        <f t="shared" si="49"/>
        <v xml:space="preserve"> *فيزياء</v>
      </c>
      <c r="CZ26" s="1"/>
      <c r="DA26" s="7" t="str">
        <f t="shared" si="50"/>
        <v/>
      </c>
      <c r="DB26" s="7" t="str">
        <f t="shared" si="51"/>
        <v/>
      </c>
      <c r="DC26" s="7" t="str">
        <f t="shared" si="52"/>
        <v/>
      </c>
      <c r="DD26" s="7" t="str">
        <f t="shared" si="53"/>
        <v xml:space="preserve"> *فيزياء</v>
      </c>
      <c r="DE26" s="7" t="str">
        <f t="shared" si="54"/>
        <v/>
      </c>
      <c r="DF26" s="7" t="str">
        <f t="shared" si="55"/>
        <v/>
      </c>
      <c r="DG26" s="7" t="str">
        <f t="shared" si="56"/>
        <v/>
      </c>
      <c r="DH26" s="7" t="str">
        <f t="shared" si="57"/>
        <v/>
      </c>
      <c r="DI26" s="7" t="str">
        <f t="shared" si="58"/>
        <v/>
      </c>
      <c r="DJ26" s="7" t="str">
        <f t="shared" si="59"/>
        <v/>
      </c>
      <c r="DK26" s="7" t="str">
        <f t="shared" si="60"/>
        <v/>
      </c>
      <c r="DL26" s="7" t="str">
        <f t="shared" si="61"/>
        <v/>
      </c>
      <c r="DM26" s="7" t="str">
        <f t="shared" si="62"/>
        <v/>
      </c>
      <c r="DN26" s="7" t="str">
        <f t="shared" si="63"/>
        <v/>
      </c>
      <c r="DO26" s="7" t="str">
        <f t="shared" si="64"/>
        <v/>
      </c>
      <c r="DP26" s="6">
        <f t="shared" si="65"/>
        <v>12</v>
      </c>
      <c r="DQ26" s="6">
        <f t="shared" si="66"/>
        <v>14</v>
      </c>
      <c r="DR26" s="6"/>
      <c r="DS26" s="6"/>
      <c r="DT26" s="6"/>
      <c r="DU26" s="14"/>
      <c r="DV26" s="14"/>
      <c r="DW26" s="14"/>
      <c r="DX26" s="14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</row>
    <row r="27" spans="1:256" s="15" customFormat="1" ht="24.95" customHeight="1" x14ac:dyDescent="0.25">
      <c r="A27" s="7">
        <v>15</v>
      </c>
      <c r="B27" s="8">
        <f t="shared" si="43"/>
        <v>1</v>
      </c>
      <c r="C27" s="8">
        <f t="shared" si="44"/>
        <v>8</v>
      </c>
      <c r="D27" s="8">
        <f t="shared" si="45"/>
        <v>2002</v>
      </c>
      <c r="E27" s="9">
        <v>30208011312068</v>
      </c>
      <c r="F27" s="10">
        <f t="shared" si="5"/>
        <v>37469</v>
      </c>
      <c r="G27" s="8">
        <f t="shared" ref="G27:G35" si="70">IF(OR(B27="",C27="",D27=""),"",DATEDIF(DATE(D27,C27,B27),DATE($C$2,$B$2,$A$2),"md"))</f>
        <v>0</v>
      </c>
      <c r="H27" s="8">
        <f t="shared" ref="H27:H35" si="71">IF(OR(B27="",C27="",D27=""),"",DATEDIF(DATE(D27,C27,B27),DATE($C$2,$B$2,$A$2),"YM"))</f>
        <v>2</v>
      </c>
      <c r="I27" s="11">
        <f t="shared" ref="I27:I35" si="72">IF(OR(B27="",C27="",D27=""),"",DATEDIF(DATE(D27,C27,B27),DATE($C$2,$B$2,$A$2),"Y"))</f>
        <v>15</v>
      </c>
      <c r="J27" s="12"/>
      <c r="K27" s="12"/>
      <c r="L27" s="12"/>
      <c r="M27" s="3" t="s">
        <v>179</v>
      </c>
      <c r="N27" s="4">
        <v>2528</v>
      </c>
      <c r="O27" s="5">
        <v>1480</v>
      </c>
      <c r="P27" s="5">
        <v>2525</v>
      </c>
      <c r="Q27" s="5"/>
      <c r="R27" s="6"/>
      <c r="S27" s="7"/>
      <c r="T27" s="7">
        <v>3.5</v>
      </c>
      <c r="U27" s="7">
        <v>13</v>
      </c>
      <c r="V27" s="7">
        <v>4</v>
      </c>
      <c r="W27" s="7">
        <v>12.5</v>
      </c>
      <c r="X27" s="7">
        <f t="shared" si="6"/>
        <v>33</v>
      </c>
      <c r="Y27" s="7">
        <v>3.5</v>
      </c>
      <c r="Z27" s="7">
        <v>8</v>
      </c>
      <c r="AA27" s="7">
        <v>2</v>
      </c>
      <c r="AB27" s="7">
        <v>9</v>
      </c>
      <c r="AC27" s="7">
        <f t="shared" si="7"/>
        <v>22.5</v>
      </c>
      <c r="AD27" s="7">
        <v>4</v>
      </c>
      <c r="AE27" s="7">
        <v>8.5</v>
      </c>
      <c r="AF27" s="7">
        <v>4</v>
      </c>
      <c r="AG27" s="7">
        <v>8.5</v>
      </c>
      <c r="AH27" s="7">
        <f t="shared" si="8"/>
        <v>25</v>
      </c>
      <c r="AI27" s="7">
        <v>3.5</v>
      </c>
      <c r="AJ27" s="7">
        <v>3.5</v>
      </c>
      <c r="AK27" s="7">
        <v>2.5</v>
      </c>
      <c r="AL27" s="7">
        <v>2</v>
      </c>
      <c r="AM27" s="7">
        <f t="shared" si="9"/>
        <v>11.5</v>
      </c>
      <c r="AN27" s="7">
        <v>7</v>
      </c>
      <c r="AO27" s="7">
        <v>29</v>
      </c>
      <c r="AP27" s="7">
        <v>8</v>
      </c>
      <c r="AQ27" s="7">
        <v>38</v>
      </c>
      <c r="AR27" s="7">
        <f t="shared" si="10"/>
        <v>82</v>
      </c>
      <c r="AS27" s="7">
        <v>4</v>
      </c>
      <c r="AT27" s="7">
        <v>4</v>
      </c>
      <c r="AU27" s="7">
        <v>3</v>
      </c>
      <c r="AV27" s="7">
        <v>9</v>
      </c>
      <c r="AW27" s="7">
        <f t="shared" si="11"/>
        <v>20</v>
      </c>
      <c r="AX27" s="7">
        <v>1.5</v>
      </c>
      <c r="AY27" s="7">
        <v>4.5</v>
      </c>
      <c r="AZ27" s="7">
        <v>1.5</v>
      </c>
      <c r="BA27" s="7">
        <v>4.5</v>
      </c>
      <c r="BB27" s="7">
        <f t="shared" si="12"/>
        <v>12</v>
      </c>
      <c r="BC27" s="7">
        <v>3</v>
      </c>
      <c r="BD27" s="7">
        <v>10</v>
      </c>
      <c r="BE27" s="7">
        <v>5</v>
      </c>
      <c r="BF27" s="7">
        <v>7</v>
      </c>
      <c r="BG27" s="7">
        <f t="shared" si="13"/>
        <v>25</v>
      </c>
      <c r="BH27" s="7">
        <v>3.5</v>
      </c>
      <c r="BI27" s="7">
        <v>8</v>
      </c>
      <c r="BJ27" s="7">
        <v>5</v>
      </c>
      <c r="BK27" s="7">
        <v>16</v>
      </c>
      <c r="BL27" s="7">
        <f t="shared" si="14"/>
        <v>32.5</v>
      </c>
      <c r="BM27" s="7">
        <v>11</v>
      </c>
      <c r="BN27" s="7">
        <v>32</v>
      </c>
      <c r="BO27" s="7">
        <v>12</v>
      </c>
      <c r="BP27" s="7">
        <v>36</v>
      </c>
      <c r="BQ27" s="7">
        <f t="shared" si="15"/>
        <v>91</v>
      </c>
      <c r="BR27" s="1">
        <f t="shared" si="16"/>
        <v>123.5</v>
      </c>
      <c r="BS27" s="7">
        <v>3</v>
      </c>
      <c r="BT27" s="7">
        <v>6</v>
      </c>
      <c r="BU27" s="7">
        <v>4</v>
      </c>
      <c r="BV27" s="7">
        <v>12</v>
      </c>
      <c r="BW27" s="7">
        <f t="shared" si="17"/>
        <v>25</v>
      </c>
      <c r="BX27" s="7">
        <v>3</v>
      </c>
      <c r="BY27" s="7">
        <v>4.5</v>
      </c>
      <c r="BZ27" s="7">
        <v>3</v>
      </c>
      <c r="CA27" s="7">
        <v>10</v>
      </c>
      <c r="CB27" s="7">
        <f t="shared" si="18"/>
        <v>20.5</v>
      </c>
      <c r="CC27" s="7">
        <v>1.5</v>
      </c>
      <c r="CD27" s="7">
        <v>4</v>
      </c>
      <c r="CE27" s="7">
        <v>1</v>
      </c>
      <c r="CF27" s="7">
        <v>6.5</v>
      </c>
      <c r="CG27" s="7">
        <f t="shared" si="19"/>
        <v>13</v>
      </c>
      <c r="CH27" s="1">
        <f t="shared" si="20"/>
        <v>413</v>
      </c>
      <c r="CI27" s="7">
        <v>1.5</v>
      </c>
      <c r="CJ27" s="7">
        <v>3.5</v>
      </c>
      <c r="CK27" s="7">
        <v>1.5</v>
      </c>
      <c r="CL27" s="7">
        <v>4</v>
      </c>
      <c r="CM27" s="7">
        <f t="shared" si="21"/>
        <v>10.5</v>
      </c>
      <c r="CN27" s="7"/>
      <c r="CO27" s="7"/>
      <c r="CP27" s="7"/>
      <c r="CQ27" s="7"/>
      <c r="CR27" s="7">
        <f t="shared" si="46"/>
        <v>0</v>
      </c>
      <c r="CS27" s="7"/>
      <c r="CT27" s="7"/>
      <c r="CU27" s="7"/>
      <c r="CV27" s="7"/>
      <c r="CW27" s="7">
        <f t="shared" si="47"/>
        <v>0</v>
      </c>
      <c r="CX27" s="7" t="str">
        <f t="shared" si="48"/>
        <v>دور ثان</v>
      </c>
      <c r="CY27" s="13" t="str">
        <f t="shared" si="49"/>
        <v xml:space="preserve"> *فيزياء</v>
      </c>
      <c r="CZ27" s="1"/>
      <c r="DA27" s="7" t="str">
        <f t="shared" si="50"/>
        <v/>
      </c>
      <c r="DB27" s="7" t="str">
        <f t="shared" si="51"/>
        <v/>
      </c>
      <c r="DC27" s="7" t="str">
        <f t="shared" si="52"/>
        <v/>
      </c>
      <c r="DD27" s="7" t="str">
        <f t="shared" si="53"/>
        <v xml:space="preserve"> *فيزياء</v>
      </c>
      <c r="DE27" s="7" t="str">
        <f t="shared" si="54"/>
        <v/>
      </c>
      <c r="DF27" s="7" t="str">
        <f t="shared" si="55"/>
        <v/>
      </c>
      <c r="DG27" s="7" t="str">
        <f t="shared" si="56"/>
        <v/>
      </c>
      <c r="DH27" s="7" t="str">
        <f t="shared" si="57"/>
        <v/>
      </c>
      <c r="DI27" s="7" t="str">
        <f t="shared" si="58"/>
        <v/>
      </c>
      <c r="DJ27" s="7" t="str">
        <f t="shared" si="59"/>
        <v/>
      </c>
      <c r="DK27" s="7" t="str">
        <f t="shared" si="60"/>
        <v/>
      </c>
      <c r="DL27" s="7" t="str">
        <f t="shared" si="61"/>
        <v/>
      </c>
      <c r="DM27" s="7" t="str">
        <f t="shared" si="62"/>
        <v/>
      </c>
      <c r="DN27" s="7" t="str">
        <f t="shared" si="63"/>
        <v/>
      </c>
      <c r="DO27" s="7" t="str">
        <f t="shared" si="64"/>
        <v/>
      </c>
      <c r="DP27" s="6">
        <f t="shared" si="65"/>
        <v>12</v>
      </c>
      <c r="DQ27" s="6">
        <f t="shared" si="66"/>
        <v>14</v>
      </c>
      <c r="DR27" s="6"/>
      <c r="DS27" s="6"/>
      <c r="DT27" s="6"/>
      <c r="DU27" s="14"/>
      <c r="DV27" s="14"/>
      <c r="DW27" s="14"/>
      <c r="DX27" s="14"/>
    </row>
    <row r="28" spans="1:256" s="15" customFormat="1" ht="24.95" customHeight="1" x14ac:dyDescent="0.25">
      <c r="A28" s="7">
        <v>16</v>
      </c>
      <c r="B28" s="8">
        <f t="shared" si="43"/>
        <v>14</v>
      </c>
      <c r="C28" s="8">
        <f t="shared" si="44"/>
        <v>9</v>
      </c>
      <c r="D28" s="8">
        <f t="shared" si="45"/>
        <v>2002</v>
      </c>
      <c r="E28" s="9">
        <v>30209141301064</v>
      </c>
      <c r="F28" s="10">
        <f t="shared" si="5"/>
        <v>37513</v>
      </c>
      <c r="G28" s="8">
        <f t="shared" si="70"/>
        <v>17</v>
      </c>
      <c r="H28" s="8">
        <f t="shared" si="71"/>
        <v>0</v>
      </c>
      <c r="I28" s="11">
        <f t="shared" si="72"/>
        <v>15</v>
      </c>
      <c r="J28" s="12"/>
      <c r="K28" s="12"/>
      <c r="L28" s="12"/>
      <c r="M28" s="3" t="s">
        <v>180</v>
      </c>
      <c r="N28" s="4">
        <v>2529</v>
      </c>
      <c r="O28" s="5">
        <v>1481</v>
      </c>
      <c r="P28" s="5">
        <v>2526</v>
      </c>
      <c r="Q28" s="5"/>
      <c r="R28" s="6"/>
      <c r="S28" s="7"/>
      <c r="T28" s="7">
        <v>3.5</v>
      </c>
      <c r="U28" s="7">
        <v>15</v>
      </c>
      <c r="V28" s="7">
        <v>4</v>
      </c>
      <c r="W28" s="7">
        <v>16.5</v>
      </c>
      <c r="X28" s="7">
        <f t="shared" si="6"/>
        <v>39</v>
      </c>
      <c r="Y28" s="7">
        <v>3.5</v>
      </c>
      <c r="Z28" s="7">
        <v>5.5</v>
      </c>
      <c r="AA28" s="7">
        <v>3.5</v>
      </c>
      <c r="AB28" s="7">
        <v>7.5</v>
      </c>
      <c r="AC28" s="7">
        <f t="shared" si="7"/>
        <v>20</v>
      </c>
      <c r="AD28" s="7">
        <v>4</v>
      </c>
      <c r="AE28" s="7">
        <v>7</v>
      </c>
      <c r="AF28" s="7">
        <v>4</v>
      </c>
      <c r="AG28" s="7">
        <v>10</v>
      </c>
      <c r="AH28" s="7">
        <f t="shared" si="8"/>
        <v>25</v>
      </c>
      <c r="AI28" s="7">
        <v>3.5</v>
      </c>
      <c r="AJ28" s="7">
        <v>3.5</v>
      </c>
      <c r="AK28" s="7">
        <v>2.5</v>
      </c>
      <c r="AL28" s="7">
        <v>2</v>
      </c>
      <c r="AM28" s="7">
        <f t="shared" si="9"/>
        <v>11.5</v>
      </c>
      <c r="AN28" s="7">
        <v>7</v>
      </c>
      <c r="AO28" s="7">
        <v>30</v>
      </c>
      <c r="AP28" s="7">
        <v>8</v>
      </c>
      <c r="AQ28" s="7">
        <v>35</v>
      </c>
      <c r="AR28" s="7">
        <f t="shared" si="10"/>
        <v>80</v>
      </c>
      <c r="AS28" s="7">
        <v>2</v>
      </c>
      <c r="AT28" s="7">
        <v>6</v>
      </c>
      <c r="AU28" s="7">
        <v>3</v>
      </c>
      <c r="AV28" s="7">
        <v>10</v>
      </c>
      <c r="AW28" s="7">
        <f t="shared" si="11"/>
        <v>21</v>
      </c>
      <c r="AX28" s="7">
        <v>1.5</v>
      </c>
      <c r="AY28" s="7">
        <v>6</v>
      </c>
      <c r="AZ28" s="7">
        <v>1.5</v>
      </c>
      <c r="BA28" s="7">
        <v>6</v>
      </c>
      <c r="BB28" s="7">
        <f t="shared" si="12"/>
        <v>15</v>
      </c>
      <c r="BC28" s="7">
        <v>3</v>
      </c>
      <c r="BD28" s="7">
        <v>10</v>
      </c>
      <c r="BE28" s="7">
        <v>5</v>
      </c>
      <c r="BF28" s="7">
        <v>9</v>
      </c>
      <c r="BG28" s="7">
        <f t="shared" si="13"/>
        <v>27</v>
      </c>
      <c r="BH28" s="7">
        <v>5.5</v>
      </c>
      <c r="BI28" s="7">
        <v>6.5</v>
      </c>
      <c r="BJ28" s="7">
        <v>6</v>
      </c>
      <c r="BK28" s="7">
        <v>12</v>
      </c>
      <c r="BL28" s="7">
        <f t="shared" si="14"/>
        <v>30</v>
      </c>
      <c r="BM28" s="7">
        <v>10</v>
      </c>
      <c r="BN28" s="7">
        <v>39</v>
      </c>
      <c r="BO28" s="7">
        <v>12</v>
      </c>
      <c r="BP28" s="7">
        <v>36</v>
      </c>
      <c r="BQ28" s="7">
        <f t="shared" si="15"/>
        <v>97</v>
      </c>
      <c r="BR28" s="1">
        <f t="shared" si="16"/>
        <v>127</v>
      </c>
      <c r="BS28" s="7">
        <v>3.5</v>
      </c>
      <c r="BT28" s="7">
        <v>4.5</v>
      </c>
      <c r="BU28" s="7">
        <v>4</v>
      </c>
      <c r="BV28" s="7">
        <v>13</v>
      </c>
      <c r="BW28" s="7">
        <f t="shared" si="17"/>
        <v>25</v>
      </c>
      <c r="BX28" s="7">
        <v>4</v>
      </c>
      <c r="BY28" s="7">
        <v>4</v>
      </c>
      <c r="BZ28" s="7">
        <v>3</v>
      </c>
      <c r="CA28" s="7">
        <v>9</v>
      </c>
      <c r="CB28" s="7">
        <f t="shared" si="18"/>
        <v>20</v>
      </c>
      <c r="CC28" s="7">
        <v>1.5</v>
      </c>
      <c r="CD28" s="7">
        <v>4</v>
      </c>
      <c r="CE28" s="7">
        <v>1</v>
      </c>
      <c r="CF28" s="7">
        <v>7</v>
      </c>
      <c r="CG28" s="7">
        <f t="shared" si="19"/>
        <v>13.5</v>
      </c>
      <c r="CH28" s="1">
        <f t="shared" si="20"/>
        <v>424</v>
      </c>
      <c r="CI28" s="7">
        <v>1.5</v>
      </c>
      <c r="CJ28" s="7">
        <v>5.5</v>
      </c>
      <c r="CK28" s="7">
        <v>1.5</v>
      </c>
      <c r="CL28" s="7">
        <v>2</v>
      </c>
      <c r="CM28" s="7">
        <f t="shared" si="21"/>
        <v>10.5</v>
      </c>
      <c r="CN28" s="7"/>
      <c r="CO28" s="7"/>
      <c r="CP28" s="7"/>
      <c r="CQ28" s="7"/>
      <c r="CR28" s="7">
        <f t="shared" si="46"/>
        <v>0</v>
      </c>
      <c r="CS28" s="7"/>
      <c r="CT28" s="7"/>
      <c r="CU28" s="7"/>
      <c r="CV28" s="7"/>
      <c r="CW28" s="7">
        <f t="shared" si="47"/>
        <v>0</v>
      </c>
      <c r="CX28" s="7" t="str">
        <f t="shared" si="48"/>
        <v>دور ثان</v>
      </c>
      <c r="CY28" s="13" t="str">
        <f t="shared" si="49"/>
        <v xml:space="preserve"> *فيزياء</v>
      </c>
      <c r="CZ28" s="1"/>
      <c r="DA28" s="7" t="str">
        <f t="shared" si="50"/>
        <v/>
      </c>
      <c r="DB28" s="7" t="str">
        <f t="shared" si="51"/>
        <v/>
      </c>
      <c r="DC28" s="7" t="str">
        <f t="shared" si="52"/>
        <v/>
      </c>
      <c r="DD28" s="7" t="str">
        <f t="shared" si="53"/>
        <v xml:space="preserve"> *فيزياء</v>
      </c>
      <c r="DE28" s="7" t="str">
        <f t="shared" si="54"/>
        <v/>
      </c>
      <c r="DF28" s="7" t="str">
        <f t="shared" si="55"/>
        <v/>
      </c>
      <c r="DG28" s="7" t="str">
        <f t="shared" si="56"/>
        <v/>
      </c>
      <c r="DH28" s="7" t="str">
        <f t="shared" si="57"/>
        <v/>
      </c>
      <c r="DI28" s="7" t="str">
        <f t="shared" si="58"/>
        <v/>
      </c>
      <c r="DJ28" s="7" t="str">
        <f t="shared" si="59"/>
        <v/>
      </c>
      <c r="DK28" s="7" t="str">
        <f t="shared" si="60"/>
        <v/>
      </c>
      <c r="DL28" s="7" t="str">
        <f t="shared" si="61"/>
        <v/>
      </c>
      <c r="DM28" s="7" t="str">
        <f t="shared" si="62"/>
        <v/>
      </c>
      <c r="DN28" s="7" t="str">
        <f t="shared" si="63"/>
        <v/>
      </c>
      <c r="DO28" s="7" t="str">
        <f t="shared" si="64"/>
        <v/>
      </c>
      <c r="DP28" s="6">
        <f t="shared" si="65"/>
        <v>12</v>
      </c>
      <c r="DQ28" s="6">
        <f t="shared" si="66"/>
        <v>14</v>
      </c>
      <c r="DR28" s="6"/>
      <c r="DS28" s="6"/>
      <c r="DT28" s="6"/>
      <c r="DU28" s="14"/>
      <c r="DV28" s="14"/>
      <c r="DW28" s="14"/>
      <c r="DX28" s="14"/>
    </row>
    <row r="29" spans="1:256" s="15" customFormat="1" ht="24.95" customHeight="1" x14ac:dyDescent="0.25">
      <c r="A29" s="7">
        <v>17</v>
      </c>
      <c r="B29" s="8">
        <f t="shared" si="43"/>
        <v>12</v>
      </c>
      <c r="C29" s="8">
        <f t="shared" si="44"/>
        <v>12</v>
      </c>
      <c r="D29" s="8">
        <f t="shared" si="45"/>
        <v>2001</v>
      </c>
      <c r="E29" s="9">
        <v>30112121300688</v>
      </c>
      <c r="F29" s="10">
        <f t="shared" si="5"/>
        <v>37237</v>
      </c>
      <c r="G29" s="8">
        <f t="shared" si="70"/>
        <v>19</v>
      </c>
      <c r="H29" s="8">
        <f t="shared" si="71"/>
        <v>9</v>
      </c>
      <c r="I29" s="11">
        <f t="shared" si="72"/>
        <v>15</v>
      </c>
      <c r="J29" s="12"/>
      <c r="K29" s="12"/>
      <c r="L29" s="12"/>
      <c r="M29" s="3" t="s">
        <v>181</v>
      </c>
      <c r="N29" s="4">
        <v>2531</v>
      </c>
      <c r="O29" s="5">
        <v>1483</v>
      </c>
      <c r="P29" s="5">
        <v>2528</v>
      </c>
      <c r="Q29" s="5"/>
      <c r="R29" s="6"/>
      <c r="S29" s="7"/>
      <c r="T29" s="7">
        <v>4</v>
      </c>
      <c r="U29" s="7">
        <v>15.5</v>
      </c>
      <c r="V29" s="7">
        <v>4</v>
      </c>
      <c r="W29" s="7">
        <v>13</v>
      </c>
      <c r="X29" s="7">
        <f t="shared" si="6"/>
        <v>36.5</v>
      </c>
      <c r="Y29" s="7">
        <v>3.5</v>
      </c>
      <c r="Z29" s="7">
        <v>5</v>
      </c>
      <c r="AA29" s="7">
        <v>3</v>
      </c>
      <c r="AB29" s="7">
        <v>8.5</v>
      </c>
      <c r="AC29" s="7">
        <f t="shared" si="7"/>
        <v>20</v>
      </c>
      <c r="AD29" s="7">
        <v>4</v>
      </c>
      <c r="AE29" s="7">
        <v>8</v>
      </c>
      <c r="AF29" s="7">
        <v>4</v>
      </c>
      <c r="AG29" s="7">
        <v>9</v>
      </c>
      <c r="AH29" s="7">
        <f t="shared" si="8"/>
        <v>25</v>
      </c>
      <c r="AI29" s="7">
        <v>3.5</v>
      </c>
      <c r="AJ29" s="7">
        <v>3.5</v>
      </c>
      <c r="AK29" s="7">
        <v>3</v>
      </c>
      <c r="AL29" s="7">
        <v>1.5</v>
      </c>
      <c r="AM29" s="7">
        <f t="shared" si="9"/>
        <v>11.5</v>
      </c>
      <c r="AN29" s="7">
        <v>7</v>
      </c>
      <c r="AO29" s="7">
        <v>32</v>
      </c>
      <c r="AP29" s="7">
        <v>7</v>
      </c>
      <c r="AQ29" s="7">
        <v>30</v>
      </c>
      <c r="AR29" s="7">
        <f t="shared" si="10"/>
        <v>76</v>
      </c>
      <c r="AS29" s="7">
        <v>2</v>
      </c>
      <c r="AT29" s="7">
        <v>6</v>
      </c>
      <c r="AU29" s="7">
        <v>3</v>
      </c>
      <c r="AV29" s="7">
        <v>9</v>
      </c>
      <c r="AW29" s="7">
        <f t="shared" si="11"/>
        <v>20</v>
      </c>
      <c r="AX29" s="7">
        <v>1.5</v>
      </c>
      <c r="AY29" s="7">
        <v>5</v>
      </c>
      <c r="AZ29" s="7">
        <v>1.5</v>
      </c>
      <c r="BA29" s="7">
        <v>5</v>
      </c>
      <c r="BB29" s="7">
        <f t="shared" si="12"/>
        <v>13</v>
      </c>
      <c r="BC29" s="7">
        <v>5</v>
      </c>
      <c r="BD29" s="7">
        <v>6</v>
      </c>
      <c r="BE29" s="7">
        <v>4</v>
      </c>
      <c r="BF29" s="7">
        <v>10</v>
      </c>
      <c r="BG29" s="7">
        <f t="shared" si="13"/>
        <v>25</v>
      </c>
      <c r="BH29" s="7">
        <v>5.5</v>
      </c>
      <c r="BI29" s="7">
        <v>6</v>
      </c>
      <c r="BJ29" s="7">
        <v>5.5</v>
      </c>
      <c r="BK29" s="7">
        <v>13</v>
      </c>
      <c r="BL29" s="7">
        <f t="shared" si="14"/>
        <v>30</v>
      </c>
      <c r="BM29" s="7">
        <v>12</v>
      </c>
      <c r="BN29" s="7">
        <v>41</v>
      </c>
      <c r="BO29" s="7">
        <v>13</v>
      </c>
      <c r="BP29" s="7">
        <v>40</v>
      </c>
      <c r="BQ29" s="7">
        <f t="shared" si="15"/>
        <v>106</v>
      </c>
      <c r="BR29" s="1">
        <f t="shared" si="16"/>
        <v>136</v>
      </c>
      <c r="BS29" s="7">
        <v>5</v>
      </c>
      <c r="BT29" s="7">
        <v>5</v>
      </c>
      <c r="BU29" s="7">
        <v>4</v>
      </c>
      <c r="BV29" s="7">
        <v>11</v>
      </c>
      <c r="BW29" s="7">
        <f t="shared" si="17"/>
        <v>25</v>
      </c>
      <c r="BX29" s="7">
        <v>2</v>
      </c>
      <c r="BY29" s="7">
        <v>4</v>
      </c>
      <c r="BZ29" s="7">
        <v>3</v>
      </c>
      <c r="CA29" s="7">
        <v>11</v>
      </c>
      <c r="CB29" s="7">
        <f t="shared" si="18"/>
        <v>20</v>
      </c>
      <c r="CC29" s="7">
        <v>1.5</v>
      </c>
      <c r="CD29" s="7">
        <v>6.5</v>
      </c>
      <c r="CE29" s="7">
        <v>1</v>
      </c>
      <c r="CF29" s="7">
        <v>5.5</v>
      </c>
      <c r="CG29" s="7">
        <f t="shared" si="19"/>
        <v>14.5</v>
      </c>
      <c r="CH29" s="1">
        <f t="shared" si="20"/>
        <v>422.5</v>
      </c>
      <c r="CI29" s="7">
        <v>2</v>
      </c>
      <c r="CJ29" s="7">
        <v>4.5</v>
      </c>
      <c r="CK29" s="7">
        <v>1.5</v>
      </c>
      <c r="CL29" s="7">
        <v>2</v>
      </c>
      <c r="CM29" s="7">
        <f t="shared" si="21"/>
        <v>10</v>
      </c>
      <c r="CN29" s="7"/>
      <c r="CO29" s="7"/>
      <c r="CP29" s="7"/>
      <c r="CQ29" s="7"/>
      <c r="CR29" s="7">
        <f t="shared" si="46"/>
        <v>0</v>
      </c>
      <c r="CS29" s="7"/>
      <c r="CT29" s="7"/>
      <c r="CU29" s="7"/>
      <c r="CV29" s="7"/>
      <c r="CW29" s="7">
        <f t="shared" si="47"/>
        <v>0</v>
      </c>
      <c r="CX29" s="7" t="str">
        <f t="shared" si="48"/>
        <v>دور ثان</v>
      </c>
      <c r="CY29" s="13" t="str">
        <f t="shared" si="49"/>
        <v xml:space="preserve"> *فيزياء</v>
      </c>
      <c r="CZ29" s="1"/>
      <c r="DA29" s="7" t="str">
        <f t="shared" si="50"/>
        <v/>
      </c>
      <c r="DB29" s="7" t="str">
        <f t="shared" si="51"/>
        <v/>
      </c>
      <c r="DC29" s="7" t="str">
        <f t="shared" si="52"/>
        <v/>
      </c>
      <c r="DD29" s="7" t="str">
        <f t="shared" si="53"/>
        <v xml:space="preserve"> *فيزياء</v>
      </c>
      <c r="DE29" s="7" t="str">
        <f t="shared" si="54"/>
        <v/>
      </c>
      <c r="DF29" s="7" t="str">
        <f t="shared" si="55"/>
        <v/>
      </c>
      <c r="DG29" s="7" t="str">
        <f t="shared" si="56"/>
        <v/>
      </c>
      <c r="DH29" s="7" t="str">
        <f t="shared" si="57"/>
        <v/>
      </c>
      <c r="DI29" s="7" t="str">
        <f t="shared" si="58"/>
        <v/>
      </c>
      <c r="DJ29" s="7" t="str">
        <f t="shared" si="59"/>
        <v/>
      </c>
      <c r="DK29" s="7" t="str">
        <f t="shared" si="60"/>
        <v/>
      </c>
      <c r="DL29" s="7" t="str">
        <f t="shared" si="61"/>
        <v/>
      </c>
      <c r="DM29" s="7" t="str">
        <f t="shared" si="62"/>
        <v/>
      </c>
      <c r="DN29" s="7" t="str">
        <f t="shared" si="63"/>
        <v/>
      </c>
      <c r="DO29" s="7" t="str">
        <f t="shared" si="64"/>
        <v/>
      </c>
      <c r="DP29" s="6">
        <f t="shared" si="65"/>
        <v>12</v>
      </c>
      <c r="DQ29" s="6">
        <f t="shared" si="66"/>
        <v>14</v>
      </c>
      <c r="DR29" s="6"/>
      <c r="DS29" s="6"/>
      <c r="DT29" s="6"/>
      <c r="DU29" s="14"/>
      <c r="DV29" s="14"/>
      <c r="DW29" s="14"/>
      <c r="DX29" s="14"/>
    </row>
    <row r="30" spans="1:256" s="15" customFormat="1" ht="24.95" customHeight="1" x14ac:dyDescent="0.25">
      <c r="A30" s="7">
        <v>18</v>
      </c>
      <c r="B30" s="8">
        <f t="shared" si="43"/>
        <v>12</v>
      </c>
      <c r="C30" s="8">
        <f t="shared" si="44"/>
        <v>2</v>
      </c>
      <c r="D30" s="8">
        <f t="shared" si="45"/>
        <v>2001</v>
      </c>
      <c r="E30" s="9">
        <v>30102121300801</v>
      </c>
      <c r="F30" s="10">
        <f t="shared" si="5"/>
        <v>36934</v>
      </c>
      <c r="G30" s="8">
        <f t="shared" si="70"/>
        <v>19</v>
      </c>
      <c r="H30" s="8">
        <f t="shared" si="71"/>
        <v>7</v>
      </c>
      <c r="I30" s="11">
        <f t="shared" si="72"/>
        <v>16</v>
      </c>
      <c r="J30" s="12"/>
      <c r="K30" s="12"/>
      <c r="L30" s="12"/>
      <c r="M30" s="3" t="s">
        <v>182</v>
      </c>
      <c r="N30" s="4">
        <v>2532</v>
      </c>
      <c r="O30" s="5">
        <v>1484</v>
      </c>
      <c r="P30" s="5">
        <v>2529</v>
      </c>
      <c r="Q30" s="5"/>
      <c r="R30" s="6"/>
      <c r="S30" s="7"/>
      <c r="T30" s="7">
        <v>4</v>
      </c>
      <c r="U30" s="7">
        <v>10.5</v>
      </c>
      <c r="V30" s="7">
        <v>4</v>
      </c>
      <c r="W30" s="7">
        <v>15.5</v>
      </c>
      <c r="X30" s="7">
        <f t="shared" si="6"/>
        <v>34</v>
      </c>
      <c r="Y30" s="7">
        <v>3.9</v>
      </c>
      <c r="Z30" s="7">
        <v>5</v>
      </c>
      <c r="AA30" s="7">
        <v>3.9</v>
      </c>
      <c r="AB30" s="7">
        <v>7.5</v>
      </c>
      <c r="AC30" s="7">
        <f t="shared" si="7"/>
        <v>20.3</v>
      </c>
      <c r="AD30" s="7">
        <v>4</v>
      </c>
      <c r="AE30" s="7">
        <v>2</v>
      </c>
      <c r="AF30" s="7">
        <v>4</v>
      </c>
      <c r="AG30" s="7">
        <v>6.5</v>
      </c>
      <c r="AH30" s="7">
        <f t="shared" si="8"/>
        <v>16.5</v>
      </c>
      <c r="AI30" s="7">
        <v>3.5</v>
      </c>
      <c r="AJ30" s="7">
        <v>5.5</v>
      </c>
      <c r="AK30" s="7">
        <v>3</v>
      </c>
      <c r="AL30" s="7">
        <v>0.5</v>
      </c>
      <c r="AM30" s="7">
        <f t="shared" si="9"/>
        <v>12.5</v>
      </c>
      <c r="AN30" s="7">
        <v>7</v>
      </c>
      <c r="AO30" s="7">
        <v>36</v>
      </c>
      <c r="AP30" s="7">
        <v>7</v>
      </c>
      <c r="AQ30" s="7">
        <v>32</v>
      </c>
      <c r="AR30" s="7">
        <f t="shared" si="10"/>
        <v>82</v>
      </c>
      <c r="AS30" s="7">
        <v>3</v>
      </c>
      <c r="AT30" s="7">
        <v>6</v>
      </c>
      <c r="AU30" s="7">
        <v>3</v>
      </c>
      <c r="AV30" s="7">
        <v>8</v>
      </c>
      <c r="AW30" s="7">
        <f t="shared" si="11"/>
        <v>20</v>
      </c>
      <c r="AX30" s="7">
        <v>1.5</v>
      </c>
      <c r="AY30" s="7">
        <v>2</v>
      </c>
      <c r="AZ30" s="7">
        <v>1.5</v>
      </c>
      <c r="BA30" s="7">
        <v>6</v>
      </c>
      <c r="BB30" s="7">
        <f t="shared" si="12"/>
        <v>11</v>
      </c>
      <c r="BC30" s="7">
        <v>5</v>
      </c>
      <c r="BD30" s="7">
        <v>6</v>
      </c>
      <c r="BE30" s="7">
        <v>3</v>
      </c>
      <c r="BF30" s="7">
        <v>11</v>
      </c>
      <c r="BG30" s="7">
        <f t="shared" si="13"/>
        <v>25</v>
      </c>
      <c r="BH30" s="7">
        <v>3.5</v>
      </c>
      <c r="BI30" s="7">
        <v>8</v>
      </c>
      <c r="BJ30" s="7">
        <v>5.5</v>
      </c>
      <c r="BK30" s="7">
        <v>13</v>
      </c>
      <c r="BL30" s="7">
        <f t="shared" si="14"/>
        <v>30</v>
      </c>
      <c r="BM30" s="7">
        <v>12</v>
      </c>
      <c r="BN30" s="7">
        <v>38</v>
      </c>
      <c r="BO30" s="7">
        <v>13</v>
      </c>
      <c r="BP30" s="7">
        <v>40</v>
      </c>
      <c r="BQ30" s="7">
        <f t="shared" si="15"/>
        <v>103</v>
      </c>
      <c r="BR30" s="1">
        <f t="shared" si="16"/>
        <v>133</v>
      </c>
      <c r="BS30" s="7">
        <v>5</v>
      </c>
      <c r="BT30" s="7">
        <v>9</v>
      </c>
      <c r="BU30" s="7">
        <v>4</v>
      </c>
      <c r="BV30" s="7">
        <v>7</v>
      </c>
      <c r="BW30" s="7">
        <f t="shared" si="17"/>
        <v>25</v>
      </c>
      <c r="BX30" s="7">
        <v>4</v>
      </c>
      <c r="BY30" s="7">
        <v>4.5</v>
      </c>
      <c r="BZ30" s="7">
        <v>3.5</v>
      </c>
      <c r="CA30" s="7">
        <v>8</v>
      </c>
      <c r="CB30" s="7">
        <f t="shared" si="18"/>
        <v>20</v>
      </c>
      <c r="CC30" s="7">
        <v>1.5</v>
      </c>
      <c r="CD30" s="7">
        <v>5.5</v>
      </c>
      <c r="CE30" s="7">
        <v>2</v>
      </c>
      <c r="CF30" s="7">
        <v>5.5</v>
      </c>
      <c r="CG30" s="7">
        <f t="shared" si="19"/>
        <v>14.5</v>
      </c>
      <c r="CH30" s="1">
        <f t="shared" si="20"/>
        <v>413.8</v>
      </c>
      <c r="CI30" s="7">
        <v>2</v>
      </c>
      <c r="CJ30" s="7">
        <v>5</v>
      </c>
      <c r="CK30" s="7">
        <v>1.5</v>
      </c>
      <c r="CL30" s="7">
        <v>2</v>
      </c>
      <c r="CM30" s="7">
        <f t="shared" si="21"/>
        <v>10.5</v>
      </c>
      <c r="CN30" s="7"/>
      <c r="CO30" s="7"/>
      <c r="CP30" s="7"/>
      <c r="CQ30" s="7"/>
      <c r="CR30" s="7">
        <f t="shared" si="46"/>
        <v>0</v>
      </c>
      <c r="CS30" s="7"/>
      <c r="CT30" s="7"/>
      <c r="CU30" s="7"/>
      <c r="CV30" s="7"/>
      <c r="CW30" s="7">
        <f t="shared" si="47"/>
        <v>0</v>
      </c>
      <c r="CX30" s="7" t="str">
        <f t="shared" si="48"/>
        <v>راسبة</v>
      </c>
      <c r="CY30" s="13" t="str">
        <f t="shared" si="49"/>
        <v xml:space="preserve"> *رياضيات *فيزياء</v>
      </c>
      <c r="CZ30" s="1"/>
      <c r="DA30" s="7" t="str">
        <f t="shared" si="50"/>
        <v/>
      </c>
      <c r="DB30" s="7" t="str">
        <f t="shared" si="51"/>
        <v/>
      </c>
      <c r="DC30" s="7" t="str">
        <f t="shared" si="52"/>
        <v xml:space="preserve"> *رياضيات</v>
      </c>
      <c r="DD30" s="7" t="str">
        <f t="shared" si="53"/>
        <v xml:space="preserve"> *فيزياء</v>
      </c>
      <c r="DE30" s="7" t="str">
        <f t="shared" si="54"/>
        <v/>
      </c>
      <c r="DF30" s="7" t="str">
        <f t="shared" si="55"/>
        <v/>
      </c>
      <c r="DG30" s="7" t="str">
        <f t="shared" si="56"/>
        <v/>
      </c>
      <c r="DH30" s="7" t="str">
        <f t="shared" si="57"/>
        <v/>
      </c>
      <c r="DI30" s="7" t="str">
        <f t="shared" si="58"/>
        <v/>
      </c>
      <c r="DJ30" s="7" t="str">
        <f t="shared" si="59"/>
        <v/>
      </c>
      <c r="DK30" s="7" t="str">
        <f t="shared" si="60"/>
        <v/>
      </c>
      <c r="DL30" s="7" t="str">
        <f t="shared" si="61"/>
        <v/>
      </c>
      <c r="DM30" s="7" t="str">
        <f t="shared" si="62"/>
        <v/>
      </c>
      <c r="DN30" s="7" t="str">
        <f t="shared" si="63"/>
        <v/>
      </c>
      <c r="DO30" s="7" t="str">
        <f t="shared" si="64"/>
        <v/>
      </c>
      <c r="DP30" s="6">
        <f t="shared" si="65"/>
        <v>11</v>
      </c>
      <c r="DQ30" s="6">
        <f t="shared" si="66"/>
        <v>13</v>
      </c>
      <c r="DR30" s="6"/>
      <c r="DS30" s="6"/>
      <c r="DT30" s="6"/>
      <c r="DU30" s="14"/>
      <c r="DV30" s="14"/>
      <c r="DW30" s="14"/>
      <c r="DX30" s="14"/>
    </row>
    <row r="31" spans="1:256" s="15" customFormat="1" ht="24.95" customHeight="1" x14ac:dyDescent="0.25">
      <c r="A31" s="7">
        <v>19</v>
      </c>
      <c r="B31" s="8">
        <f t="shared" si="43"/>
        <v>16</v>
      </c>
      <c r="C31" s="8">
        <f t="shared" si="44"/>
        <v>3</v>
      </c>
      <c r="D31" s="8">
        <f t="shared" si="45"/>
        <v>2002</v>
      </c>
      <c r="E31" s="9">
        <v>30203161301909</v>
      </c>
      <c r="F31" s="10">
        <f t="shared" si="5"/>
        <v>37331</v>
      </c>
      <c r="G31" s="8">
        <f t="shared" si="70"/>
        <v>15</v>
      </c>
      <c r="H31" s="8">
        <f t="shared" si="71"/>
        <v>6</v>
      </c>
      <c r="I31" s="11">
        <f t="shared" si="72"/>
        <v>15</v>
      </c>
      <c r="J31" s="12"/>
      <c r="K31" s="12"/>
      <c r="L31" s="12"/>
      <c r="M31" s="3" t="s">
        <v>183</v>
      </c>
      <c r="N31" s="4">
        <v>2534</v>
      </c>
      <c r="O31" s="5">
        <v>1486</v>
      </c>
      <c r="P31" s="5">
        <v>2531</v>
      </c>
      <c r="Q31" s="5"/>
      <c r="R31" s="6"/>
      <c r="S31" s="7"/>
      <c r="T31" s="7">
        <v>4</v>
      </c>
      <c r="U31" s="7">
        <v>14.5</v>
      </c>
      <c r="V31" s="7">
        <v>4</v>
      </c>
      <c r="W31" s="7">
        <v>10</v>
      </c>
      <c r="X31" s="7">
        <f t="shared" si="6"/>
        <v>32.5</v>
      </c>
      <c r="Y31" s="7">
        <v>3.5</v>
      </c>
      <c r="Z31" s="7">
        <v>6</v>
      </c>
      <c r="AA31" s="7">
        <v>3.5</v>
      </c>
      <c r="AB31" s="7">
        <v>9</v>
      </c>
      <c r="AC31" s="7">
        <f t="shared" si="7"/>
        <v>22</v>
      </c>
      <c r="AD31" s="7">
        <v>4.5</v>
      </c>
      <c r="AE31" s="7">
        <v>9.5</v>
      </c>
      <c r="AF31" s="7">
        <v>4.5</v>
      </c>
      <c r="AG31" s="7">
        <v>6.5</v>
      </c>
      <c r="AH31" s="7">
        <f t="shared" si="8"/>
        <v>25</v>
      </c>
      <c r="AI31" s="7">
        <v>3.5</v>
      </c>
      <c r="AJ31" s="7">
        <v>4</v>
      </c>
      <c r="AK31" s="7">
        <v>3.5</v>
      </c>
      <c r="AL31" s="7">
        <v>1.5</v>
      </c>
      <c r="AM31" s="7">
        <f t="shared" si="9"/>
        <v>12.5</v>
      </c>
      <c r="AN31" s="7">
        <v>7</v>
      </c>
      <c r="AO31" s="7">
        <v>36</v>
      </c>
      <c r="AP31" s="7">
        <v>8</v>
      </c>
      <c r="AQ31" s="7">
        <v>38</v>
      </c>
      <c r="AR31" s="7">
        <f t="shared" si="10"/>
        <v>89</v>
      </c>
      <c r="AS31" s="7">
        <v>2</v>
      </c>
      <c r="AT31" s="7">
        <v>8</v>
      </c>
      <c r="AU31" s="7">
        <v>3</v>
      </c>
      <c r="AV31" s="7">
        <v>8</v>
      </c>
      <c r="AW31" s="7">
        <f t="shared" si="11"/>
        <v>21</v>
      </c>
      <c r="AX31" s="7">
        <v>1.5</v>
      </c>
      <c r="AY31" s="7">
        <v>6</v>
      </c>
      <c r="AZ31" s="7">
        <v>1.5</v>
      </c>
      <c r="BA31" s="7">
        <v>7.5</v>
      </c>
      <c r="BB31" s="7">
        <f t="shared" si="12"/>
        <v>16.5</v>
      </c>
      <c r="BC31" s="7">
        <v>3</v>
      </c>
      <c r="BD31" s="7">
        <v>9</v>
      </c>
      <c r="BE31" s="7">
        <v>5</v>
      </c>
      <c r="BF31" s="7">
        <v>12</v>
      </c>
      <c r="BG31" s="7">
        <f t="shared" si="13"/>
        <v>29</v>
      </c>
      <c r="BH31" s="7">
        <v>3.5</v>
      </c>
      <c r="BI31" s="7">
        <v>8</v>
      </c>
      <c r="BJ31" s="7">
        <v>5</v>
      </c>
      <c r="BK31" s="7">
        <v>15</v>
      </c>
      <c r="BL31" s="7">
        <f t="shared" si="14"/>
        <v>31.5</v>
      </c>
      <c r="BM31" s="7">
        <v>13</v>
      </c>
      <c r="BN31" s="7">
        <v>49</v>
      </c>
      <c r="BO31" s="7">
        <v>13</v>
      </c>
      <c r="BP31" s="7">
        <v>46</v>
      </c>
      <c r="BQ31" s="7">
        <f t="shared" si="15"/>
        <v>121</v>
      </c>
      <c r="BR31" s="1">
        <f t="shared" si="16"/>
        <v>152.5</v>
      </c>
      <c r="BS31" s="7">
        <v>3</v>
      </c>
      <c r="BT31" s="7">
        <v>10.5</v>
      </c>
      <c r="BU31" s="7">
        <v>4</v>
      </c>
      <c r="BV31" s="7">
        <v>8</v>
      </c>
      <c r="BW31" s="7">
        <f t="shared" si="17"/>
        <v>25.5</v>
      </c>
      <c r="BX31" s="7">
        <v>2</v>
      </c>
      <c r="BY31" s="7">
        <v>6.5</v>
      </c>
      <c r="BZ31" s="7">
        <v>3</v>
      </c>
      <c r="CA31" s="7">
        <v>10</v>
      </c>
      <c r="CB31" s="7">
        <f t="shared" si="18"/>
        <v>21.5</v>
      </c>
      <c r="CC31" s="7">
        <v>1.5</v>
      </c>
      <c r="CD31" s="7">
        <v>7</v>
      </c>
      <c r="CE31" s="7">
        <v>1</v>
      </c>
      <c r="CF31" s="7">
        <v>6.5</v>
      </c>
      <c r="CG31" s="7">
        <f t="shared" si="19"/>
        <v>16</v>
      </c>
      <c r="CH31" s="1">
        <f t="shared" si="20"/>
        <v>463</v>
      </c>
      <c r="CI31" s="7">
        <v>1.5</v>
      </c>
      <c r="CJ31" s="7">
        <v>5.5</v>
      </c>
      <c r="CK31" s="7">
        <v>1.5</v>
      </c>
      <c r="CL31" s="7">
        <v>2</v>
      </c>
      <c r="CM31" s="7">
        <f t="shared" si="21"/>
        <v>10.5</v>
      </c>
      <c r="CN31" s="7"/>
      <c r="CO31" s="7"/>
      <c r="CP31" s="7"/>
      <c r="CQ31" s="7"/>
      <c r="CR31" s="7">
        <f t="shared" si="46"/>
        <v>0</v>
      </c>
      <c r="CS31" s="7"/>
      <c r="CT31" s="7"/>
      <c r="CU31" s="7"/>
      <c r="CV31" s="7"/>
      <c r="CW31" s="7">
        <f t="shared" si="47"/>
        <v>0</v>
      </c>
      <c r="CX31" s="7" t="str">
        <f t="shared" si="48"/>
        <v>دور ثان</v>
      </c>
      <c r="CY31" s="13" t="str">
        <f t="shared" si="49"/>
        <v xml:space="preserve"> *فيزياء</v>
      </c>
      <c r="CZ31" s="1"/>
      <c r="DA31" s="7" t="str">
        <f t="shared" si="50"/>
        <v/>
      </c>
      <c r="DB31" s="7" t="str">
        <f t="shared" si="51"/>
        <v/>
      </c>
      <c r="DC31" s="7" t="str">
        <f t="shared" si="52"/>
        <v/>
      </c>
      <c r="DD31" s="7" t="str">
        <f t="shared" si="53"/>
        <v xml:space="preserve"> *فيزياء</v>
      </c>
      <c r="DE31" s="7" t="str">
        <f t="shared" si="54"/>
        <v/>
      </c>
      <c r="DF31" s="7" t="str">
        <f t="shared" si="55"/>
        <v/>
      </c>
      <c r="DG31" s="7" t="str">
        <f t="shared" si="56"/>
        <v/>
      </c>
      <c r="DH31" s="7" t="str">
        <f t="shared" si="57"/>
        <v/>
      </c>
      <c r="DI31" s="7" t="str">
        <f t="shared" si="58"/>
        <v/>
      </c>
      <c r="DJ31" s="7" t="str">
        <f t="shared" si="59"/>
        <v/>
      </c>
      <c r="DK31" s="7" t="str">
        <f t="shared" si="60"/>
        <v/>
      </c>
      <c r="DL31" s="7" t="str">
        <f t="shared" si="61"/>
        <v/>
      </c>
      <c r="DM31" s="7" t="str">
        <f t="shared" si="62"/>
        <v/>
      </c>
      <c r="DN31" s="7" t="str">
        <f t="shared" si="63"/>
        <v/>
      </c>
      <c r="DO31" s="7" t="str">
        <f t="shared" si="64"/>
        <v/>
      </c>
      <c r="DP31" s="6">
        <f t="shared" si="65"/>
        <v>12</v>
      </c>
      <c r="DQ31" s="6">
        <f t="shared" si="66"/>
        <v>14</v>
      </c>
      <c r="DR31" s="6"/>
      <c r="DS31" s="6"/>
      <c r="DT31" s="6"/>
      <c r="DU31" s="14"/>
      <c r="DV31" s="14"/>
      <c r="DW31" s="14"/>
      <c r="DX31" s="14"/>
    </row>
    <row r="32" spans="1:256" s="15" customFormat="1" ht="24.95" customHeight="1" x14ac:dyDescent="0.25">
      <c r="A32" s="7">
        <v>20</v>
      </c>
      <c r="B32" s="8">
        <f t="shared" si="43"/>
        <v>1</v>
      </c>
      <c r="C32" s="8">
        <f t="shared" si="44"/>
        <v>8</v>
      </c>
      <c r="D32" s="8">
        <f t="shared" si="45"/>
        <v>2002</v>
      </c>
      <c r="E32" s="9">
        <v>30208011306149</v>
      </c>
      <c r="F32" s="10">
        <f t="shared" si="5"/>
        <v>37469</v>
      </c>
      <c r="G32" s="8">
        <f t="shared" si="70"/>
        <v>0</v>
      </c>
      <c r="H32" s="8">
        <f t="shared" si="71"/>
        <v>2</v>
      </c>
      <c r="I32" s="11">
        <f t="shared" si="72"/>
        <v>15</v>
      </c>
      <c r="J32" s="12"/>
      <c r="K32" s="12"/>
      <c r="L32" s="12"/>
      <c r="M32" s="3" t="s">
        <v>184</v>
      </c>
      <c r="N32" s="4">
        <v>2536</v>
      </c>
      <c r="O32" s="5">
        <v>1488</v>
      </c>
      <c r="P32" s="5">
        <v>2533</v>
      </c>
      <c r="Q32" s="5"/>
      <c r="R32" s="6"/>
      <c r="S32" s="7"/>
      <c r="T32" s="7">
        <v>4</v>
      </c>
      <c r="U32" s="7">
        <v>13</v>
      </c>
      <c r="V32" s="7">
        <v>4</v>
      </c>
      <c r="W32" s="7">
        <v>12.5</v>
      </c>
      <c r="X32" s="7">
        <f t="shared" si="6"/>
        <v>33.5</v>
      </c>
      <c r="Y32" s="7">
        <v>3.5</v>
      </c>
      <c r="Z32" s="7">
        <v>6.5</v>
      </c>
      <c r="AA32" s="7">
        <v>3.5</v>
      </c>
      <c r="AB32" s="7">
        <v>7</v>
      </c>
      <c r="AC32" s="7">
        <f t="shared" si="7"/>
        <v>20.5</v>
      </c>
      <c r="AD32" s="7">
        <v>4</v>
      </c>
      <c r="AE32" s="7">
        <v>9.5</v>
      </c>
      <c r="AF32" s="7">
        <v>4</v>
      </c>
      <c r="AG32" s="7">
        <v>8</v>
      </c>
      <c r="AH32" s="7">
        <f t="shared" si="8"/>
        <v>25.5</v>
      </c>
      <c r="AI32" s="7">
        <v>3.5</v>
      </c>
      <c r="AJ32" s="7">
        <v>2.5</v>
      </c>
      <c r="AK32" s="7">
        <v>3</v>
      </c>
      <c r="AL32" s="7">
        <v>2</v>
      </c>
      <c r="AM32" s="7">
        <f t="shared" si="9"/>
        <v>11</v>
      </c>
      <c r="AN32" s="7">
        <v>7</v>
      </c>
      <c r="AO32" s="7">
        <v>32</v>
      </c>
      <c r="AP32" s="7">
        <v>8</v>
      </c>
      <c r="AQ32" s="7">
        <v>37</v>
      </c>
      <c r="AR32" s="7">
        <f t="shared" si="10"/>
        <v>84</v>
      </c>
      <c r="AS32" s="7">
        <v>4</v>
      </c>
      <c r="AT32" s="7">
        <v>5.5</v>
      </c>
      <c r="AU32" s="7">
        <v>3.5</v>
      </c>
      <c r="AV32" s="7">
        <v>7</v>
      </c>
      <c r="AW32" s="7">
        <f t="shared" si="11"/>
        <v>20</v>
      </c>
      <c r="AX32" s="7">
        <v>1.5</v>
      </c>
      <c r="AY32" s="7">
        <v>6</v>
      </c>
      <c r="AZ32" s="7">
        <v>1.5</v>
      </c>
      <c r="BA32" s="7">
        <v>6</v>
      </c>
      <c r="BB32" s="7">
        <f t="shared" si="12"/>
        <v>15</v>
      </c>
      <c r="BC32" s="7">
        <v>3</v>
      </c>
      <c r="BD32" s="7">
        <v>7</v>
      </c>
      <c r="BE32" s="7">
        <v>5</v>
      </c>
      <c r="BF32" s="7">
        <v>13</v>
      </c>
      <c r="BG32" s="7">
        <f t="shared" si="13"/>
        <v>28</v>
      </c>
      <c r="BH32" s="7">
        <v>3.5</v>
      </c>
      <c r="BI32" s="7">
        <v>5</v>
      </c>
      <c r="BJ32" s="7">
        <v>5</v>
      </c>
      <c r="BK32" s="7">
        <v>17</v>
      </c>
      <c r="BL32" s="7">
        <f t="shared" si="14"/>
        <v>30.5</v>
      </c>
      <c r="BM32" s="7">
        <v>13</v>
      </c>
      <c r="BN32" s="7">
        <v>43</v>
      </c>
      <c r="BO32" s="7">
        <v>13</v>
      </c>
      <c r="BP32" s="7">
        <v>43</v>
      </c>
      <c r="BQ32" s="7">
        <f t="shared" si="15"/>
        <v>112</v>
      </c>
      <c r="BR32" s="1">
        <f t="shared" si="16"/>
        <v>142.5</v>
      </c>
      <c r="BS32" s="7">
        <v>3</v>
      </c>
      <c r="BT32" s="7">
        <v>8.5</v>
      </c>
      <c r="BU32" s="7">
        <v>4</v>
      </c>
      <c r="BV32" s="7">
        <v>11</v>
      </c>
      <c r="BW32" s="7">
        <f t="shared" si="17"/>
        <v>26.5</v>
      </c>
      <c r="BX32" s="7">
        <v>4</v>
      </c>
      <c r="BY32" s="7">
        <v>6.5</v>
      </c>
      <c r="BZ32" s="7">
        <v>3</v>
      </c>
      <c r="CA32" s="7">
        <v>7</v>
      </c>
      <c r="CB32" s="7">
        <f t="shared" si="18"/>
        <v>20.5</v>
      </c>
      <c r="CC32" s="7">
        <v>1.5</v>
      </c>
      <c r="CD32" s="7">
        <v>6</v>
      </c>
      <c r="CE32" s="7">
        <v>1</v>
      </c>
      <c r="CF32" s="7">
        <v>6.5</v>
      </c>
      <c r="CG32" s="7">
        <f t="shared" si="19"/>
        <v>15</v>
      </c>
      <c r="CH32" s="1">
        <f t="shared" si="20"/>
        <v>442</v>
      </c>
      <c r="CI32" s="7">
        <v>1.5</v>
      </c>
      <c r="CJ32" s="7">
        <v>5</v>
      </c>
      <c r="CK32" s="7">
        <v>1.5</v>
      </c>
      <c r="CL32" s="7">
        <v>2.5</v>
      </c>
      <c r="CM32" s="7">
        <f t="shared" si="21"/>
        <v>10.5</v>
      </c>
      <c r="CN32" s="7"/>
      <c r="CO32" s="7"/>
      <c r="CP32" s="7"/>
      <c r="CQ32" s="7"/>
      <c r="CR32" s="7">
        <f t="shared" si="46"/>
        <v>0</v>
      </c>
      <c r="CS32" s="7"/>
      <c r="CT32" s="7"/>
      <c r="CU32" s="7"/>
      <c r="CV32" s="7"/>
      <c r="CW32" s="7">
        <f t="shared" si="47"/>
        <v>0</v>
      </c>
      <c r="CX32" s="7" t="str">
        <f t="shared" si="48"/>
        <v>دور ثان</v>
      </c>
      <c r="CY32" s="13" t="str">
        <f t="shared" si="49"/>
        <v xml:space="preserve"> *فيزياء</v>
      </c>
      <c r="CZ32" s="1"/>
      <c r="DA32" s="7" t="str">
        <f t="shared" si="50"/>
        <v/>
      </c>
      <c r="DB32" s="7" t="str">
        <f t="shared" si="51"/>
        <v/>
      </c>
      <c r="DC32" s="7" t="str">
        <f t="shared" si="52"/>
        <v/>
      </c>
      <c r="DD32" s="7" t="str">
        <f t="shared" si="53"/>
        <v xml:space="preserve"> *فيزياء</v>
      </c>
      <c r="DE32" s="7" t="str">
        <f t="shared" si="54"/>
        <v/>
      </c>
      <c r="DF32" s="7" t="str">
        <f t="shared" si="55"/>
        <v/>
      </c>
      <c r="DG32" s="7" t="str">
        <f t="shared" si="56"/>
        <v/>
      </c>
      <c r="DH32" s="7" t="str">
        <f t="shared" si="57"/>
        <v/>
      </c>
      <c r="DI32" s="7" t="str">
        <f t="shared" si="58"/>
        <v/>
      </c>
      <c r="DJ32" s="7" t="str">
        <f t="shared" si="59"/>
        <v/>
      </c>
      <c r="DK32" s="7" t="str">
        <f t="shared" si="60"/>
        <v/>
      </c>
      <c r="DL32" s="7" t="str">
        <f t="shared" si="61"/>
        <v/>
      </c>
      <c r="DM32" s="7" t="str">
        <f t="shared" si="62"/>
        <v/>
      </c>
      <c r="DN32" s="7" t="str">
        <f t="shared" si="63"/>
        <v/>
      </c>
      <c r="DO32" s="7" t="str">
        <f t="shared" si="64"/>
        <v/>
      </c>
      <c r="DP32" s="6">
        <f t="shared" si="65"/>
        <v>12</v>
      </c>
      <c r="DQ32" s="6">
        <f t="shared" si="66"/>
        <v>14</v>
      </c>
      <c r="DR32" s="6"/>
      <c r="DS32" s="6"/>
      <c r="DT32" s="6"/>
      <c r="DU32" s="14"/>
      <c r="DV32" s="14"/>
      <c r="DW32" s="14"/>
      <c r="DX32" s="14"/>
    </row>
    <row r="33" spans="1:256" s="15" customFormat="1" ht="24.95" customHeight="1" x14ac:dyDescent="0.25">
      <c r="A33" s="7">
        <v>21</v>
      </c>
      <c r="B33" s="8">
        <f t="shared" si="43"/>
        <v>6</v>
      </c>
      <c r="C33" s="8">
        <f t="shared" si="44"/>
        <v>4</v>
      </c>
      <c r="D33" s="8">
        <f t="shared" si="45"/>
        <v>2002</v>
      </c>
      <c r="E33" s="9">
        <v>30204061302785</v>
      </c>
      <c r="F33" s="10">
        <f t="shared" si="5"/>
        <v>37352</v>
      </c>
      <c r="G33" s="8">
        <f t="shared" si="70"/>
        <v>25</v>
      </c>
      <c r="H33" s="8">
        <f t="shared" si="71"/>
        <v>5</v>
      </c>
      <c r="I33" s="11">
        <f t="shared" si="72"/>
        <v>15</v>
      </c>
      <c r="J33" s="12"/>
      <c r="K33" s="12"/>
      <c r="L33" s="12"/>
      <c r="M33" s="3" t="s">
        <v>185</v>
      </c>
      <c r="N33" s="4">
        <v>2538</v>
      </c>
      <c r="O33" s="5">
        <v>1490</v>
      </c>
      <c r="P33" s="5">
        <v>2535</v>
      </c>
      <c r="Q33" s="5"/>
      <c r="R33" s="6"/>
      <c r="S33" s="7"/>
      <c r="T33" s="7">
        <v>4</v>
      </c>
      <c r="U33" s="7">
        <v>14.5</v>
      </c>
      <c r="V33" s="7">
        <v>4</v>
      </c>
      <c r="W33" s="7">
        <v>12.5</v>
      </c>
      <c r="X33" s="7">
        <f t="shared" si="6"/>
        <v>35</v>
      </c>
      <c r="Y33" s="7">
        <v>3.9</v>
      </c>
      <c r="Z33" s="7">
        <v>5.5</v>
      </c>
      <c r="AA33" s="7">
        <v>3.9</v>
      </c>
      <c r="AB33" s="7">
        <v>7</v>
      </c>
      <c r="AC33" s="7">
        <f t="shared" si="7"/>
        <v>20.3</v>
      </c>
      <c r="AD33" s="7">
        <v>4</v>
      </c>
      <c r="AE33" s="7">
        <v>11.5</v>
      </c>
      <c r="AF33" s="7">
        <v>4</v>
      </c>
      <c r="AG33" s="7">
        <v>5.5</v>
      </c>
      <c r="AH33" s="7">
        <f t="shared" si="8"/>
        <v>25</v>
      </c>
      <c r="AI33" s="7">
        <v>3.5</v>
      </c>
      <c r="AJ33" s="7">
        <v>7.5</v>
      </c>
      <c r="AK33" s="7">
        <v>3</v>
      </c>
      <c r="AL33" s="7">
        <v>6</v>
      </c>
      <c r="AM33" s="7">
        <f t="shared" si="9"/>
        <v>20</v>
      </c>
      <c r="AN33" s="7">
        <v>7</v>
      </c>
      <c r="AO33" s="7">
        <v>32</v>
      </c>
      <c r="AP33" s="7">
        <v>8</v>
      </c>
      <c r="AQ33" s="7">
        <v>34</v>
      </c>
      <c r="AR33" s="7">
        <f t="shared" si="10"/>
        <v>81</v>
      </c>
      <c r="AS33" s="7">
        <v>4</v>
      </c>
      <c r="AT33" s="7">
        <v>4</v>
      </c>
      <c r="AU33" s="7">
        <v>3</v>
      </c>
      <c r="AV33" s="7">
        <v>9</v>
      </c>
      <c r="AW33" s="7">
        <f t="shared" si="11"/>
        <v>20</v>
      </c>
      <c r="AX33" s="7">
        <v>1.5</v>
      </c>
      <c r="AY33" s="7">
        <v>6.5</v>
      </c>
      <c r="AZ33" s="7">
        <v>1.5</v>
      </c>
      <c r="BA33" s="7">
        <v>7</v>
      </c>
      <c r="BB33" s="7">
        <f t="shared" si="12"/>
        <v>16.5</v>
      </c>
      <c r="BC33" s="7">
        <v>5</v>
      </c>
      <c r="BD33" s="7">
        <v>7.5</v>
      </c>
      <c r="BE33" s="7">
        <v>5</v>
      </c>
      <c r="BF33" s="7">
        <v>8</v>
      </c>
      <c r="BG33" s="7">
        <f t="shared" si="13"/>
        <v>25.5</v>
      </c>
      <c r="BH33" s="7">
        <v>3.5</v>
      </c>
      <c r="BI33" s="7">
        <v>4</v>
      </c>
      <c r="BJ33" s="7">
        <v>5</v>
      </c>
      <c r="BK33" s="7">
        <v>11</v>
      </c>
      <c r="BL33" s="7">
        <f t="shared" si="14"/>
        <v>23.5</v>
      </c>
      <c r="BM33" s="7">
        <v>11</v>
      </c>
      <c r="BN33" s="7">
        <v>40</v>
      </c>
      <c r="BO33" s="7">
        <v>13</v>
      </c>
      <c r="BP33" s="7">
        <v>42</v>
      </c>
      <c r="BQ33" s="7">
        <f t="shared" si="15"/>
        <v>106</v>
      </c>
      <c r="BR33" s="1">
        <f t="shared" si="16"/>
        <v>129.5</v>
      </c>
      <c r="BS33" s="7">
        <v>3</v>
      </c>
      <c r="BT33" s="7">
        <v>9</v>
      </c>
      <c r="BU33" s="7">
        <v>4</v>
      </c>
      <c r="BV33" s="7">
        <v>10</v>
      </c>
      <c r="BW33" s="7">
        <f t="shared" si="17"/>
        <v>26</v>
      </c>
      <c r="BX33" s="7">
        <v>2</v>
      </c>
      <c r="BY33" s="7">
        <v>8</v>
      </c>
      <c r="BZ33" s="7">
        <v>3</v>
      </c>
      <c r="CA33" s="7">
        <v>9</v>
      </c>
      <c r="CB33" s="7">
        <f t="shared" si="18"/>
        <v>22</v>
      </c>
      <c r="CC33" s="7">
        <v>1.5</v>
      </c>
      <c r="CD33" s="7">
        <v>4.5</v>
      </c>
      <c r="CE33" s="7">
        <v>1</v>
      </c>
      <c r="CF33" s="7">
        <v>6.5</v>
      </c>
      <c r="CG33" s="7">
        <f t="shared" si="19"/>
        <v>13.5</v>
      </c>
      <c r="CH33" s="1">
        <f t="shared" si="20"/>
        <v>434.3</v>
      </c>
      <c r="CI33" s="7">
        <v>1.5</v>
      </c>
      <c r="CJ33" s="7">
        <v>3.5</v>
      </c>
      <c r="CK33" s="7">
        <v>1.5</v>
      </c>
      <c r="CL33" s="7">
        <v>4</v>
      </c>
      <c r="CM33" s="7">
        <f t="shared" si="21"/>
        <v>10.5</v>
      </c>
      <c r="CN33" s="7"/>
      <c r="CO33" s="7"/>
      <c r="CP33" s="7"/>
      <c r="CQ33" s="7"/>
      <c r="CR33" s="7">
        <f t="shared" si="46"/>
        <v>0</v>
      </c>
      <c r="CS33" s="7"/>
      <c r="CT33" s="7"/>
      <c r="CU33" s="7"/>
      <c r="CV33" s="7"/>
      <c r="CW33" s="7">
        <f t="shared" si="47"/>
        <v>0</v>
      </c>
      <c r="CX33" s="7" t="str">
        <f t="shared" si="48"/>
        <v>دور ثان</v>
      </c>
      <c r="CY33" s="13" t="str">
        <f t="shared" si="49"/>
        <v xml:space="preserve"> *تكنولوجيا العمليات نظري</v>
      </c>
      <c r="CZ33" s="1"/>
      <c r="DA33" s="7" t="str">
        <f t="shared" si="50"/>
        <v/>
      </c>
      <c r="DB33" s="7" t="str">
        <f t="shared" si="51"/>
        <v/>
      </c>
      <c r="DC33" s="7" t="str">
        <f t="shared" si="52"/>
        <v/>
      </c>
      <c r="DD33" s="7" t="str">
        <f t="shared" si="53"/>
        <v/>
      </c>
      <c r="DE33" s="7" t="str">
        <f t="shared" si="54"/>
        <v/>
      </c>
      <c r="DF33" s="7" t="str">
        <f t="shared" si="55"/>
        <v/>
      </c>
      <c r="DG33" s="7" t="str">
        <f t="shared" si="56"/>
        <v/>
      </c>
      <c r="DH33" s="7" t="str">
        <f t="shared" si="57"/>
        <v/>
      </c>
      <c r="DI33" s="7" t="str">
        <f t="shared" si="58"/>
        <v xml:space="preserve"> *تكنولوجيا العمليات نظري</v>
      </c>
      <c r="DJ33" s="7" t="str">
        <f t="shared" si="59"/>
        <v/>
      </c>
      <c r="DK33" s="7" t="str">
        <f t="shared" si="60"/>
        <v/>
      </c>
      <c r="DL33" s="7" t="str">
        <f t="shared" si="61"/>
        <v/>
      </c>
      <c r="DM33" s="7" t="str">
        <f t="shared" si="62"/>
        <v/>
      </c>
      <c r="DN33" s="7" t="str">
        <f t="shared" si="63"/>
        <v/>
      </c>
      <c r="DO33" s="7" t="str">
        <f t="shared" si="64"/>
        <v/>
      </c>
      <c r="DP33" s="6">
        <f t="shared" si="65"/>
        <v>12</v>
      </c>
      <c r="DQ33" s="6">
        <f t="shared" si="66"/>
        <v>14</v>
      </c>
      <c r="DR33" s="6"/>
      <c r="DS33" s="6"/>
      <c r="DT33" s="6"/>
      <c r="DU33" s="14"/>
      <c r="DV33" s="14"/>
      <c r="DW33" s="14"/>
      <c r="DX33" s="14"/>
    </row>
    <row r="34" spans="1:256" s="15" customFormat="1" ht="24.95" customHeight="1" x14ac:dyDescent="0.25">
      <c r="A34" s="7">
        <v>22</v>
      </c>
      <c r="B34" s="8">
        <f t="shared" si="43"/>
        <v>1</v>
      </c>
      <c r="C34" s="8">
        <f t="shared" si="44"/>
        <v>9</v>
      </c>
      <c r="D34" s="8">
        <f t="shared" si="45"/>
        <v>2001</v>
      </c>
      <c r="E34" s="9">
        <v>30109011326028</v>
      </c>
      <c r="F34" s="10">
        <f t="shared" si="5"/>
        <v>37135</v>
      </c>
      <c r="G34" s="8">
        <f t="shared" si="70"/>
        <v>0</v>
      </c>
      <c r="H34" s="8">
        <f t="shared" si="71"/>
        <v>1</v>
      </c>
      <c r="I34" s="11">
        <f t="shared" si="72"/>
        <v>16</v>
      </c>
      <c r="J34" s="12"/>
      <c r="K34" s="12"/>
      <c r="L34" s="12"/>
      <c r="M34" s="3" t="s">
        <v>186</v>
      </c>
      <c r="N34" s="4">
        <v>2539</v>
      </c>
      <c r="O34" s="5">
        <v>1491</v>
      </c>
      <c r="P34" s="5">
        <v>2536</v>
      </c>
      <c r="Q34" s="5"/>
      <c r="R34" s="6"/>
      <c r="S34" s="7"/>
      <c r="T34" s="7">
        <v>4</v>
      </c>
      <c r="U34" s="7">
        <v>14.5</v>
      </c>
      <c r="V34" s="7">
        <v>4</v>
      </c>
      <c r="W34" s="7">
        <v>12.5</v>
      </c>
      <c r="X34" s="7">
        <f t="shared" si="6"/>
        <v>35</v>
      </c>
      <c r="Y34" s="7">
        <v>3.5</v>
      </c>
      <c r="Z34" s="7">
        <v>5</v>
      </c>
      <c r="AA34" s="7">
        <v>3.5</v>
      </c>
      <c r="AB34" s="7">
        <v>9</v>
      </c>
      <c r="AC34" s="7">
        <f t="shared" si="7"/>
        <v>21</v>
      </c>
      <c r="AD34" s="7">
        <v>4</v>
      </c>
      <c r="AE34" s="7">
        <v>12.5</v>
      </c>
      <c r="AF34" s="7">
        <v>4</v>
      </c>
      <c r="AG34" s="7">
        <v>6</v>
      </c>
      <c r="AH34" s="7">
        <f t="shared" si="8"/>
        <v>26.5</v>
      </c>
      <c r="AI34" s="7">
        <v>3.5</v>
      </c>
      <c r="AJ34" s="7">
        <v>0</v>
      </c>
      <c r="AK34" s="7">
        <v>3</v>
      </c>
      <c r="AL34" s="7">
        <v>6</v>
      </c>
      <c r="AM34" s="7">
        <f t="shared" si="9"/>
        <v>12.5</v>
      </c>
      <c r="AN34" s="7">
        <v>7</v>
      </c>
      <c r="AO34" s="7">
        <v>38</v>
      </c>
      <c r="AP34" s="7">
        <v>7</v>
      </c>
      <c r="AQ34" s="7">
        <v>37</v>
      </c>
      <c r="AR34" s="7">
        <f t="shared" si="10"/>
        <v>89</v>
      </c>
      <c r="AS34" s="7">
        <v>4</v>
      </c>
      <c r="AT34" s="7">
        <v>4</v>
      </c>
      <c r="AU34" s="7">
        <v>3</v>
      </c>
      <c r="AV34" s="7">
        <v>9</v>
      </c>
      <c r="AW34" s="7">
        <f t="shared" si="11"/>
        <v>20</v>
      </c>
      <c r="AX34" s="7">
        <v>1.5</v>
      </c>
      <c r="AY34" s="7">
        <v>6</v>
      </c>
      <c r="AZ34" s="7">
        <v>1.5</v>
      </c>
      <c r="BA34" s="7">
        <v>4.5</v>
      </c>
      <c r="BB34" s="7">
        <f t="shared" si="12"/>
        <v>13.5</v>
      </c>
      <c r="BC34" s="7">
        <v>3</v>
      </c>
      <c r="BD34" s="7">
        <v>15</v>
      </c>
      <c r="BE34" s="7">
        <v>3</v>
      </c>
      <c r="BF34" s="7">
        <v>5</v>
      </c>
      <c r="BG34" s="7">
        <f t="shared" si="13"/>
        <v>26</v>
      </c>
      <c r="BH34" s="7">
        <v>3.5</v>
      </c>
      <c r="BI34" s="7">
        <v>4</v>
      </c>
      <c r="BJ34" s="7">
        <v>5</v>
      </c>
      <c r="BK34" s="7">
        <v>11</v>
      </c>
      <c r="BL34" s="7">
        <f t="shared" si="14"/>
        <v>23.5</v>
      </c>
      <c r="BM34" s="7">
        <v>11</v>
      </c>
      <c r="BN34" s="7">
        <v>33</v>
      </c>
      <c r="BO34" s="7">
        <v>13</v>
      </c>
      <c r="BP34" s="7">
        <v>42</v>
      </c>
      <c r="BQ34" s="7">
        <f t="shared" si="15"/>
        <v>99</v>
      </c>
      <c r="BR34" s="1">
        <f t="shared" si="16"/>
        <v>122.5</v>
      </c>
      <c r="BS34" s="7">
        <v>5</v>
      </c>
      <c r="BT34" s="7">
        <v>9.5</v>
      </c>
      <c r="BU34" s="7">
        <v>4</v>
      </c>
      <c r="BV34" s="7">
        <v>7</v>
      </c>
      <c r="BW34" s="7">
        <f t="shared" si="17"/>
        <v>25.5</v>
      </c>
      <c r="BX34" s="7">
        <v>3</v>
      </c>
      <c r="BY34" s="7">
        <v>5</v>
      </c>
      <c r="BZ34" s="7">
        <v>3</v>
      </c>
      <c r="CA34" s="7">
        <v>9</v>
      </c>
      <c r="CB34" s="7">
        <f t="shared" si="18"/>
        <v>20</v>
      </c>
      <c r="CC34" s="7">
        <v>1.5</v>
      </c>
      <c r="CD34" s="7">
        <v>5</v>
      </c>
      <c r="CE34" s="7">
        <v>2</v>
      </c>
      <c r="CF34" s="7">
        <v>5</v>
      </c>
      <c r="CG34" s="7">
        <f t="shared" si="19"/>
        <v>13.5</v>
      </c>
      <c r="CH34" s="1">
        <f t="shared" si="20"/>
        <v>425</v>
      </c>
      <c r="CI34" s="7">
        <v>1.5</v>
      </c>
      <c r="CJ34" s="7">
        <v>6</v>
      </c>
      <c r="CK34" s="7">
        <v>1.5</v>
      </c>
      <c r="CL34" s="7">
        <v>4</v>
      </c>
      <c r="CM34" s="7">
        <f t="shared" si="21"/>
        <v>13</v>
      </c>
      <c r="CN34" s="7"/>
      <c r="CO34" s="7"/>
      <c r="CP34" s="7"/>
      <c r="CQ34" s="7"/>
      <c r="CR34" s="7">
        <f t="shared" si="46"/>
        <v>0</v>
      </c>
      <c r="CS34" s="7"/>
      <c r="CT34" s="7"/>
      <c r="CU34" s="7"/>
      <c r="CV34" s="7"/>
      <c r="CW34" s="7">
        <f t="shared" si="47"/>
        <v>0</v>
      </c>
      <c r="CX34" s="7" t="str">
        <f t="shared" si="48"/>
        <v>راسبة</v>
      </c>
      <c r="CY34" s="13" t="str">
        <f t="shared" si="49"/>
        <v xml:space="preserve"> *فيزياء *تكنولوجيا العمليات نظري</v>
      </c>
      <c r="CZ34" s="1"/>
      <c r="DA34" s="7" t="str">
        <f t="shared" si="50"/>
        <v/>
      </c>
      <c r="DB34" s="7" t="str">
        <f t="shared" si="51"/>
        <v/>
      </c>
      <c r="DC34" s="7" t="str">
        <f t="shared" si="52"/>
        <v/>
      </c>
      <c r="DD34" s="7" t="str">
        <f t="shared" si="53"/>
        <v xml:space="preserve"> *فيزياء</v>
      </c>
      <c r="DE34" s="7" t="str">
        <f t="shared" si="54"/>
        <v/>
      </c>
      <c r="DF34" s="7" t="str">
        <f t="shared" si="55"/>
        <v/>
      </c>
      <c r="DG34" s="7" t="str">
        <f t="shared" si="56"/>
        <v/>
      </c>
      <c r="DH34" s="7" t="str">
        <f t="shared" si="57"/>
        <v/>
      </c>
      <c r="DI34" s="7" t="str">
        <f t="shared" si="58"/>
        <v xml:space="preserve"> *تكنولوجيا العمليات نظري</v>
      </c>
      <c r="DJ34" s="7" t="str">
        <f t="shared" si="59"/>
        <v/>
      </c>
      <c r="DK34" s="7" t="str">
        <f t="shared" si="60"/>
        <v/>
      </c>
      <c r="DL34" s="7" t="str">
        <f t="shared" si="61"/>
        <v/>
      </c>
      <c r="DM34" s="7" t="str">
        <f t="shared" si="62"/>
        <v/>
      </c>
      <c r="DN34" s="7" t="str">
        <f t="shared" si="63"/>
        <v/>
      </c>
      <c r="DO34" s="7" t="str">
        <f t="shared" si="64"/>
        <v/>
      </c>
      <c r="DP34" s="6">
        <f t="shared" si="65"/>
        <v>11</v>
      </c>
      <c r="DQ34" s="6">
        <f t="shared" si="66"/>
        <v>13</v>
      </c>
      <c r="DR34" s="6"/>
      <c r="DS34" s="6"/>
      <c r="DT34" s="6"/>
      <c r="DU34" s="14"/>
      <c r="DV34" s="14"/>
      <c r="DW34" s="14"/>
      <c r="DX34" s="14"/>
    </row>
    <row r="35" spans="1:256" s="15" customFormat="1" ht="24.95" customHeight="1" x14ac:dyDescent="0.25">
      <c r="A35" s="7">
        <v>23</v>
      </c>
      <c r="B35" s="8">
        <f t="shared" si="43"/>
        <v>26</v>
      </c>
      <c r="C35" s="8">
        <f t="shared" si="44"/>
        <v>10</v>
      </c>
      <c r="D35" s="8">
        <f t="shared" si="45"/>
        <v>2001</v>
      </c>
      <c r="E35" s="9">
        <v>30110261300669</v>
      </c>
      <c r="F35" s="10">
        <f t="shared" si="5"/>
        <v>37190</v>
      </c>
      <c r="G35" s="8">
        <f t="shared" si="70"/>
        <v>5</v>
      </c>
      <c r="H35" s="8">
        <f t="shared" si="71"/>
        <v>11</v>
      </c>
      <c r="I35" s="11">
        <f t="shared" si="72"/>
        <v>15</v>
      </c>
      <c r="J35" s="12"/>
      <c r="K35" s="12"/>
      <c r="L35" s="12"/>
      <c r="M35" s="3" t="s">
        <v>187</v>
      </c>
      <c r="N35" s="4">
        <v>2541</v>
      </c>
      <c r="O35" s="5">
        <v>1493</v>
      </c>
      <c r="P35" s="5">
        <v>2538</v>
      </c>
      <c r="Q35" s="5"/>
      <c r="R35" s="6"/>
      <c r="S35" s="7"/>
      <c r="T35" s="7">
        <v>3</v>
      </c>
      <c r="U35" s="7">
        <v>13</v>
      </c>
      <c r="V35" s="7">
        <v>4</v>
      </c>
      <c r="W35" s="7">
        <v>12</v>
      </c>
      <c r="X35" s="7">
        <f t="shared" si="6"/>
        <v>32</v>
      </c>
      <c r="Y35" s="7">
        <v>3.5</v>
      </c>
      <c r="Z35" s="7">
        <v>5</v>
      </c>
      <c r="AA35" s="7">
        <v>3.5</v>
      </c>
      <c r="AB35" s="7">
        <v>9</v>
      </c>
      <c r="AC35" s="7">
        <f t="shared" si="7"/>
        <v>21</v>
      </c>
      <c r="AD35" s="7">
        <v>4.5</v>
      </c>
      <c r="AE35" s="7">
        <v>9</v>
      </c>
      <c r="AF35" s="7">
        <v>4</v>
      </c>
      <c r="AG35" s="7">
        <v>7.5</v>
      </c>
      <c r="AH35" s="7">
        <f t="shared" si="8"/>
        <v>25</v>
      </c>
      <c r="AI35" s="7">
        <v>3.5</v>
      </c>
      <c r="AJ35" s="7">
        <v>3</v>
      </c>
      <c r="AK35" s="7">
        <v>3</v>
      </c>
      <c r="AL35" s="7">
        <v>2</v>
      </c>
      <c r="AM35" s="7">
        <f t="shared" si="9"/>
        <v>11.5</v>
      </c>
      <c r="AN35" s="7">
        <v>5</v>
      </c>
      <c r="AO35" s="7">
        <v>31</v>
      </c>
      <c r="AP35" s="7">
        <v>8</v>
      </c>
      <c r="AQ35" s="7">
        <v>38</v>
      </c>
      <c r="AR35" s="7">
        <f t="shared" si="10"/>
        <v>82</v>
      </c>
      <c r="AS35" s="7">
        <v>1</v>
      </c>
      <c r="AT35" s="7">
        <v>8</v>
      </c>
      <c r="AU35" s="7">
        <v>3</v>
      </c>
      <c r="AV35" s="7">
        <v>9</v>
      </c>
      <c r="AW35" s="7">
        <f t="shared" si="11"/>
        <v>21</v>
      </c>
      <c r="AX35" s="7">
        <v>1</v>
      </c>
      <c r="AY35" s="7">
        <v>6</v>
      </c>
      <c r="AZ35" s="7">
        <v>1.5</v>
      </c>
      <c r="BA35" s="7">
        <v>7</v>
      </c>
      <c r="BB35" s="7">
        <f t="shared" si="12"/>
        <v>15.5</v>
      </c>
      <c r="BC35" s="7">
        <v>4</v>
      </c>
      <c r="BD35" s="7">
        <v>5</v>
      </c>
      <c r="BE35" s="7">
        <v>5</v>
      </c>
      <c r="BF35" s="7">
        <v>11</v>
      </c>
      <c r="BG35" s="7">
        <f t="shared" si="13"/>
        <v>25</v>
      </c>
      <c r="BH35" s="7">
        <v>3</v>
      </c>
      <c r="BI35" s="7">
        <v>7</v>
      </c>
      <c r="BJ35" s="7">
        <v>5</v>
      </c>
      <c r="BK35" s="7">
        <v>17</v>
      </c>
      <c r="BL35" s="7">
        <f t="shared" si="14"/>
        <v>32</v>
      </c>
      <c r="BM35" s="7">
        <v>11</v>
      </c>
      <c r="BN35" s="7">
        <v>42</v>
      </c>
      <c r="BO35" s="7">
        <v>13</v>
      </c>
      <c r="BP35" s="7">
        <v>46</v>
      </c>
      <c r="BQ35" s="7">
        <f t="shared" si="15"/>
        <v>112</v>
      </c>
      <c r="BR35" s="1">
        <f t="shared" si="16"/>
        <v>144</v>
      </c>
      <c r="BS35" s="7">
        <v>4</v>
      </c>
      <c r="BT35" s="7">
        <v>11</v>
      </c>
      <c r="BU35" s="7">
        <v>4</v>
      </c>
      <c r="BV35" s="7">
        <v>7</v>
      </c>
      <c r="BW35" s="7">
        <f t="shared" si="17"/>
        <v>26</v>
      </c>
      <c r="BX35" s="7">
        <v>4</v>
      </c>
      <c r="BY35" s="7">
        <v>6</v>
      </c>
      <c r="BZ35" s="7">
        <v>3</v>
      </c>
      <c r="CA35" s="7">
        <v>7</v>
      </c>
      <c r="CB35" s="7">
        <f t="shared" si="18"/>
        <v>20</v>
      </c>
      <c r="CC35" s="7">
        <v>1.5</v>
      </c>
      <c r="CD35" s="7">
        <v>6.5</v>
      </c>
      <c r="CE35" s="7">
        <v>1</v>
      </c>
      <c r="CF35" s="7">
        <v>7</v>
      </c>
      <c r="CG35" s="7">
        <f t="shared" si="19"/>
        <v>16</v>
      </c>
      <c r="CH35" s="1">
        <f t="shared" si="20"/>
        <v>439</v>
      </c>
      <c r="CI35" s="7">
        <v>1.5</v>
      </c>
      <c r="CJ35" s="7">
        <v>4.5</v>
      </c>
      <c r="CK35" s="7">
        <v>1.5</v>
      </c>
      <c r="CL35" s="7">
        <v>2.5</v>
      </c>
      <c r="CM35" s="7">
        <f t="shared" si="21"/>
        <v>10</v>
      </c>
      <c r="CN35" s="7"/>
      <c r="CO35" s="7"/>
      <c r="CP35" s="7"/>
      <c r="CQ35" s="7"/>
      <c r="CR35" s="7">
        <f t="shared" si="46"/>
        <v>0</v>
      </c>
      <c r="CS35" s="7"/>
      <c r="CT35" s="7"/>
      <c r="CU35" s="7"/>
      <c r="CV35" s="7"/>
      <c r="CW35" s="7">
        <f t="shared" si="47"/>
        <v>0</v>
      </c>
      <c r="CX35" s="7" t="str">
        <f t="shared" si="48"/>
        <v>دور ثان</v>
      </c>
      <c r="CY35" s="13" t="str">
        <f t="shared" si="49"/>
        <v xml:space="preserve"> *فيزياء</v>
      </c>
      <c r="CZ35" s="1"/>
      <c r="DA35" s="7" t="str">
        <f t="shared" si="50"/>
        <v/>
      </c>
      <c r="DB35" s="7" t="str">
        <f t="shared" si="51"/>
        <v/>
      </c>
      <c r="DC35" s="7" t="str">
        <f t="shared" si="52"/>
        <v/>
      </c>
      <c r="DD35" s="7" t="str">
        <f t="shared" si="53"/>
        <v xml:space="preserve"> *فيزياء</v>
      </c>
      <c r="DE35" s="7" t="str">
        <f t="shared" si="54"/>
        <v/>
      </c>
      <c r="DF35" s="7" t="str">
        <f t="shared" si="55"/>
        <v/>
      </c>
      <c r="DG35" s="7" t="str">
        <f t="shared" si="56"/>
        <v/>
      </c>
      <c r="DH35" s="7" t="str">
        <f t="shared" si="57"/>
        <v/>
      </c>
      <c r="DI35" s="7" t="str">
        <f t="shared" si="58"/>
        <v/>
      </c>
      <c r="DJ35" s="7" t="str">
        <f t="shared" si="59"/>
        <v/>
      </c>
      <c r="DK35" s="7" t="str">
        <f t="shared" si="60"/>
        <v/>
      </c>
      <c r="DL35" s="7" t="str">
        <f t="shared" si="61"/>
        <v/>
      </c>
      <c r="DM35" s="7" t="str">
        <f t="shared" si="62"/>
        <v/>
      </c>
      <c r="DN35" s="7" t="str">
        <f t="shared" si="63"/>
        <v/>
      </c>
      <c r="DO35" s="7" t="str">
        <f t="shared" si="64"/>
        <v/>
      </c>
      <c r="DP35" s="6">
        <f t="shared" si="65"/>
        <v>12</v>
      </c>
      <c r="DQ35" s="6">
        <f t="shared" si="66"/>
        <v>14</v>
      </c>
      <c r="DR35" s="6"/>
      <c r="DS35" s="6"/>
      <c r="DT35" s="6"/>
      <c r="DU35" s="14"/>
      <c r="DV35" s="14"/>
      <c r="DW35" s="14"/>
      <c r="DX35" s="14"/>
    </row>
    <row r="36" spans="1:256" ht="24.95" customHeight="1" x14ac:dyDescent="0.25">
      <c r="A36" s="7">
        <v>1</v>
      </c>
      <c r="B36" s="8">
        <f t="shared" si="2"/>
        <v>28</v>
      </c>
      <c r="C36" s="8">
        <f t="shared" si="3"/>
        <v>12</v>
      </c>
      <c r="D36" s="8">
        <f t="shared" si="4"/>
        <v>2001</v>
      </c>
      <c r="E36" s="9">
        <v>30112281300307</v>
      </c>
      <c r="F36" s="10">
        <f t="shared" si="5"/>
        <v>37253</v>
      </c>
      <c r="J36" s="1"/>
      <c r="K36" s="1"/>
      <c r="L36" s="1"/>
      <c r="M36" s="3" t="s">
        <v>188</v>
      </c>
      <c r="N36" s="4">
        <v>2455</v>
      </c>
      <c r="O36" s="5">
        <v>1495</v>
      </c>
      <c r="P36" s="5">
        <v>2496</v>
      </c>
      <c r="Q36" s="5"/>
      <c r="R36" s="6"/>
      <c r="S36" s="7"/>
      <c r="T36" s="7">
        <v>4</v>
      </c>
      <c r="U36" s="7">
        <v>15.5</v>
      </c>
      <c r="V36" s="7">
        <v>4</v>
      </c>
      <c r="W36" s="7">
        <v>13.5</v>
      </c>
      <c r="X36" s="7">
        <f t="shared" si="6"/>
        <v>37</v>
      </c>
      <c r="Y36" s="7">
        <v>3.5</v>
      </c>
      <c r="Z36" s="7">
        <v>10</v>
      </c>
      <c r="AA36" s="7">
        <v>3</v>
      </c>
      <c r="AB36" s="7">
        <v>12.5</v>
      </c>
      <c r="AC36" s="7">
        <f t="shared" si="7"/>
        <v>29</v>
      </c>
      <c r="AD36" s="7">
        <v>3.5</v>
      </c>
      <c r="AE36" s="7">
        <v>7</v>
      </c>
      <c r="AF36" s="7">
        <v>4</v>
      </c>
      <c r="AG36" s="7">
        <v>12.5</v>
      </c>
      <c r="AH36" s="7">
        <f t="shared" si="8"/>
        <v>27</v>
      </c>
      <c r="AI36" s="7">
        <v>3</v>
      </c>
      <c r="AJ36" s="7">
        <v>3.5</v>
      </c>
      <c r="AK36" s="7">
        <v>3</v>
      </c>
      <c r="AL36" s="7">
        <v>10.5</v>
      </c>
      <c r="AM36" s="7">
        <f t="shared" si="9"/>
        <v>20</v>
      </c>
      <c r="AN36" s="7">
        <v>7</v>
      </c>
      <c r="AO36" s="7">
        <v>30</v>
      </c>
      <c r="AP36" s="7">
        <v>7</v>
      </c>
      <c r="AQ36" s="7">
        <v>35</v>
      </c>
      <c r="AR36" s="7">
        <f t="shared" si="10"/>
        <v>79</v>
      </c>
      <c r="AS36" s="7">
        <v>2</v>
      </c>
      <c r="AT36" s="7">
        <v>8</v>
      </c>
      <c r="AU36" s="7">
        <v>3</v>
      </c>
      <c r="AV36" s="7">
        <v>12</v>
      </c>
      <c r="AW36" s="7">
        <f t="shared" si="11"/>
        <v>25</v>
      </c>
      <c r="AX36" s="7">
        <v>1.5</v>
      </c>
      <c r="AY36" s="7">
        <v>6.5</v>
      </c>
      <c r="AZ36" s="7">
        <v>1</v>
      </c>
      <c r="BA36" s="7">
        <v>6</v>
      </c>
      <c r="BB36" s="7">
        <f t="shared" si="12"/>
        <v>15</v>
      </c>
      <c r="BC36" s="7">
        <v>2.5</v>
      </c>
      <c r="BD36" s="7">
        <v>12</v>
      </c>
      <c r="BE36" s="7">
        <v>4</v>
      </c>
      <c r="BF36" s="7">
        <v>17</v>
      </c>
      <c r="BG36" s="7">
        <f t="shared" si="13"/>
        <v>35.5</v>
      </c>
      <c r="BH36" s="7">
        <v>3</v>
      </c>
      <c r="BI36" s="7">
        <v>8</v>
      </c>
      <c r="BJ36" s="7">
        <v>4</v>
      </c>
      <c r="BK36" s="7">
        <v>17</v>
      </c>
      <c r="BL36" s="7">
        <f t="shared" si="14"/>
        <v>32</v>
      </c>
      <c r="BM36" s="7">
        <v>10</v>
      </c>
      <c r="BN36" s="7">
        <v>45</v>
      </c>
      <c r="BO36" s="7">
        <v>5</v>
      </c>
      <c r="BP36" s="7">
        <v>32</v>
      </c>
      <c r="BQ36" s="7">
        <f t="shared" si="15"/>
        <v>92</v>
      </c>
      <c r="BR36" s="1">
        <f t="shared" si="16"/>
        <v>124</v>
      </c>
      <c r="BS36" s="7">
        <v>2.5</v>
      </c>
      <c r="BT36" s="7">
        <v>9</v>
      </c>
      <c r="BU36" s="7">
        <v>3</v>
      </c>
      <c r="BV36" s="7">
        <v>15</v>
      </c>
      <c r="BW36" s="7">
        <f t="shared" si="17"/>
        <v>29.5</v>
      </c>
      <c r="BX36" s="7">
        <v>2</v>
      </c>
      <c r="BY36" s="7">
        <v>7</v>
      </c>
      <c r="BZ36" s="7">
        <v>3</v>
      </c>
      <c r="CA36" s="7">
        <v>12</v>
      </c>
      <c r="CB36" s="7">
        <f t="shared" si="18"/>
        <v>24</v>
      </c>
      <c r="CC36" s="7">
        <v>1.5</v>
      </c>
      <c r="CD36" s="7">
        <v>6</v>
      </c>
      <c r="CE36" s="7">
        <v>1</v>
      </c>
      <c r="CF36" s="7">
        <v>5</v>
      </c>
      <c r="CG36" s="7">
        <f t="shared" si="19"/>
        <v>13.5</v>
      </c>
      <c r="CH36" s="1">
        <f t="shared" si="20"/>
        <v>458.5</v>
      </c>
      <c r="CI36" s="7">
        <v>1.5</v>
      </c>
      <c r="CJ36" s="7">
        <v>5</v>
      </c>
      <c r="CK36" s="7">
        <v>1.5</v>
      </c>
      <c r="CL36" s="7">
        <v>5.5</v>
      </c>
      <c r="CM36" s="7">
        <f t="shared" si="21"/>
        <v>13.5</v>
      </c>
      <c r="CN36" s="7"/>
      <c r="CO36" s="7"/>
      <c r="CP36" s="7"/>
      <c r="CQ36" s="7"/>
      <c r="CR36" s="7">
        <f t="shared" si="22"/>
        <v>0</v>
      </c>
      <c r="CS36" s="7"/>
      <c r="CT36" s="7"/>
      <c r="CU36" s="7"/>
      <c r="CV36" s="7"/>
      <c r="CW36" s="7">
        <f t="shared" si="23"/>
        <v>0</v>
      </c>
      <c r="CX36" s="7" t="str">
        <f t="shared" si="24"/>
        <v>دور ثان</v>
      </c>
      <c r="CY36" s="13" t="str">
        <f t="shared" si="25"/>
        <v/>
      </c>
      <c r="CZ36" s="1"/>
      <c r="DA36" s="7" t="str">
        <f t="shared" si="26"/>
        <v/>
      </c>
      <c r="DB36" s="7" t="str">
        <f t="shared" si="27"/>
        <v/>
      </c>
      <c r="DC36" s="7" t="str">
        <f t="shared" si="28"/>
        <v/>
      </c>
      <c r="DD36" s="7" t="str">
        <f t="shared" si="29"/>
        <v/>
      </c>
      <c r="DE36" s="7" t="str">
        <f t="shared" si="30"/>
        <v/>
      </c>
      <c r="DF36" s="7" t="str">
        <f t="shared" si="31"/>
        <v/>
      </c>
      <c r="DG36" s="7" t="str">
        <f t="shared" si="32"/>
        <v/>
      </c>
      <c r="DH36" s="7" t="str">
        <f t="shared" si="33"/>
        <v/>
      </c>
      <c r="DI36" s="7" t="str">
        <f t="shared" si="34"/>
        <v/>
      </c>
      <c r="DJ36" s="7" t="str">
        <f t="shared" si="35"/>
        <v/>
      </c>
      <c r="DK36" s="7" t="str">
        <f t="shared" si="36"/>
        <v/>
      </c>
      <c r="DL36" s="7" t="str">
        <f t="shared" si="37"/>
        <v/>
      </c>
      <c r="DM36" s="7" t="str">
        <f t="shared" si="38"/>
        <v/>
      </c>
      <c r="DN36" s="7" t="str">
        <f t="shared" si="39"/>
        <v/>
      </c>
      <c r="DO36" s="7" t="str">
        <f t="shared" si="40"/>
        <v/>
      </c>
      <c r="DP36" s="6">
        <f t="shared" si="41"/>
        <v>13</v>
      </c>
      <c r="DQ36" s="6">
        <f t="shared" si="42"/>
        <v>15</v>
      </c>
      <c r="DR36" s="6"/>
      <c r="DS36" s="6"/>
      <c r="DT36" s="6"/>
      <c r="DU36" s="14"/>
      <c r="DV36" s="14"/>
      <c r="DW36" s="14"/>
      <c r="DX36" s="14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</row>
    <row r="37" spans="1:256" ht="24.95" customHeight="1" x14ac:dyDescent="0.25">
      <c r="A37" s="7">
        <v>2</v>
      </c>
      <c r="B37" s="8">
        <f t="shared" si="2"/>
        <v>1</v>
      </c>
      <c r="C37" s="8">
        <f t="shared" si="3"/>
        <v>1</v>
      </c>
      <c r="D37" s="8">
        <f t="shared" si="4"/>
        <v>2002</v>
      </c>
      <c r="E37" s="9">
        <v>30201011305369</v>
      </c>
      <c r="F37" s="10">
        <f t="shared" si="5"/>
        <v>37257</v>
      </c>
      <c r="J37" s="1"/>
      <c r="K37" s="1"/>
      <c r="L37" s="1"/>
      <c r="M37" s="3" t="s">
        <v>189</v>
      </c>
      <c r="N37" s="4">
        <v>2456</v>
      </c>
      <c r="O37" s="5">
        <v>1496</v>
      </c>
      <c r="P37" s="5">
        <v>2497</v>
      </c>
      <c r="Q37" s="5"/>
      <c r="R37" s="6"/>
      <c r="S37" s="7"/>
      <c r="T37" s="7">
        <v>4</v>
      </c>
      <c r="U37" s="7">
        <v>14.5</v>
      </c>
      <c r="V37" s="7">
        <v>4</v>
      </c>
      <c r="W37" s="7">
        <v>9</v>
      </c>
      <c r="X37" s="7">
        <f t="shared" si="6"/>
        <v>31.5</v>
      </c>
      <c r="Y37" s="7">
        <v>3.5</v>
      </c>
      <c r="Z37" s="7">
        <v>8.5</v>
      </c>
      <c r="AA37" s="7">
        <v>3</v>
      </c>
      <c r="AB37" s="7">
        <v>11</v>
      </c>
      <c r="AC37" s="7">
        <f t="shared" si="7"/>
        <v>26</v>
      </c>
      <c r="AD37" s="7">
        <v>3.5</v>
      </c>
      <c r="AE37" s="7">
        <v>9</v>
      </c>
      <c r="AF37" s="7">
        <v>4</v>
      </c>
      <c r="AG37" s="7">
        <v>8.5</v>
      </c>
      <c r="AH37" s="7">
        <f t="shared" si="8"/>
        <v>25</v>
      </c>
      <c r="AI37" s="7">
        <v>3</v>
      </c>
      <c r="AJ37" s="7">
        <v>6.5</v>
      </c>
      <c r="AK37" s="7">
        <v>3</v>
      </c>
      <c r="AL37" s="7">
        <v>7.5</v>
      </c>
      <c r="AM37" s="7">
        <f t="shared" si="9"/>
        <v>20</v>
      </c>
      <c r="AN37" s="7">
        <v>8</v>
      </c>
      <c r="AO37" s="7">
        <v>27</v>
      </c>
      <c r="AP37" s="7">
        <v>7</v>
      </c>
      <c r="AQ37" s="7">
        <v>30</v>
      </c>
      <c r="AR37" s="7">
        <f t="shared" si="10"/>
        <v>72</v>
      </c>
      <c r="AS37" s="7">
        <v>3</v>
      </c>
      <c r="AT37" s="7">
        <v>9.5</v>
      </c>
      <c r="AU37" s="7">
        <v>3</v>
      </c>
      <c r="AV37" s="7">
        <v>14</v>
      </c>
      <c r="AW37" s="7">
        <f t="shared" si="11"/>
        <v>29.5</v>
      </c>
      <c r="AX37" s="7">
        <v>1.5</v>
      </c>
      <c r="AY37" s="7">
        <v>7</v>
      </c>
      <c r="AZ37" s="7">
        <v>1</v>
      </c>
      <c r="BA37" s="7">
        <v>2</v>
      </c>
      <c r="BB37" s="7">
        <f t="shared" si="12"/>
        <v>11.5</v>
      </c>
      <c r="BC37" s="7">
        <v>3.5</v>
      </c>
      <c r="BD37" s="7">
        <v>10</v>
      </c>
      <c r="BE37" s="7">
        <v>3</v>
      </c>
      <c r="BF37" s="7">
        <v>16</v>
      </c>
      <c r="BG37" s="7">
        <f t="shared" si="13"/>
        <v>32.5</v>
      </c>
      <c r="BH37" s="7">
        <v>4.5</v>
      </c>
      <c r="BI37" s="7">
        <v>11</v>
      </c>
      <c r="BJ37" s="7">
        <v>4</v>
      </c>
      <c r="BK37" s="7">
        <v>16</v>
      </c>
      <c r="BL37" s="7">
        <f t="shared" si="14"/>
        <v>35.5</v>
      </c>
      <c r="BM37" s="7">
        <v>11</v>
      </c>
      <c r="BN37" s="7">
        <v>45</v>
      </c>
      <c r="BO37" s="7">
        <v>9</v>
      </c>
      <c r="BP37" s="7">
        <v>28</v>
      </c>
      <c r="BQ37" s="7">
        <f t="shared" si="15"/>
        <v>93</v>
      </c>
      <c r="BR37" s="1">
        <f t="shared" si="16"/>
        <v>128.5</v>
      </c>
      <c r="BS37" s="7">
        <v>3</v>
      </c>
      <c r="BT37" s="7">
        <v>11</v>
      </c>
      <c r="BU37" s="7">
        <v>3</v>
      </c>
      <c r="BV37" s="7">
        <v>11</v>
      </c>
      <c r="BW37" s="7">
        <f t="shared" si="17"/>
        <v>28</v>
      </c>
      <c r="BX37" s="7">
        <v>2</v>
      </c>
      <c r="BY37" s="7">
        <v>8</v>
      </c>
      <c r="BZ37" s="7">
        <v>3</v>
      </c>
      <c r="CA37" s="7">
        <v>10</v>
      </c>
      <c r="CB37" s="7">
        <f t="shared" si="18"/>
        <v>23</v>
      </c>
      <c r="CC37" s="7">
        <v>1.5</v>
      </c>
      <c r="CD37" s="7">
        <v>4</v>
      </c>
      <c r="CE37" s="7">
        <v>1</v>
      </c>
      <c r="CF37" s="7">
        <v>4.5</v>
      </c>
      <c r="CG37" s="7">
        <f t="shared" si="19"/>
        <v>11</v>
      </c>
      <c r="CH37" s="1">
        <f t="shared" si="20"/>
        <v>438.5</v>
      </c>
      <c r="CI37" s="7">
        <v>1.5</v>
      </c>
      <c r="CJ37" s="7">
        <v>4.5</v>
      </c>
      <c r="CK37" s="7">
        <v>1.5</v>
      </c>
      <c r="CL37" s="7">
        <v>2.5</v>
      </c>
      <c r="CM37" s="7">
        <f t="shared" si="21"/>
        <v>10</v>
      </c>
      <c r="CN37" s="7"/>
      <c r="CO37" s="7"/>
      <c r="CP37" s="7"/>
      <c r="CQ37" s="7"/>
      <c r="CR37" s="7">
        <f t="shared" si="22"/>
        <v>0</v>
      </c>
      <c r="CS37" s="7"/>
      <c r="CT37" s="7"/>
      <c r="CU37" s="7"/>
      <c r="CV37" s="7"/>
      <c r="CW37" s="7">
        <f t="shared" si="23"/>
        <v>0</v>
      </c>
      <c r="CX37" s="7" t="str">
        <f t="shared" si="24"/>
        <v>دور ثان</v>
      </c>
      <c r="CY37" s="13" t="str">
        <f t="shared" si="25"/>
        <v/>
      </c>
      <c r="CZ37" s="1"/>
      <c r="DA37" s="7" t="str">
        <f t="shared" si="26"/>
        <v/>
      </c>
      <c r="DB37" s="7" t="str">
        <f t="shared" si="27"/>
        <v/>
      </c>
      <c r="DC37" s="7" t="str">
        <f t="shared" si="28"/>
        <v/>
      </c>
      <c r="DD37" s="7" t="str">
        <f t="shared" si="29"/>
        <v/>
      </c>
      <c r="DE37" s="7" t="str">
        <f t="shared" si="30"/>
        <v/>
      </c>
      <c r="DF37" s="7" t="str">
        <f t="shared" si="31"/>
        <v/>
      </c>
      <c r="DG37" s="7" t="str">
        <f t="shared" si="32"/>
        <v/>
      </c>
      <c r="DH37" s="7" t="str">
        <f t="shared" si="33"/>
        <v/>
      </c>
      <c r="DI37" s="7" t="str">
        <f t="shared" si="34"/>
        <v/>
      </c>
      <c r="DJ37" s="7" t="str">
        <f t="shared" si="35"/>
        <v/>
      </c>
      <c r="DK37" s="7" t="str">
        <f t="shared" si="36"/>
        <v/>
      </c>
      <c r="DL37" s="7" t="str">
        <f t="shared" si="37"/>
        <v/>
      </c>
      <c r="DM37" s="7" t="str">
        <f t="shared" si="38"/>
        <v/>
      </c>
      <c r="DN37" s="7" t="str">
        <f t="shared" si="39"/>
        <v/>
      </c>
      <c r="DO37" s="7" t="str">
        <f t="shared" si="40"/>
        <v/>
      </c>
      <c r="DP37" s="6">
        <f t="shared" si="41"/>
        <v>13</v>
      </c>
      <c r="DQ37" s="6">
        <f t="shared" si="42"/>
        <v>15</v>
      </c>
      <c r="DR37" s="6"/>
      <c r="DS37" s="6"/>
      <c r="DT37" s="6"/>
      <c r="DU37" s="14"/>
      <c r="DV37" s="14"/>
      <c r="DW37" s="14"/>
      <c r="DX37" s="14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</row>
    <row r="38" spans="1:256" ht="24.95" customHeight="1" x14ac:dyDescent="0.25">
      <c r="A38" s="7">
        <v>3</v>
      </c>
      <c r="B38" s="8">
        <f t="shared" si="2"/>
        <v>10</v>
      </c>
      <c r="C38" s="8">
        <f t="shared" si="3"/>
        <v>11</v>
      </c>
      <c r="D38" s="8">
        <f t="shared" si="4"/>
        <v>2000</v>
      </c>
      <c r="E38" s="9">
        <v>30011101303647</v>
      </c>
      <c r="F38" s="10">
        <f t="shared" si="5"/>
        <v>36840</v>
      </c>
      <c r="J38" s="1"/>
      <c r="K38" s="1"/>
      <c r="L38" s="1"/>
      <c r="M38" s="3" t="s">
        <v>190</v>
      </c>
      <c r="N38" s="4">
        <v>2457</v>
      </c>
      <c r="O38" s="5">
        <v>1497</v>
      </c>
      <c r="P38" s="5">
        <v>2498</v>
      </c>
      <c r="Q38" s="5"/>
      <c r="R38" s="6"/>
      <c r="S38" s="7"/>
      <c r="T38" s="7">
        <v>4</v>
      </c>
      <c r="U38" s="7">
        <v>15</v>
      </c>
      <c r="V38" s="7">
        <v>4</v>
      </c>
      <c r="W38" s="7">
        <v>9.5</v>
      </c>
      <c r="X38" s="7">
        <f t="shared" si="6"/>
        <v>32.5</v>
      </c>
      <c r="Y38" s="7">
        <v>3.5</v>
      </c>
      <c r="Z38" s="7">
        <v>7</v>
      </c>
      <c r="AA38" s="7">
        <v>3</v>
      </c>
      <c r="AB38" s="7">
        <v>10.5</v>
      </c>
      <c r="AC38" s="7">
        <f t="shared" si="7"/>
        <v>24</v>
      </c>
      <c r="AD38" s="7">
        <v>4.5</v>
      </c>
      <c r="AE38" s="7">
        <v>6</v>
      </c>
      <c r="AF38" s="7">
        <v>4.5</v>
      </c>
      <c r="AG38" s="7">
        <v>10</v>
      </c>
      <c r="AH38" s="7">
        <f t="shared" si="8"/>
        <v>25</v>
      </c>
      <c r="AI38" s="7">
        <v>3</v>
      </c>
      <c r="AJ38" s="7">
        <v>8</v>
      </c>
      <c r="AK38" s="7">
        <v>3</v>
      </c>
      <c r="AL38" s="7">
        <v>7.5</v>
      </c>
      <c r="AM38" s="7">
        <f t="shared" si="9"/>
        <v>21.5</v>
      </c>
      <c r="AN38" s="7">
        <v>7</v>
      </c>
      <c r="AO38" s="7">
        <v>26</v>
      </c>
      <c r="AP38" s="7">
        <v>7</v>
      </c>
      <c r="AQ38" s="7">
        <v>24</v>
      </c>
      <c r="AR38" s="7">
        <f t="shared" si="10"/>
        <v>64</v>
      </c>
      <c r="AS38" s="7">
        <v>2</v>
      </c>
      <c r="AT38" s="7">
        <v>6.5</v>
      </c>
      <c r="AU38" s="7">
        <v>3</v>
      </c>
      <c r="AV38" s="7">
        <v>12</v>
      </c>
      <c r="AW38" s="7">
        <f t="shared" si="11"/>
        <v>23.5</v>
      </c>
      <c r="AX38" s="7">
        <v>1.5</v>
      </c>
      <c r="AY38" s="7">
        <v>6</v>
      </c>
      <c r="AZ38" s="7">
        <v>1</v>
      </c>
      <c r="BA38" s="7">
        <v>4</v>
      </c>
      <c r="BB38" s="7">
        <f t="shared" si="12"/>
        <v>12.5</v>
      </c>
      <c r="BC38" s="7">
        <v>2.5</v>
      </c>
      <c r="BD38" s="7">
        <v>9</v>
      </c>
      <c r="BE38" s="7">
        <v>5</v>
      </c>
      <c r="BF38" s="7">
        <v>13</v>
      </c>
      <c r="BG38" s="7">
        <f t="shared" si="13"/>
        <v>29.5</v>
      </c>
      <c r="BH38" s="7">
        <v>4</v>
      </c>
      <c r="BI38" s="7">
        <v>10</v>
      </c>
      <c r="BJ38" s="7">
        <v>4</v>
      </c>
      <c r="BK38" s="7">
        <v>12</v>
      </c>
      <c r="BL38" s="7">
        <f t="shared" si="14"/>
        <v>30</v>
      </c>
      <c r="BM38" s="7">
        <v>10</v>
      </c>
      <c r="BN38" s="7">
        <v>44</v>
      </c>
      <c r="BO38" s="7">
        <v>9</v>
      </c>
      <c r="BP38" s="7">
        <v>29</v>
      </c>
      <c r="BQ38" s="7">
        <f t="shared" si="15"/>
        <v>92</v>
      </c>
      <c r="BR38" s="1">
        <f t="shared" si="16"/>
        <v>122</v>
      </c>
      <c r="BS38" s="7">
        <v>3</v>
      </c>
      <c r="BT38" s="7">
        <v>9</v>
      </c>
      <c r="BU38" s="7">
        <v>3</v>
      </c>
      <c r="BV38" s="7">
        <v>11</v>
      </c>
      <c r="BW38" s="7">
        <f t="shared" si="17"/>
        <v>26</v>
      </c>
      <c r="BX38" s="7">
        <v>4</v>
      </c>
      <c r="BY38" s="7">
        <v>3</v>
      </c>
      <c r="BZ38" s="7">
        <v>3</v>
      </c>
      <c r="CA38" s="7">
        <v>10</v>
      </c>
      <c r="CB38" s="7">
        <f t="shared" si="18"/>
        <v>20</v>
      </c>
      <c r="CC38" s="7">
        <v>1.5</v>
      </c>
      <c r="CD38" s="7">
        <v>5</v>
      </c>
      <c r="CE38" s="7">
        <v>1</v>
      </c>
      <c r="CF38" s="7">
        <v>4</v>
      </c>
      <c r="CG38" s="7">
        <f t="shared" si="19"/>
        <v>11.5</v>
      </c>
      <c r="CH38" s="1">
        <f t="shared" si="20"/>
        <v>412</v>
      </c>
      <c r="CI38" s="7">
        <v>1.5</v>
      </c>
      <c r="CJ38" s="7">
        <v>4.5</v>
      </c>
      <c r="CK38" s="7">
        <v>1.5</v>
      </c>
      <c r="CL38" s="7">
        <v>3</v>
      </c>
      <c r="CM38" s="7">
        <f t="shared" si="21"/>
        <v>10.5</v>
      </c>
      <c r="CN38" s="7"/>
      <c r="CO38" s="7"/>
      <c r="CP38" s="7"/>
      <c r="CQ38" s="7"/>
      <c r="CR38" s="7">
        <f t="shared" si="22"/>
        <v>0</v>
      </c>
      <c r="CS38" s="7"/>
      <c r="CT38" s="7"/>
      <c r="CU38" s="7"/>
      <c r="CV38" s="7"/>
      <c r="CW38" s="7">
        <f t="shared" si="23"/>
        <v>0</v>
      </c>
      <c r="CX38" s="7" t="str">
        <f t="shared" si="24"/>
        <v>دور ثان</v>
      </c>
      <c r="CY38" s="13" t="str">
        <f t="shared" si="25"/>
        <v/>
      </c>
      <c r="CZ38" s="1"/>
      <c r="DA38" s="7" t="str">
        <f t="shared" si="26"/>
        <v/>
      </c>
      <c r="DB38" s="7" t="str">
        <f t="shared" si="27"/>
        <v/>
      </c>
      <c r="DC38" s="7" t="str">
        <f t="shared" si="28"/>
        <v/>
      </c>
      <c r="DD38" s="7" t="str">
        <f t="shared" si="29"/>
        <v/>
      </c>
      <c r="DE38" s="7" t="str">
        <f t="shared" si="30"/>
        <v/>
      </c>
      <c r="DF38" s="7" t="str">
        <f t="shared" si="31"/>
        <v/>
      </c>
      <c r="DG38" s="7" t="str">
        <f t="shared" si="32"/>
        <v/>
      </c>
      <c r="DH38" s="7" t="str">
        <f t="shared" si="33"/>
        <v/>
      </c>
      <c r="DI38" s="7" t="str">
        <f t="shared" si="34"/>
        <v/>
      </c>
      <c r="DJ38" s="7" t="str">
        <f t="shared" si="35"/>
        <v/>
      </c>
      <c r="DK38" s="7" t="str">
        <f t="shared" si="36"/>
        <v/>
      </c>
      <c r="DL38" s="7" t="str">
        <f t="shared" si="37"/>
        <v/>
      </c>
      <c r="DM38" s="7" t="str">
        <f t="shared" si="38"/>
        <v/>
      </c>
      <c r="DN38" s="7" t="str">
        <f t="shared" si="39"/>
        <v/>
      </c>
      <c r="DO38" s="7" t="str">
        <f t="shared" si="40"/>
        <v/>
      </c>
      <c r="DP38" s="6">
        <f t="shared" si="41"/>
        <v>13</v>
      </c>
      <c r="DQ38" s="6">
        <f t="shared" si="42"/>
        <v>15</v>
      </c>
      <c r="DR38" s="6"/>
      <c r="DS38" s="6"/>
      <c r="DT38" s="6"/>
      <c r="DU38" s="14"/>
      <c r="DV38" s="14"/>
      <c r="DW38" s="14"/>
      <c r="DX38" s="14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</row>
    <row r="39" spans="1:256" ht="24.95" customHeight="1" x14ac:dyDescent="0.25">
      <c r="A39" s="7">
        <v>4</v>
      </c>
      <c r="B39" s="8">
        <f t="shared" si="2"/>
        <v>23</v>
      </c>
      <c r="C39" s="8">
        <f t="shared" si="3"/>
        <v>5</v>
      </c>
      <c r="D39" s="8">
        <f t="shared" si="4"/>
        <v>2002</v>
      </c>
      <c r="E39" s="9">
        <v>30205231301602</v>
      </c>
      <c r="F39" s="10">
        <f t="shared" si="5"/>
        <v>37399</v>
      </c>
      <c r="J39" s="1"/>
      <c r="K39" s="1"/>
      <c r="L39" s="1"/>
      <c r="M39" s="3" t="s">
        <v>191</v>
      </c>
      <c r="N39" s="4">
        <v>2459</v>
      </c>
      <c r="O39" s="5">
        <v>1499</v>
      </c>
      <c r="P39" s="5">
        <v>2500</v>
      </c>
      <c r="Q39" s="5"/>
      <c r="R39" s="6"/>
      <c r="S39" s="7"/>
      <c r="T39" s="7">
        <v>4</v>
      </c>
      <c r="U39" s="7">
        <v>15</v>
      </c>
      <c r="V39" s="7">
        <v>4</v>
      </c>
      <c r="W39" s="7">
        <v>12.5</v>
      </c>
      <c r="X39" s="7">
        <f t="shared" si="6"/>
        <v>35.5</v>
      </c>
      <c r="Y39" s="7">
        <v>3.5</v>
      </c>
      <c r="Z39" s="7">
        <v>9</v>
      </c>
      <c r="AA39" s="7">
        <v>3</v>
      </c>
      <c r="AB39" s="7">
        <v>8.5</v>
      </c>
      <c r="AC39" s="7">
        <f t="shared" si="7"/>
        <v>24</v>
      </c>
      <c r="AD39" s="7">
        <v>4</v>
      </c>
      <c r="AE39" s="7">
        <v>11.5</v>
      </c>
      <c r="AF39" s="7">
        <v>4</v>
      </c>
      <c r="AG39" s="7">
        <v>14</v>
      </c>
      <c r="AH39" s="7">
        <f t="shared" si="8"/>
        <v>33.5</v>
      </c>
      <c r="AI39" s="7">
        <v>3.5</v>
      </c>
      <c r="AJ39" s="7">
        <v>3.5</v>
      </c>
      <c r="AK39" s="7">
        <v>3.5</v>
      </c>
      <c r="AL39" s="7">
        <v>9.5</v>
      </c>
      <c r="AM39" s="7">
        <f t="shared" si="9"/>
        <v>20</v>
      </c>
      <c r="AN39" s="7">
        <v>7</v>
      </c>
      <c r="AO39" s="7">
        <v>33</v>
      </c>
      <c r="AP39" s="7">
        <v>6</v>
      </c>
      <c r="AQ39" s="7">
        <v>33</v>
      </c>
      <c r="AR39" s="7">
        <f t="shared" si="10"/>
        <v>79</v>
      </c>
      <c r="AS39" s="7">
        <v>2</v>
      </c>
      <c r="AT39" s="7">
        <v>10</v>
      </c>
      <c r="AU39" s="7">
        <v>3</v>
      </c>
      <c r="AV39" s="7">
        <v>13</v>
      </c>
      <c r="AW39" s="7">
        <f t="shared" si="11"/>
        <v>28</v>
      </c>
      <c r="AX39" s="7">
        <v>1.5</v>
      </c>
      <c r="AY39" s="7">
        <v>6.5</v>
      </c>
      <c r="AZ39" s="7">
        <v>1</v>
      </c>
      <c r="BA39" s="7">
        <v>3.5</v>
      </c>
      <c r="BB39" s="7">
        <f t="shared" si="12"/>
        <v>12.5</v>
      </c>
      <c r="BC39" s="7">
        <v>2.5</v>
      </c>
      <c r="BD39" s="7">
        <v>10</v>
      </c>
      <c r="BE39" s="7">
        <v>4</v>
      </c>
      <c r="BF39" s="7">
        <v>13</v>
      </c>
      <c r="BG39" s="7">
        <f t="shared" si="13"/>
        <v>29.5</v>
      </c>
      <c r="BH39" s="7">
        <v>3.5</v>
      </c>
      <c r="BI39" s="7">
        <v>8</v>
      </c>
      <c r="BJ39" s="7">
        <v>3.5</v>
      </c>
      <c r="BK39" s="7">
        <v>16</v>
      </c>
      <c r="BL39" s="7">
        <f t="shared" si="14"/>
        <v>31</v>
      </c>
      <c r="BM39" s="7">
        <v>11</v>
      </c>
      <c r="BN39" s="7">
        <v>46</v>
      </c>
      <c r="BO39" s="7">
        <v>11</v>
      </c>
      <c r="BP39" s="7">
        <v>31</v>
      </c>
      <c r="BQ39" s="7">
        <f t="shared" si="15"/>
        <v>99</v>
      </c>
      <c r="BR39" s="1">
        <f t="shared" si="16"/>
        <v>130</v>
      </c>
      <c r="BS39" s="7">
        <v>3</v>
      </c>
      <c r="BT39" s="7">
        <v>11</v>
      </c>
      <c r="BU39" s="7">
        <v>3.5</v>
      </c>
      <c r="BV39" s="7">
        <v>9</v>
      </c>
      <c r="BW39" s="7">
        <f t="shared" si="17"/>
        <v>26.5</v>
      </c>
      <c r="BX39" s="7">
        <v>4</v>
      </c>
      <c r="BY39" s="7">
        <v>7.5</v>
      </c>
      <c r="BZ39" s="7">
        <v>3</v>
      </c>
      <c r="CA39" s="7">
        <v>6</v>
      </c>
      <c r="CB39" s="7">
        <f t="shared" si="18"/>
        <v>20.5</v>
      </c>
      <c r="CC39" s="7">
        <v>1.5</v>
      </c>
      <c r="CD39" s="7">
        <v>7.5</v>
      </c>
      <c r="CE39" s="7">
        <v>1.5</v>
      </c>
      <c r="CF39" s="7">
        <v>4.5</v>
      </c>
      <c r="CG39" s="7">
        <f t="shared" si="19"/>
        <v>15</v>
      </c>
      <c r="CH39" s="1">
        <f t="shared" si="20"/>
        <v>454</v>
      </c>
      <c r="CI39" s="7">
        <v>1.5</v>
      </c>
      <c r="CJ39" s="7">
        <v>4</v>
      </c>
      <c r="CK39" s="7">
        <v>1.5</v>
      </c>
      <c r="CL39" s="7">
        <v>5.5</v>
      </c>
      <c r="CM39" s="7">
        <f t="shared" si="21"/>
        <v>12.5</v>
      </c>
      <c r="CN39" s="7"/>
      <c r="CO39" s="7"/>
      <c r="CP39" s="7"/>
      <c r="CQ39" s="7"/>
      <c r="CR39" s="7">
        <f t="shared" si="22"/>
        <v>0</v>
      </c>
      <c r="CS39" s="7"/>
      <c r="CT39" s="7"/>
      <c r="CU39" s="7"/>
      <c r="CV39" s="7"/>
      <c r="CW39" s="7">
        <f t="shared" si="23"/>
        <v>0</v>
      </c>
      <c r="CX39" s="7" t="str">
        <f t="shared" si="24"/>
        <v>دور ثان</v>
      </c>
      <c r="CY39" s="13" t="str">
        <f t="shared" si="25"/>
        <v/>
      </c>
      <c r="CZ39" s="1"/>
      <c r="DA39" s="7" t="str">
        <f t="shared" si="26"/>
        <v/>
      </c>
      <c r="DB39" s="7" t="str">
        <f t="shared" si="27"/>
        <v/>
      </c>
      <c r="DC39" s="7" t="str">
        <f t="shared" si="28"/>
        <v/>
      </c>
      <c r="DD39" s="7" t="str">
        <f t="shared" si="29"/>
        <v/>
      </c>
      <c r="DE39" s="7" t="str">
        <f t="shared" si="30"/>
        <v/>
      </c>
      <c r="DF39" s="7" t="str">
        <f t="shared" si="31"/>
        <v/>
      </c>
      <c r="DG39" s="7" t="str">
        <f t="shared" si="32"/>
        <v/>
      </c>
      <c r="DH39" s="7" t="str">
        <f t="shared" si="33"/>
        <v/>
      </c>
      <c r="DI39" s="7" t="str">
        <f t="shared" si="34"/>
        <v/>
      </c>
      <c r="DJ39" s="7" t="str">
        <f t="shared" si="35"/>
        <v/>
      </c>
      <c r="DK39" s="7" t="str">
        <f t="shared" si="36"/>
        <v/>
      </c>
      <c r="DL39" s="7" t="str">
        <f t="shared" si="37"/>
        <v/>
      </c>
      <c r="DM39" s="7" t="str">
        <f t="shared" si="38"/>
        <v/>
      </c>
      <c r="DN39" s="7" t="str">
        <f t="shared" si="39"/>
        <v/>
      </c>
      <c r="DO39" s="7" t="str">
        <f t="shared" si="40"/>
        <v/>
      </c>
      <c r="DP39" s="6">
        <f t="shared" si="41"/>
        <v>13</v>
      </c>
      <c r="DQ39" s="6">
        <f t="shared" si="42"/>
        <v>15</v>
      </c>
      <c r="DR39" s="6"/>
      <c r="DS39" s="6"/>
      <c r="DT39" s="6"/>
      <c r="DU39" s="14"/>
      <c r="DV39" s="14"/>
      <c r="DW39" s="14"/>
      <c r="DX39" s="14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</row>
    <row r="40" spans="1:256" ht="24.95" customHeight="1" x14ac:dyDescent="0.25">
      <c r="A40" s="7">
        <v>5</v>
      </c>
      <c r="B40" s="8">
        <f t="shared" si="2"/>
        <v>27</v>
      </c>
      <c r="C40" s="8">
        <f t="shared" si="3"/>
        <v>4</v>
      </c>
      <c r="D40" s="8">
        <f t="shared" si="4"/>
        <v>2002</v>
      </c>
      <c r="E40" s="9">
        <v>30204271301781</v>
      </c>
      <c r="F40" s="10">
        <f t="shared" si="5"/>
        <v>37373</v>
      </c>
      <c r="J40" s="1"/>
      <c r="K40" s="1"/>
      <c r="L40" s="1"/>
      <c r="M40" s="3" t="s">
        <v>192</v>
      </c>
      <c r="N40" s="4">
        <v>2460</v>
      </c>
      <c r="O40" s="5">
        <v>1500</v>
      </c>
      <c r="P40" s="5">
        <v>2501</v>
      </c>
      <c r="Q40" s="5"/>
      <c r="R40" s="6"/>
      <c r="S40" s="7"/>
      <c r="T40" s="7">
        <v>4</v>
      </c>
      <c r="U40" s="7">
        <v>14</v>
      </c>
      <c r="V40" s="7">
        <v>4</v>
      </c>
      <c r="W40" s="7">
        <v>13</v>
      </c>
      <c r="X40" s="7">
        <f t="shared" si="6"/>
        <v>35</v>
      </c>
      <c r="Y40" s="7">
        <v>3.5</v>
      </c>
      <c r="Z40" s="7">
        <v>5</v>
      </c>
      <c r="AA40" s="7">
        <v>3</v>
      </c>
      <c r="AB40" s="7">
        <v>8.5</v>
      </c>
      <c r="AC40" s="7">
        <f t="shared" si="7"/>
        <v>20</v>
      </c>
      <c r="AD40" s="7">
        <v>4</v>
      </c>
      <c r="AE40" s="7">
        <v>5</v>
      </c>
      <c r="AF40" s="7">
        <v>4</v>
      </c>
      <c r="AG40" s="7">
        <v>14</v>
      </c>
      <c r="AH40" s="7">
        <f t="shared" si="8"/>
        <v>27</v>
      </c>
      <c r="AI40" s="7">
        <v>3</v>
      </c>
      <c r="AJ40" s="7">
        <v>5</v>
      </c>
      <c r="AK40" s="7">
        <v>3</v>
      </c>
      <c r="AL40" s="7">
        <v>9</v>
      </c>
      <c r="AM40" s="7">
        <f t="shared" si="9"/>
        <v>20</v>
      </c>
      <c r="AN40" s="7">
        <v>7</v>
      </c>
      <c r="AO40" s="7">
        <v>32</v>
      </c>
      <c r="AP40" s="7">
        <v>8</v>
      </c>
      <c r="AQ40" s="7">
        <v>30</v>
      </c>
      <c r="AR40" s="7">
        <f t="shared" si="10"/>
        <v>77</v>
      </c>
      <c r="AS40" s="7">
        <v>2</v>
      </c>
      <c r="AT40" s="7">
        <v>8</v>
      </c>
      <c r="AU40" s="7">
        <v>3</v>
      </c>
      <c r="AV40" s="7">
        <v>13</v>
      </c>
      <c r="AW40" s="7">
        <f t="shared" si="11"/>
        <v>26</v>
      </c>
      <c r="AX40" s="7">
        <v>1.5</v>
      </c>
      <c r="AY40" s="7">
        <v>6.5</v>
      </c>
      <c r="AZ40" s="7">
        <v>1</v>
      </c>
      <c r="BA40" s="7">
        <v>4.5</v>
      </c>
      <c r="BB40" s="7">
        <f t="shared" si="12"/>
        <v>13.5</v>
      </c>
      <c r="BC40" s="7">
        <v>3.5</v>
      </c>
      <c r="BD40" s="7">
        <v>7</v>
      </c>
      <c r="BE40" s="7">
        <v>3</v>
      </c>
      <c r="BF40" s="7">
        <v>12</v>
      </c>
      <c r="BG40" s="7">
        <f t="shared" si="13"/>
        <v>25.5</v>
      </c>
      <c r="BH40" s="7">
        <v>3.5</v>
      </c>
      <c r="BI40" s="7">
        <v>8</v>
      </c>
      <c r="BJ40" s="7">
        <v>5</v>
      </c>
      <c r="BK40" s="7">
        <v>15</v>
      </c>
      <c r="BL40" s="7">
        <f t="shared" si="14"/>
        <v>31.5</v>
      </c>
      <c r="BM40" s="7">
        <v>10</v>
      </c>
      <c r="BN40" s="7">
        <v>46</v>
      </c>
      <c r="BO40" s="7">
        <v>10</v>
      </c>
      <c r="BP40" s="7">
        <v>30</v>
      </c>
      <c r="BQ40" s="7">
        <f t="shared" si="15"/>
        <v>96</v>
      </c>
      <c r="BR40" s="1">
        <f t="shared" si="16"/>
        <v>127.5</v>
      </c>
      <c r="BS40" s="7">
        <v>4.9000000000000004</v>
      </c>
      <c r="BT40" s="7">
        <v>9.5</v>
      </c>
      <c r="BU40" s="7">
        <v>4.9000000000000004</v>
      </c>
      <c r="BV40" s="7">
        <v>6</v>
      </c>
      <c r="BW40" s="7">
        <f t="shared" si="17"/>
        <v>25.3</v>
      </c>
      <c r="BX40" s="7">
        <v>3.5</v>
      </c>
      <c r="BY40" s="7">
        <v>5</v>
      </c>
      <c r="BZ40" s="7">
        <v>3.5</v>
      </c>
      <c r="CA40" s="7">
        <v>8</v>
      </c>
      <c r="CB40" s="7">
        <f t="shared" si="18"/>
        <v>20</v>
      </c>
      <c r="CC40" s="7">
        <v>1.5</v>
      </c>
      <c r="CD40" s="7">
        <v>5</v>
      </c>
      <c r="CE40" s="7">
        <v>2</v>
      </c>
      <c r="CF40" s="7">
        <v>5.5</v>
      </c>
      <c r="CG40" s="7">
        <f t="shared" si="19"/>
        <v>14</v>
      </c>
      <c r="CH40" s="1">
        <f t="shared" si="20"/>
        <v>430.8</v>
      </c>
      <c r="CI40" s="7">
        <v>1.5</v>
      </c>
      <c r="CJ40" s="7">
        <v>6</v>
      </c>
      <c r="CK40" s="7">
        <v>1.5</v>
      </c>
      <c r="CL40" s="7">
        <v>3.5</v>
      </c>
      <c r="CM40" s="7">
        <f t="shared" si="21"/>
        <v>12.5</v>
      </c>
      <c r="CN40" s="7"/>
      <c r="CO40" s="7"/>
      <c r="CP40" s="7"/>
      <c r="CQ40" s="7"/>
      <c r="CR40" s="7">
        <f t="shared" si="22"/>
        <v>0</v>
      </c>
      <c r="CS40" s="7"/>
      <c r="CT40" s="7"/>
      <c r="CU40" s="7"/>
      <c r="CV40" s="7"/>
      <c r="CW40" s="7">
        <f t="shared" si="23"/>
        <v>0</v>
      </c>
      <c r="CX40" s="7" t="str">
        <f t="shared" si="24"/>
        <v>دور ثان</v>
      </c>
      <c r="CY40" s="13" t="str">
        <f t="shared" si="25"/>
        <v/>
      </c>
      <c r="CZ40" s="1"/>
      <c r="DA40" s="7" t="str">
        <f t="shared" si="26"/>
        <v/>
      </c>
      <c r="DB40" s="7" t="str">
        <f t="shared" si="27"/>
        <v/>
      </c>
      <c r="DC40" s="7" t="str">
        <f t="shared" si="28"/>
        <v/>
      </c>
      <c r="DD40" s="7" t="str">
        <f t="shared" si="29"/>
        <v/>
      </c>
      <c r="DE40" s="7" t="str">
        <f t="shared" si="30"/>
        <v/>
      </c>
      <c r="DF40" s="7" t="str">
        <f t="shared" si="31"/>
        <v/>
      </c>
      <c r="DG40" s="7" t="str">
        <f t="shared" si="32"/>
        <v/>
      </c>
      <c r="DH40" s="7" t="str">
        <f t="shared" si="33"/>
        <v/>
      </c>
      <c r="DI40" s="7" t="str">
        <f t="shared" si="34"/>
        <v/>
      </c>
      <c r="DJ40" s="7" t="str">
        <f t="shared" si="35"/>
        <v/>
      </c>
      <c r="DK40" s="7" t="str">
        <f t="shared" si="36"/>
        <v/>
      </c>
      <c r="DL40" s="7" t="str">
        <f t="shared" si="37"/>
        <v/>
      </c>
      <c r="DM40" s="7" t="str">
        <f t="shared" si="38"/>
        <v/>
      </c>
      <c r="DN40" s="7" t="str">
        <f t="shared" si="39"/>
        <v/>
      </c>
      <c r="DO40" s="7" t="str">
        <f t="shared" si="40"/>
        <v/>
      </c>
      <c r="DP40" s="6">
        <f t="shared" si="41"/>
        <v>13</v>
      </c>
      <c r="DQ40" s="6">
        <f t="shared" si="42"/>
        <v>15</v>
      </c>
      <c r="DR40" s="6"/>
      <c r="DS40" s="6"/>
      <c r="DT40" s="6"/>
      <c r="DU40" s="14"/>
      <c r="DV40" s="14"/>
      <c r="DW40" s="14"/>
      <c r="DX40" s="14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</row>
    <row r="41" spans="1:256" ht="24.95" customHeight="1" x14ac:dyDescent="0.25">
      <c r="A41" s="7">
        <v>6</v>
      </c>
      <c r="B41" s="8">
        <f t="shared" si="2"/>
        <v>9</v>
      </c>
      <c r="C41" s="8">
        <f t="shared" si="3"/>
        <v>9</v>
      </c>
      <c r="D41" s="8">
        <f t="shared" si="4"/>
        <v>2002</v>
      </c>
      <c r="E41" s="9">
        <v>30209091304768</v>
      </c>
      <c r="F41" s="10">
        <f t="shared" si="5"/>
        <v>37508</v>
      </c>
      <c r="J41" s="1"/>
      <c r="K41" s="1"/>
      <c r="L41" s="1"/>
      <c r="M41" s="3" t="s">
        <v>193</v>
      </c>
      <c r="N41" s="4">
        <v>2461</v>
      </c>
      <c r="O41" s="5">
        <v>1501</v>
      </c>
      <c r="P41" s="5">
        <v>2502</v>
      </c>
      <c r="Q41" s="5"/>
      <c r="R41" s="6"/>
      <c r="S41" s="7"/>
      <c r="T41" s="7">
        <v>4</v>
      </c>
      <c r="U41" s="7">
        <v>14.5</v>
      </c>
      <c r="V41" s="7">
        <v>4</v>
      </c>
      <c r="W41" s="7">
        <v>14</v>
      </c>
      <c r="X41" s="7">
        <f t="shared" si="6"/>
        <v>36.5</v>
      </c>
      <c r="Y41" s="7">
        <v>4</v>
      </c>
      <c r="Z41" s="7">
        <v>9</v>
      </c>
      <c r="AA41" s="7">
        <v>2.5</v>
      </c>
      <c r="AB41" s="7">
        <v>8</v>
      </c>
      <c r="AC41" s="7">
        <f t="shared" si="7"/>
        <v>23.5</v>
      </c>
      <c r="AD41" s="7">
        <v>4</v>
      </c>
      <c r="AE41" s="7">
        <v>13.5</v>
      </c>
      <c r="AF41" s="7">
        <v>4</v>
      </c>
      <c r="AG41" s="7">
        <v>16</v>
      </c>
      <c r="AH41" s="7">
        <f t="shared" si="8"/>
        <v>37.5</v>
      </c>
      <c r="AI41" s="7">
        <v>3</v>
      </c>
      <c r="AJ41" s="7">
        <v>4</v>
      </c>
      <c r="AK41" s="7">
        <v>3</v>
      </c>
      <c r="AL41" s="7">
        <v>10</v>
      </c>
      <c r="AM41" s="7">
        <f t="shared" si="9"/>
        <v>20</v>
      </c>
      <c r="AN41" s="7">
        <v>7</v>
      </c>
      <c r="AO41" s="7">
        <v>35</v>
      </c>
      <c r="AP41" s="7">
        <v>6</v>
      </c>
      <c r="AQ41" s="7">
        <v>38</v>
      </c>
      <c r="AR41" s="7">
        <f t="shared" si="10"/>
        <v>86</v>
      </c>
      <c r="AS41" s="7">
        <v>2</v>
      </c>
      <c r="AT41" s="7">
        <v>8</v>
      </c>
      <c r="AU41" s="7">
        <v>3</v>
      </c>
      <c r="AV41" s="7">
        <v>15</v>
      </c>
      <c r="AW41" s="7">
        <f t="shared" si="11"/>
        <v>28</v>
      </c>
      <c r="AX41" s="7">
        <v>1.5</v>
      </c>
      <c r="AY41" s="7">
        <v>6.5</v>
      </c>
      <c r="AZ41" s="7">
        <v>1.5</v>
      </c>
      <c r="BA41" s="7">
        <v>3.5</v>
      </c>
      <c r="BB41" s="7">
        <f t="shared" si="12"/>
        <v>13</v>
      </c>
      <c r="BC41" s="7">
        <v>3.5</v>
      </c>
      <c r="BD41" s="7">
        <v>4</v>
      </c>
      <c r="BE41" s="7">
        <v>5</v>
      </c>
      <c r="BF41" s="7">
        <v>13</v>
      </c>
      <c r="BG41" s="7">
        <f t="shared" si="13"/>
        <v>25.5</v>
      </c>
      <c r="BH41" s="7">
        <v>3.5</v>
      </c>
      <c r="BI41" s="7">
        <v>6</v>
      </c>
      <c r="BJ41" s="7">
        <v>3.5</v>
      </c>
      <c r="BK41" s="7">
        <v>19</v>
      </c>
      <c r="BL41" s="7">
        <f t="shared" si="14"/>
        <v>32</v>
      </c>
      <c r="BM41" s="7">
        <v>10</v>
      </c>
      <c r="BN41" s="7">
        <v>45</v>
      </c>
      <c r="BO41" s="7">
        <v>11</v>
      </c>
      <c r="BP41" s="7">
        <v>42</v>
      </c>
      <c r="BQ41" s="7">
        <f t="shared" si="15"/>
        <v>108</v>
      </c>
      <c r="BR41" s="1">
        <f t="shared" si="16"/>
        <v>140</v>
      </c>
      <c r="BS41" s="7">
        <v>3.5</v>
      </c>
      <c r="BT41" s="7">
        <v>11</v>
      </c>
      <c r="BU41" s="7">
        <v>3.5</v>
      </c>
      <c r="BV41" s="7">
        <v>7</v>
      </c>
      <c r="BW41" s="7">
        <f t="shared" si="17"/>
        <v>25</v>
      </c>
      <c r="BX41" s="7">
        <v>3.5</v>
      </c>
      <c r="BY41" s="7">
        <v>6</v>
      </c>
      <c r="BZ41" s="7">
        <v>3.5</v>
      </c>
      <c r="CA41" s="7">
        <v>7</v>
      </c>
      <c r="CB41" s="7">
        <f t="shared" si="18"/>
        <v>20</v>
      </c>
      <c r="CC41" s="7">
        <v>1.5</v>
      </c>
      <c r="CD41" s="7">
        <v>5.5</v>
      </c>
      <c r="CE41" s="7">
        <v>2</v>
      </c>
      <c r="CF41" s="7">
        <v>5</v>
      </c>
      <c r="CG41" s="7">
        <f t="shared" si="19"/>
        <v>14</v>
      </c>
      <c r="CH41" s="1">
        <f t="shared" si="20"/>
        <v>469</v>
      </c>
      <c r="CI41" s="7">
        <v>1.5</v>
      </c>
      <c r="CJ41" s="7">
        <v>5.5</v>
      </c>
      <c r="CK41" s="7">
        <v>1.5</v>
      </c>
      <c r="CL41" s="7">
        <v>3.5</v>
      </c>
      <c r="CM41" s="7">
        <f t="shared" si="21"/>
        <v>12</v>
      </c>
      <c r="CN41" s="7"/>
      <c r="CO41" s="7"/>
      <c r="CP41" s="7"/>
      <c r="CQ41" s="7"/>
      <c r="CR41" s="7">
        <f t="shared" si="22"/>
        <v>0</v>
      </c>
      <c r="CS41" s="7"/>
      <c r="CT41" s="7"/>
      <c r="CU41" s="7"/>
      <c r="CV41" s="7"/>
      <c r="CW41" s="7">
        <f t="shared" si="23"/>
        <v>0</v>
      </c>
      <c r="CX41" s="7" t="str">
        <f t="shared" si="24"/>
        <v>راسبة</v>
      </c>
      <c r="CY41" s="13" t="str">
        <f t="shared" si="25"/>
        <v>*انجليزي *فيزياء</v>
      </c>
      <c r="CZ41" s="1"/>
      <c r="DA41" s="7" t="str">
        <f>IF(X100&lt;X$12," *عربى",IF(W100&lt;W$12," *عربى",""))</f>
        <v/>
      </c>
      <c r="DB41" s="7" t="str">
        <f>IF(AC100&lt;AC$12,"*انجليزي",IF(AB100&lt;AB$12," *انجليزي",""))</f>
        <v>*انجليزي</v>
      </c>
      <c r="DC41" s="7" t="str">
        <f>IF(AH100&lt;AH$12," *رياضيات",IF(AG100&lt;AG$12," *رياضيات",""))</f>
        <v/>
      </c>
      <c r="DD41" s="7" t="str">
        <f>IF(AM100&lt;AM$12," *فيزياء",IF(AL100&lt;AL$12," *فيزياء",""))</f>
        <v xml:space="preserve"> *فيزياء</v>
      </c>
      <c r="DE41" s="7" t="str">
        <f>IF(AR100&lt;15," *رسم فني",IF(AQ100&lt;3," *رسم فني",""))</f>
        <v/>
      </c>
      <c r="DF41" s="7" t="str">
        <f>IF(AW100&lt;AW$12,"*تخطيط",IF(AV100&lt;AV$12," *تخطيط",""))</f>
        <v/>
      </c>
      <c r="DG41" s="7" t="str">
        <f>IF(BB100&lt;BB$12," *أمن صناعي",IF(BA100&lt;BA$12," *أمن صناعي",""))</f>
        <v/>
      </c>
      <c r="DH41" s="7" t="str">
        <f>IF(BG100&lt;BG$12," *تكنولوجيا الخامات",IF(BF100&lt;BF$12," *تكنولوجيا الخامات",""))</f>
        <v/>
      </c>
      <c r="DI41" s="7" t="str">
        <f>IF(BL100&lt;BL$12," *تكنولوجيا العمليات نظري",IF(BK100&lt;BK$12," *تكنولوجيا العمليات نظري",""))</f>
        <v/>
      </c>
      <c r="DJ41" s="7" t="str">
        <f>IF(BQ100&lt;BQ$12," *تكنولوجيا العمليات عملي",IF(BP100&lt;BP$12," *تكنولوجيا العمليات عملي",""))</f>
        <v/>
      </c>
      <c r="DK41" s="7" t="str">
        <f>IF(BW100&lt;BW$12," *تكنولوجيا الاجهزة والمعدات",IF(BV100&lt;BV$12," *تكنولوجيا الاجهزة والمعدات",""))</f>
        <v/>
      </c>
      <c r="DL41" s="7" t="str">
        <f>IF(CB100&lt;CB$12," *تاريخ الفنون الزخرفية",IF(CA100&lt;CA$12," *تاريخ الفنون الزخرفية",""))</f>
        <v/>
      </c>
      <c r="DM41" s="7" t="str">
        <f>IF(CG100&lt;CG$12," *الحاسب الالي",IF(CF100&lt;CF$12," *الحاسب الالي",""))</f>
        <v/>
      </c>
      <c r="DN41" s="7" t="str">
        <f>IF(CH100&lt;CH$12,"* مجموع كلى","")</f>
        <v/>
      </c>
      <c r="DO41" s="7" t="str">
        <f>IF(CM100&lt;CM$12," *دين",IF(CL100&lt;CL$12," *دين",""))</f>
        <v/>
      </c>
      <c r="DP41" s="6">
        <f t="shared" si="41"/>
        <v>11</v>
      </c>
      <c r="DQ41" s="6">
        <f t="shared" si="42"/>
        <v>13</v>
      </c>
      <c r="DR41" s="6"/>
      <c r="DS41" s="6"/>
      <c r="DT41" s="6"/>
      <c r="DU41" s="14"/>
      <c r="DV41" s="14"/>
      <c r="DW41" s="14"/>
      <c r="DX41" s="14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</row>
    <row r="42" spans="1:256" ht="24.95" customHeight="1" x14ac:dyDescent="0.25">
      <c r="A42" s="7">
        <v>7</v>
      </c>
      <c r="B42" s="8">
        <f t="shared" si="2"/>
        <v>25</v>
      </c>
      <c r="C42" s="8">
        <f t="shared" si="3"/>
        <v>1</v>
      </c>
      <c r="D42" s="8">
        <f t="shared" si="4"/>
        <v>2002</v>
      </c>
      <c r="E42" s="9">
        <v>30201251303908</v>
      </c>
      <c r="F42" s="10">
        <f t="shared" si="5"/>
        <v>37281</v>
      </c>
      <c r="J42" s="1"/>
      <c r="K42" s="1"/>
      <c r="L42" s="1"/>
      <c r="M42" s="3" t="s">
        <v>194</v>
      </c>
      <c r="N42" s="4">
        <v>2462</v>
      </c>
      <c r="O42" s="5">
        <v>1502</v>
      </c>
      <c r="P42" s="5">
        <v>2503</v>
      </c>
      <c r="Q42" s="5"/>
      <c r="R42" s="6"/>
      <c r="S42" s="7"/>
      <c r="T42" s="7">
        <v>4</v>
      </c>
      <c r="U42" s="7">
        <v>16</v>
      </c>
      <c r="V42" s="7">
        <v>4</v>
      </c>
      <c r="W42" s="7">
        <v>14.5</v>
      </c>
      <c r="X42" s="7">
        <f t="shared" si="6"/>
        <v>38.5</v>
      </c>
      <c r="Y42" s="7">
        <v>4</v>
      </c>
      <c r="Z42" s="7">
        <v>7</v>
      </c>
      <c r="AA42" s="7">
        <v>2.5</v>
      </c>
      <c r="AB42" s="7">
        <v>11</v>
      </c>
      <c r="AC42" s="7">
        <f t="shared" si="7"/>
        <v>24.5</v>
      </c>
      <c r="AD42" s="7">
        <v>3.5</v>
      </c>
      <c r="AE42" s="7">
        <v>12</v>
      </c>
      <c r="AF42" s="7">
        <v>4</v>
      </c>
      <c r="AG42" s="7">
        <v>14.5</v>
      </c>
      <c r="AH42" s="7">
        <f t="shared" si="8"/>
        <v>34</v>
      </c>
      <c r="AI42" s="7">
        <v>3.5</v>
      </c>
      <c r="AJ42" s="7">
        <v>5</v>
      </c>
      <c r="AK42" s="7">
        <v>3.5</v>
      </c>
      <c r="AL42" s="7">
        <v>8</v>
      </c>
      <c r="AM42" s="7">
        <f t="shared" si="9"/>
        <v>20</v>
      </c>
      <c r="AN42" s="7">
        <v>7</v>
      </c>
      <c r="AO42" s="7">
        <v>30</v>
      </c>
      <c r="AP42" s="7">
        <v>6</v>
      </c>
      <c r="AQ42" s="7">
        <v>36</v>
      </c>
      <c r="AR42" s="7">
        <f t="shared" si="10"/>
        <v>79</v>
      </c>
      <c r="AS42" s="7">
        <v>2</v>
      </c>
      <c r="AT42" s="7">
        <v>13</v>
      </c>
      <c r="AU42" s="7">
        <v>3</v>
      </c>
      <c r="AV42" s="7">
        <v>15</v>
      </c>
      <c r="AW42" s="7">
        <f t="shared" si="11"/>
        <v>33</v>
      </c>
      <c r="AX42" s="7">
        <v>1.5</v>
      </c>
      <c r="AY42" s="7">
        <v>6.5</v>
      </c>
      <c r="AZ42" s="7">
        <v>1.5</v>
      </c>
      <c r="BA42" s="7">
        <v>5</v>
      </c>
      <c r="BB42" s="7">
        <f t="shared" si="12"/>
        <v>14.5</v>
      </c>
      <c r="BC42" s="7">
        <v>3.5</v>
      </c>
      <c r="BD42" s="7">
        <v>10</v>
      </c>
      <c r="BE42" s="7">
        <v>5</v>
      </c>
      <c r="BF42" s="7">
        <v>15</v>
      </c>
      <c r="BG42" s="7">
        <f t="shared" si="13"/>
        <v>33.5</v>
      </c>
      <c r="BH42" s="7">
        <v>3.5</v>
      </c>
      <c r="BI42" s="7">
        <v>20</v>
      </c>
      <c r="BJ42" s="7">
        <v>3.5</v>
      </c>
      <c r="BK42" s="7">
        <v>19</v>
      </c>
      <c r="BL42" s="7">
        <f t="shared" si="14"/>
        <v>46</v>
      </c>
      <c r="BM42" s="7">
        <v>11</v>
      </c>
      <c r="BN42" s="7">
        <v>45</v>
      </c>
      <c r="BO42" s="7">
        <v>10</v>
      </c>
      <c r="BP42" s="7">
        <v>38</v>
      </c>
      <c r="BQ42" s="7">
        <f t="shared" si="15"/>
        <v>104</v>
      </c>
      <c r="BR42" s="1">
        <f t="shared" si="16"/>
        <v>150</v>
      </c>
      <c r="BS42" s="7">
        <v>2.5</v>
      </c>
      <c r="BT42" s="7">
        <v>13</v>
      </c>
      <c r="BU42" s="7">
        <v>3.5</v>
      </c>
      <c r="BV42" s="7">
        <v>8</v>
      </c>
      <c r="BW42" s="7">
        <f t="shared" si="17"/>
        <v>27</v>
      </c>
      <c r="BX42" s="7">
        <v>3.5</v>
      </c>
      <c r="BY42" s="7">
        <v>6.5</v>
      </c>
      <c r="BZ42" s="7">
        <v>3</v>
      </c>
      <c r="CA42" s="7">
        <v>8</v>
      </c>
      <c r="CB42" s="7">
        <f t="shared" si="18"/>
        <v>21</v>
      </c>
      <c r="CC42" s="7">
        <v>1.5</v>
      </c>
      <c r="CD42" s="7">
        <v>6</v>
      </c>
      <c r="CE42" s="7">
        <v>1</v>
      </c>
      <c r="CF42" s="7">
        <v>5</v>
      </c>
      <c r="CG42" s="7">
        <f t="shared" si="19"/>
        <v>13.5</v>
      </c>
      <c r="CH42" s="1">
        <f t="shared" si="20"/>
        <v>488.5</v>
      </c>
      <c r="CI42" s="7">
        <v>1.5</v>
      </c>
      <c r="CJ42" s="7">
        <v>5.5</v>
      </c>
      <c r="CK42" s="7">
        <v>1.5</v>
      </c>
      <c r="CL42" s="7">
        <v>3.5</v>
      </c>
      <c r="CM42" s="7">
        <f t="shared" si="21"/>
        <v>12</v>
      </c>
      <c r="CN42" s="7"/>
      <c r="CO42" s="7"/>
      <c r="CP42" s="7"/>
      <c r="CQ42" s="7"/>
      <c r="CR42" s="7">
        <f t="shared" si="22"/>
        <v>0</v>
      </c>
      <c r="CS42" s="7"/>
      <c r="CT42" s="7"/>
      <c r="CU42" s="7"/>
      <c r="CV42" s="7"/>
      <c r="CW42" s="7">
        <f t="shared" si="23"/>
        <v>0</v>
      </c>
      <c r="CX42" s="7" t="str">
        <f t="shared" si="24"/>
        <v>راسبة</v>
      </c>
    </row>
    <row r="43" spans="1:256" ht="24.95" customHeight="1" x14ac:dyDescent="0.25">
      <c r="A43" s="7">
        <v>8</v>
      </c>
      <c r="B43" s="8">
        <f t="shared" si="2"/>
        <v>26</v>
      </c>
      <c r="C43" s="8">
        <f t="shared" si="3"/>
        <v>1</v>
      </c>
      <c r="D43" s="8">
        <f t="shared" si="4"/>
        <v>2002</v>
      </c>
      <c r="E43" s="9">
        <v>30201261300141</v>
      </c>
      <c r="F43" s="10">
        <f t="shared" si="5"/>
        <v>37282</v>
      </c>
      <c r="J43" s="1"/>
      <c r="K43" s="1"/>
      <c r="L43" s="1"/>
      <c r="M43" s="3" t="s">
        <v>195</v>
      </c>
      <c r="N43" s="4">
        <v>2463</v>
      </c>
      <c r="O43" s="5">
        <v>1503</v>
      </c>
      <c r="P43" s="5">
        <v>2504</v>
      </c>
      <c r="Q43" s="5"/>
      <c r="R43" s="6"/>
      <c r="S43" s="7"/>
      <c r="T43" s="7">
        <v>4</v>
      </c>
      <c r="U43" s="7">
        <v>16</v>
      </c>
      <c r="V43" s="7">
        <v>4</v>
      </c>
      <c r="W43" s="7">
        <v>12</v>
      </c>
      <c r="X43" s="7">
        <f t="shared" si="6"/>
        <v>36</v>
      </c>
      <c r="Y43" s="7">
        <v>4</v>
      </c>
      <c r="Z43" s="7">
        <v>7.5</v>
      </c>
      <c r="AA43" s="7">
        <v>3</v>
      </c>
      <c r="AB43" s="7">
        <v>9</v>
      </c>
      <c r="AC43" s="7">
        <f t="shared" si="7"/>
        <v>23.5</v>
      </c>
      <c r="AD43" s="7">
        <v>3.5</v>
      </c>
      <c r="AE43" s="7">
        <v>10</v>
      </c>
      <c r="AF43" s="7">
        <v>4</v>
      </c>
      <c r="AG43" s="7">
        <v>12</v>
      </c>
      <c r="AH43" s="7">
        <f t="shared" si="8"/>
        <v>29.5</v>
      </c>
      <c r="AI43" s="7">
        <v>3</v>
      </c>
      <c r="AJ43" s="7">
        <v>7.5</v>
      </c>
      <c r="AK43" s="7">
        <v>3</v>
      </c>
      <c r="AL43" s="7">
        <v>6.5</v>
      </c>
      <c r="AM43" s="7">
        <f t="shared" si="9"/>
        <v>20</v>
      </c>
      <c r="AN43" s="7">
        <v>7</v>
      </c>
      <c r="AO43" s="7">
        <v>33</v>
      </c>
      <c r="AP43" s="7">
        <v>8</v>
      </c>
      <c r="AQ43" s="7">
        <v>35</v>
      </c>
      <c r="AR43" s="7">
        <f t="shared" si="10"/>
        <v>83</v>
      </c>
      <c r="AS43" s="7">
        <v>3</v>
      </c>
      <c r="AT43" s="7">
        <v>15</v>
      </c>
      <c r="AU43" s="7">
        <v>3</v>
      </c>
      <c r="AV43" s="7">
        <v>13</v>
      </c>
      <c r="AW43" s="7">
        <f t="shared" si="11"/>
        <v>34</v>
      </c>
      <c r="AX43" s="7">
        <v>1.5</v>
      </c>
      <c r="AY43" s="7">
        <v>6</v>
      </c>
      <c r="AZ43" s="7">
        <v>1.5</v>
      </c>
      <c r="BA43" s="7">
        <v>5.5</v>
      </c>
      <c r="BB43" s="7">
        <f t="shared" si="12"/>
        <v>14.5</v>
      </c>
      <c r="BC43" s="7">
        <v>2.5</v>
      </c>
      <c r="BD43" s="7">
        <v>10</v>
      </c>
      <c r="BE43" s="7">
        <v>5</v>
      </c>
      <c r="BF43" s="7">
        <v>19</v>
      </c>
      <c r="BG43" s="7">
        <f t="shared" si="13"/>
        <v>36.5</v>
      </c>
      <c r="BH43" s="7">
        <v>3</v>
      </c>
      <c r="BI43" s="7">
        <v>20</v>
      </c>
      <c r="BJ43" s="7">
        <v>5</v>
      </c>
      <c r="BK43" s="7">
        <v>19</v>
      </c>
      <c r="BL43" s="7">
        <f t="shared" si="14"/>
        <v>47</v>
      </c>
      <c r="BM43" s="7">
        <v>12</v>
      </c>
      <c r="BN43" s="7">
        <v>46</v>
      </c>
      <c r="BO43" s="7">
        <v>10</v>
      </c>
      <c r="BP43" s="7">
        <v>35</v>
      </c>
      <c r="BQ43" s="7">
        <f t="shared" si="15"/>
        <v>103</v>
      </c>
      <c r="BR43" s="1">
        <f t="shared" si="16"/>
        <v>150</v>
      </c>
      <c r="BS43" s="7">
        <v>3</v>
      </c>
      <c r="BT43" s="7">
        <v>18</v>
      </c>
      <c r="BU43" s="7">
        <v>3.5</v>
      </c>
      <c r="BV43" s="7">
        <v>9</v>
      </c>
      <c r="BW43" s="7">
        <f t="shared" si="17"/>
        <v>33.5</v>
      </c>
      <c r="BX43" s="7">
        <v>2</v>
      </c>
      <c r="BY43" s="7">
        <v>9.5</v>
      </c>
      <c r="BZ43" s="7">
        <v>3</v>
      </c>
      <c r="CA43" s="7">
        <v>7</v>
      </c>
      <c r="CB43" s="7">
        <f t="shared" si="18"/>
        <v>21.5</v>
      </c>
      <c r="CC43" s="7">
        <v>1.5</v>
      </c>
      <c r="CD43" s="7">
        <v>6</v>
      </c>
      <c r="CE43" s="7">
        <v>1</v>
      </c>
      <c r="CF43" s="7">
        <v>5</v>
      </c>
      <c r="CG43" s="7">
        <f t="shared" si="19"/>
        <v>13.5</v>
      </c>
      <c r="CH43" s="1">
        <f t="shared" si="20"/>
        <v>495.5</v>
      </c>
      <c r="CI43" s="7">
        <v>1.5</v>
      </c>
      <c r="CJ43" s="7">
        <v>5</v>
      </c>
      <c r="CK43" s="7">
        <v>1.5</v>
      </c>
      <c r="CL43" s="7">
        <v>3</v>
      </c>
      <c r="CM43" s="7">
        <f t="shared" si="21"/>
        <v>11</v>
      </c>
      <c r="CN43" s="7"/>
      <c r="CO43" s="7"/>
      <c r="CP43" s="7"/>
      <c r="CQ43" s="7"/>
      <c r="CR43" s="7">
        <f t="shared" si="22"/>
        <v>0</v>
      </c>
      <c r="CS43" s="7"/>
      <c r="CT43" s="7"/>
      <c r="CU43" s="7"/>
      <c r="CV43" s="7"/>
      <c r="CW43" s="7">
        <f t="shared" si="23"/>
        <v>0</v>
      </c>
      <c r="CX43" s="7" t="str">
        <f t="shared" si="24"/>
        <v>راسبة</v>
      </c>
    </row>
    <row r="44" spans="1:256" ht="24.95" customHeight="1" x14ac:dyDescent="0.25">
      <c r="A44" s="7">
        <v>9</v>
      </c>
      <c r="B44" s="8">
        <f t="shared" si="2"/>
        <v>15</v>
      </c>
      <c r="C44" s="8">
        <f t="shared" si="3"/>
        <v>4</v>
      </c>
      <c r="D44" s="8">
        <f t="shared" si="4"/>
        <v>2002</v>
      </c>
      <c r="E44" s="9">
        <v>30204151306186</v>
      </c>
      <c r="F44" s="10">
        <f t="shared" si="5"/>
        <v>37361</v>
      </c>
      <c r="J44" s="1"/>
      <c r="K44" s="1"/>
      <c r="L44" s="1"/>
      <c r="M44" s="3" t="s">
        <v>196</v>
      </c>
      <c r="N44" s="4">
        <v>2464</v>
      </c>
      <c r="O44" s="5">
        <v>1504</v>
      </c>
      <c r="P44" s="5">
        <v>2505</v>
      </c>
      <c r="Q44" s="5"/>
      <c r="R44" s="6"/>
      <c r="S44" s="7"/>
      <c r="T44" s="7">
        <v>4</v>
      </c>
      <c r="U44" s="7">
        <v>13</v>
      </c>
      <c r="V44" s="7">
        <v>4</v>
      </c>
      <c r="W44" s="7">
        <v>8</v>
      </c>
      <c r="X44" s="7">
        <f t="shared" si="6"/>
        <v>29</v>
      </c>
      <c r="Y44" s="7">
        <v>4</v>
      </c>
      <c r="Z44" s="7">
        <v>7</v>
      </c>
      <c r="AA44" s="7">
        <v>3</v>
      </c>
      <c r="AB44" s="7">
        <v>8.5</v>
      </c>
      <c r="AC44" s="7">
        <f t="shared" si="7"/>
        <v>22.5</v>
      </c>
      <c r="AD44" s="7">
        <v>3.5</v>
      </c>
      <c r="AE44" s="7">
        <v>5</v>
      </c>
      <c r="AF44" s="7">
        <v>4</v>
      </c>
      <c r="AG44" s="7">
        <v>19.5</v>
      </c>
      <c r="AH44" s="7">
        <f t="shared" si="8"/>
        <v>32</v>
      </c>
      <c r="AI44" s="7">
        <v>3.5</v>
      </c>
      <c r="AJ44" s="7">
        <v>9</v>
      </c>
      <c r="AK44" s="7">
        <v>3.5</v>
      </c>
      <c r="AL44" s="7">
        <v>4</v>
      </c>
      <c r="AM44" s="7">
        <f t="shared" si="9"/>
        <v>20</v>
      </c>
      <c r="AN44" s="7">
        <v>7</v>
      </c>
      <c r="AO44" s="7">
        <v>32</v>
      </c>
      <c r="AP44" s="7">
        <v>6</v>
      </c>
      <c r="AQ44" s="7">
        <v>32</v>
      </c>
      <c r="AR44" s="7">
        <f t="shared" si="10"/>
        <v>77</v>
      </c>
      <c r="AS44" s="7">
        <v>3</v>
      </c>
      <c r="AT44" s="7">
        <v>7</v>
      </c>
      <c r="AU44" s="7">
        <v>3</v>
      </c>
      <c r="AV44" s="7">
        <v>15</v>
      </c>
      <c r="AW44" s="7">
        <f t="shared" si="11"/>
        <v>28</v>
      </c>
      <c r="AX44" s="7">
        <v>1.5</v>
      </c>
      <c r="AY44" s="7">
        <v>6</v>
      </c>
      <c r="AZ44" s="7">
        <v>1</v>
      </c>
      <c r="BA44" s="7">
        <v>3.5</v>
      </c>
      <c r="BB44" s="7">
        <f t="shared" si="12"/>
        <v>12</v>
      </c>
      <c r="BC44" s="7">
        <v>2.5</v>
      </c>
      <c r="BD44" s="7">
        <v>12</v>
      </c>
      <c r="BE44" s="7">
        <v>5</v>
      </c>
      <c r="BF44" s="7">
        <v>12</v>
      </c>
      <c r="BG44" s="7">
        <f t="shared" si="13"/>
        <v>31.5</v>
      </c>
      <c r="BH44" s="7">
        <v>5.5</v>
      </c>
      <c r="BI44" s="7">
        <v>7</v>
      </c>
      <c r="BJ44" s="7">
        <v>3.5</v>
      </c>
      <c r="BK44" s="7">
        <v>14</v>
      </c>
      <c r="BL44" s="7">
        <f t="shared" si="14"/>
        <v>30</v>
      </c>
      <c r="BM44" s="7">
        <v>11</v>
      </c>
      <c r="BN44" s="7">
        <v>46</v>
      </c>
      <c r="BO44" s="7">
        <v>9</v>
      </c>
      <c r="BP44" s="7">
        <v>28</v>
      </c>
      <c r="BQ44" s="7">
        <f t="shared" si="15"/>
        <v>94</v>
      </c>
      <c r="BR44" s="1">
        <f t="shared" si="16"/>
        <v>124</v>
      </c>
      <c r="BS44" s="7">
        <v>4</v>
      </c>
      <c r="BT44" s="7">
        <v>13</v>
      </c>
      <c r="BU44" s="7">
        <v>3.5</v>
      </c>
      <c r="BV44" s="7">
        <v>5</v>
      </c>
      <c r="BW44" s="7">
        <f t="shared" si="17"/>
        <v>25.5</v>
      </c>
      <c r="BX44" s="7">
        <v>2</v>
      </c>
      <c r="BY44" s="7">
        <v>8</v>
      </c>
      <c r="BZ44" s="7">
        <v>3</v>
      </c>
      <c r="CA44" s="7">
        <v>7</v>
      </c>
      <c r="CB44" s="7">
        <f t="shared" si="18"/>
        <v>20</v>
      </c>
      <c r="CC44" s="7">
        <v>1.5</v>
      </c>
      <c r="CD44" s="7">
        <v>6.5</v>
      </c>
      <c r="CE44" s="7">
        <v>1.5</v>
      </c>
      <c r="CF44" s="7">
        <v>6</v>
      </c>
      <c r="CG44" s="7">
        <f t="shared" si="19"/>
        <v>15.5</v>
      </c>
      <c r="CH44" s="1">
        <f t="shared" si="20"/>
        <v>437</v>
      </c>
      <c r="CI44" s="7">
        <v>1.5</v>
      </c>
      <c r="CJ44" s="7">
        <v>4.5</v>
      </c>
      <c r="CK44" s="7">
        <v>1.5</v>
      </c>
      <c r="CL44" s="7">
        <v>2.5</v>
      </c>
      <c r="CM44" s="7">
        <f t="shared" si="21"/>
        <v>10</v>
      </c>
      <c r="CN44" s="7"/>
      <c r="CO44" s="7"/>
      <c r="CP44" s="7"/>
      <c r="CQ44" s="7"/>
      <c r="CR44" s="7">
        <f t="shared" si="22"/>
        <v>0</v>
      </c>
      <c r="CS44" s="7"/>
      <c r="CT44" s="7"/>
      <c r="CU44" s="7"/>
      <c r="CV44" s="7"/>
      <c r="CW44" s="7">
        <f t="shared" si="23"/>
        <v>0</v>
      </c>
      <c r="CX44" s="7" t="str">
        <f t="shared" si="24"/>
        <v>راسبة</v>
      </c>
    </row>
    <row r="45" spans="1:256" ht="24.95" customHeight="1" x14ac:dyDescent="0.25">
      <c r="A45" s="7">
        <v>10</v>
      </c>
      <c r="B45" s="8">
        <f t="shared" si="2"/>
        <v>17</v>
      </c>
      <c r="C45" s="8">
        <f t="shared" si="3"/>
        <v>1</v>
      </c>
      <c r="D45" s="8">
        <f t="shared" si="4"/>
        <v>2002</v>
      </c>
      <c r="E45" s="9">
        <v>30201171302027</v>
      </c>
      <c r="F45" s="10">
        <f t="shared" ref="F45:F76" si="73">IF(E45="","",DATE(IF(LEFT($E45,1)="2",MID($E45,2,2),"20"&amp;MID($E45,2,2)),MID($E45,4,2),MID($E45,6,2)))</f>
        <v>37273</v>
      </c>
      <c r="J45" s="1"/>
      <c r="K45" s="1"/>
      <c r="L45" s="1"/>
      <c r="M45" s="3" t="s">
        <v>197</v>
      </c>
      <c r="N45" s="4">
        <v>2465</v>
      </c>
      <c r="O45" s="5">
        <v>1505</v>
      </c>
      <c r="P45" s="5">
        <v>2506</v>
      </c>
      <c r="Q45" s="5"/>
      <c r="R45" s="6"/>
      <c r="S45" s="7"/>
      <c r="T45" s="7">
        <v>4</v>
      </c>
      <c r="U45" s="7">
        <v>15</v>
      </c>
      <c r="V45" s="7">
        <v>4</v>
      </c>
      <c r="W45" s="7">
        <v>11</v>
      </c>
      <c r="X45" s="7">
        <f t="shared" ref="X45:X76" si="74">IF(W45=0.1,0,T45+U45+V45+W45)</f>
        <v>34</v>
      </c>
      <c r="Y45" s="7">
        <v>3.5</v>
      </c>
      <c r="Z45" s="7">
        <v>9</v>
      </c>
      <c r="AA45" s="7">
        <v>3</v>
      </c>
      <c r="AB45" s="7">
        <v>11.5</v>
      </c>
      <c r="AC45" s="7">
        <f t="shared" ref="AC45:AC76" si="75">IF(AB45=0.1,0,Y45+Z45+AA45+AB45)</f>
        <v>27</v>
      </c>
      <c r="AD45" s="7">
        <v>3.5</v>
      </c>
      <c r="AE45" s="7">
        <v>12</v>
      </c>
      <c r="AF45" s="7">
        <v>4</v>
      </c>
      <c r="AG45" s="7">
        <v>10.5</v>
      </c>
      <c r="AH45" s="7">
        <f t="shared" ref="AH45:AH76" si="76">IF(AG45=0.1,0,AD45+AE45+AF45+AG45)</f>
        <v>30</v>
      </c>
      <c r="AI45" s="7">
        <v>3</v>
      </c>
      <c r="AJ45" s="7">
        <v>6.5</v>
      </c>
      <c r="AK45" s="7">
        <v>3</v>
      </c>
      <c r="AL45" s="7">
        <v>8</v>
      </c>
      <c r="AM45" s="7">
        <f t="shared" ref="AM45:AM76" si="77">IF(AL45=0.1,0,AI45+AJ45+AK45+AL45)</f>
        <v>20.5</v>
      </c>
      <c r="AN45" s="7">
        <v>7</v>
      </c>
      <c r="AO45" s="7">
        <v>35</v>
      </c>
      <c r="AP45" s="7">
        <v>8</v>
      </c>
      <c r="AQ45" s="7">
        <v>36</v>
      </c>
      <c r="AR45" s="7">
        <f t="shared" ref="AR45:AR76" si="78">IF(AQ45=0.1,0,AN45+AO45+AP45+AQ45)</f>
        <v>86</v>
      </c>
      <c r="AS45" s="7">
        <v>3</v>
      </c>
      <c r="AT45" s="7">
        <v>14</v>
      </c>
      <c r="AU45" s="7">
        <v>3</v>
      </c>
      <c r="AV45" s="7">
        <v>16</v>
      </c>
      <c r="AW45" s="7">
        <f t="shared" ref="AW45:AW76" si="79">IF(AV45=0.1,0,AS45+AT45+AU45+AV45)</f>
        <v>36</v>
      </c>
      <c r="AX45" s="7">
        <v>1.5</v>
      </c>
      <c r="AY45" s="7">
        <v>7</v>
      </c>
      <c r="AZ45" s="7">
        <v>1</v>
      </c>
      <c r="BA45" s="7">
        <v>7</v>
      </c>
      <c r="BB45" s="7">
        <f t="shared" ref="BB45:BB76" si="80">IF(BA45=0.1,0,AX45+AY45+AZ45+BA45)</f>
        <v>16.5</v>
      </c>
      <c r="BC45" s="7">
        <v>2.5</v>
      </c>
      <c r="BD45" s="7">
        <v>14</v>
      </c>
      <c r="BE45" s="7">
        <v>5</v>
      </c>
      <c r="BF45" s="7">
        <v>19</v>
      </c>
      <c r="BG45" s="7">
        <f t="shared" ref="BG45:BG76" si="81">IF(BF45=0.1,0,BC45+BD45+BE45+BF45)</f>
        <v>40.5</v>
      </c>
      <c r="BH45" s="7">
        <v>4.5</v>
      </c>
      <c r="BI45" s="7">
        <v>21</v>
      </c>
      <c r="BJ45" s="7">
        <v>5</v>
      </c>
      <c r="BK45" s="7">
        <v>23</v>
      </c>
      <c r="BL45" s="7">
        <f t="shared" ref="BL45:BL76" si="82">IF(BK45=0.1,0,BH45+BI45+BJ45+BK45)</f>
        <v>53.5</v>
      </c>
      <c r="BM45" s="7">
        <v>12</v>
      </c>
      <c r="BN45" s="7">
        <v>50</v>
      </c>
      <c r="BO45" s="7">
        <v>12</v>
      </c>
      <c r="BP45" s="7">
        <v>42</v>
      </c>
      <c r="BQ45" s="7">
        <f t="shared" ref="BQ45:BQ76" si="83">IF(BP45=0.1,0,BM45+BN45+BO45+BP45)</f>
        <v>116</v>
      </c>
      <c r="BR45" s="1">
        <f t="shared" ref="BR45:BR76" si="84">BQ45+BL45</f>
        <v>169.5</v>
      </c>
      <c r="BS45" s="7">
        <v>3</v>
      </c>
      <c r="BT45" s="7">
        <v>16</v>
      </c>
      <c r="BU45" s="7">
        <v>3.5</v>
      </c>
      <c r="BV45" s="7">
        <v>18</v>
      </c>
      <c r="BW45" s="7">
        <f t="shared" ref="BW45:BW76" si="85">IF(BV45=0.1,0,BS45+BT45+BU45+BV45)</f>
        <v>40.5</v>
      </c>
      <c r="BX45" s="7">
        <v>2.5</v>
      </c>
      <c r="BY45" s="7">
        <v>11</v>
      </c>
      <c r="BZ45" s="7">
        <v>3</v>
      </c>
      <c r="CA45" s="7">
        <v>16</v>
      </c>
      <c r="CB45" s="7">
        <f t="shared" ref="CB45:CB76" si="86">IF(CA45=0.1,0,BX45+BY45+BZ45+CA45)</f>
        <v>32.5</v>
      </c>
      <c r="CC45" s="7">
        <v>1.5</v>
      </c>
      <c r="CD45" s="7">
        <v>4.5</v>
      </c>
      <c r="CE45" s="7">
        <v>2</v>
      </c>
      <c r="CF45" s="7">
        <v>6.5</v>
      </c>
      <c r="CG45" s="7">
        <f t="shared" ref="CG45:CG76" si="87">IF(CF45=0.1,0,CC45+CD45+CE45+CF45)</f>
        <v>14.5</v>
      </c>
      <c r="CH45" s="1">
        <f t="shared" ref="CH45:CH76" si="88">SUM(X45,AC45,AH45,AM45,AR45,AW45,BB45,BG45,BL45,BQ45,BW45,CB45,CG45)</f>
        <v>547.5</v>
      </c>
      <c r="CI45" s="7">
        <v>1.5</v>
      </c>
      <c r="CJ45" s="7">
        <v>6</v>
      </c>
      <c r="CK45" s="7">
        <v>1.5</v>
      </c>
      <c r="CL45" s="7">
        <v>2</v>
      </c>
      <c r="CM45" s="7">
        <f t="shared" ref="CM45:CM76" si="89">IF(CL45=0.1,0,CI45+CJ45+CK45+CL45)</f>
        <v>11</v>
      </c>
      <c r="CN45" s="7"/>
      <c r="CO45" s="7"/>
      <c r="CP45" s="7"/>
      <c r="CQ45" s="7"/>
      <c r="CR45" s="7">
        <f t="shared" si="22"/>
        <v>0</v>
      </c>
      <c r="CS45" s="7"/>
      <c r="CT45" s="7"/>
      <c r="CU45" s="7"/>
      <c r="CV45" s="7"/>
      <c r="CW45" s="7">
        <f t="shared" si="23"/>
        <v>0</v>
      </c>
      <c r="CX45" s="7" t="str">
        <f t="shared" si="24"/>
        <v>راسبة</v>
      </c>
    </row>
    <row r="46" spans="1:256" ht="24.95" customHeight="1" x14ac:dyDescent="0.25">
      <c r="A46" s="7">
        <v>11</v>
      </c>
      <c r="B46" s="8">
        <f t="shared" si="2"/>
        <v>5</v>
      </c>
      <c r="C46" s="8">
        <f t="shared" si="3"/>
        <v>7</v>
      </c>
      <c r="D46" s="8">
        <f t="shared" si="4"/>
        <v>2002</v>
      </c>
      <c r="E46" s="9">
        <v>30207051301321</v>
      </c>
      <c r="F46" s="10">
        <f t="shared" si="73"/>
        <v>37442</v>
      </c>
      <c r="J46" s="1"/>
      <c r="K46" s="1"/>
      <c r="L46" s="1"/>
      <c r="M46" s="3" t="s">
        <v>198</v>
      </c>
      <c r="N46" s="4">
        <v>2466</v>
      </c>
      <c r="O46" s="5">
        <v>1506</v>
      </c>
      <c r="P46" s="5">
        <v>2507</v>
      </c>
      <c r="Q46" s="5"/>
      <c r="R46" s="6"/>
      <c r="S46" s="7"/>
      <c r="T46" s="7">
        <v>4</v>
      </c>
      <c r="U46" s="7">
        <v>16.5</v>
      </c>
      <c r="V46" s="7">
        <v>4</v>
      </c>
      <c r="W46" s="7">
        <v>15</v>
      </c>
      <c r="X46" s="7">
        <f t="shared" si="74"/>
        <v>39.5</v>
      </c>
      <c r="Y46" s="7">
        <v>3.5</v>
      </c>
      <c r="Z46" s="7">
        <v>7.5</v>
      </c>
      <c r="AA46" s="7">
        <v>3</v>
      </c>
      <c r="AB46" s="7">
        <v>11</v>
      </c>
      <c r="AC46" s="7">
        <f t="shared" si="75"/>
        <v>25</v>
      </c>
      <c r="AD46" s="7">
        <v>3.5</v>
      </c>
      <c r="AE46" s="7">
        <v>9</v>
      </c>
      <c r="AF46" s="7">
        <v>4</v>
      </c>
      <c r="AG46" s="7">
        <v>8.5</v>
      </c>
      <c r="AH46" s="7">
        <f t="shared" si="76"/>
        <v>25</v>
      </c>
      <c r="AI46" s="7">
        <v>3</v>
      </c>
      <c r="AJ46" s="7">
        <v>7</v>
      </c>
      <c r="AK46" s="7">
        <v>3</v>
      </c>
      <c r="AL46" s="7">
        <v>7</v>
      </c>
      <c r="AM46" s="7">
        <f t="shared" si="77"/>
        <v>20</v>
      </c>
      <c r="AN46" s="7">
        <v>7</v>
      </c>
      <c r="AO46" s="7">
        <v>34</v>
      </c>
      <c r="AP46" s="7">
        <v>6</v>
      </c>
      <c r="AQ46" s="7">
        <v>34</v>
      </c>
      <c r="AR46" s="7">
        <f t="shared" si="78"/>
        <v>81</v>
      </c>
      <c r="AS46" s="7">
        <v>3</v>
      </c>
      <c r="AT46" s="7">
        <v>7</v>
      </c>
      <c r="AU46" s="7">
        <v>3</v>
      </c>
      <c r="AV46" s="7">
        <v>11</v>
      </c>
      <c r="AW46" s="7">
        <f t="shared" si="79"/>
        <v>24</v>
      </c>
      <c r="AX46" s="7">
        <v>1.5</v>
      </c>
      <c r="AY46" s="7">
        <v>7</v>
      </c>
      <c r="AZ46" s="7">
        <v>1.5</v>
      </c>
      <c r="BA46" s="7">
        <v>2</v>
      </c>
      <c r="BB46" s="7">
        <f t="shared" si="80"/>
        <v>12</v>
      </c>
      <c r="BC46" s="7">
        <v>3.5</v>
      </c>
      <c r="BD46" s="7">
        <v>16</v>
      </c>
      <c r="BE46" s="7">
        <v>3</v>
      </c>
      <c r="BF46" s="7">
        <v>19</v>
      </c>
      <c r="BG46" s="7">
        <f t="shared" si="81"/>
        <v>41.5</v>
      </c>
      <c r="BH46" s="7">
        <v>4</v>
      </c>
      <c r="BI46" s="7">
        <v>11</v>
      </c>
      <c r="BJ46" s="7">
        <v>3.5</v>
      </c>
      <c r="BK46" s="7">
        <v>17</v>
      </c>
      <c r="BL46" s="7">
        <f t="shared" si="82"/>
        <v>35.5</v>
      </c>
      <c r="BM46" s="7">
        <v>11</v>
      </c>
      <c r="BN46" s="7">
        <v>48</v>
      </c>
      <c r="BO46" s="7">
        <v>7</v>
      </c>
      <c r="BP46" s="7">
        <v>33</v>
      </c>
      <c r="BQ46" s="7">
        <f t="shared" si="83"/>
        <v>99</v>
      </c>
      <c r="BR46" s="1">
        <f t="shared" si="84"/>
        <v>134.5</v>
      </c>
      <c r="BS46" s="7">
        <v>3</v>
      </c>
      <c r="BT46" s="7">
        <v>15</v>
      </c>
      <c r="BU46" s="7">
        <v>3</v>
      </c>
      <c r="BV46" s="7">
        <v>8</v>
      </c>
      <c r="BW46" s="7">
        <f t="shared" si="85"/>
        <v>29</v>
      </c>
      <c r="BX46" s="7">
        <v>2.5</v>
      </c>
      <c r="BY46" s="7">
        <v>9</v>
      </c>
      <c r="BZ46" s="7">
        <v>3</v>
      </c>
      <c r="CA46" s="7">
        <v>11</v>
      </c>
      <c r="CB46" s="7">
        <f t="shared" si="86"/>
        <v>25.5</v>
      </c>
      <c r="CC46" s="7">
        <v>1.5</v>
      </c>
      <c r="CD46" s="7">
        <v>4</v>
      </c>
      <c r="CE46" s="7">
        <v>1.5</v>
      </c>
      <c r="CF46" s="7">
        <v>5.5</v>
      </c>
      <c r="CG46" s="7">
        <f t="shared" si="87"/>
        <v>12.5</v>
      </c>
      <c r="CH46" s="1">
        <f t="shared" si="88"/>
        <v>469.5</v>
      </c>
      <c r="CI46" s="7">
        <v>1.5</v>
      </c>
      <c r="CJ46" s="7">
        <v>5</v>
      </c>
      <c r="CK46" s="7">
        <v>1.5</v>
      </c>
      <c r="CL46" s="7">
        <v>4</v>
      </c>
      <c r="CM46" s="7">
        <f t="shared" si="89"/>
        <v>12</v>
      </c>
      <c r="CN46" s="7"/>
      <c r="CO46" s="7"/>
      <c r="CP46" s="7"/>
      <c r="CQ46" s="7"/>
      <c r="CR46" s="7">
        <f t="shared" si="22"/>
        <v>0</v>
      </c>
      <c r="CS46" s="7"/>
      <c r="CT46" s="7"/>
      <c r="CU46" s="7"/>
      <c r="CV46" s="7"/>
      <c r="CW46" s="7">
        <f t="shared" si="23"/>
        <v>0</v>
      </c>
      <c r="CX46" s="7" t="str">
        <f t="shared" si="24"/>
        <v>راسبة</v>
      </c>
    </row>
    <row r="47" spans="1:256" ht="24.95" customHeight="1" x14ac:dyDescent="0.25">
      <c r="A47" s="7">
        <v>12</v>
      </c>
      <c r="B47" s="8">
        <f t="shared" si="2"/>
        <v>3</v>
      </c>
      <c r="C47" s="8">
        <f t="shared" si="3"/>
        <v>3</v>
      </c>
      <c r="D47" s="8">
        <f t="shared" si="4"/>
        <v>2002</v>
      </c>
      <c r="E47" s="9">
        <v>30203031304043</v>
      </c>
      <c r="F47" s="10">
        <f t="shared" si="73"/>
        <v>37318</v>
      </c>
      <c r="J47" s="1"/>
      <c r="K47" s="1"/>
      <c r="L47" s="1"/>
      <c r="M47" s="3" t="s">
        <v>199</v>
      </c>
      <c r="N47" s="4">
        <v>2467</v>
      </c>
      <c r="O47" s="5">
        <v>1507</v>
      </c>
      <c r="P47" s="5">
        <v>2508</v>
      </c>
      <c r="Q47" s="5"/>
      <c r="R47" s="6"/>
      <c r="S47" s="7"/>
      <c r="T47" s="7">
        <v>4</v>
      </c>
      <c r="U47" s="7">
        <v>15</v>
      </c>
      <c r="V47" s="7">
        <v>4</v>
      </c>
      <c r="W47" s="7">
        <v>10</v>
      </c>
      <c r="X47" s="7">
        <f t="shared" si="74"/>
        <v>33</v>
      </c>
      <c r="Y47" s="7">
        <v>3.5</v>
      </c>
      <c r="Z47" s="7">
        <v>6.5</v>
      </c>
      <c r="AA47" s="7">
        <v>3</v>
      </c>
      <c r="AB47" s="7">
        <v>7.5</v>
      </c>
      <c r="AC47" s="7">
        <f t="shared" si="75"/>
        <v>20.5</v>
      </c>
      <c r="AD47" s="7">
        <v>4.5</v>
      </c>
      <c r="AE47" s="7">
        <v>5.5</v>
      </c>
      <c r="AF47" s="7">
        <v>4.5</v>
      </c>
      <c r="AG47" s="7">
        <v>10.5</v>
      </c>
      <c r="AH47" s="7">
        <f t="shared" si="76"/>
        <v>25</v>
      </c>
      <c r="AI47" s="7">
        <v>3</v>
      </c>
      <c r="AJ47" s="7">
        <v>8</v>
      </c>
      <c r="AK47" s="7">
        <v>3</v>
      </c>
      <c r="AL47" s="7">
        <v>7.5</v>
      </c>
      <c r="AM47" s="7">
        <f t="shared" si="77"/>
        <v>21.5</v>
      </c>
      <c r="AN47" s="7">
        <v>7</v>
      </c>
      <c r="AO47" s="7">
        <v>27</v>
      </c>
      <c r="AP47" s="7">
        <v>8</v>
      </c>
      <c r="AQ47" s="7">
        <v>20</v>
      </c>
      <c r="AR47" s="7">
        <f t="shared" si="78"/>
        <v>62</v>
      </c>
      <c r="AS47" s="7">
        <v>3</v>
      </c>
      <c r="AT47" s="7">
        <v>5</v>
      </c>
      <c r="AU47" s="7">
        <v>3</v>
      </c>
      <c r="AV47" s="7">
        <v>11</v>
      </c>
      <c r="AW47" s="7">
        <f t="shared" si="79"/>
        <v>22</v>
      </c>
      <c r="AX47" s="7">
        <v>1.5</v>
      </c>
      <c r="AY47" s="7">
        <v>5.5</v>
      </c>
      <c r="AZ47" s="7">
        <v>1.5</v>
      </c>
      <c r="BA47" s="7">
        <v>4</v>
      </c>
      <c r="BB47" s="7">
        <f t="shared" si="80"/>
        <v>12.5</v>
      </c>
      <c r="BC47" s="7">
        <v>2.5</v>
      </c>
      <c r="BD47" s="7">
        <v>11</v>
      </c>
      <c r="BE47" s="7">
        <v>3</v>
      </c>
      <c r="BF47" s="7">
        <v>11</v>
      </c>
      <c r="BG47" s="7">
        <f t="shared" si="81"/>
        <v>27.5</v>
      </c>
      <c r="BH47" s="7">
        <v>3</v>
      </c>
      <c r="BI47" s="7">
        <v>10</v>
      </c>
      <c r="BJ47" s="7">
        <v>5</v>
      </c>
      <c r="BK47" s="7">
        <v>21</v>
      </c>
      <c r="BL47" s="7">
        <f t="shared" si="82"/>
        <v>39</v>
      </c>
      <c r="BM47" s="7">
        <v>12</v>
      </c>
      <c r="BN47" s="7">
        <v>48</v>
      </c>
      <c r="BO47" s="7">
        <v>9</v>
      </c>
      <c r="BP47" s="7">
        <v>28</v>
      </c>
      <c r="BQ47" s="7">
        <f t="shared" si="83"/>
        <v>97</v>
      </c>
      <c r="BR47" s="1">
        <f t="shared" si="84"/>
        <v>136</v>
      </c>
      <c r="BS47" s="7">
        <v>4.5</v>
      </c>
      <c r="BT47" s="7">
        <v>11</v>
      </c>
      <c r="BU47" s="7">
        <v>3</v>
      </c>
      <c r="BV47" s="7">
        <v>7</v>
      </c>
      <c r="BW47" s="7">
        <f t="shared" si="85"/>
        <v>25.5</v>
      </c>
      <c r="BX47" s="7">
        <v>2.5</v>
      </c>
      <c r="BY47" s="7">
        <v>6</v>
      </c>
      <c r="BZ47" s="7">
        <v>3</v>
      </c>
      <c r="CA47" s="7">
        <v>9</v>
      </c>
      <c r="CB47" s="7">
        <f t="shared" si="86"/>
        <v>20.5</v>
      </c>
      <c r="CC47" s="7">
        <v>1.5</v>
      </c>
      <c r="CD47" s="7">
        <v>4</v>
      </c>
      <c r="CE47" s="7">
        <v>1.5</v>
      </c>
      <c r="CF47" s="7">
        <v>4.5</v>
      </c>
      <c r="CG47" s="7">
        <f t="shared" si="87"/>
        <v>11.5</v>
      </c>
      <c r="CH47" s="1">
        <f t="shared" si="88"/>
        <v>417.5</v>
      </c>
      <c r="CI47" s="7">
        <v>1.5</v>
      </c>
      <c r="CJ47" s="7">
        <v>4.5</v>
      </c>
      <c r="CK47" s="7">
        <v>1.5</v>
      </c>
      <c r="CL47" s="7">
        <v>2.5</v>
      </c>
      <c r="CM47" s="7">
        <f t="shared" si="89"/>
        <v>10</v>
      </c>
      <c r="CN47" s="7"/>
      <c r="CO47" s="7"/>
      <c r="CP47" s="7"/>
      <c r="CQ47" s="7"/>
      <c r="CR47" s="7">
        <f t="shared" si="22"/>
        <v>0</v>
      </c>
      <c r="CS47" s="7"/>
      <c r="CT47" s="7"/>
      <c r="CU47" s="7"/>
      <c r="CV47" s="7"/>
      <c r="CW47" s="7">
        <f t="shared" si="23"/>
        <v>0</v>
      </c>
      <c r="CX47" s="7" t="str">
        <f t="shared" si="24"/>
        <v>راسبة</v>
      </c>
    </row>
    <row r="48" spans="1:256" ht="24.95" customHeight="1" x14ac:dyDescent="0.25">
      <c r="A48" s="7">
        <v>13</v>
      </c>
      <c r="B48" s="8">
        <f t="shared" si="2"/>
        <v>15</v>
      </c>
      <c r="C48" s="8">
        <f t="shared" si="3"/>
        <v>2</v>
      </c>
      <c r="D48" s="8">
        <f t="shared" si="4"/>
        <v>2002</v>
      </c>
      <c r="E48" s="9">
        <v>30202151300908</v>
      </c>
      <c r="F48" s="10">
        <f t="shared" si="73"/>
        <v>37302</v>
      </c>
      <c r="J48" s="1"/>
      <c r="K48" s="1"/>
      <c r="L48" s="1"/>
      <c r="M48" s="3" t="s">
        <v>200</v>
      </c>
      <c r="N48" s="4">
        <v>2468</v>
      </c>
      <c r="O48" s="5">
        <v>1508</v>
      </c>
      <c r="P48" s="5">
        <v>2509</v>
      </c>
      <c r="Q48" s="5"/>
      <c r="R48" s="6"/>
      <c r="S48" s="7"/>
      <c r="T48" s="7">
        <v>4</v>
      </c>
      <c r="U48" s="7">
        <v>16.5</v>
      </c>
      <c r="V48" s="7">
        <v>4</v>
      </c>
      <c r="W48" s="7">
        <v>14</v>
      </c>
      <c r="X48" s="7">
        <f t="shared" si="74"/>
        <v>38.5</v>
      </c>
      <c r="Y48" s="7">
        <v>4</v>
      </c>
      <c r="Z48" s="7">
        <v>9.5</v>
      </c>
      <c r="AA48" s="7">
        <v>3</v>
      </c>
      <c r="AB48" s="7">
        <v>11</v>
      </c>
      <c r="AC48" s="7">
        <f t="shared" si="75"/>
        <v>27.5</v>
      </c>
      <c r="AD48" s="7">
        <v>4</v>
      </c>
      <c r="AE48" s="7">
        <v>9.5</v>
      </c>
      <c r="AF48" s="7">
        <v>4</v>
      </c>
      <c r="AG48" s="7">
        <v>11</v>
      </c>
      <c r="AH48" s="7">
        <f t="shared" si="76"/>
        <v>28.5</v>
      </c>
      <c r="AI48" s="7">
        <v>3.5</v>
      </c>
      <c r="AJ48" s="7">
        <v>4.5</v>
      </c>
      <c r="AK48" s="7">
        <v>3.5</v>
      </c>
      <c r="AL48" s="7">
        <v>8.5</v>
      </c>
      <c r="AM48" s="7">
        <f t="shared" si="77"/>
        <v>20</v>
      </c>
      <c r="AN48" s="7">
        <v>7</v>
      </c>
      <c r="AO48" s="7">
        <v>36</v>
      </c>
      <c r="AP48" s="7">
        <v>8</v>
      </c>
      <c r="AQ48" s="7">
        <v>32</v>
      </c>
      <c r="AR48" s="7">
        <f t="shared" si="78"/>
        <v>83</v>
      </c>
      <c r="AS48" s="7">
        <v>3</v>
      </c>
      <c r="AT48" s="7">
        <v>8</v>
      </c>
      <c r="AU48" s="7">
        <v>3</v>
      </c>
      <c r="AV48" s="7">
        <v>12</v>
      </c>
      <c r="AW48" s="7">
        <f t="shared" si="79"/>
        <v>26</v>
      </c>
      <c r="AX48" s="7">
        <v>1.5</v>
      </c>
      <c r="AY48" s="7">
        <v>6</v>
      </c>
      <c r="AZ48" s="7">
        <v>1</v>
      </c>
      <c r="BA48" s="7">
        <v>5</v>
      </c>
      <c r="BB48" s="7">
        <f t="shared" si="80"/>
        <v>13.5</v>
      </c>
      <c r="BC48" s="7">
        <v>2.5</v>
      </c>
      <c r="BD48" s="7">
        <v>8</v>
      </c>
      <c r="BE48" s="7">
        <v>5</v>
      </c>
      <c r="BF48" s="7">
        <v>12</v>
      </c>
      <c r="BG48" s="7">
        <f t="shared" si="81"/>
        <v>27.5</v>
      </c>
      <c r="BH48" s="7">
        <v>3</v>
      </c>
      <c r="BI48" s="7">
        <v>11</v>
      </c>
      <c r="BJ48" s="7">
        <v>5</v>
      </c>
      <c r="BK48" s="7">
        <v>15</v>
      </c>
      <c r="BL48" s="7">
        <f t="shared" si="82"/>
        <v>34</v>
      </c>
      <c r="BM48" s="7">
        <v>11</v>
      </c>
      <c r="BN48" s="7">
        <v>47</v>
      </c>
      <c r="BO48" s="7">
        <v>9</v>
      </c>
      <c r="BP48" s="7">
        <v>31</v>
      </c>
      <c r="BQ48" s="7">
        <f t="shared" si="83"/>
        <v>98</v>
      </c>
      <c r="BR48" s="1">
        <f t="shared" si="84"/>
        <v>132</v>
      </c>
      <c r="BS48" s="7">
        <v>3</v>
      </c>
      <c r="BT48" s="7">
        <v>12</v>
      </c>
      <c r="BU48" s="7">
        <v>3.5</v>
      </c>
      <c r="BV48" s="7">
        <v>8</v>
      </c>
      <c r="BW48" s="7">
        <f t="shared" si="85"/>
        <v>26.5</v>
      </c>
      <c r="BX48" s="7">
        <v>2.5</v>
      </c>
      <c r="BY48" s="7">
        <v>8</v>
      </c>
      <c r="BZ48" s="7">
        <v>3</v>
      </c>
      <c r="CA48" s="7">
        <v>8</v>
      </c>
      <c r="CB48" s="7">
        <f t="shared" si="86"/>
        <v>21.5</v>
      </c>
      <c r="CC48" s="7">
        <v>1.5</v>
      </c>
      <c r="CD48" s="7">
        <v>4</v>
      </c>
      <c r="CE48" s="7">
        <v>1</v>
      </c>
      <c r="CF48" s="7">
        <v>5</v>
      </c>
      <c r="CG48" s="7">
        <f t="shared" si="87"/>
        <v>11.5</v>
      </c>
      <c r="CH48" s="1">
        <f t="shared" si="88"/>
        <v>456</v>
      </c>
      <c r="CI48" s="7">
        <v>1.5</v>
      </c>
      <c r="CJ48" s="7">
        <v>4.5</v>
      </c>
      <c r="CK48" s="7">
        <v>1.5</v>
      </c>
      <c r="CL48" s="7">
        <v>3.5</v>
      </c>
      <c r="CM48" s="7">
        <f t="shared" si="89"/>
        <v>11</v>
      </c>
      <c r="CN48" s="7"/>
      <c r="CO48" s="7"/>
      <c r="CP48" s="7"/>
      <c r="CQ48" s="7"/>
      <c r="CR48" s="7">
        <f t="shared" si="22"/>
        <v>0</v>
      </c>
      <c r="CS48" s="7"/>
      <c r="CT48" s="7"/>
      <c r="CU48" s="7"/>
      <c r="CV48" s="7"/>
      <c r="CW48" s="7">
        <f t="shared" si="23"/>
        <v>0</v>
      </c>
      <c r="CX48" s="7" t="str">
        <f t="shared" si="24"/>
        <v>راسبة</v>
      </c>
    </row>
    <row r="49" spans="1:256" s="15" customFormat="1" ht="24.95" customHeight="1" x14ac:dyDescent="0.25">
      <c r="A49" s="7">
        <v>14</v>
      </c>
      <c r="B49" s="8">
        <f t="shared" ref="B49:B55" si="90">IF(F49="","",DAY(F49))</f>
        <v>1</v>
      </c>
      <c r="C49" s="8">
        <f t="shared" ref="C49:C55" si="91">IF(F49="","",MONTH(F49))</f>
        <v>10</v>
      </c>
      <c r="D49" s="8">
        <f t="shared" ref="D49:D55" si="92">IF(F49="","",YEAR(F49))</f>
        <v>2002</v>
      </c>
      <c r="E49" s="9">
        <v>30210011306127</v>
      </c>
      <c r="F49" s="10">
        <f t="shared" si="73"/>
        <v>37530</v>
      </c>
      <c r="G49" s="8">
        <f t="shared" ref="G49:G55" si="93">IF(OR(B49="",C49="",D49=""),"",DATEDIF(DATE(D49,C49,B49),DATE($C$2,$B$2,$A$2),"md"))</f>
        <v>0</v>
      </c>
      <c r="H49" s="8">
        <f t="shared" ref="H49:H55" si="94">IF(OR(B49="",C49="",D49=""),"",DATEDIF(DATE(D49,C49,B49),DATE($C$2,$B$2,$A$2),"YM"))</f>
        <v>0</v>
      </c>
      <c r="I49" s="11">
        <f t="shared" ref="I49:I55" si="95">IF(OR(B49="",C49="",D49=""),"",DATEDIF(DATE(D49,C49,B49),DATE($C$2,$B$2,$A$2),"Y"))</f>
        <v>15</v>
      </c>
      <c r="J49" s="12"/>
      <c r="K49" s="12"/>
      <c r="L49" s="12"/>
      <c r="M49" s="3" t="s">
        <v>201</v>
      </c>
      <c r="N49" s="4">
        <v>2469</v>
      </c>
      <c r="O49" s="5">
        <v>1523</v>
      </c>
      <c r="P49" s="5">
        <v>2480</v>
      </c>
      <c r="Q49" s="5"/>
      <c r="R49" s="6"/>
      <c r="S49" s="7"/>
      <c r="T49" s="7">
        <v>4</v>
      </c>
      <c r="U49" s="7">
        <v>14</v>
      </c>
      <c r="V49" s="7">
        <v>4</v>
      </c>
      <c r="W49" s="7">
        <v>11.5</v>
      </c>
      <c r="X49" s="7">
        <f t="shared" si="74"/>
        <v>33.5</v>
      </c>
      <c r="Y49" s="7">
        <v>3.5</v>
      </c>
      <c r="Z49" s="7">
        <v>7</v>
      </c>
      <c r="AA49" s="7">
        <v>3</v>
      </c>
      <c r="AB49" s="7">
        <v>8.5</v>
      </c>
      <c r="AC49" s="7">
        <f t="shared" si="75"/>
        <v>22</v>
      </c>
      <c r="AD49" s="7">
        <v>4</v>
      </c>
      <c r="AE49" s="7">
        <v>6</v>
      </c>
      <c r="AF49" s="7">
        <v>4</v>
      </c>
      <c r="AG49" s="7">
        <v>11.5</v>
      </c>
      <c r="AH49" s="7">
        <f t="shared" si="76"/>
        <v>25.5</v>
      </c>
      <c r="AI49" s="7">
        <v>3</v>
      </c>
      <c r="AJ49" s="7">
        <v>7</v>
      </c>
      <c r="AK49" s="7">
        <v>3</v>
      </c>
      <c r="AL49" s="7">
        <v>7</v>
      </c>
      <c r="AM49" s="7">
        <f t="shared" si="77"/>
        <v>20</v>
      </c>
      <c r="AN49" s="7">
        <v>7</v>
      </c>
      <c r="AO49" s="7">
        <v>33</v>
      </c>
      <c r="AP49" s="7">
        <v>8</v>
      </c>
      <c r="AQ49" s="7">
        <v>24</v>
      </c>
      <c r="AR49" s="7">
        <f t="shared" si="78"/>
        <v>72</v>
      </c>
      <c r="AS49" s="7">
        <v>3</v>
      </c>
      <c r="AT49" s="7">
        <v>8</v>
      </c>
      <c r="AU49" s="7">
        <v>3</v>
      </c>
      <c r="AV49" s="7">
        <v>8</v>
      </c>
      <c r="AW49" s="7">
        <f t="shared" si="79"/>
        <v>22</v>
      </c>
      <c r="AX49" s="7">
        <v>1.5</v>
      </c>
      <c r="AY49" s="7">
        <v>3.5</v>
      </c>
      <c r="AZ49" s="7">
        <v>1.5</v>
      </c>
      <c r="BA49" s="7">
        <v>3.5</v>
      </c>
      <c r="BB49" s="7">
        <f t="shared" si="80"/>
        <v>10</v>
      </c>
      <c r="BC49" s="7">
        <v>3</v>
      </c>
      <c r="BD49" s="7">
        <v>5</v>
      </c>
      <c r="BE49" s="7">
        <v>5</v>
      </c>
      <c r="BF49" s="7">
        <v>13</v>
      </c>
      <c r="BG49" s="7">
        <f t="shared" si="81"/>
        <v>26</v>
      </c>
      <c r="BH49" s="7">
        <v>3</v>
      </c>
      <c r="BI49" s="7">
        <v>16</v>
      </c>
      <c r="BJ49" s="7">
        <v>5</v>
      </c>
      <c r="BK49" s="7">
        <v>9</v>
      </c>
      <c r="BL49" s="7">
        <f t="shared" si="82"/>
        <v>33</v>
      </c>
      <c r="BM49" s="7">
        <v>13</v>
      </c>
      <c r="BN49" s="7">
        <v>46</v>
      </c>
      <c r="BO49" s="7">
        <v>9</v>
      </c>
      <c r="BP49" s="7">
        <v>33</v>
      </c>
      <c r="BQ49" s="7">
        <f t="shared" si="83"/>
        <v>101</v>
      </c>
      <c r="BR49" s="1">
        <f t="shared" si="84"/>
        <v>134</v>
      </c>
      <c r="BS49" s="7">
        <v>3.5</v>
      </c>
      <c r="BT49" s="7">
        <v>6.5</v>
      </c>
      <c r="BU49" s="7">
        <v>4</v>
      </c>
      <c r="BV49" s="7">
        <v>13</v>
      </c>
      <c r="BW49" s="7">
        <f t="shared" si="85"/>
        <v>27</v>
      </c>
      <c r="BX49" s="7">
        <v>2.5</v>
      </c>
      <c r="BY49" s="7">
        <v>6</v>
      </c>
      <c r="BZ49" s="7">
        <v>3</v>
      </c>
      <c r="CA49" s="7">
        <v>9</v>
      </c>
      <c r="CB49" s="7">
        <f t="shared" si="86"/>
        <v>20.5</v>
      </c>
      <c r="CC49" s="7">
        <v>1.5</v>
      </c>
      <c r="CD49" s="7">
        <v>6</v>
      </c>
      <c r="CE49" s="7">
        <v>2</v>
      </c>
      <c r="CF49" s="7">
        <v>7</v>
      </c>
      <c r="CG49" s="7">
        <f t="shared" si="87"/>
        <v>16.5</v>
      </c>
      <c r="CH49" s="1">
        <f t="shared" si="88"/>
        <v>429</v>
      </c>
      <c r="CI49" s="7">
        <v>1.5</v>
      </c>
      <c r="CJ49" s="7">
        <v>4</v>
      </c>
      <c r="CK49" s="7">
        <v>1.5</v>
      </c>
      <c r="CL49" s="7">
        <v>3</v>
      </c>
      <c r="CM49" s="7">
        <f t="shared" si="89"/>
        <v>10</v>
      </c>
      <c r="CN49" s="7"/>
      <c r="CO49" s="7"/>
      <c r="CP49" s="7"/>
      <c r="CQ49" s="7"/>
      <c r="CR49" s="7">
        <f t="shared" si="22"/>
        <v>0</v>
      </c>
      <c r="CS49" s="7"/>
      <c r="CT49" s="7"/>
      <c r="CU49" s="7"/>
      <c r="CV49" s="7"/>
      <c r="CW49" s="7">
        <f t="shared" si="23"/>
        <v>0</v>
      </c>
      <c r="CX49" s="7" t="str">
        <f t="shared" si="24"/>
        <v>دور ثان</v>
      </c>
      <c r="CY49" s="13" t="str">
        <f t="shared" ref="CY49:CY95" si="96">CONCATENATE(DA49,DB49,DC49,DD49,DE49,DF49,DG49,DH49,DI49,DJ49,DK49,DL49,DM49,DN49,DO49)</f>
        <v/>
      </c>
      <c r="CZ49" s="1"/>
      <c r="DA49" s="7" t="str">
        <f t="shared" ref="DA49:DA95" si="97">IF(X49&lt;X$12," *عربى",IF(W49&lt;W$12," *عربى",""))</f>
        <v/>
      </c>
      <c r="DB49" s="7" t="str">
        <f t="shared" ref="DB49:DB95" si="98">IF(AC49&lt;AC$12,"*انجليزي",IF(AB49&lt;AB$12," *انجليزي",""))</f>
        <v/>
      </c>
      <c r="DC49" s="7" t="str">
        <f t="shared" ref="DC49:DC95" si="99">IF(AH49&lt;AH$12," *رياضيات",IF(AG49&lt;AG$12," *رياضيات",""))</f>
        <v/>
      </c>
      <c r="DD49" s="7" t="str">
        <f t="shared" ref="DD49:DD95" si="100">IF(AM49&lt;AM$12," *فيزياء",IF(AL49&lt;AL$12," *فيزياء",""))</f>
        <v/>
      </c>
      <c r="DE49" s="7" t="str">
        <f t="shared" ref="DE49:DE95" si="101">IF(AR49&lt;15," *رسم فني",IF(AQ49&lt;3," *رسم فني",""))</f>
        <v/>
      </c>
      <c r="DF49" s="7" t="str">
        <f t="shared" ref="DF49:DF95" si="102">IF(AW49&lt;AW$12,"*تخطيط",IF(AV49&lt;AV$12," *تخطيط",""))</f>
        <v/>
      </c>
      <c r="DG49" s="7" t="str">
        <f t="shared" ref="DG49:DG95" si="103">IF(BB49&lt;BB$12," *أمن صناعي",IF(BA49&lt;BA$12," *أمن صناعي",""))</f>
        <v/>
      </c>
      <c r="DH49" s="7" t="str">
        <f t="shared" ref="DH49:DH95" si="104">IF(BG49&lt;BG$12," *تكنولوجيا الخامات",IF(BF49&lt;BF$12," *تكنولوجيا الخامات",""))</f>
        <v/>
      </c>
      <c r="DI49" s="7" t="str">
        <f t="shared" ref="DI49:DI95" si="105">IF(BL49&lt;BL$12," *تكنولوجيا العمليات نظري",IF(BK49&lt;BK$12," *تكنولوجيا العمليات نظري",""))</f>
        <v/>
      </c>
      <c r="DJ49" s="7" t="str">
        <f t="shared" ref="DJ49:DJ95" si="106">IF(BQ49&lt;BQ$12," *تكنولوجيا العمليات عملي",IF(BP49&lt;BP$12," *تكنولوجيا العمليات عملي",""))</f>
        <v/>
      </c>
      <c r="DK49" s="7" t="str">
        <f t="shared" ref="DK49:DK95" si="107">IF(BW49&lt;BW$12," *تكنولوجيا الاجهزة والمعدات",IF(BV49&lt;BV$12," *تكنولوجيا الاجهزة والمعدات",""))</f>
        <v/>
      </c>
      <c r="DL49" s="7" t="str">
        <f t="shared" ref="DL49:DL95" si="108">IF(CB49&lt;CB$12," *تاريخ الفنون الزخرفية",IF(CA49&lt;CA$12," *تاريخ الفنون الزخرفية",""))</f>
        <v/>
      </c>
      <c r="DM49" s="7" t="str">
        <f t="shared" ref="DM49:DM95" si="109">IF(CG49&lt;CG$12," *الحاسب الالي",IF(CF49&lt;CF$12," *الحاسب الالي",""))</f>
        <v/>
      </c>
      <c r="DN49" s="7" t="str">
        <f t="shared" ref="DN49:DN95" si="110">IF(CH49&lt;CH$12,"* مجموع كلى","")</f>
        <v/>
      </c>
      <c r="DO49" s="7" t="str">
        <f t="shared" ref="DO49:DO95" si="111">IF(CM49&lt;CM$12," *دين",IF(CL49&lt;CL$12," *دين",""))</f>
        <v/>
      </c>
      <c r="DP49" s="6">
        <f t="shared" ref="DP49:DP95" si="112">COUNTBLANK(DA49:DM49)</f>
        <v>13</v>
      </c>
      <c r="DQ49" s="6">
        <f t="shared" ref="DQ49:DQ95" si="113">COUNTBLANK(DA49:DO49)</f>
        <v>15</v>
      </c>
      <c r="DR49" s="6"/>
      <c r="DS49" s="6"/>
      <c r="DT49" s="6"/>
      <c r="DU49" s="14"/>
      <c r="DV49" s="14"/>
      <c r="DW49" s="14"/>
      <c r="DX49" s="14"/>
    </row>
    <row r="50" spans="1:256" s="15" customFormat="1" ht="24.95" customHeight="1" x14ac:dyDescent="0.25">
      <c r="A50" s="7">
        <v>15</v>
      </c>
      <c r="B50" s="8">
        <f t="shared" si="90"/>
        <v>8</v>
      </c>
      <c r="C50" s="8">
        <f t="shared" si="91"/>
        <v>6</v>
      </c>
      <c r="D50" s="8">
        <f t="shared" si="92"/>
        <v>2001</v>
      </c>
      <c r="E50" s="9">
        <v>30106081302348</v>
      </c>
      <c r="F50" s="10">
        <f t="shared" si="73"/>
        <v>37050</v>
      </c>
      <c r="G50" s="8">
        <f t="shared" si="93"/>
        <v>23</v>
      </c>
      <c r="H50" s="8">
        <f t="shared" si="94"/>
        <v>3</v>
      </c>
      <c r="I50" s="11">
        <f t="shared" si="95"/>
        <v>16</v>
      </c>
      <c r="J50" s="12"/>
      <c r="K50" s="12"/>
      <c r="L50" s="12"/>
      <c r="M50" s="3" t="s">
        <v>202</v>
      </c>
      <c r="N50" s="4">
        <v>2470</v>
      </c>
      <c r="O50" s="5">
        <v>1524</v>
      </c>
      <c r="P50" s="5">
        <v>2481</v>
      </c>
      <c r="Q50" s="5"/>
      <c r="R50" s="6"/>
      <c r="S50" s="7"/>
      <c r="T50" s="7">
        <v>4</v>
      </c>
      <c r="U50" s="7">
        <v>14.5</v>
      </c>
      <c r="V50" s="7">
        <v>4</v>
      </c>
      <c r="W50" s="7">
        <v>11.5</v>
      </c>
      <c r="X50" s="7">
        <f t="shared" si="74"/>
        <v>34</v>
      </c>
      <c r="Y50" s="7">
        <v>3.5</v>
      </c>
      <c r="Z50" s="7">
        <v>9</v>
      </c>
      <c r="AA50" s="7">
        <v>2.5</v>
      </c>
      <c r="AB50" s="7">
        <v>11</v>
      </c>
      <c r="AC50" s="7">
        <f t="shared" si="75"/>
        <v>26</v>
      </c>
      <c r="AD50" s="7">
        <v>4</v>
      </c>
      <c r="AE50" s="7">
        <v>14</v>
      </c>
      <c r="AF50" s="7">
        <v>4</v>
      </c>
      <c r="AG50" s="7">
        <v>11</v>
      </c>
      <c r="AH50" s="7">
        <f t="shared" si="76"/>
        <v>33</v>
      </c>
      <c r="AI50" s="7">
        <v>3</v>
      </c>
      <c r="AJ50" s="7">
        <v>8</v>
      </c>
      <c r="AK50" s="7">
        <v>3</v>
      </c>
      <c r="AL50" s="7">
        <v>9</v>
      </c>
      <c r="AM50" s="7">
        <f t="shared" si="77"/>
        <v>23</v>
      </c>
      <c r="AN50" s="7">
        <v>7</v>
      </c>
      <c r="AO50" s="7">
        <v>29</v>
      </c>
      <c r="AP50" s="7">
        <v>6</v>
      </c>
      <c r="AQ50" s="7">
        <v>31</v>
      </c>
      <c r="AR50" s="7">
        <f t="shared" si="78"/>
        <v>73</v>
      </c>
      <c r="AS50" s="7">
        <v>3</v>
      </c>
      <c r="AT50" s="7">
        <v>6</v>
      </c>
      <c r="AU50" s="7">
        <v>3</v>
      </c>
      <c r="AV50" s="7">
        <v>8</v>
      </c>
      <c r="AW50" s="7">
        <f t="shared" si="79"/>
        <v>20</v>
      </c>
      <c r="AX50" s="7">
        <v>1.9</v>
      </c>
      <c r="AY50" s="7">
        <v>3.5</v>
      </c>
      <c r="AZ50" s="7">
        <v>1.9</v>
      </c>
      <c r="BA50" s="7">
        <v>3</v>
      </c>
      <c r="BB50" s="7">
        <f t="shared" si="80"/>
        <v>10.3</v>
      </c>
      <c r="BC50" s="7">
        <v>3</v>
      </c>
      <c r="BD50" s="7">
        <v>11.5</v>
      </c>
      <c r="BE50" s="7">
        <v>3</v>
      </c>
      <c r="BF50" s="7">
        <v>8</v>
      </c>
      <c r="BG50" s="7">
        <f t="shared" si="81"/>
        <v>25.5</v>
      </c>
      <c r="BH50" s="7">
        <v>3</v>
      </c>
      <c r="BI50" s="7">
        <v>18</v>
      </c>
      <c r="BJ50" s="7">
        <v>3.5</v>
      </c>
      <c r="BK50" s="7">
        <v>9</v>
      </c>
      <c r="BL50" s="7">
        <f t="shared" si="82"/>
        <v>33.5</v>
      </c>
      <c r="BM50" s="7">
        <v>10</v>
      </c>
      <c r="BN50" s="7">
        <v>47</v>
      </c>
      <c r="BO50" s="7">
        <v>10</v>
      </c>
      <c r="BP50" s="7">
        <v>32</v>
      </c>
      <c r="BQ50" s="7">
        <f t="shared" si="83"/>
        <v>99</v>
      </c>
      <c r="BR50" s="1">
        <f t="shared" si="84"/>
        <v>132.5</v>
      </c>
      <c r="BS50" s="7">
        <v>3.5</v>
      </c>
      <c r="BT50" s="7">
        <v>10</v>
      </c>
      <c r="BU50" s="7">
        <v>3</v>
      </c>
      <c r="BV50" s="7">
        <v>11</v>
      </c>
      <c r="BW50" s="7">
        <f t="shared" si="85"/>
        <v>27.5</v>
      </c>
      <c r="BX50" s="7">
        <v>3.5</v>
      </c>
      <c r="BY50" s="7">
        <v>6</v>
      </c>
      <c r="BZ50" s="7">
        <v>3</v>
      </c>
      <c r="CA50" s="7">
        <v>8</v>
      </c>
      <c r="CB50" s="7">
        <f t="shared" si="86"/>
        <v>20.5</v>
      </c>
      <c r="CC50" s="7">
        <v>1.5</v>
      </c>
      <c r="CD50" s="7">
        <v>4</v>
      </c>
      <c r="CE50" s="7">
        <v>1.5</v>
      </c>
      <c r="CF50" s="7">
        <v>6</v>
      </c>
      <c r="CG50" s="7">
        <f t="shared" si="87"/>
        <v>13</v>
      </c>
      <c r="CH50" s="1">
        <f t="shared" si="88"/>
        <v>438.3</v>
      </c>
      <c r="CI50" s="7">
        <v>1.5</v>
      </c>
      <c r="CJ50" s="7">
        <v>4.5</v>
      </c>
      <c r="CK50" s="7">
        <v>2</v>
      </c>
      <c r="CL50" s="7">
        <v>2.5</v>
      </c>
      <c r="CM50" s="7">
        <f t="shared" si="89"/>
        <v>10.5</v>
      </c>
      <c r="CN50" s="7"/>
      <c r="CO50" s="7"/>
      <c r="CP50" s="7"/>
      <c r="CQ50" s="7"/>
      <c r="CR50" s="7">
        <f t="shared" si="22"/>
        <v>0</v>
      </c>
      <c r="CS50" s="7"/>
      <c r="CT50" s="7"/>
      <c r="CU50" s="7"/>
      <c r="CV50" s="7"/>
      <c r="CW50" s="7">
        <f t="shared" si="23"/>
        <v>0</v>
      </c>
      <c r="CX50" s="7" t="str">
        <f t="shared" si="24"/>
        <v>دور ثان</v>
      </c>
      <c r="CY50" s="13" t="str">
        <f t="shared" si="96"/>
        <v/>
      </c>
      <c r="CZ50" s="1"/>
      <c r="DA50" s="7" t="str">
        <f t="shared" si="97"/>
        <v/>
      </c>
      <c r="DB50" s="7" t="str">
        <f t="shared" si="98"/>
        <v/>
      </c>
      <c r="DC50" s="7" t="str">
        <f t="shared" si="99"/>
        <v/>
      </c>
      <c r="DD50" s="7" t="str">
        <f t="shared" si="100"/>
        <v/>
      </c>
      <c r="DE50" s="7" t="str">
        <f t="shared" si="101"/>
        <v/>
      </c>
      <c r="DF50" s="7" t="str">
        <f t="shared" si="102"/>
        <v/>
      </c>
      <c r="DG50" s="7" t="str">
        <f t="shared" si="103"/>
        <v/>
      </c>
      <c r="DH50" s="7" t="str">
        <f t="shared" si="104"/>
        <v/>
      </c>
      <c r="DI50" s="7" t="str">
        <f t="shared" si="105"/>
        <v/>
      </c>
      <c r="DJ50" s="7" t="str">
        <f t="shared" si="106"/>
        <v/>
      </c>
      <c r="DK50" s="7" t="str">
        <f t="shared" si="107"/>
        <v/>
      </c>
      <c r="DL50" s="7" t="str">
        <f t="shared" si="108"/>
        <v/>
      </c>
      <c r="DM50" s="7" t="str">
        <f t="shared" si="109"/>
        <v/>
      </c>
      <c r="DN50" s="7" t="str">
        <f t="shared" si="110"/>
        <v/>
      </c>
      <c r="DO50" s="7" t="str">
        <f t="shared" si="111"/>
        <v/>
      </c>
      <c r="DP50" s="6">
        <f t="shared" si="112"/>
        <v>13</v>
      </c>
      <c r="DQ50" s="6">
        <f t="shared" si="113"/>
        <v>15</v>
      </c>
      <c r="DR50" s="6"/>
      <c r="DS50" s="6"/>
      <c r="DT50" s="6"/>
      <c r="DU50" s="14"/>
      <c r="DV50" s="14"/>
      <c r="DW50" s="14"/>
      <c r="DX50" s="14"/>
    </row>
    <row r="51" spans="1:256" s="15" customFormat="1" ht="24.95" customHeight="1" x14ac:dyDescent="0.25">
      <c r="A51" s="7">
        <v>16</v>
      </c>
      <c r="B51" s="8">
        <f t="shared" si="90"/>
        <v>1</v>
      </c>
      <c r="C51" s="8">
        <f t="shared" si="91"/>
        <v>5</v>
      </c>
      <c r="D51" s="8">
        <f t="shared" si="92"/>
        <v>2002</v>
      </c>
      <c r="E51" s="9">
        <v>30205011315343</v>
      </c>
      <c r="F51" s="10">
        <f t="shared" si="73"/>
        <v>37377</v>
      </c>
      <c r="G51" s="8">
        <f t="shared" si="93"/>
        <v>0</v>
      </c>
      <c r="H51" s="8">
        <f t="shared" si="94"/>
        <v>5</v>
      </c>
      <c r="I51" s="11">
        <f t="shared" si="95"/>
        <v>15</v>
      </c>
      <c r="J51" s="12"/>
      <c r="K51" s="12"/>
      <c r="L51" s="12"/>
      <c r="M51" s="3" t="s">
        <v>203</v>
      </c>
      <c r="N51" s="4">
        <v>2471</v>
      </c>
      <c r="O51" s="5">
        <v>1525</v>
      </c>
      <c r="P51" s="5">
        <v>2482</v>
      </c>
      <c r="Q51" s="5"/>
      <c r="R51" s="6"/>
      <c r="S51" s="7"/>
      <c r="T51" s="7">
        <v>4</v>
      </c>
      <c r="U51" s="7">
        <v>18.5</v>
      </c>
      <c r="V51" s="7">
        <v>4</v>
      </c>
      <c r="W51" s="7">
        <v>15.5</v>
      </c>
      <c r="X51" s="7">
        <f t="shared" si="74"/>
        <v>42</v>
      </c>
      <c r="Y51" s="7">
        <v>3.5</v>
      </c>
      <c r="Z51" s="7">
        <v>9</v>
      </c>
      <c r="AA51" s="7">
        <v>3.5</v>
      </c>
      <c r="AB51" s="7">
        <v>11.5</v>
      </c>
      <c r="AC51" s="7">
        <f t="shared" si="75"/>
        <v>27.5</v>
      </c>
      <c r="AD51" s="7">
        <v>4</v>
      </c>
      <c r="AE51" s="7">
        <v>12.5</v>
      </c>
      <c r="AF51" s="7">
        <v>4</v>
      </c>
      <c r="AG51" s="7">
        <v>11</v>
      </c>
      <c r="AH51" s="7">
        <f t="shared" si="76"/>
        <v>31.5</v>
      </c>
      <c r="AI51" s="7">
        <v>3</v>
      </c>
      <c r="AJ51" s="7">
        <v>8</v>
      </c>
      <c r="AK51" s="7">
        <v>3</v>
      </c>
      <c r="AL51" s="7">
        <v>9.5</v>
      </c>
      <c r="AM51" s="7">
        <f t="shared" si="77"/>
        <v>23.5</v>
      </c>
      <c r="AN51" s="7">
        <v>7</v>
      </c>
      <c r="AO51" s="7">
        <v>34</v>
      </c>
      <c r="AP51" s="7">
        <v>8</v>
      </c>
      <c r="AQ51" s="7">
        <v>30</v>
      </c>
      <c r="AR51" s="7">
        <f t="shared" si="78"/>
        <v>79</v>
      </c>
      <c r="AS51" s="7">
        <v>3</v>
      </c>
      <c r="AT51" s="7">
        <v>10</v>
      </c>
      <c r="AU51" s="7">
        <v>3</v>
      </c>
      <c r="AV51" s="7">
        <v>16</v>
      </c>
      <c r="AW51" s="7">
        <f t="shared" si="79"/>
        <v>32</v>
      </c>
      <c r="AX51" s="7">
        <v>1.5</v>
      </c>
      <c r="AY51" s="7">
        <v>6.5</v>
      </c>
      <c r="AZ51" s="7">
        <v>1.5</v>
      </c>
      <c r="BA51" s="7">
        <v>6.5</v>
      </c>
      <c r="BB51" s="7">
        <f t="shared" si="80"/>
        <v>16</v>
      </c>
      <c r="BC51" s="7">
        <v>3</v>
      </c>
      <c r="BD51" s="7">
        <v>14</v>
      </c>
      <c r="BE51" s="7">
        <v>5</v>
      </c>
      <c r="BF51" s="7">
        <v>20</v>
      </c>
      <c r="BG51" s="7">
        <f t="shared" si="81"/>
        <v>42</v>
      </c>
      <c r="BH51" s="7">
        <v>3</v>
      </c>
      <c r="BI51" s="7">
        <v>10</v>
      </c>
      <c r="BJ51" s="7">
        <v>3.5</v>
      </c>
      <c r="BK51" s="7">
        <v>18</v>
      </c>
      <c r="BL51" s="7">
        <f t="shared" si="82"/>
        <v>34.5</v>
      </c>
      <c r="BM51" s="7">
        <v>10</v>
      </c>
      <c r="BN51" s="7">
        <v>48</v>
      </c>
      <c r="BO51" s="7">
        <v>10</v>
      </c>
      <c r="BP51" s="7">
        <v>39</v>
      </c>
      <c r="BQ51" s="7">
        <f t="shared" si="83"/>
        <v>107</v>
      </c>
      <c r="BR51" s="1">
        <f t="shared" si="84"/>
        <v>141.5</v>
      </c>
      <c r="BS51" s="7">
        <v>3</v>
      </c>
      <c r="BT51" s="7">
        <v>13</v>
      </c>
      <c r="BU51" s="7">
        <v>4</v>
      </c>
      <c r="BV51" s="7">
        <v>15</v>
      </c>
      <c r="BW51" s="7">
        <f t="shared" si="85"/>
        <v>35</v>
      </c>
      <c r="BX51" s="7">
        <v>2.5</v>
      </c>
      <c r="BY51" s="7">
        <v>13</v>
      </c>
      <c r="BZ51" s="7">
        <v>3</v>
      </c>
      <c r="CA51" s="7">
        <v>12</v>
      </c>
      <c r="CB51" s="7">
        <f t="shared" si="86"/>
        <v>30.5</v>
      </c>
      <c r="CC51" s="7">
        <v>1.5</v>
      </c>
      <c r="CD51" s="7">
        <v>4.5</v>
      </c>
      <c r="CE51" s="7">
        <v>2</v>
      </c>
      <c r="CF51" s="7">
        <v>5</v>
      </c>
      <c r="CG51" s="7">
        <f t="shared" si="87"/>
        <v>13</v>
      </c>
      <c r="CH51" s="1">
        <f t="shared" si="88"/>
        <v>513.5</v>
      </c>
      <c r="CI51" s="7">
        <v>1.5</v>
      </c>
      <c r="CJ51" s="7">
        <v>6</v>
      </c>
      <c r="CK51" s="7">
        <v>1.5</v>
      </c>
      <c r="CL51" s="7">
        <v>5</v>
      </c>
      <c r="CM51" s="7">
        <f t="shared" si="89"/>
        <v>14</v>
      </c>
      <c r="CN51" s="7"/>
      <c r="CO51" s="7"/>
      <c r="CP51" s="7"/>
      <c r="CQ51" s="7"/>
      <c r="CR51" s="7">
        <f t="shared" si="22"/>
        <v>0</v>
      </c>
      <c r="CS51" s="7"/>
      <c r="CT51" s="7"/>
      <c r="CU51" s="7"/>
      <c r="CV51" s="7"/>
      <c r="CW51" s="7">
        <f t="shared" si="23"/>
        <v>0</v>
      </c>
      <c r="CX51" s="7" t="str">
        <f t="shared" si="24"/>
        <v>دور ثان</v>
      </c>
      <c r="CY51" s="13" t="str">
        <f t="shared" si="96"/>
        <v/>
      </c>
      <c r="CZ51" s="1"/>
      <c r="DA51" s="7" t="str">
        <f t="shared" si="97"/>
        <v/>
      </c>
      <c r="DB51" s="7" t="str">
        <f t="shared" si="98"/>
        <v/>
      </c>
      <c r="DC51" s="7" t="str">
        <f t="shared" si="99"/>
        <v/>
      </c>
      <c r="DD51" s="7" t="str">
        <f t="shared" si="100"/>
        <v/>
      </c>
      <c r="DE51" s="7" t="str">
        <f t="shared" si="101"/>
        <v/>
      </c>
      <c r="DF51" s="7" t="str">
        <f t="shared" si="102"/>
        <v/>
      </c>
      <c r="DG51" s="7" t="str">
        <f t="shared" si="103"/>
        <v/>
      </c>
      <c r="DH51" s="7" t="str">
        <f t="shared" si="104"/>
        <v/>
      </c>
      <c r="DI51" s="7" t="str">
        <f t="shared" si="105"/>
        <v/>
      </c>
      <c r="DJ51" s="7" t="str">
        <f t="shared" si="106"/>
        <v/>
      </c>
      <c r="DK51" s="7" t="str">
        <f t="shared" si="107"/>
        <v/>
      </c>
      <c r="DL51" s="7" t="str">
        <f t="shared" si="108"/>
        <v/>
      </c>
      <c r="DM51" s="7" t="str">
        <f t="shared" si="109"/>
        <v/>
      </c>
      <c r="DN51" s="7" t="str">
        <f t="shared" si="110"/>
        <v/>
      </c>
      <c r="DO51" s="7" t="str">
        <f t="shared" si="111"/>
        <v/>
      </c>
      <c r="DP51" s="6">
        <f t="shared" si="112"/>
        <v>13</v>
      </c>
      <c r="DQ51" s="6">
        <f t="shared" si="113"/>
        <v>15</v>
      </c>
      <c r="DR51" s="6"/>
      <c r="DS51" s="6"/>
      <c r="DT51" s="6"/>
      <c r="DU51" s="14"/>
      <c r="DV51" s="14"/>
      <c r="DW51" s="14"/>
      <c r="DX51" s="14"/>
    </row>
    <row r="52" spans="1:256" s="15" customFormat="1" ht="24.95" customHeight="1" x14ac:dyDescent="0.25">
      <c r="A52" s="7">
        <v>17</v>
      </c>
      <c r="B52" s="8">
        <f t="shared" si="90"/>
        <v>25</v>
      </c>
      <c r="C52" s="8">
        <f t="shared" si="91"/>
        <v>9</v>
      </c>
      <c r="D52" s="8">
        <f t="shared" si="92"/>
        <v>2002</v>
      </c>
      <c r="E52" s="9">
        <v>30209251311448</v>
      </c>
      <c r="F52" s="10">
        <f t="shared" si="73"/>
        <v>37524</v>
      </c>
      <c r="G52" s="8">
        <f t="shared" si="93"/>
        <v>6</v>
      </c>
      <c r="H52" s="8">
        <f t="shared" si="94"/>
        <v>0</v>
      </c>
      <c r="I52" s="11">
        <f t="shared" si="95"/>
        <v>15</v>
      </c>
      <c r="J52" s="12"/>
      <c r="K52" s="12"/>
      <c r="L52" s="12"/>
      <c r="M52" s="3" t="s">
        <v>204</v>
      </c>
      <c r="N52" s="4">
        <v>2472</v>
      </c>
      <c r="O52" s="5">
        <v>1526</v>
      </c>
      <c r="P52" s="5">
        <v>2483</v>
      </c>
      <c r="Q52" s="5"/>
      <c r="R52" s="6"/>
      <c r="S52" s="7"/>
      <c r="T52" s="7">
        <v>4</v>
      </c>
      <c r="U52" s="7">
        <v>18</v>
      </c>
      <c r="V52" s="7">
        <v>4</v>
      </c>
      <c r="W52" s="7">
        <v>15</v>
      </c>
      <c r="X52" s="7">
        <f t="shared" si="74"/>
        <v>41</v>
      </c>
      <c r="Y52" s="7">
        <v>3.5</v>
      </c>
      <c r="Z52" s="7">
        <v>7.5</v>
      </c>
      <c r="AA52" s="7">
        <v>3.5</v>
      </c>
      <c r="AB52" s="7">
        <v>10.5</v>
      </c>
      <c r="AC52" s="7">
        <f t="shared" si="75"/>
        <v>25</v>
      </c>
      <c r="AD52" s="7">
        <v>3.5</v>
      </c>
      <c r="AE52" s="7">
        <v>13</v>
      </c>
      <c r="AF52" s="7">
        <v>4</v>
      </c>
      <c r="AG52" s="7">
        <v>10.5</v>
      </c>
      <c r="AH52" s="7">
        <f t="shared" si="76"/>
        <v>31</v>
      </c>
      <c r="AI52" s="7">
        <v>3</v>
      </c>
      <c r="AJ52" s="7">
        <v>6.5</v>
      </c>
      <c r="AK52" s="7">
        <v>3</v>
      </c>
      <c r="AL52" s="7">
        <v>8</v>
      </c>
      <c r="AM52" s="7">
        <f t="shared" si="77"/>
        <v>20.5</v>
      </c>
      <c r="AN52" s="7">
        <v>7</v>
      </c>
      <c r="AO52" s="7">
        <v>32</v>
      </c>
      <c r="AP52" s="7">
        <v>8</v>
      </c>
      <c r="AQ52" s="7">
        <v>29</v>
      </c>
      <c r="AR52" s="7">
        <f t="shared" si="78"/>
        <v>76</v>
      </c>
      <c r="AS52" s="7">
        <v>3</v>
      </c>
      <c r="AT52" s="7">
        <v>10</v>
      </c>
      <c r="AU52" s="7">
        <v>3</v>
      </c>
      <c r="AV52" s="7">
        <v>8</v>
      </c>
      <c r="AW52" s="7">
        <f t="shared" si="79"/>
        <v>24</v>
      </c>
      <c r="AX52" s="7">
        <v>1.5</v>
      </c>
      <c r="AY52" s="7">
        <v>6.5</v>
      </c>
      <c r="AZ52" s="7">
        <v>1.5</v>
      </c>
      <c r="BA52" s="7">
        <v>6</v>
      </c>
      <c r="BB52" s="7">
        <f t="shared" si="80"/>
        <v>15.5</v>
      </c>
      <c r="BC52" s="7">
        <v>3</v>
      </c>
      <c r="BD52" s="7">
        <v>12</v>
      </c>
      <c r="BE52" s="7">
        <v>5</v>
      </c>
      <c r="BF52" s="7">
        <v>17</v>
      </c>
      <c r="BG52" s="7">
        <f t="shared" si="81"/>
        <v>37</v>
      </c>
      <c r="BH52" s="7">
        <v>3</v>
      </c>
      <c r="BI52" s="7">
        <v>10</v>
      </c>
      <c r="BJ52" s="7">
        <v>5</v>
      </c>
      <c r="BK52" s="7">
        <v>19</v>
      </c>
      <c r="BL52" s="7">
        <f t="shared" si="82"/>
        <v>37</v>
      </c>
      <c r="BM52" s="7">
        <v>11</v>
      </c>
      <c r="BN52" s="7">
        <v>47</v>
      </c>
      <c r="BO52" s="7">
        <v>9</v>
      </c>
      <c r="BP52" s="7">
        <v>34</v>
      </c>
      <c r="BQ52" s="7">
        <f t="shared" si="83"/>
        <v>101</v>
      </c>
      <c r="BR52" s="1">
        <f t="shared" si="84"/>
        <v>138</v>
      </c>
      <c r="BS52" s="7">
        <v>3</v>
      </c>
      <c r="BT52" s="7">
        <v>15</v>
      </c>
      <c r="BU52" s="7">
        <v>4</v>
      </c>
      <c r="BV52" s="7">
        <v>17</v>
      </c>
      <c r="BW52" s="7">
        <f t="shared" si="85"/>
        <v>39</v>
      </c>
      <c r="BX52" s="7">
        <v>2.5</v>
      </c>
      <c r="BY52" s="7">
        <v>10</v>
      </c>
      <c r="BZ52" s="7">
        <v>3</v>
      </c>
      <c r="CA52" s="7">
        <v>10</v>
      </c>
      <c r="CB52" s="7">
        <f t="shared" si="86"/>
        <v>25.5</v>
      </c>
      <c r="CC52" s="7">
        <v>1.5</v>
      </c>
      <c r="CD52" s="7">
        <v>6</v>
      </c>
      <c r="CE52" s="7">
        <v>1.5</v>
      </c>
      <c r="CF52" s="7">
        <v>5</v>
      </c>
      <c r="CG52" s="7">
        <f t="shared" si="87"/>
        <v>14</v>
      </c>
      <c r="CH52" s="1">
        <f t="shared" si="88"/>
        <v>486.5</v>
      </c>
      <c r="CI52" s="7">
        <v>1.5</v>
      </c>
      <c r="CJ52" s="7">
        <v>4.5</v>
      </c>
      <c r="CK52" s="7">
        <v>1.5</v>
      </c>
      <c r="CL52" s="7">
        <v>3</v>
      </c>
      <c r="CM52" s="7">
        <f t="shared" si="89"/>
        <v>10.5</v>
      </c>
      <c r="CN52" s="7"/>
      <c r="CO52" s="7"/>
      <c r="CP52" s="7"/>
      <c r="CQ52" s="7"/>
      <c r="CR52" s="7">
        <f t="shared" si="22"/>
        <v>0</v>
      </c>
      <c r="CS52" s="7"/>
      <c r="CT52" s="7"/>
      <c r="CU52" s="7"/>
      <c r="CV52" s="7"/>
      <c r="CW52" s="7">
        <f t="shared" si="23"/>
        <v>0</v>
      </c>
      <c r="CX52" s="7" t="str">
        <f t="shared" si="24"/>
        <v>دور ثان</v>
      </c>
      <c r="CY52" s="13" t="str">
        <f t="shared" si="96"/>
        <v/>
      </c>
      <c r="CZ52" s="1"/>
      <c r="DA52" s="7" t="str">
        <f t="shared" si="97"/>
        <v/>
      </c>
      <c r="DB52" s="7" t="str">
        <f t="shared" si="98"/>
        <v/>
      </c>
      <c r="DC52" s="7" t="str">
        <f t="shared" si="99"/>
        <v/>
      </c>
      <c r="DD52" s="7" t="str">
        <f t="shared" si="100"/>
        <v/>
      </c>
      <c r="DE52" s="7" t="str">
        <f t="shared" si="101"/>
        <v/>
      </c>
      <c r="DF52" s="7" t="str">
        <f t="shared" si="102"/>
        <v/>
      </c>
      <c r="DG52" s="7" t="str">
        <f t="shared" si="103"/>
        <v/>
      </c>
      <c r="DH52" s="7" t="str">
        <f t="shared" si="104"/>
        <v/>
      </c>
      <c r="DI52" s="7" t="str">
        <f t="shared" si="105"/>
        <v/>
      </c>
      <c r="DJ52" s="7" t="str">
        <f t="shared" si="106"/>
        <v/>
      </c>
      <c r="DK52" s="7" t="str">
        <f t="shared" si="107"/>
        <v/>
      </c>
      <c r="DL52" s="7" t="str">
        <f t="shared" si="108"/>
        <v/>
      </c>
      <c r="DM52" s="7" t="str">
        <f t="shared" si="109"/>
        <v/>
      </c>
      <c r="DN52" s="7" t="str">
        <f t="shared" si="110"/>
        <v/>
      </c>
      <c r="DO52" s="7" t="str">
        <f t="shared" si="111"/>
        <v/>
      </c>
      <c r="DP52" s="6">
        <f t="shared" si="112"/>
        <v>13</v>
      </c>
      <c r="DQ52" s="6">
        <f t="shared" si="113"/>
        <v>15</v>
      </c>
      <c r="DR52" s="6"/>
      <c r="DS52" s="6"/>
      <c r="DT52" s="6"/>
      <c r="DU52" s="14"/>
      <c r="DV52" s="14"/>
      <c r="DW52" s="14"/>
      <c r="DX52" s="14"/>
    </row>
    <row r="53" spans="1:256" s="15" customFormat="1" ht="24.95" customHeight="1" x14ac:dyDescent="0.25">
      <c r="A53" s="7">
        <v>18</v>
      </c>
      <c r="B53" s="8">
        <f t="shared" si="90"/>
        <v>20</v>
      </c>
      <c r="C53" s="8">
        <f t="shared" si="91"/>
        <v>1</v>
      </c>
      <c r="D53" s="8">
        <f t="shared" si="92"/>
        <v>2002</v>
      </c>
      <c r="E53" s="9">
        <v>30201201307945</v>
      </c>
      <c r="F53" s="10">
        <f t="shared" si="73"/>
        <v>37276</v>
      </c>
      <c r="G53" s="8">
        <f t="shared" si="93"/>
        <v>11</v>
      </c>
      <c r="H53" s="8">
        <f t="shared" si="94"/>
        <v>8</v>
      </c>
      <c r="I53" s="11">
        <f t="shared" si="95"/>
        <v>15</v>
      </c>
      <c r="J53" s="12"/>
      <c r="K53" s="12"/>
      <c r="L53" s="12"/>
      <c r="M53" s="3" t="s">
        <v>205</v>
      </c>
      <c r="N53" s="4">
        <v>2473</v>
      </c>
      <c r="O53" s="5">
        <v>1527</v>
      </c>
      <c r="P53" s="5">
        <v>2484</v>
      </c>
      <c r="Q53" s="5"/>
      <c r="R53" s="6"/>
      <c r="S53" s="7"/>
      <c r="T53" s="7">
        <v>4</v>
      </c>
      <c r="U53" s="7">
        <v>16.5</v>
      </c>
      <c r="V53" s="7">
        <v>4</v>
      </c>
      <c r="W53" s="7">
        <v>14.5</v>
      </c>
      <c r="X53" s="7">
        <f t="shared" si="74"/>
        <v>39</v>
      </c>
      <c r="Y53" s="7">
        <v>3.5</v>
      </c>
      <c r="Z53" s="7">
        <v>4</v>
      </c>
      <c r="AA53" s="7">
        <v>3</v>
      </c>
      <c r="AB53" s="7">
        <v>9.5</v>
      </c>
      <c r="AC53" s="7">
        <f t="shared" si="75"/>
        <v>20</v>
      </c>
      <c r="AD53" s="7">
        <v>3.5</v>
      </c>
      <c r="AE53" s="7">
        <v>8</v>
      </c>
      <c r="AF53" s="7">
        <v>4</v>
      </c>
      <c r="AG53" s="7">
        <v>10.5</v>
      </c>
      <c r="AH53" s="7">
        <f t="shared" si="76"/>
        <v>26</v>
      </c>
      <c r="AI53" s="7">
        <v>3</v>
      </c>
      <c r="AJ53" s="7">
        <v>7</v>
      </c>
      <c r="AK53" s="7">
        <v>3</v>
      </c>
      <c r="AL53" s="7">
        <v>7</v>
      </c>
      <c r="AM53" s="7">
        <f t="shared" si="77"/>
        <v>20</v>
      </c>
      <c r="AN53" s="7">
        <v>7</v>
      </c>
      <c r="AO53" s="7">
        <v>38</v>
      </c>
      <c r="AP53" s="7">
        <v>6</v>
      </c>
      <c r="AQ53" s="7">
        <v>29</v>
      </c>
      <c r="AR53" s="7">
        <f t="shared" si="78"/>
        <v>80</v>
      </c>
      <c r="AS53" s="7">
        <v>3</v>
      </c>
      <c r="AT53" s="7">
        <v>9</v>
      </c>
      <c r="AU53" s="7">
        <v>3</v>
      </c>
      <c r="AV53" s="7">
        <v>8</v>
      </c>
      <c r="AW53" s="7">
        <f t="shared" si="79"/>
        <v>23</v>
      </c>
      <c r="AX53" s="7">
        <v>1.5</v>
      </c>
      <c r="AY53" s="7">
        <v>6</v>
      </c>
      <c r="AZ53" s="7">
        <v>1.5</v>
      </c>
      <c r="BA53" s="7">
        <v>5.5</v>
      </c>
      <c r="BB53" s="7">
        <f t="shared" si="80"/>
        <v>14.5</v>
      </c>
      <c r="BC53" s="7">
        <v>3</v>
      </c>
      <c r="BD53" s="7">
        <v>14</v>
      </c>
      <c r="BE53" s="7">
        <v>3</v>
      </c>
      <c r="BF53" s="7">
        <v>18</v>
      </c>
      <c r="BG53" s="7">
        <f t="shared" si="81"/>
        <v>38</v>
      </c>
      <c r="BH53" s="7">
        <v>4</v>
      </c>
      <c r="BI53" s="7">
        <v>10</v>
      </c>
      <c r="BJ53" s="7">
        <v>5</v>
      </c>
      <c r="BK53" s="7">
        <v>19</v>
      </c>
      <c r="BL53" s="7">
        <f t="shared" si="82"/>
        <v>38</v>
      </c>
      <c r="BM53" s="7">
        <v>12</v>
      </c>
      <c r="BN53" s="7">
        <v>48</v>
      </c>
      <c r="BO53" s="7">
        <v>10</v>
      </c>
      <c r="BP53" s="7">
        <v>42</v>
      </c>
      <c r="BQ53" s="7">
        <f t="shared" si="83"/>
        <v>112</v>
      </c>
      <c r="BR53" s="1">
        <f t="shared" si="84"/>
        <v>150</v>
      </c>
      <c r="BS53" s="7">
        <v>3</v>
      </c>
      <c r="BT53" s="7">
        <v>14.5</v>
      </c>
      <c r="BU53" s="7">
        <v>4</v>
      </c>
      <c r="BV53" s="7">
        <v>16</v>
      </c>
      <c r="BW53" s="7">
        <f t="shared" si="85"/>
        <v>37.5</v>
      </c>
      <c r="BX53" s="7">
        <v>2.5</v>
      </c>
      <c r="BY53" s="7">
        <v>8</v>
      </c>
      <c r="BZ53" s="7">
        <v>3</v>
      </c>
      <c r="CA53" s="7">
        <v>12</v>
      </c>
      <c r="CB53" s="7">
        <f t="shared" si="86"/>
        <v>25.5</v>
      </c>
      <c r="CC53" s="7">
        <v>1.5</v>
      </c>
      <c r="CD53" s="7">
        <v>4</v>
      </c>
      <c r="CE53" s="7">
        <v>1.5</v>
      </c>
      <c r="CF53" s="7">
        <v>5</v>
      </c>
      <c r="CG53" s="7">
        <f t="shared" si="87"/>
        <v>12</v>
      </c>
      <c r="CH53" s="1">
        <f t="shared" si="88"/>
        <v>485.5</v>
      </c>
      <c r="CI53" s="7">
        <v>1.5</v>
      </c>
      <c r="CJ53" s="7">
        <v>4</v>
      </c>
      <c r="CK53" s="7">
        <v>1.5</v>
      </c>
      <c r="CL53" s="7">
        <v>3.5</v>
      </c>
      <c r="CM53" s="7">
        <f t="shared" si="89"/>
        <v>10.5</v>
      </c>
      <c r="CN53" s="7"/>
      <c r="CO53" s="7"/>
      <c r="CP53" s="7"/>
      <c r="CQ53" s="7"/>
      <c r="CR53" s="7">
        <f t="shared" si="22"/>
        <v>0</v>
      </c>
      <c r="CS53" s="7"/>
      <c r="CT53" s="7"/>
      <c r="CU53" s="7"/>
      <c r="CV53" s="7"/>
      <c r="CW53" s="7">
        <f t="shared" si="23"/>
        <v>0</v>
      </c>
      <c r="CX53" s="7" t="str">
        <f t="shared" si="24"/>
        <v>دور ثان</v>
      </c>
      <c r="CY53" s="13" t="str">
        <f t="shared" si="96"/>
        <v/>
      </c>
      <c r="CZ53" s="1"/>
      <c r="DA53" s="7" t="str">
        <f t="shared" si="97"/>
        <v/>
      </c>
      <c r="DB53" s="7" t="str">
        <f t="shared" si="98"/>
        <v/>
      </c>
      <c r="DC53" s="7" t="str">
        <f t="shared" si="99"/>
        <v/>
      </c>
      <c r="DD53" s="7" t="str">
        <f t="shared" si="100"/>
        <v/>
      </c>
      <c r="DE53" s="7" t="str">
        <f t="shared" si="101"/>
        <v/>
      </c>
      <c r="DF53" s="7" t="str">
        <f t="shared" si="102"/>
        <v/>
      </c>
      <c r="DG53" s="7" t="str">
        <f t="shared" si="103"/>
        <v/>
      </c>
      <c r="DH53" s="7" t="str">
        <f t="shared" si="104"/>
        <v/>
      </c>
      <c r="DI53" s="7" t="str">
        <f t="shared" si="105"/>
        <v/>
      </c>
      <c r="DJ53" s="7" t="str">
        <f t="shared" si="106"/>
        <v/>
      </c>
      <c r="DK53" s="7" t="str">
        <f t="shared" si="107"/>
        <v/>
      </c>
      <c r="DL53" s="7" t="str">
        <f t="shared" si="108"/>
        <v/>
      </c>
      <c r="DM53" s="7" t="str">
        <f t="shared" si="109"/>
        <v/>
      </c>
      <c r="DN53" s="7" t="str">
        <f t="shared" si="110"/>
        <v/>
      </c>
      <c r="DO53" s="7" t="str">
        <f t="shared" si="111"/>
        <v/>
      </c>
      <c r="DP53" s="6">
        <f t="shared" si="112"/>
        <v>13</v>
      </c>
      <c r="DQ53" s="6">
        <f t="shared" si="113"/>
        <v>15</v>
      </c>
      <c r="DR53" s="6"/>
      <c r="DS53" s="6"/>
      <c r="DT53" s="6"/>
      <c r="DU53" s="14"/>
      <c r="DV53" s="14"/>
      <c r="DW53" s="14"/>
      <c r="DX53" s="14"/>
    </row>
    <row r="54" spans="1:256" s="15" customFormat="1" ht="24.95" customHeight="1" x14ac:dyDescent="0.25">
      <c r="A54" s="7">
        <v>19</v>
      </c>
      <c r="B54" s="8">
        <f t="shared" si="90"/>
        <v>15</v>
      </c>
      <c r="C54" s="8">
        <f t="shared" si="91"/>
        <v>2</v>
      </c>
      <c r="D54" s="8">
        <f t="shared" si="92"/>
        <v>2002</v>
      </c>
      <c r="E54" s="9">
        <v>30202151302749</v>
      </c>
      <c r="F54" s="10">
        <f t="shared" si="73"/>
        <v>37302</v>
      </c>
      <c r="G54" s="8">
        <f t="shared" si="93"/>
        <v>16</v>
      </c>
      <c r="H54" s="8">
        <f t="shared" si="94"/>
        <v>7</v>
      </c>
      <c r="I54" s="11">
        <f t="shared" si="95"/>
        <v>15</v>
      </c>
      <c r="J54" s="12"/>
      <c r="K54" s="12"/>
      <c r="L54" s="12"/>
      <c r="M54" s="3" t="s">
        <v>206</v>
      </c>
      <c r="N54" s="4">
        <v>2474</v>
      </c>
      <c r="O54" s="5">
        <v>1528</v>
      </c>
      <c r="P54" s="5">
        <v>2485</v>
      </c>
      <c r="Q54" s="5"/>
      <c r="R54" s="6"/>
      <c r="S54" s="7"/>
      <c r="T54" s="7">
        <v>4</v>
      </c>
      <c r="U54" s="7">
        <v>13.5</v>
      </c>
      <c r="V54" s="7">
        <v>4</v>
      </c>
      <c r="W54" s="7">
        <v>12.5</v>
      </c>
      <c r="X54" s="7">
        <f t="shared" si="74"/>
        <v>34</v>
      </c>
      <c r="Y54" s="7">
        <v>3.5</v>
      </c>
      <c r="Z54" s="7">
        <v>3.5</v>
      </c>
      <c r="AA54" s="7">
        <v>3.5</v>
      </c>
      <c r="AB54" s="7">
        <v>9.5</v>
      </c>
      <c r="AC54" s="7">
        <f t="shared" si="75"/>
        <v>20</v>
      </c>
      <c r="AD54" s="7">
        <v>3.5</v>
      </c>
      <c r="AE54" s="7">
        <v>11</v>
      </c>
      <c r="AF54" s="7">
        <v>4</v>
      </c>
      <c r="AG54" s="7">
        <v>7</v>
      </c>
      <c r="AH54" s="7">
        <f t="shared" si="76"/>
        <v>25.5</v>
      </c>
      <c r="AI54" s="7">
        <v>3</v>
      </c>
      <c r="AJ54" s="7">
        <v>9</v>
      </c>
      <c r="AK54" s="7">
        <v>3</v>
      </c>
      <c r="AL54" s="7">
        <v>5</v>
      </c>
      <c r="AM54" s="7">
        <f t="shared" si="77"/>
        <v>20</v>
      </c>
      <c r="AN54" s="7">
        <v>7</v>
      </c>
      <c r="AO54" s="7">
        <v>32</v>
      </c>
      <c r="AP54" s="7">
        <v>8</v>
      </c>
      <c r="AQ54" s="7">
        <v>28</v>
      </c>
      <c r="AR54" s="7">
        <f t="shared" si="78"/>
        <v>75</v>
      </c>
      <c r="AS54" s="7">
        <v>3</v>
      </c>
      <c r="AT54" s="7">
        <v>7</v>
      </c>
      <c r="AU54" s="7">
        <v>3</v>
      </c>
      <c r="AV54" s="7">
        <v>11</v>
      </c>
      <c r="AW54" s="7">
        <f t="shared" si="79"/>
        <v>24</v>
      </c>
      <c r="AX54" s="7">
        <v>1.5</v>
      </c>
      <c r="AY54" s="7">
        <v>6.5</v>
      </c>
      <c r="AZ54" s="7">
        <v>1.5</v>
      </c>
      <c r="BA54" s="7">
        <v>4</v>
      </c>
      <c r="BB54" s="7">
        <f t="shared" si="80"/>
        <v>13.5</v>
      </c>
      <c r="BC54" s="7">
        <v>3</v>
      </c>
      <c r="BD54" s="7">
        <v>4</v>
      </c>
      <c r="BE54" s="7">
        <v>5</v>
      </c>
      <c r="BF54" s="7">
        <v>14</v>
      </c>
      <c r="BG54" s="7">
        <f t="shared" si="81"/>
        <v>26</v>
      </c>
      <c r="BH54" s="7">
        <v>5</v>
      </c>
      <c r="BI54" s="7">
        <v>7</v>
      </c>
      <c r="BJ54" s="7">
        <v>5</v>
      </c>
      <c r="BK54" s="7">
        <v>13</v>
      </c>
      <c r="BL54" s="7">
        <f t="shared" si="82"/>
        <v>30</v>
      </c>
      <c r="BM54" s="7">
        <v>10</v>
      </c>
      <c r="BN54" s="7">
        <v>47</v>
      </c>
      <c r="BO54" s="7">
        <v>10</v>
      </c>
      <c r="BP54" s="7">
        <v>45</v>
      </c>
      <c r="BQ54" s="7">
        <f t="shared" si="83"/>
        <v>112</v>
      </c>
      <c r="BR54" s="1">
        <f t="shared" si="84"/>
        <v>142</v>
      </c>
      <c r="BS54" s="7">
        <v>3</v>
      </c>
      <c r="BT54" s="7">
        <v>12</v>
      </c>
      <c r="BU54" s="7">
        <v>4</v>
      </c>
      <c r="BV54" s="7">
        <v>13</v>
      </c>
      <c r="BW54" s="7">
        <f t="shared" si="85"/>
        <v>32</v>
      </c>
      <c r="BX54" s="7">
        <v>2.5</v>
      </c>
      <c r="BY54" s="7">
        <v>6</v>
      </c>
      <c r="BZ54" s="7">
        <v>3</v>
      </c>
      <c r="CA54" s="7">
        <v>11</v>
      </c>
      <c r="CB54" s="7">
        <f t="shared" si="86"/>
        <v>22.5</v>
      </c>
      <c r="CC54" s="7">
        <v>1.5</v>
      </c>
      <c r="CD54" s="7">
        <v>6</v>
      </c>
      <c r="CE54" s="7">
        <v>1.5</v>
      </c>
      <c r="CF54" s="7">
        <v>5</v>
      </c>
      <c r="CG54" s="7">
        <f t="shared" si="87"/>
        <v>14</v>
      </c>
      <c r="CH54" s="1">
        <f t="shared" si="88"/>
        <v>448.5</v>
      </c>
      <c r="CI54" s="7">
        <v>1.5</v>
      </c>
      <c r="CJ54" s="7">
        <v>4</v>
      </c>
      <c r="CK54" s="7">
        <v>1.5</v>
      </c>
      <c r="CL54" s="7">
        <v>4</v>
      </c>
      <c r="CM54" s="7">
        <f t="shared" si="89"/>
        <v>11</v>
      </c>
      <c r="CN54" s="7"/>
      <c r="CO54" s="7"/>
      <c r="CP54" s="7"/>
      <c r="CQ54" s="7"/>
      <c r="CR54" s="7">
        <f t="shared" si="22"/>
        <v>0</v>
      </c>
      <c r="CS54" s="7"/>
      <c r="CT54" s="7"/>
      <c r="CU54" s="7"/>
      <c r="CV54" s="7"/>
      <c r="CW54" s="7">
        <f t="shared" si="23"/>
        <v>0</v>
      </c>
      <c r="CX54" s="7" t="str">
        <f t="shared" si="24"/>
        <v>دور ثان</v>
      </c>
      <c r="CY54" s="13" t="str">
        <f t="shared" si="96"/>
        <v/>
      </c>
      <c r="CZ54" s="1"/>
      <c r="DA54" s="7" t="str">
        <f t="shared" si="97"/>
        <v/>
      </c>
      <c r="DB54" s="7" t="str">
        <f t="shared" si="98"/>
        <v/>
      </c>
      <c r="DC54" s="7" t="str">
        <f t="shared" si="99"/>
        <v/>
      </c>
      <c r="DD54" s="7" t="str">
        <f t="shared" si="100"/>
        <v/>
      </c>
      <c r="DE54" s="7" t="str">
        <f t="shared" si="101"/>
        <v/>
      </c>
      <c r="DF54" s="7" t="str">
        <f t="shared" si="102"/>
        <v/>
      </c>
      <c r="DG54" s="7" t="str">
        <f t="shared" si="103"/>
        <v/>
      </c>
      <c r="DH54" s="7" t="str">
        <f t="shared" si="104"/>
        <v/>
      </c>
      <c r="DI54" s="7" t="str">
        <f t="shared" si="105"/>
        <v/>
      </c>
      <c r="DJ54" s="7" t="str">
        <f t="shared" si="106"/>
        <v/>
      </c>
      <c r="DK54" s="7" t="str">
        <f t="shared" si="107"/>
        <v/>
      </c>
      <c r="DL54" s="7" t="str">
        <f t="shared" si="108"/>
        <v/>
      </c>
      <c r="DM54" s="7" t="str">
        <f t="shared" si="109"/>
        <v/>
      </c>
      <c r="DN54" s="7" t="str">
        <f t="shared" si="110"/>
        <v/>
      </c>
      <c r="DO54" s="7" t="str">
        <f t="shared" si="111"/>
        <v/>
      </c>
      <c r="DP54" s="6">
        <f t="shared" si="112"/>
        <v>13</v>
      </c>
      <c r="DQ54" s="6">
        <f t="shared" si="113"/>
        <v>15</v>
      </c>
      <c r="DR54" s="6"/>
      <c r="DS54" s="6"/>
      <c r="DT54" s="6"/>
      <c r="DU54" s="14"/>
      <c r="DV54" s="14"/>
      <c r="DW54" s="14"/>
      <c r="DX54" s="14"/>
    </row>
    <row r="55" spans="1:256" s="15" customFormat="1" ht="24.95" customHeight="1" x14ac:dyDescent="0.25">
      <c r="A55" s="7">
        <v>20</v>
      </c>
      <c r="B55" s="8">
        <f t="shared" si="90"/>
        <v>1</v>
      </c>
      <c r="C55" s="8">
        <f t="shared" si="91"/>
        <v>10</v>
      </c>
      <c r="D55" s="8">
        <f t="shared" si="92"/>
        <v>2002</v>
      </c>
      <c r="E55" s="9">
        <v>30210011314032</v>
      </c>
      <c r="F55" s="10">
        <f t="shared" si="73"/>
        <v>37530</v>
      </c>
      <c r="G55" s="8">
        <f t="shared" si="93"/>
        <v>0</v>
      </c>
      <c r="H55" s="8">
        <f t="shared" si="94"/>
        <v>0</v>
      </c>
      <c r="I55" s="11">
        <f t="shared" si="95"/>
        <v>15</v>
      </c>
      <c r="J55" s="12"/>
      <c r="K55" s="12"/>
      <c r="L55" s="12"/>
      <c r="M55" s="3" t="s">
        <v>207</v>
      </c>
      <c r="N55" s="4">
        <v>2475</v>
      </c>
      <c r="O55" s="5">
        <v>1529</v>
      </c>
      <c r="P55" s="5">
        <v>2486</v>
      </c>
      <c r="Q55" s="5"/>
      <c r="R55" s="6"/>
      <c r="S55" s="7"/>
      <c r="T55" s="7">
        <v>4.5</v>
      </c>
      <c r="U55" s="7">
        <v>2</v>
      </c>
      <c r="V55" s="7">
        <v>4.5</v>
      </c>
      <c r="W55" s="7">
        <v>14</v>
      </c>
      <c r="X55" s="7">
        <f t="shared" si="74"/>
        <v>25</v>
      </c>
      <c r="Y55" s="7">
        <v>3.5</v>
      </c>
      <c r="Z55" s="7">
        <v>13.5</v>
      </c>
      <c r="AA55" s="7">
        <v>3</v>
      </c>
      <c r="AB55" s="7">
        <v>8</v>
      </c>
      <c r="AC55" s="7">
        <f t="shared" si="75"/>
        <v>28</v>
      </c>
      <c r="AD55" s="7">
        <v>3.5</v>
      </c>
      <c r="AE55" s="7">
        <v>11</v>
      </c>
      <c r="AF55" s="7">
        <v>4</v>
      </c>
      <c r="AG55" s="7">
        <v>11</v>
      </c>
      <c r="AH55" s="7">
        <f t="shared" si="76"/>
        <v>29.5</v>
      </c>
      <c r="AI55" s="7">
        <v>3.5</v>
      </c>
      <c r="AJ55" s="7">
        <v>12</v>
      </c>
      <c r="AK55" s="7">
        <v>3</v>
      </c>
      <c r="AL55" s="7">
        <v>7</v>
      </c>
      <c r="AM55" s="7">
        <f t="shared" si="77"/>
        <v>25.5</v>
      </c>
      <c r="AN55" s="7">
        <v>7</v>
      </c>
      <c r="AO55" s="7">
        <v>22</v>
      </c>
      <c r="AP55" s="7">
        <v>8</v>
      </c>
      <c r="AQ55" s="7">
        <v>20</v>
      </c>
      <c r="AR55" s="7">
        <f t="shared" si="78"/>
        <v>57</v>
      </c>
      <c r="AS55" s="7">
        <v>3</v>
      </c>
      <c r="AT55" s="7">
        <v>10</v>
      </c>
      <c r="AU55" s="7">
        <v>3</v>
      </c>
      <c r="AV55" s="7">
        <v>14</v>
      </c>
      <c r="AW55" s="7">
        <f t="shared" si="79"/>
        <v>30</v>
      </c>
      <c r="AX55" s="7">
        <v>1.5</v>
      </c>
      <c r="AY55" s="7">
        <v>6</v>
      </c>
      <c r="AZ55" s="7">
        <v>1.5</v>
      </c>
      <c r="BA55" s="7">
        <v>6</v>
      </c>
      <c r="BB55" s="7">
        <f t="shared" si="80"/>
        <v>15</v>
      </c>
      <c r="BC55" s="7">
        <v>3</v>
      </c>
      <c r="BD55" s="7">
        <v>16</v>
      </c>
      <c r="BE55" s="7">
        <v>5</v>
      </c>
      <c r="BF55" s="7">
        <v>13</v>
      </c>
      <c r="BG55" s="7">
        <f t="shared" si="81"/>
        <v>37</v>
      </c>
      <c r="BH55" s="7">
        <v>4</v>
      </c>
      <c r="BI55" s="7">
        <v>18</v>
      </c>
      <c r="BJ55" s="7">
        <v>5</v>
      </c>
      <c r="BK55" s="7">
        <v>15</v>
      </c>
      <c r="BL55" s="7">
        <f t="shared" si="82"/>
        <v>42</v>
      </c>
      <c r="BM55" s="7">
        <v>11</v>
      </c>
      <c r="BN55" s="7">
        <v>46</v>
      </c>
      <c r="BO55" s="7">
        <v>9</v>
      </c>
      <c r="BP55" s="7">
        <v>33</v>
      </c>
      <c r="BQ55" s="7">
        <f t="shared" si="83"/>
        <v>99</v>
      </c>
      <c r="BR55" s="1">
        <f t="shared" si="84"/>
        <v>141</v>
      </c>
      <c r="BS55" s="7">
        <v>3</v>
      </c>
      <c r="BT55" s="7">
        <v>18</v>
      </c>
      <c r="BU55" s="7">
        <v>4</v>
      </c>
      <c r="BV55" s="7">
        <v>18</v>
      </c>
      <c r="BW55" s="7">
        <f t="shared" si="85"/>
        <v>43</v>
      </c>
      <c r="BX55" s="7">
        <v>2.5</v>
      </c>
      <c r="BY55" s="7">
        <v>11</v>
      </c>
      <c r="BZ55" s="7">
        <v>3</v>
      </c>
      <c r="CA55" s="7">
        <v>10</v>
      </c>
      <c r="CB55" s="7">
        <f t="shared" si="86"/>
        <v>26.5</v>
      </c>
      <c r="CC55" s="7">
        <v>1.5</v>
      </c>
      <c r="CD55" s="7">
        <v>4.5</v>
      </c>
      <c r="CE55" s="7">
        <v>1</v>
      </c>
      <c r="CF55" s="7">
        <v>5.5</v>
      </c>
      <c r="CG55" s="7">
        <f t="shared" si="87"/>
        <v>12.5</v>
      </c>
      <c r="CH55" s="1">
        <f t="shared" si="88"/>
        <v>470</v>
      </c>
      <c r="CI55" s="7">
        <v>1.5</v>
      </c>
      <c r="CJ55" s="7">
        <v>4</v>
      </c>
      <c r="CK55" s="7">
        <v>1.5</v>
      </c>
      <c r="CL55" s="7">
        <v>6</v>
      </c>
      <c r="CM55" s="7">
        <f t="shared" si="89"/>
        <v>13</v>
      </c>
      <c r="CN55" s="7"/>
      <c r="CO55" s="7"/>
      <c r="CP55" s="7"/>
      <c r="CQ55" s="7"/>
      <c r="CR55" s="7">
        <f t="shared" si="22"/>
        <v>0</v>
      </c>
      <c r="CS55" s="7"/>
      <c r="CT55" s="7"/>
      <c r="CU55" s="7"/>
      <c r="CV55" s="7"/>
      <c r="CW55" s="7">
        <f t="shared" si="23"/>
        <v>0</v>
      </c>
      <c r="CX55" s="7" t="str">
        <f t="shared" si="24"/>
        <v>دور ثان</v>
      </c>
      <c r="CY55" s="13" t="str">
        <f t="shared" si="96"/>
        <v/>
      </c>
      <c r="CZ55" s="1"/>
      <c r="DA55" s="7" t="str">
        <f t="shared" si="97"/>
        <v/>
      </c>
      <c r="DB55" s="7" t="str">
        <f t="shared" si="98"/>
        <v/>
      </c>
      <c r="DC55" s="7" t="str">
        <f t="shared" si="99"/>
        <v/>
      </c>
      <c r="DD55" s="7" t="str">
        <f t="shared" si="100"/>
        <v/>
      </c>
      <c r="DE55" s="7" t="str">
        <f t="shared" si="101"/>
        <v/>
      </c>
      <c r="DF55" s="7" t="str">
        <f t="shared" si="102"/>
        <v/>
      </c>
      <c r="DG55" s="7" t="str">
        <f t="shared" si="103"/>
        <v/>
      </c>
      <c r="DH55" s="7" t="str">
        <f t="shared" si="104"/>
        <v/>
      </c>
      <c r="DI55" s="7" t="str">
        <f t="shared" si="105"/>
        <v/>
      </c>
      <c r="DJ55" s="7" t="str">
        <f t="shared" si="106"/>
        <v/>
      </c>
      <c r="DK55" s="7" t="str">
        <f t="shared" si="107"/>
        <v/>
      </c>
      <c r="DL55" s="7" t="str">
        <f t="shared" si="108"/>
        <v/>
      </c>
      <c r="DM55" s="7" t="str">
        <f t="shared" si="109"/>
        <v/>
      </c>
      <c r="DN55" s="7" t="str">
        <f t="shared" si="110"/>
        <v/>
      </c>
      <c r="DO55" s="7" t="str">
        <f t="shared" si="111"/>
        <v/>
      </c>
      <c r="DP55" s="6">
        <f t="shared" si="112"/>
        <v>13</v>
      </c>
      <c r="DQ55" s="6">
        <f t="shared" si="113"/>
        <v>15</v>
      </c>
      <c r="DR55" s="6"/>
      <c r="DS55" s="6"/>
      <c r="DT55" s="6"/>
      <c r="DU55" s="14"/>
      <c r="DV55" s="14"/>
      <c r="DW55" s="14"/>
      <c r="DX55" s="14"/>
    </row>
    <row r="56" spans="1:256" ht="24.95" customHeight="1" x14ac:dyDescent="0.25">
      <c r="A56" s="7">
        <v>21</v>
      </c>
      <c r="B56" s="8">
        <f t="shared" ref="B56:B75" si="114">IF(F56="","",DAY(F56))</f>
        <v>1</v>
      </c>
      <c r="C56" s="8">
        <f t="shared" ref="C56:C75" si="115">IF(F56="","",MONTH(F56))</f>
        <v>5</v>
      </c>
      <c r="D56" s="8">
        <f t="shared" ref="D56:D75" si="116">IF(F56="","",YEAR(F56))</f>
        <v>2002</v>
      </c>
      <c r="E56" s="9">
        <v>30205011315769</v>
      </c>
      <c r="F56" s="10">
        <f t="shared" si="73"/>
        <v>37377</v>
      </c>
      <c r="J56" s="1"/>
      <c r="K56" s="1"/>
      <c r="L56" s="1"/>
      <c r="M56" s="3" t="s">
        <v>208</v>
      </c>
      <c r="N56" s="4">
        <v>2476</v>
      </c>
      <c r="O56" s="5">
        <v>1530</v>
      </c>
      <c r="P56" s="5">
        <v>2487</v>
      </c>
      <c r="Q56" s="5"/>
      <c r="R56" s="6"/>
      <c r="S56" s="7"/>
      <c r="T56" s="7">
        <v>4</v>
      </c>
      <c r="U56" s="7">
        <v>16.5</v>
      </c>
      <c r="V56" s="7">
        <v>4</v>
      </c>
      <c r="W56" s="7">
        <v>13.5</v>
      </c>
      <c r="X56" s="7">
        <f t="shared" si="74"/>
        <v>38</v>
      </c>
      <c r="Y56" s="7">
        <v>3.5</v>
      </c>
      <c r="Z56" s="7">
        <v>6</v>
      </c>
      <c r="AA56" s="7">
        <v>3.5</v>
      </c>
      <c r="AB56" s="7">
        <v>11</v>
      </c>
      <c r="AC56" s="7">
        <f t="shared" si="75"/>
        <v>24</v>
      </c>
      <c r="AD56" s="7">
        <v>4.5</v>
      </c>
      <c r="AE56" s="7">
        <v>9</v>
      </c>
      <c r="AF56" s="7">
        <v>4.5</v>
      </c>
      <c r="AG56" s="7">
        <v>7</v>
      </c>
      <c r="AH56" s="7">
        <f t="shared" si="76"/>
        <v>25</v>
      </c>
      <c r="AI56" s="7">
        <v>3.5</v>
      </c>
      <c r="AJ56" s="7">
        <v>7.5</v>
      </c>
      <c r="AK56" s="7">
        <v>3</v>
      </c>
      <c r="AL56" s="7">
        <v>6</v>
      </c>
      <c r="AM56" s="7">
        <f t="shared" si="77"/>
        <v>20</v>
      </c>
      <c r="AN56" s="7">
        <v>7</v>
      </c>
      <c r="AO56" s="7">
        <v>32</v>
      </c>
      <c r="AP56" s="7">
        <v>8</v>
      </c>
      <c r="AQ56" s="7">
        <v>24</v>
      </c>
      <c r="AR56" s="7">
        <f t="shared" si="78"/>
        <v>71</v>
      </c>
      <c r="AS56" s="7">
        <v>3</v>
      </c>
      <c r="AT56" s="7">
        <v>8</v>
      </c>
      <c r="AU56" s="7">
        <v>3</v>
      </c>
      <c r="AV56" s="7">
        <v>9</v>
      </c>
      <c r="AW56" s="7">
        <f t="shared" si="79"/>
        <v>23</v>
      </c>
      <c r="AX56" s="7">
        <v>1.5</v>
      </c>
      <c r="AY56" s="7">
        <v>6</v>
      </c>
      <c r="AZ56" s="7">
        <v>1.5</v>
      </c>
      <c r="BA56" s="7">
        <v>5.5</v>
      </c>
      <c r="BB56" s="7">
        <f t="shared" si="80"/>
        <v>14.5</v>
      </c>
      <c r="BC56" s="7">
        <v>3</v>
      </c>
      <c r="BD56" s="7">
        <v>10</v>
      </c>
      <c r="BE56" s="7">
        <v>5</v>
      </c>
      <c r="BF56" s="7">
        <v>15</v>
      </c>
      <c r="BG56" s="7">
        <f t="shared" si="81"/>
        <v>33</v>
      </c>
      <c r="BH56" s="7">
        <v>5.5</v>
      </c>
      <c r="BI56" s="7">
        <v>8</v>
      </c>
      <c r="BJ56" s="7">
        <v>5</v>
      </c>
      <c r="BK56" s="7">
        <v>12</v>
      </c>
      <c r="BL56" s="7">
        <f t="shared" si="82"/>
        <v>30.5</v>
      </c>
      <c r="BM56" s="7">
        <v>11</v>
      </c>
      <c r="BN56" s="7">
        <v>45</v>
      </c>
      <c r="BO56" s="7">
        <v>10</v>
      </c>
      <c r="BP56" s="7">
        <v>36</v>
      </c>
      <c r="BQ56" s="7">
        <f t="shared" si="83"/>
        <v>102</v>
      </c>
      <c r="BR56" s="1">
        <f t="shared" si="84"/>
        <v>132.5</v>
      </c>
      <c r="BS56" s="7">
        <v>3</v>
      </c>
      <c r="BT56" s="7">
        <v>10</v>
      </c>
      <c r="BU56" s="7">
        <v>4</v>
      </c>
      <c r="BV56" s="7">
        <v>16</v>
      </c>
      <c r="BW56" s="7">
        <f t="shared" si="85"/>
        <v>33</v>
      </c>
      <c r="BX56" s="7">
        <v>2.5</v>
      </c>
      <c r="BY56" s="7">
        <v>9</v>
      </c>
      <c r="BZ56" s="7">
        <v>3</v>
      </c>
      <c r="CA56" s="7">
        <v>6</v>
      </c>
      <c r="CB56" s="7">
        <f t="shared" si="86"/>
        <v>20.5</v>
      </c>
      <c r="CC56" s="7">
        <v>1.5</v>
      </c>
      <c r="CD56" s="7">
        <v>5</v>
      </c>
      <c r="CE56" s="7">
        <v>1</v>
      </c>
      <c r="CF56" s="7">
        <v>5</v>
      </c>
      <c r="CG56" s="7">
        <f t="shared" si="87"/>
        <v>12.5</v>
      </c>
      <c r="CH56" s="1">
        <f t="shared" si="88"/>
        <v>447</v>
      </c>
      <c r="CI56" s="7">
        <v>1.5</v>
      </c>
      <c r="CJ56" s="7">
        <v>5</v>
      </c>
      <c r="CK56" s="7">
        <v>1.5</v>
      </c>
      <c r="CL56" s="7">
        <v>2.5</v>
      </c>
      <c r="CM56" s="7">
        <f t="shared" si="89"/>
        <v>10.5</v>
      </c>
      <c r="CN56" s="7"/>
      <c r="CO56" s="7"/>
      <c r="CP56" s="7"/>
      <c r="CQ56" s="7"/>
      <c r="CR56" s="7">
        <f t="shared" si="22"/>
        <v>0</v>
      </c>
      <c r="CS56" s="7"/>
      <c r="CT56" s="7"/>
      <c r="CU56" s="7"/>
      <c r="CV56" s="7"/>
      <c r="CW56" s="7">
        <f t="shared" si="23"/>
        <v>0</v>
      </c>
      <c r="CX56" s="7" t="str">
        <f t="shared" si="24"/>
        <v>دور ثان</v>
      </c>
      <c r="CY56" s="13" t="str">
        <f t="shared" si="96"/>
        <v/>
      </c>
      <c r="CZ56" s="1"/>
      <c r="DA56" s="7" t="str">
        <f t="shared" si="97"/>
        <v/>
      </c>
      <c r="DB56" s="7" t="str">
        <f t="shared" si="98"/>
        <v/>
      </c>
      <c r="DC56" s="7" t="str">
        <f t="shared" si="99"/>
        <v/>
      </c>
      <c r="DD56" s="7" t="str">
        <f t="shared" si="100"/>
        <v/>
      </c>
      <c r="DE56" s="7" t="str">
        <f t="shared" si="101"/>
        <v/>
      </c>
      <c r="DF56" s="7" t="str">
        <f t="shared" si="102"/>
        <v/>
      </c>
      <c r="DG56" s="7" t="str">
        <f t="shared" si="103"/>
        <v/>
      </c>
      <c r="DH56" s="7" t="str">
        <f t="shared" si="104"/>
        <v/>
      </c>
      <c r="DI56" s="7" t="str">
        <f t="shared" si="105"/>
        <v/>
      </c>
      <c r="DJ56" s="7" t="str">
        <f t="shared" si="106"/>
        <v/>
      </c>
      <c r="DK56" s="7" t="str">
        <f t="shared" si="107"/>
        <v/>
      </c>
      <c r="DL56" s="7" t="str">
        <f t="shared" si="108"/>
        <v/>
      </c>
      <c r="DM56" s="7" t="str">
        <f t="shared" si="109"/>
        <v/>
      </c>
      <c r="DN56" s="7" t="str">
        <f t="shared" si="110"/>
        <v/>
      </c>
      <c r="DO56" s="7" t="str">
        <f t="shared" si="111"/>
        <v/>
      </c>
      <c r="DP56" s="6">
        <f t="shared" si="112"/>
        <v>13</v>
      </c>
      <c r="DQ56" s="6">
        <f t="shared" si="113"/>
        <v>15</v>
      </c>
      <c r="DR56" s="6"/>
      <c r="DS56" s="6"/>
      <c r="DT56" s="6"/>
      <c r="DU56" s="14"/>
      <c r="DV56" s="14"/>
      <c r="DW56" s="14"/>
      <c r="DX56" s="14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</row>
    <row r="57" spans="1:256" ht="24.95" customHeight="1" x14ac:dyDescent="0.25">
      <c r="A57" s="7">
        <v>22</v>
      </c>
      <c r="B57" s="8">
        <f t="shared" si="114"/>
        <v>19</v>
      </c>
      <c r="C57" s="8">
        <f t="shared" si="115"/>
        <v>9</v>
      </c>
      <c r="D57" s="8">
        <f t="shared" si="116"/>
        <v>2002</v>
      </c>
      <c r="E57" s="9">
        <v>30209191300484</v>
      </c>
      <c r="F57" s="10">
        <f t="shared" si="73"/>
        <v>37518</v>
      </c>
      <c r="J57" s="1"/>
      <c r="K57" s="1"/>
      <c r="L57" s="1"/>
      <c r="M57" s="3" t="s">
        <v>209</v>
      </c>
      <c r="N57" s="4">
        <v>2477</v>
      </c>
      <c r="O57" s="5">
        <v>1531</v>
      </c>
      <c r="P57" s="5">
        <v>2488</v>
      </c>
      <c r="Q57" s="5"/>
      <c r="R57" s="6"/>
      <c r="S57" s="7"/>
      <c r="T57" s="7">
        <v>4</v>
      </c>
      <c r="U57" s="7">
        <v>18.5</v>
      </c>
      <c r="V57" s="7">
        <v>4</v>
      </c>
      <c r="W57" s="7">
        <v>13</v>
      </c>
      <c r="X57" s="7">
        <f t="shared" si="74"/>
        <v>39.5</v>
      </c>
      <c r="Y57" s="7">
        <v>3.5</v>
      </c>
      <c r="Z57" s="7">
        <v>3.5</v>
      </c>
      <c r="AA57" s="7">
        <v>3</v>
      </c>
      <c r="AB57" s="7">
        <v>10</v>
      </c>
      <c r="AC57" s="7">
        <f t="shared" si="75"/>
        <v>20</v>
      </c>
      <c r="AD57" s="7">
        <v>4.5</v>
      </c>
      <c r="AE57" s="7">
        <v>10.5</v>
      </c>
      <c r="AF57" s="7">
        <v>4.5</v>
      </c>
      <c r="AG57" s="7">
        <v>5.5</v>
      </c>
      <c r="AH57" s="7">
        <f t="shared" si="76"/>
        <v>25</v>
      </c>
      <c r="AI57" s="7">
        <v>3</v>
      </c>
      <c r="AJ57" s="7">
        <v>6</v>
      </c>
      <c r="AK57" s="7">
        <v>3</v>
      </c>
      <c r="AL57" s="7">
        <v>8.5</v>
      </c>
      <c r="AM57" s="7">
        <f t="shared" si="77"/>
        <v>20.5</v>
      </c>
      <c r="AN57" s="7">
        <v>7</v>
      </c>
      <c r="AO57" s="7">
        <v>34</v>
      </c>
      <c r="AP57" s="7">
        <v>8</v>
      </c>
      <c r="AQ57" s="7">
        <v>30</v>
      </c>
      <c r="AR57" s="7">
        <f t="shared" si="78"/>
        <v>79</v>
      </c>
      <c r="AS57" s="7">
        <v>3</v>
      </c>
      <c r="AT57" s="7">
        <v>9</v>
      </c>
      <c r="AU57" s="7">
        <v>3</v>
      </c>
      <c r="AV57" s="7">
        <v>9</v>
      </c>
      <c r="AW57" s="7">
        <f t="shared" si="79"/>
        <v>24</v>
      </c>
      <c r="AX57" s="7">
        <v>1.5</v>
      </c>
      <c r="AY57" s="7">
        <v>7</v>
      </c>
      <c r="AZ57" s="7">
        <v>1.5</v>
      </c>
      <c r="BA57" s="7">
        <v>5</v>
      </c>
      <c r="BB57" s="7">
        <f t="shared" si="80"/>
        <v>15</v>
      </c>
      <c r="BC57" s="7">
        <v>3</v>
      </c>
      <c r="BD57" s="7">
        <v>6</v>
      </c>
      <c r="BE57" s="7">
        <v>5</v>
      </c>
      <c r="BF57" s="7">
        <v>13</v>
      </c>
      <c r="BG57" s="7">
        <f t="shared" si="81"/>
        <v>27</v>
      </c>
      <c r="BH57" s="7">
        <v>5.5</v>
      </c>
      <c r="BI57" s="7">
        <v>11</v>
      </c>
      <c r="BJ57" s="7">
        <v>5</v>
      </c>
      <c r="BK57" s="7">
        <v>9</v>
      </c>
      <c r="BL57" s="7">
        <f t="shared" si="82"/>
        <v>30.5</v>
      </c>
      <c r="BM57" s="7">
        <v>12</v>
      </c>
      <c r="BN57" s="7">
        <v>46</v>
      </c>
      <c r="BO57" s="7">
        <v>10</v>
      </c>
      <c r="BP57" s="7">
        <v>34</v>
      </c>
      <c r="BQ57" s="7">
        <f t="shared" si="83"/>
        <v>102</v>
      </c>
      <c r="BR57" s="1">
        <f t="shared" si="84"/>
        <v>132.5</v>
      </c>
      <c r="BS57" s="7">
        <v>3</v>
      </c>
      <c r="BT57" s="7">
        <v>10</v>
      </c>
      <c r="BU57" s="7">
        <v>3</v>
      </c>
      <c r="BV57" s="7">
        <v>16</v>
      </c>
      <c r="BW57" s="7">
        <f t="shared" si="85"/>
        <v>32</v>
      </c>
      <c r="BX57" s="7">
        <v>3.5</v>
      </c>
      <c r="BY57" s="7">
        <v>7</v>
      </c>
      <c r="BZ57" s="7">
        <v>3</v>
      </c>
      <c r="CA57" s="7">
        <v>7</v>
      </c>
      <c r="CB57" s="7">
        <f t="shared" si="86"/>
        <v>20.5</v>
      </c>
      <c r="CC57" s="7">
        <v>1.5</v>
      </c>
      <c r="CD57" s="7">
        <v>5</v>
      </c>
      <c r="CE57" s="7">
        <v>1.5</v>
      </c>
      <c r="CF57" s="7">
        <v>5</v>
      </c>
      <c r="CG57" s="7">
        <f t="shared" si="87"/>
        <v>13</v>
      </c>
      <c r="CH57" s="1">
        <f t="shared" si="88"/>
        <v>448</v>
      </c>
      <c r="CI57" s="7">
        <v>1.5</v>
      </c>
      <c r="CJ57" s="7">
        <v>5</v>
      </c>
      <c r="CK57" s="7">
        <v>1.5</v>
      </c>
      <c r="CL57" s="7">
        <v>3</v>
      </c>
      <c r="CM57" s="7">
        <f t="shared" si="89"/>
        <v>11</v>
      </c>
      <c r="CN57" s="7"/>
      <c r="CO57" s="7"/>
      <c r="CP57" s="7"/>
      <c r="CQ57" s="7"/>
      <c r="CR57" s="7">
        <f t="shared" si="22"/>
        <v>0</v>
      </c>
      <c r="CS57" s="7"/>
      <c r="CT57" s="7"/>
      <c r="CU57" s="7"/>
      <c r="CV57" s="7"/>
      <c r="CW57" s="7">
        <f t="shared" si="23"/>
        <v>0</v>
      </c>
      <c r="CX57" s="7" t="str">
        <f t="shared" si="24"/>
        <v>دور ثان</v>
      </c>
      <c r="CY57" s="13" t="str">
        <f t="shared" si="96"/>
        <v/>
      </c>
      <c r="CZ57" s="1"/>
      <c r="DA57" s="7" t="str">
        <f t="shared" si="97"/>
        <v/>
      </c>
      <c r="DB57" s="7" t="str">
        <f t="shared" si="98"/>
        <v/>
      </c>
      <c r="DC57" s="7" t="str">
        <f t="shared" si="99"/>
        <v/>
      </c>
      <c r="DD57" s="7" t="str">
        <f t="shared" si="100"/>
        <v/>
      </c>
      <c r="DE57" s="7" t="str">
        <f t="shared" si="101"/>
        <v/>
      </c>
      <c r="DF57" s="7" t="str">
        <f t="shared" si="102"/>
        <v/>
      </c>
      <c r="DG57" s="7" t="str">
        <f t="shared" si="103"/>
        <v/>
      </c>
      <c r="DH57" s="7" t="str">
        <f t="shared" si="104"/>
        <v/>
      </c>
      <c r="DI57" s="7" t="str">
        <f t="shared" si="105"/>
        <v/>
      </c>
      <c r="DJ57" s="7" t="str">
        <f t="shared" si="106"/>
        <v/>
      </c>
      <c r="DK57" s="7" t="str">
        <f t="shared" si="107"/>
        <v/>
      </c>
      <c r="DL57" s="7" t="str">
        <f t="shared" si="108"/>
        <v/>
      </c>
      <c r="DM57" s="7" t="str">
        <f t="shared" si="109"/>
        <v/>
      </c>
      <c r="DN57" s="7" t="str">
        <f t="shared" si="110"/>
        <v/>
      </c>
      <c r="DO57" s="7" t="str">
        <f t="shared" si="111"/>
        <v/>
      </c>
      <c r="DP57" s="6">
        <f t="shared" si="112"/>
        <v>13</v>
      </c>
      <c r="DQ57" s="6">
        <f t="shared" si="113"/>
        <v>15</v>
      </c>
      <c r="DR57" s="6"/>
      <c r="DS57" s="6"/>
      <c r="DT57" s="6"/>
      <c r="DU57" s="14"/>
      <c r="DV57" s="14"/>
      <c r="DW57" s="14"/>
      <c r="DX57" s="14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</row>
    <row r="58" spans="1:256" ht="24.95" customHeight="1" x14ac:dyDescent="0.25">
      <c r="A58" s="7">
        <v>23</v>
      </c>
      <c r="B58" s="8">
        <f t="shared" si="114"/>
        <v>15</v>
      </c>
      <c r="C58" s="8">
        <f t="shared" si="115"/>
        <v>9</v>
      </c>
      <c r="D58" s="8">
        <f t="shared" si="116"/>
        <v>2001</v>
      </c>
      <c r="E58" s="9">
        <v>30109151310482</v>
      </c>
      <c r="F58" s="10">
        <f t="shared" si="73"/>
        <v>37149</v>
      </c>
      <c r="J58" s="1"/>
      <c r="K58" s="1"/>
      <c r="L58" s="1"/>
      <c r="M58" s="3" t="s">
        <v>210</v>
      </c>
      <c r="N58" s="4">
        <v>2478</v>
      </c>
      <c r="O58" s="5">
        <v>1532</v>
      </c>
      <c r="P58" s="5">
        <v>2489</v>
      </c>
      <c r="Q58" s="5"/>
      <c r="R58" s="6"/>
      <c r="S58" s="7"/>
      <c r="T58" s="7">
        <v>4</v>
      </c>
      <c r="U58" s="7">
        <v>15.5</v>
      </c>
      <c r="V58" s="7">
        <v>4</v>
      </c>
      <c r="W58" s="7">
        <v>10.5</v>
      </c>
      <c r="X58" s="7">
        <f t="shared" si="74"/>
        <v>34</v>
      </c>
      <c r="Y58" s="7">
        <v>3.5</v>
      </c>
      <c r="Z58" s="7">
        <v>3</v>
      </c>
      <c r="AA58" s="7">
        <v>3</v>
      </c>
      <c r="AB58" s="7">
        <v>10.5</v>
      </c>
      <c r="AC58" s="7">
        <f t="shared" si="75"/>
        <v>20</v>
      </c>
      <c r="AD58" s="7">
        <v>4.5</v>
      </c>
      <c r="AE58" s="7">
        <v>9.5</v>
      </c>
      <c r="AF58" s="7">
        <v>4.5</v>
      </c>
      <c r="AG58" s="7">
        <v>6.5</v>
      </c>
      <c r="AH58" s="7">
        <f t="shared" si="76"/>
        <v>25</v>
      </c>
      <c r="AI58" s="7">
        <v>3</v>
      </c>
      <c r="AJ58" s="7">
        <v>9</v>
      </c>
      <c r="AK58" s="7">
        <v>3</v>
      </c>
      <c r="AL58" s="7">
        <v>5</v>
      </c>
      <c r="AM58" s="7">
        <f t="shared" si="77"/>
        <v>20</v>
      </c>
      <c r="AN58" s="7">
        <v>7</v>
      </c>
      <c r="AO58" s="7">
        <v>31</v>
      </c>
      <c r="AP58" s="7">
        <v>8</v>
      </c>
      <c r="AQ58" s="7">
        <v>37</v>
      </c>
      <c r="AR58" s="7">
        <f t="shared" si="78"/>
        <v>83</v>
      </c>
      <c r="AS58" s="7">
        <v>3</v>
      </c>
      <c r="AT58" s="7">
        <v>11</v>
      </c>
      <c r="AU58" s="7">
        <v>3</v>
      </c>
      <c r="AV58" s="7">
        <v>8</v>
      </c>
      <c r="AW58" s="7">
        <f t="shared" si="79"/>
        <v>25</v>
      </c>
      <c r="AX58" s="7">
        <v>1.5</v>
      </c>
      <c r="AY58" s="7">
        <v>6</v>
      </c>
      <c r="AZ58" s="7">
        <v>1.5</v>
      </c>
      <c r="BA58" s="7">
        <v>5.5</v>
      </c>
      <c r="BB58" s="7">
        <f t="shared" si="80"/>
        <v>14.5</v>
      </c>
      <c r="BC58" s="7">
        <v>3</v>
      </c>
      <c r="BD58" s="7">
        <v>6</v>
      </c>
      <c r="BE58" s="7">
        <v>5</v>
      </c>
      <c r="BF58" s="7">
        <v>13</v>
      </c>
      <c r="BG58" s="7">
        <f t="shared" si="81"/>
        <v>27</v>
      </c>
      <c r="BH58" s="7">
        <v>6</v>
      </c>
      <c r="BI58" s="7">
        <v>8</v>
      </c>
      <c r="BJ58" s="7">
        <v>6</v>
      </c>
      <c r="BK58" s="7">
        <v>10</v>
      </c>
      <c r="BL58" s="7">
        <f t="shared" si="82"/>
        <v>30</v>
      </c>
      <c r="BM58" s="7">
        <v>12</v>
      </c>
      <c r="BN58" s="7">
        <v>46</v>
      </c>
      <c r="BO58" s="7">
        <v>9</v>
      </c>
      <c r="BP58" s="7">
        <v>32</v>
      </c>
      <c r="BQ58" s="7">
        <f t="shared" si="83"/>
        <v>99</v>
      </c>
      <c r="BR58" s="1">
        <f t="shared" si="84"/>
        <v>129</v>
      </c>
      <c r="BS58" s="7">
        <v>3</v>
      </c>
      <c r="BT58" s="7">
        <v>10</v>
      </c>
      <c r="BU58" s="7">
        <v>4</v>
      </c>
      <c r="BV58" s="7">
        <v>14</v>
      </c>
      <c r="BW58" s="7">
        <f t="shared" si="85"/>
        <v>31</v>
      </c>
      <c r="BX58" s="7">
        <v>2.5</v>
      </c>
      <c r="BY58" s="7">
        <v>9</v>
      </c>
      <c r="BZ58" s="7">
        <v>3</v>
      </c>
      <c r="CA58" s="7">
        <v>7</v>
      </c>
      <c r="CB58" s="7">
        <f t="shared" si="86"/>
        <v>21.5</v>
      </c>
      <c r="CC58" s="7">
        <v>1.5</v>
      </c>
      <c r="CD58" s="7">
        <v>4.5</v>
      </c>
      <c r="CE58" s="7">
        <v>1.5</v>
      </c>
      <c r="CF58" s="7">
        <v>5.5</v>
      </c>
      <c r="CG58" s="7">
        <f t="shared" si="87"/>
        <v>13</v>
      </c>
      <c r="CH58" s="1">
        <f t="shared" si="88"/>
        <v>443</v>
      </c>
      <c r="CI58" s="7">
        <v>2</v>
      </c>
      <c r="CJ58" s="7">
        <v>3.5</v>
      </c>
      <c r="CK58" s="7">
        <v>2</v>
      </c>
      <c r="CL58" s="7">
        <v>2.5</v>
      </c>
      <c r="CM58" s="7">
        <f t="shared" si="89"/>
        <v>10</v>
      </c>
      <c r="CN58" s="7"/>
      <c r="CO58" s="7"/>
      <c r="CP58" s="7"/>
      <c r="CQ58" s="7"/>
      <c r="CR58" s="7">
        <f t="shared" si="22"/>
        <v>0</v>
      </c>
      <c r="CS58" s="7"/>
      <c r="CT58" s="7"/>
      <c r="CU58" s="7"/>
      <c r="CV58" s="7"/>
      <c r="CW58" s="7">
        <f t="shared" si="23"/>
        <v>0</v>
      </c>
      <c r="CX58" s="7" t="str">
        <f t="shared" si="24"/>
        <v>دور ثان</v>
      </c>
      <c r="CY58" s="13" t="str">
        <f t="shared" si="96"/>
        <v/>
      </c>
      <c r="CZ58" s="1"/>
      <c r="DA58" s="7" t="str">
        <f t="shared" si="97"/>
        <v/>
      </c>
      <c r="DB58" s="7" t="str">
        <f t="shared" si="98"/>
        <v/>
      </c>
      <c r="DC58" s="7" t="str">
        <f t="shared" si="99"/>
        <v/>
      </c>
      <c r="DD58" s="7" t="str">
        <f t="shared" si="100"/>
        <v/>
      </c>
      <c r="DE58" s="7" t="str">
        <f t="shared" si="101"/>
        <v/>
      </c>
      <c r="DF58" s="7" t="str">
        <f t="shared" si="102"/>
        <v/>
      </c>
      <c r="DG58" s="7" t="str">
        <f t="shared" si="103"/>
        <v/>
      </c>
      <c r="DH58" s="7" t="str">
        <f t="shared" si="104"/>
        <v/>
      </c>
      <c r="DI58" s="7" t="str">
        <f t="shared" si="105"/>
        <v/>
      </c>
      <c r="DJ58" s="7" t="str">
        <f t="shared" si="106"/>
        <v/>
      </c>
      <c r="DK58" s="7" t="str">
        <f t="shared" si="107"/>
        <v/>
      </c>
      <c r="DL58" s="7" t="str">
        <f t="shared" si="108"/>
        <v/>
      </c>
      <c r="DM58" s="7" t="str">
        <f t="shared" si="109"/>
        <v/>
      </c>
      <c r="DN58" s="7" t="str">
        <f t="shared" si="110"/>
        <v/>
      </c>
      <c r="DO58" s="7" t="str">
        <f t="shared" si="111"/>
        <v/>
      </c>
      <c r="DP58" s="6">
        <f t="shared" si="112"/>
        <v>13</v>
      </c>
      <c r="DQ58" s="6">
        <f t="shared" si="113"/>
        <v>15</v>
      </c>
      <c r="DR58" s="6"/>
      <c r="DS58" s="6"/>
      <c r="DT58" s="6"/>
      <c r="DU58" s="14"/>
      <c r="DV58" s="14"/>
      <c r="DW58" s="14"/>
      <c r="DX58" s="14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</row>
    <row r="59" spans="1:256" ht="24.95" customHeight="1" x14ac:dyDescent="0.25">
      <c r="A59" s="7">
        <v>24</v>
      </c>
      <c r="B59" s="8">
        <f t="shared" si="114"/>
        <v>10</v>
      </c>
      <c r="C59" s="8">
        <f t="shared" si="115"/>
        <v>6</v>
      </c>
      <c r="D59" s="8">
        <f t="shared" si="116"/>
        <v>2001</v>
      </c>
      <c r="E59" s="9">
        <v>30106101300762</v>
      </c>
      <c r="F59" s="10">
        <f t="shared" si="73"/>
        <v>37052</v>
      </c>
      <c r="J59" s="1"/>
      <c r="K59" s="1"/>
      <c r="L59" s="1"/>
      <c r="M59" s="3" t="s">
        <v>211</v>
      </c>
      <c r="N59" s="4">
        <v>2479</v>
      </c>
      <c r="O59" s="5">
        <v>1533</v>
      </c>
      <c r="P59" s="5">
        <v>2490</v>
      </c>
      <c r="Q59" s="5"/>
      <c r="R59" s="6"/>
      <c r="S59" s="7"/>
      <c r="T59" s="7">
        <v>4</v>
      </c>
      <c r="U59" s="7">
        <v>17</v>
      </c>
      <c r="V59" s="7">
        <v>4</v>
      </c>
      <c r="W59" s="7">
        <v>14.5</v>
      </c>
      <c r="X59" s="7">
        <f t="shared" si="74"/>
        <v>39.5</v>
      </c>
      <c r="Y59" s="7">
        <v>3.5</v>
      </c>
      <c r="Z59" s="7">
        <v>7</v>
      </c>
      <c r="AA59" s="7">
        <v>3</v>
      </c>
      <c r="AB59" s="7">
        <v>13</v>
      </c>
      <c r="AC59" s="7">
        <f t="shared" si="75"/>
        <v>26.5</v>
      </c>
      <c r="AD59" s="7">
        <v>4</v>
      </c>
      <c r="AE59" s="7">
        <v>12</v>
      </c>
      <c r="AF59" s="7">
        <v>4</v>
      </c>
      <c r="AG59" s="7">
        <v>9</v>
      </c>
      <c r="AH59" s="7">
        <f t="shared" si="76"/>
        <v>29</v>
      </c>
      <c r="AI59" s="7">
        <v>3</v>
      </c>
      <c r="AJ59" s="7">
        <v>7.5</v>
      </c>
      <c r="AK59" s="7">
        <v>3</v>
      </c>
      <c r="AL59" s="7">
        <v>7</v>
      </c>
      <c r="AM59" s="7">
        <f t="shared" si="77"/>
        <v>20.5</v>
      </c>
      <c r="AN59" s="7">
        <v>7</v>
      </c>
      <c r="AO59" s="7">
        <v>38</v>
      </c>
      <c r="AP59" s="7">
        <v>8</v>
      </c>
      <c r="AQ59" s="7">
        <v>37</v>
      </c>
      <c r="AR59" s="7">
        <f t="shared" si="78"/>
        <v>90</v>
      </c>
      <c r="AS59" s="7">
        <v>3</v>
      </c>
      <c r="AT59" s="7">
        <v>7</v>
      </c>
      <c r="AU59" s="7">
        <v>3</v>
      </c>
      <c r="AV59" s="7">
        <v>12</v>
      </c>
      <c r="AW59" s="7">
        <f t="shared" si="79"/>
        <v>25</v>
      </c>
      <c r="AX59" s="7">
        <v>1.5</v>
      </c>
      <c r="AY59" s="7">
        <v>6.5</v>
      </c>
      <c r="AZ59" s="7">
        <v>1.5</v>
      </c>
      <c r="BA59" s="7">
        <v>6.5</v>
      </c>
      <c r="BB59" s="7">
        <f t="shared" si="80"/>
        <v>16</v>
      </c>
      <c r="BC59" s="7">
        <v>3</v>
      </c>
      <c r="BD59" s="7">
        <v>6</v>
      </c>
      <c r="BE59" s="7">
        <v>5</v>
      </c>
      <c r="BF59" s="7">
        <v>15</v>
      </c>
      <c r="BG59" s="7">
        <f t="shared" si="81"/>
        <v>29</v>
      </c>
      <c r="BH59" s="7">
        <v>4</v>
      </c>
      <c r="BI59" s="7">
        <v>9</v>
      </c>
      <c r="BJ59" s="7">
        <v>5</v>
      </c>
      <c r="BK59" s="7">
        <v>19</v>
      </c>
      <c r="BL59" s="7">
        <f t="shared" si="82"/>
        <v>37</v>
      </c>
      <c r="BM59" s="7">
        <v>11</v>
      </c>
      <c r="BN59" s="7">
        <v>45</v>
      </c>
      <c r="BO59" s="7">
        <v>12</v>
      </c>
      <c r="BP59" s="7">
        <v>46</v>
      </c>
      <c r="BQ59" s="7">
        <f t="shared" si="83"/>
        <v>114</v>
      </c>
      <c r="BR59" s="1">
        <f t="shared" si="84"/>
        <v>151</v>
      </c>
      <c r="BS59" s="7">
        <v>3.5</v>
      </c>
      <c r="BT59" s="7">
        <v>6</v>
      </c>
      <c r="BU59" s="7">
        <v>4</v>
      </c>
      <c r="BV59" s="7">
        <v>15</v>
      </c>
      <c r="BW59" s="7">
        <f t="shared" si="85"/>
        <v>28.5</v>
      </c>
      <c r="BX59" s="7">
        <v>2.5</v>
      </c>
      <c r="BY59" s="7">
        <v>5</v>
      </c>
      <c r="BZ59" s="7">
        <v>3</v>
      </c>
      <c r="CA59" s="7">
        <v>11</v>
      </c>
      <c r="CB59" s="7">
        <f t="shared" si="86"/>
        <v>21.5</v>
      </c>
      <c r="CC59" s="7">
        <v>1.5</v>
      </c>
      <c r="CD59" s="7">
        <v>7</v>
      </c>
      <c r="CE59" s="7">
        <v>2</v>
      </c>
      <c r="CF59" s="7">
        <v>5.5</v>
      </c>
      <c r="CG59" s="7">
        <f t="shared" si="87"/>
        <v>16</v>
      </c>
      <c r="CH59" s="1">
        <f t="shared" si="88"/>
        <v>492.5</v>
      </c>
      <c r="CI59" s="7">
        <v>1.5</v>
      </c>
      <c r="CJ59" s="7">
        <v>3</v>
      </c>
      <c r="CK59" s="7">
        <v>1.5</v>
      </c>
      <c r="CL59" s="7">
        <v>5</v>
      </c>
      <c r="CM59" s="7">
        <f t="shared" si="89"/>
        <v>11</v>
      </c>
      <c r="CN59" s="7"/>
      <c r="CO59" s="7"/>
      <c r="CP59" s="7"/>
      <c r="CQ59" s="7"/>
      <c r="CR59" s="7">
        <f t="shared" si="22"/>
        <v>0</v>
      </c>
      <c r="CS59" s="7"/>
      <c r="CT59" s="7"/>
      <c r="CU59" s="7"/>
      <c r="CV59" s="7"/>
      <c r="CW59" s="7">
        <f t="shared" si="23"/>
        <v>0</v>
      </c>
      <c r="CX59" s="7" t="str">
        <f t="shared" si="24"/>
        <v>دور ثان</v>
      </c>
      <c r="CY59" s="13" t="str">
        <f t="shared" si="96"/>
        <v/>
      </c>
      <c r="CZ59" s="1"/>
      <c r="DA59" s="7" t="str">
        <f t="shared" si="97"/>
        <v/>
      </c>
      <c r="DB59" s="7" t="str">
        <f t="shared" si="98"/>
        <v/>
      </c>
      <c r="DC59" s="7" t="str">
        <f t="shared" si="99"/>
        <v/>
      </c>
      <c r="DD59" s="7" t="str">
        <f t="shared" si="100"/>
        <v/>
      </c>
      <c r="DE59" s="7" t="str">
        <f t="shared" si="101"/>
        <v/>
      </c>
      <c r="DF59" s="7" t="str">
        <f t="shared" si="102"/>
        <v/>
      </c>
      <c r="DG59" s="7" t="str">
        <f t="shared" si="103"/>
        <v/>
      </c>
      <c r="DH59" s="7" t="str">
        <f t="shared" si="104"/>
        <v/>
      </c>
      <c r="DI59" s="7" t="str">
        <f t="shared" si="105"/>
        <v/>
      </c>
      <c r="DJ59" s="7" t="str">
        <f t="shared" si="106"/>
        <v/>
      </c>
      <c r="DK59" s="7" t="str">
        <f t="shared" si="107"/>
        <v/>
      </c>
      <c r="DL59" s="7" t="str">
        <f t="shared" si="108"/>
        <v/>
      </c>
      <c r="DM59" s="7" t="str">
        <f t="shared" si="109"/>
        <v/>
      </c>
      <c r="DN59" s="7" t="str">
        <f t="shared" si="110"/>
        <v/>
      </c>
      <c r="DO59" s="7" t="str">
        <f t="shared" si="111"/>
        <v/>
      </c>
      <c r="DP59" s="6">
        <f t="shared" si="112"/>
        <v>13</v>
      </c>
      <c r="DQ59" s="6">
        <f t="shared" si="113"/>
        <v>15</v>
      </c>
      <c r="DR59" s="6"/>
      <c r="DS59" s="6"/>
      <c r="DT59" s="6"/>
      <c r="DU59" s="14"/>
      <c r="DV59" s="14"/>
      <c r="DW59" s="14"/>
      <c r="DX59" s="14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</row>
    <row r="60" spans="1:256" ht="24.95" customHeight="1" x14ac:dyDescent="0.25">
      <c r="A60" s="7">
        <v>25</v>
      </c>
      <c r="B60" s="8">
        <f t="shared" si="114"/>
        <v>17</v>
      </c>
      <c r="C60" s="8">
        <f t="shared" si="115"/>
        <v>10</v>
      </c>
      <c r="D60" s="8">
        <f t="shared" si="116"/>
        <v>2001</v>
      </c>
      <c r="E60" s="9">
        <v>30110171300708</v>
      </c>
      <c r="F60" s="10">
        <f t="shared" si="73"/>
        <v>37181</v>
      </c>
      <c r="J60" s="1"/>
      <c r="K60" s="1"/>
      <c r="L60" s="1"/>
      <c r="M60" s="3" t="s">
        <v>212</v>
      </c>
      <c r="N60" s="4">
        <v>2480</v>
      </c>
      <c r="O60" s="5">
        <v>1534</v>
      </c>
      <c r="P60" s="5">
        <v>2491</v>
      </c>
      <c r="Q60" s="5"/>
      <c r="R60" s="6"/>
      <c r="S60" s="7"/>
      <c r="T60" s="7">
        <v>4</v>
      </c>
      <c r="U60" s="7">
        <v>18</v>
      </c>
      <c r="V60" s="7">
        <v>4</v>
      </c>
      <c r="W60" s="7">
        <v>12.5</v>
      </c>
      <c r="X60" s="7">
        <f t="shared" si="74"/>
        <v>38.5</v>
      </c>
      <c r="Y60" s="7">
        <v>3.5</v>
      </c>
      <c r="Z60" s="7">
        <v>7</v>
      </c>
      <c r="AA60" s="7">
        <v>3</v>
      </c>
      <c r="AB60" s="7">
        <v>12</v>
      </c>
      <c r="AC60" s="7">
        <f t="shared" si="75"/>
        <v>25.5</v>
      </c>
      <c r="AD60" s="7">
        <v>4</v>
      </c>
      <c r="AE60" s="7">
        <v>12</v>
      </c>
      <c r="AF60" s="7">
        <v>4</v>
      </c>
      <c r="AG60" s="7">
        <v>11.5</v>
      </c>
      <c r="AH60" s="7">
        <f t="shared" si="76"/>
        <v>31.5</v>
      </c>
      <c r="AI60" s="7">
        <v>3</v>
      </c>
      <c r="AJ60" s="7">
        <v>8.5</v>
      </c>
      <c r="AK60" s="7">
        <v>3</v>
      </c>
      <c r="AL60" s="7">
        <v>9.5</v>
      </c>
      <c r="AM60" s="7">
        <f t="shared" si="77"/>
        <v>24</v>
      </c>
      <c r="AN60" s="7">
        <v>7</v>
      </c>
      <c r="AO60" s="7">
        <v>35</v>
      </c>
      <c r="AP60" s="7">
        <v>8</v>
      </c>
      <c r="AQ60" s="7">
        <v>37</v>
      </c>
      <c r="AR60" s="7">
        <f t="shared" si="78"/>
        <v>87</v>
      </c>
      <c r="AS60" s="7">
        <v>3</v>
      </c>
      <c r="AT60" s="7">
        <v>10</v>
      </c>
      <c r="AU60" s="7">
        <v>3</v>
      </c>
      <c r="AV60" s="7">
        <v>12</v>
      </c>
      <c r="AW60" s="7">
        <f t="shared" si="79"/>
        <v>28</v>
      </c>
      <c r="AX60" s="7">
        <v>1.5</v>
      </c>
      <c r="AY60" s="7">
        <v>6</v>
      </c>
      <c r="AZ60" s="7">
        <v>1.5</v>
      </c>
      <c r="BA60" s="7">
        <v>6</v>
      </c>
      <c r="BB60" s="7">
        <f t="shared" si="80"/>
        <v>15</v>
      </c>
      <c r="BC60" s="7">
        <v>3</v>
      </c>
      <c r="BD60" s="7">
        <v>5</v>
      </c>
      <c r="BE60" s="7">
        <v>5</v>
      </c>
      <c r="BF60" s="7">
        <v>12</v>
      </c>
      <c r="BG60" s="7">
        <f t="shared" si="81"/>
        <v>25</v>
      </c>
      <c r="BH60" s="7">
        <v>4</v>
      </c>
      <c r="BI60" s="7">
        <v>9</v>
      </c>
      <c r="BJ60" s="7">
        <v>5</v>
      </c>
      <c r="BK60" s="7">
        <v>15</v>
      </c>
      <c r="BL60" s="7">
        <f t="shared" si="82"/>
        <v>33</v>
      </c>
      <c r="BM60" s="7">
        <v>10</v>
      </c>
      <c r="BN60" s="7">
        <v>49</v>
      </c>
      <c r="BO60" s="7">
        <v>12</v>
      </c>
      <c r="BP60" s="7">
        <v>44</v>
      </c>
      <c r="BQ60" s="7">
        <f t="shared" si="83"/>
        <v>115</v>
      </c>
      <c r="BR60" s="1">
        <f t="shared" si="84"/>
        <v>148</v>
      </c>
      <c r="BS60" s="7">
        <v>3</v>
      </c>
      <c r="BT60" s="7">
        <v>8</v>
      </c>
      <c r="BU60" s="7">
        <v>4</v>
      </c>
      <c r="BV60" s="7">
        <v>15</v>
      </c>
      <c r="BW60" s="7">
        <f t="shared" si="85"/>
        <v>30</v>
      </c>
      <c r="BX60" s="7">
        <v>2.5</v>
      </c>
      <c r="BY60" s="7">
        <v>8</v>
      </c>
      <c r="BZ60" s="7">
        <v>3</v>
      </c>
      <c r="CA60" s="7">
        <v>12</v>
      </c>
      <c r="CB60" s="7">
        <f t="shared" si="86"/>
        <v>25.5</v>
      </c>
      <c r="CC60" s="7">
        <v>1.5</v>
      </c>
      <c r="CD60" s="7">
        <v>6.5</v>
      </c>
      <c r="CE60" s="7">
        <v>2</v>
      </c>
      <c r="CF60" s="7">
        <v>5</v>
      </c>
      <c r="CG60" s="7">
        <f t="shared" si="87"/>
        <v>15</v>
      </c>
      <c r="CH60" s="1">
        <f t="shared" si="88"/>
        <v>493</v>
      </c>
      <c r="CI60" s="7">
        <v>1.5</v>
      </c>
      <c r="CJ60" s="7">
        <v>5.5</v>
      </c>
      <c r="CK60" s="7">
        <v>1.5</v>
      </c>
      <c r="CL60" s="7">
        <v>5</v>
      </c>
      <c r="CM60" s="7">
        <f t="shared" si="89"/>
        <v>13.5</v>
      </c>
      <c r="CN60" s="7"/>
      <c r="CO60" s="7"/>
      <c r="CP60" s="7"/>
      <c r="CQ60" s="7"/>
      <c r="CR60" s="7">
        <f t="shared" si="22"/>
        <v>0</v>
      </c>
      <c r="CS60" s="7"/>
      <c r="CT60" s="7"/>
      <c r="CU60" s="7"/>
      <c r="CV60" s="7"/>
      <c r="CW60" s="7">
        <f t="shared" si="23"/>
        <v>0</v>
      </c>
      <c r="CX60" s="7" t="str">
        <f t="shared" si="24"/>
        <v>دور ثان</v>
      </c>
      <c r="CY60" s="13" t="str">
        <f t="shared" si="96"/>
        <v/>
      </c>
      <c r="CZ60" s="1"/>
      <c r="DA60" s="7" t="str">
        <f t="shared" si="97"/>
        <v/>
      </c>
      <c r="DB60" s="7" t="str">
        <f t="shared" si="98"/>
        <v/>
      </c>
      <c r="DC60" s="7" t="str">
        <f t="shared" si="99"/>
        <v/>
      </c>
      <c r="DD60" s="7" t="str">
        <f t="shared" si="100"/>
        <v/>
      </c>
      <c r="DE60" s="7" t="str">
        <f t="shared" si="101"/>
        <v/>
      </c>
      <c r="DF60" s="7" t="str">
        <f t="shared" si="102"/>
        <v/>
      </c>
      <c r="DG60" s="7" t="str">
        <f t="shared" si="103"/>
        <v/>
      </c>
      <c r="DH60" s="7" t="str">
        <f t="shared" si="104"/>
        <v/>
      </c>
      <c r="DI60" s="7" t="str">
        <f t="shared" si="105"/>
        <v/>
      </c>
      <c r="DJ60" s="7" t="str">
        <f t="shared" si="106"/>
        <v/>
      </c>
      <c r="DK60" s="7" t="str">
        <f t="shared" si="107"/>
        <v/>
      </c>
      <c r="DL60" s="7" t="str">
        <f t="shared" si="108"/>
        <v/>
      </c>
      <c r="DM60" s="7" t="str">
        <f t="shared" si="109"/>
        <v/>
      </c>
      <c r="DN60" s="7" t="str">
        <f t="shared" si="110"/>
        <v/>
      </c>
      <c r="DO60" s="7" t="str">
        <f t="shared" si="111"/>
        <v/>
      </c>
      <c r="DP60" s="6">
        <f t="shared" si="112"/>
        <v>13</v>
      </c>
      <c r="DQ60" s="6">
        <f t="shared" si="113"/>
        <v>15</v>
      </c>
      <c r="DR60" s="6"/>
      <c r="DS60" s="6"/>
      <c r="DT60" s="6"/>
      <c r="DU60" s="14"/>
      <c r="DV60" s="14"/>
      <c r="DW60" s="14"/>
      <c r="DX60" s="14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</row>
    <row r="61" spans="1:256" ht="24.95" customHeight="1" x14ac:dyDescent="0.25">
      <c r="A61" s="7">
        <v>26</v>
      </c>
      <c r="B61" s="8">
        <f t="shared" si="114"/>
        <v>28</v>
      </c>
      <c r="C61" s="8">
        <f t="shared" si="115"/>
        <v>6</v>
      </c>
      <c r="D61" s="8">
        <f t="shared" si="116"/>
        <v>2002</v>
      </c>
      <c r="E61" s="9">
        <v>30206281301049</v>
      </c>
      <c r="F61" s="10">
        <f t="shared" si="73"/>
        <v>37435</v>
      </c>
      <c r="J61" s="1"/>
      <c r="K61" s="1"/>
      <c r="L61" s="1"/>
      <c r="M61" s="3" t="s">
        <v>213</v>
      </c>
      <c r="N61" s="4">
        <v>2481</v>
      </c>
      <c r="O61" s="5">
        <v>1535</v>
      </c>
      <c r="P61" s="5">
        <v>2492</v>
      </c>
      <c r="Q61" s="5"/>
      <c r="R61" s="6"/>
      <c r="S61" s="7"/>
      <c r="T61" s="7">
        <v>4</v>
      </c>
      <c r="U61" s="7">
        <v>16.5</v>
      </c>
      <c r="V61" s="7">
        <v>4</v>
      </c>
      <c r="W61" s="7">
        <v>12</v>
      </c>
      <c r="X61" s="7">
        <f t="shared" si="74"/>
        <v>36.5</v>
      </c>
      <c r="Y61" s="7">
        <v>3.5</v>
      </c>
      <c r="Z61" s="7">
        <v>5</v>
      </c>
      <c r="AA61" s="7">
        <v>3</v>
      </c>
      <c r="AB61" s="7">
        <v>12</v>
      </c>
      <c r="AC61" s="7">
        <f t="shared" si="75"/>
        <v>23.5</v>
      </c>
      <c r="AD61" s="7">
        <v>3.5</v>
      </c>
      <c r="AE61" s="7">
        <v>12.5</v>
      </c>
      <c r="AF61" s="7">
        <v>4</v>
      </c>
      <c r="AG61" s="7">
        <v>9.5</v>
      </c>
      <c r="AH61" s="7">
        <f t="shared" si="76"/>
        <v>29.5</v>
      </c>
      <c r="AI61" s="7">
        <v>3</v>
      </c>
      <c r="AJ61" s="7">
        <v>5</v>
      </c>
      <c r="AK61" s="7">
        <v>3</v>
      </c>
      <c r="AL61" s="7">
        <v>10</v>
      </c>
      <c r="AM61" s="7">
        <f t="shared" si="77"/>
        <v>21</v>
      </c>
      <c r="AN61" s="7">
        <v>7</v>
      </c>
      <c r="AO61" s="7">
        <v>23</v>
      </c>
      <c r="AP61" s="7">
        <v>8</v>
      </c>
      <c r="AQ61" s="7">
        <v>22</v>
      </c>
      <c r="AR61" s="7">
        <f t="shared" si="78"/>
        <v>60</v>
      </c>
      <c r="AS61" s="7">
        <v>3</v>
      </c>
      <c r="AT61" s="7">
        <v>11</v>
      </c>
      <c r="AU61" s="7">
        <v>3</v>
      </c>
      <c r="AV61" s="7">
        <v>14</v>
      </c>
      <c r="AW61" s="7">
        <f t="shared" si="79"/>
        <v>31</v>
      </c>
      <c r="AX61" s="7">
        <v>1.5</v>
      </c>
      <c r="AY61" s="7">
        <v>7</v>
      </c>
      <c r="AZ61" s="7">
        <v>1.5</v>
      </c>
      <c r="BA61" s="7">
        <v>7.5</v>
      </c>
      <c r="BB61" s="7">
        <f t="shared" si="80"/>
        <v>17.5</v>
      </c>
      <c r="BC61" s="7">
        <v>3</v>
      </c>
      <c r="BD61" s="7">
        <v>10</v>
      </c>
      <c r="BE61" s="7">
        <v>5</v>
      </c>
      <c r="BF61" s="7">
        <v>18</v>
      </c>
      <c r="BG61" s="7">
        <f t="shared" si="81"/>
        <v>36</v>
      </c>
      <c r="BH61" s="7">
        <v>3.5</v>
      </c>
      <c r="BI61" s="7">
        <v>11</v>
      </c>
      <c r="BJ61" s="7">
        <v>5</v>
      </c>
      <c r="BK61" s="7">
        <v>21</v>
      </c>
      <c r="BL61" s="7">
        <f t="shared" si="82"/>
        <v>40.5</v>
      </c>
      <c r="BM61" s="7">
        <v>10</v>
      </c>
      <c r="BN61" s="7">
        <v>50</v>
      </c>
      <c r="BO61" s="7">
        <v>10</v>
      </c>
      <c r="BP61" s="7">
        <v>36</v>
      </c>
      <c r="BQ61" s="7">
        <f t="shared" si="83"/>
        <v>106</v>
      </c>
      <c r="BR61" s="1">
        <f t="shared" si="84"/>
        <v>146.5</v>
      </c>
      <c r="BS61" s="7">
        <v>3</v>
      </c>
      <c r="BT61" s="7">
        <v>10.5</v>
      </c>
      <c r="BU61" s="7">
        <v>4</v>
      </c>
      <c r="BV61" s="7">
        <v>15</v>
      </c>
      <c r="BW61" s="7">
        <f t="shared" si="85"/>
        <v>32.5</v>
      </c>
      <c r="BX61" s="7">
        <v>2.5</v>
      </c>
      <c r="BY61" s="7">
        <v>5.5</v>
      </c>
      <c r="BZ61" s="7">
        <v>3</v>
      </c>
      <c r="CA61" s="7">
        <v>11</v>
      </c>
      <c r="CB61" s="7">
        <f t="shared" si="86"/>
        <v>22</v>
      </c>
      <c r="CC61" s="7">
        <v>1.5</v>
      </c>
      <c r="CD61" s="7">
        <v>5</v>
      </c>
      <c r="CE61" s="7">
        <v>2</v>
      </c>
      <c r="CF61" s="7">
        <v>5</v>
      </c>
      <c r="CG61" s="7">
        <f t="shared" si="87"/>
        <v>13.5</v>
      </c>
      <c r="CH61" s="1">
        <f t="shared" si="88"/>
        <v>469.5</v>
      </c>
      <c r="CI61" s="7">
        <v>1.5</v>
      </c>
      <c r="CJ61" s="7">
        <v>5</v>
      </c>
      <c r="CK61" s="7">
        <v>1.5</v>
      </c>
      <c r="CL61" s="7">
        <v>2</v>
      </c>
      <c r="CM61" s="7">
        <f t="shared" si="89"/>
        <v>10</v>
      </c>
      <c r="CN61" s="7"/>
      <c r="CO61" s="7"/>
      <c r="CP61" s="7"/>
      <c r="CQ61" s="7"/>
      <c r="CR61" s="7">
        <f t="shared" si="22"/>
        <v>0</v>
      </c>
      <c r="CS61" s="7"/>
      <c r="CT61" s="7"/>
      <c r="CU61" s="7"/>
      <c r="CV61" s="7"/>
      <c r="CW61" s="7">
        <f t="shared" si="23"/>
        <v>0</v>
      </c>
      <c r="CX61" s="7" t="str">
        <f t="shared" si="24"/>
        <v>دور ثان</v>
      </c>
      <c r="CY61" s="13" t="str">
        <f t="shared" si="96"/>
        <v/>
      </c>
      <c r="CZ61" s="1"/>
      <c r="DA61" s="7" t="str">
        <f t="shared" si="97"/>
        <v/>
      </c>
      <c r="DB61" s="7" t="str">
        <f t="shared" si="98"/>
        <v/>
      </c>
      <c r="DC61" s="7" t="str">
        <f t="shared" si="99"/>
        <v/>
      </c>
      <c r="DD61" s="7" t="str">
        <f t="shared" si="100"/>
        <v/>
      </c>
      <c r="DE61" s="7" t="str">
        <f t="shared" si="101"/>
        <v/>
      </c>
      <c r="DF61" s="7" t="str">
        <f t="shared" si="102"/>
        <v/>
      </c>
      <c r="DG61" s="7" t="str">
        <f t="shared" si="103"/>
        <v/>
      </c>
      <c r="DH61" s="7" t="str">
        <f t="shared" si="104"/>
        <v/>
      </c>
      <c r="DI61" s="7" t="str">
        <f t="shared" si="105"/>
        <v/>
      </c>
      <c r="DJ61" s="7" t="str">
        <f t="shared" si="106"/>
        <v/>
      </c>
      <c r="DK61" s="7" t="str">
        <f t="shared" si="107"/>
        <v/>
      </c>
      <c r="DL61" s="7" t="str">
        <f t="shared" si="108"/>
        <v/>
      </c>
      <c r="DM61" s="7" t="str">
        <f t="shared" si="109"/>
        <v/>
      </c>
      <c r="DN61" s="7" t="str">
        <f t="shared" si="110"/>
        <v/>
      </c>
      <c r="DO61" s="7" t="str">
        <f t="shared" si="111"/>
        <v/>
      </c>
      <c r="DP61" s="6">
        <f t="shared" si="112"/>
        <v>13</v>
      </c>
      <c r="DQ61" s="6">
        <f t="shared" si="113"/>
        <v>15</v>
      </c>
      <c r="DR61" s="6"/>
      <c r="DS61" s="6"/>
      <c r="DT61" s="6"/>
      <c r="DU61" s="14"/>
      <c r="DV61" s="14"/>
      <c r="DW61" s="14"/>
      <c r="DX61" s="14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</row>
    <row r="62" spans="1:256" ht="24.95" customHeight="1" x14ac:dyDescent="0.25">
      <c r="A62" s="7">
        <v>27</v>
      </c>
      <c r="B62" s="8">
        <f t="shared" si="114"/>
        <v>1</v>
      </c>
      <c r="C62" s="8">
        <f t="shared" si="115"/>
        <v>1</v>
      </c>
      <c r="D62" s="8">
        <f t="shared" si="116"/>
        <v>2002</v>
      </c>
      <c r="E62" s="9">
        <v>30201011306667</v>
      </c>
      <c r="F62" s="10">
        <f t="shared" si="73"/>
        <v>37257</v>
      </c>
      <c r="J62" s="1"/>
      <c r="K62" s="1"/>
      <c r="L62" s="1"/>
      <c r="M62" s="3" t="s">
        <v>214</v>
      </c>
      <c r="N62" s="4">
        <v>2482</v>
      </c>
      <c r="O62" s="5">
        <v>1536</v>
      </c>
      <c r="P62" s="5">
        <v>2493</v>
      </c>
      <c r="Q62" s="5"/>
      <c r="R62" s="6"/>
      <c r="S62" s="7"/>
      <c r="T62" s="7">
        <v>4</v>
      </c>
      <c r="U62" s="7">
        <v>17</v>
      </c>
      <c r="V62" s="7">
        <v>4</v>
      </c>
      <c r="W62" s="7">
        <v>15.5</v>
      </c>
      <c r="X62" s="7">
        <f t="shared" si="74"/>
        <v>40.5</v>
      </c>
      <c r="Y62" s="7">
        <v>3.5</v>
      </c>
      <c r="Z62" s="7">
        <v>7</v>
      </c>
      <c r="AA62" s="7">
        <v>3</v>
      </c>
      <c r="AB62" s="7">
        <v>11</v>
      </c>
      <c r="AC62" s="7">
        <f t="shared" si="75"/>
        <v>24.5</v>
      </c>
      <c r="AD62" s="7">
        <v>3.5</v>
      </c>
      <c r="AE62" s="7">
        <v>9.5</v>
      </c>
      <c r="AF62" s="7">
        <v>4</v>
      </c>
      <c r="AG62" s="7">
        <v>8</v>
      </c>
      <c r="AH62" s="7">
        <f t="shared" si="76"/>
        <v>25</v>
      </c>
      <c r="AI62" s="7">
        <v>3.5</v>
      </c>
      <c r="AJ62" s="7">
        <v>7.5</v>
      </c>
      <c r="AK62" s="7">
        <v>3</v>
      </c>
      <c r="AL62" s="7">
        <v>7</v>
      </c>
      <c r="AM62" s="7">
        <f t="shared" si="77"/>
        <v>21</v>
      </c>
      <c r="AN62" s="7">
        <v>7</v>
      </c>
      <c r="AO62" s="7">
        <v>24</v>
      </c>
      <c r="AP62" s="7">
        <v>8</v>
      </c>
      <c r="AQ62" s="7">
        <v>29</v>
      </c>
      <c r="AR62" s="7">
        <f t="shared" si="78"/>
        <v>68</v>
      </c>
      <c r="AS62" s="7">
        <v>3</v>
      </c>
      <c r="AT62" s="7">
        <v>12</v>
      </c>
      <c r="AU62" s="7">
        <v>3</v>
      </c>
      <c r="AV62" s="7">
        <v>12</v>
      </c>
      <c r="AW62" s="7">
        <f t="shared" si="79"/>
        <v>30</v>
      </c>
      <c r="AX62" s="7">
        <v>1.5</v>
      </c>
      <c r="AY62" s="7">
        <v>7</v>
      </c>
      <c r="AZ62" s="7">
        <v>1.5</v>
      </c>
      <c r="BA62" s="7">
        <v>5.5</v>
      </c>
      <c r="BB62" s="7">
        <f t="shared" si="80"/>
        <v>15.5</v>
      </c>
      <c r="BC62" s="7">
        <v>3</v>
      </c>
      <c r="BD62" s="7">
        <v>10</v>
      </c>
      <c r="BE62" s="7">
        <v>5</v>
      </c>
      <c r="BF62" s="7">
        <v>18</v>
      </c>
      <c r="BG62" s="7">
        <f t="shared" si="81"/>
        <v>36</v>
      </c>
      <c r="BH62" s="7">
        <v>3.5</v>
      </c>
      <c r="BI62" s="7">
        <v>8</v>
      </c>
      <c r="BJ62" s="7">
        <v>5</v>
      </c>
      <c r="BK62" s="7">
        <v>22</v>
      </c>
      <c r="BL62" s="7">
        <f t="shared" si="82"/>
        <v>38.5</v>
      </c>
      <c r="BM62" s="7">
        <v>11</v>
      </c>
      <c r="BN62" s="7">
        <v>46</v>
      </c>
      <c r="BO62" s="7">
        <v>10</v>
      </c>
      <c r="BP62" s="7">
        <v>36</v>
      </c>
      <c r="BQ62" s="7">
        <f t="shared" si="83"/>
        <v>103</v>
      </c>
      <c r="BR62" s="1">
        <f t="shared" si="84"/>
        <v>141.5</v>
      </c>
      <c r="BS62" s="7">
        <v>3.5</v>
      </c>
      <c r="BT62" s="7">
        <v>10</v>
      </c>
      <c r="BU62" s="7">
        <v>4</v>
      </c>
      <c r="BV62" s="7">
        <v>13</v>
      </c>
      <c r="BW62" s="7">
        <f t="shared" si="85"/>
        <v>30.5</v>
      </c>
      <c r="BX62" s="7">
        <v>2.5</v>
      </c>
      <c r="BY62" s="7">
        <v>10</v>
      </c>
      <c r="BZ62" s="7">
        <v>3</v>
      </c>
      <c r="CA62" s="7">
        <v>11</v>
      </c>
      <c r="CB62" s="7">
        <f t="shared" si="86"/>
        <v>26.5</v>
      </c>
      <c r="CC62" s="7">
        <v>1.5</v>
      </c>
      <c r="CD62" s="7">
        <v>6</v>
      </c>
      <c r="CE62" s="7">
        <v>2</v>
      </c>
      <c r="CF62" s="7">
        <v>5.5</v>
      </c>
      <c r="CG62" s="7">
        <f t="shared" si="87"/>
        <v>15</v>
      </c>
      <c r="CH62" s="1">
        <f t="shared" si="88"/>
        <v>474</v>
      </c>
      <c r="CI62" s="7">
        <v>1.5</v>
      </c>
      <c r="CJ62" s="7">
        <v>4.5</v>
      </c>
      <c r="CK62" s="7">
        <v>1.5</v>
      </c>
      <c r="CL62" s="7">
        <v>3</v>
      </c>
      <c r="CM62" s="7">
        <f t="shared" si="89"/>
        <v>10.5</v>
      </c>
      <c r="CN62" s="7"/>
      <c r="CO62" s="7"/>
      <c r="CP62" s="7"/>
      <c r="CQ62" s="7"/>
      <c r="CR62" s="7">
        <f t="shared" si="22"/>
        <v>0</v>
      </c>
      <c r="CS62" s="7"/>
      <c r="CT62" s="7"/>
      <c r="CU62" s="7"/>
      <c r="CV62" s="7"/>
      <c r="CW62" s="7">
        <f t="shared" si="23"/>
        <v>0</v>
      </c>
      <c r="CX62" s="7" t="str">
        <f t="shared" si="24"/>
        <v>دور ثان</v>
      </c>
      <c r="CY62" s="13" t="str">
        <f t="shared" si="96"/>
        <v/>
      </c>
      <c r="CZ62" s="1"/>
      <c r="DA62" s="7" t="str">
        <f t="shared" si="97"/>
        <v/>
      </c>
      <c r="DB62" s="7" t="str">
        <f t="shared" si="98"/>
        <v/>
      </c>
      <c r="DC62" s="7" t="str">
        <f t="shared" si="99"/>
        <v/>
      </c>
      <c r="DD62" s="7" t="str">
        <f t="shared" si="100"/>
        <v/>
      </c>
      <c r="DE62" s="7" t="str">
        <f t="shared" si="101"/>
        <v/>
      </c>
      <c r="DF62" s="7" t="str">
        <f t="shared" si="102"/>
        <v/>
      </c>
      <c r="DG62" s="7" t="str">
        <f t="shared" si="103"/>
        <v/>
      </c>
      <c r="DH62" s="7" t="str">
        <f t="shared" si="104"/>
        <v/>
      </c>
      <c r="DI62" s="7" t="str">
        <f t="shared" si="105"/>
        <v/>
      </c>
      <c r="DJ62" s="7" t="str">
        <f t="shared" si="106"/>
        <v/>
      </c>
      <c r="DK62" s="7" t="str">
        <f t="shared" si="107"/>
        <v/>
      </c>
      <c r="DL62" s="7" t="str">
        <f t="shared" si="108"/>
        <v/>
      </c>
      <c r="DM62" s="7" t="str">
        <f t="shared" si="109"/>
        <v/>
      </c>
      <c r="DN62" s="7" t="str">
        <f t="shared" si="110"/>
        <v/>
      </c>
      <c r="DO62" s="7" t="str">
        <f t="shared" si="111"/>
        <v/>
      </c>
      <c r="DP62" s="6">
        <f t="shared" si="112"/>
        <v>13</v>
      </c>
      <c r="DQ62" s="6">
        <f t="shared" si="113"/>
        <v>15</v>
      </c>
      <c r="DR62" s="6"/>
      <c r="DS62" s="6"/>
      <c r="DT62" s="6"/>
      <c r="DU62" s="14"/>
      <c r="DV62" s="14"/>
      <c r="DW62" s="14"/>
      <c r="DX62" s="14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</row>
    <row r="63" spans="1:256" ht="24.95" customHeight="1" x14ac:dyDescent="0.25">
      <c r="A63" s="7">
        <v>28</v>
      </c>
      <c r="B63" s="8">
        <f t="shared" si="114"/>
        <v>4</v>
      </c>
      <c r="C63" s="8">
        <f t="shared" si="115"/>
        <v>5</v>
      </c>
      <c r="D63" s="8">
        <f t="shared" si="116"/>
        <v>2002</v>
      </c>
      <c r="E63" s="9">
        <v>30205041302521</v>
      </c>
      <c r="F63" s="10">
        <f t="shared" si="73"/>
        <v>37380</v>
      </c>
      <c r="J63" s="1"/>
      <c r="K63" s="1"/>
      <c r="L63" s="1"/>
      <c r="M63" s="3" t="s">
        <v>215</v>
      </c>
      <c r="N63" s="4">
        <v>2483</v>
      </c>
      <c r="O63" s="5">
        <v>1537</v>
      </c>
      <c r="P63" s="5">
        <v>2494</v>
      </c>
      <c r="Q63" s="5"/>
      <c r="R63" s="6"/>
      <c r="S63" s="7"/>
      <c r="T63" s="7">
        <v>4</v>
      </c>
      <c r="U63" s="7">
        <v>14</v>
      </c>
      <c r="V63" s="7">
        <v>4</v>
      </c>
      <c r="W63" s="7">
        <v>8.5</v>
      </c>
      <c r="X63" s="7">
        <f t="shared" si="74"/>
        <v>30.5</v>
      </c>
      <c r="Y63" s="7">
        <v>3.5</v>
      </c>
      <c r="Z63" s="7">
        <v>7.5</v>
      </c>
      <c r="AA63" s="7">
        <v>3</v>
      </c>
      <c r="AB63" s="7">
        <v>6.5</v>
      </c>
      <c r="AC63" s="7">
        <f t="shared" si="75"/>
        <v>20.5</v>
      </c>
      <c r="AD63" s="7">
        <v>3.5</v>
      </c>
      <c r="AE63" s="7">
        <v>10</v>
      </c>
      <c r="AF63" s="7">
        <v>4</v>
      </c>
      <c r="AG63" s="7">
        <v>7.5</v>
      </c>
      <c r="AH63" s="7">
        <f t="shared" si="76"/>
        <v>25</v>
      </c>
      <c r="AI63" s="7">
        <v>3</v>
      </c>
      <c r="AJ63" s="7">
        <v>9</v>
      </c>
      <c r="AK63" s="7">
        <v>3</v>
      </c>
      <c r="AL63" s="7">
        <v>5</v>
      </c>
      <c r="AM63" s="7">
        <f t="shared" si="77"/>
        <v>20</v>
      </c>
      <c r="AN63" s="7">
        <v>7</v>
      </c>
      <c r="AO63" s="7">
        <v>29</v>
      </c>
      <c r="AP63" s="7">
        <v>6</v>
      </c>
      <c r="AQ63" s="7">
        <v>22</v>
      </c>
      <c r="AR63" s="7">
        <f t="shared" si="78"/>
        <v>64</v>
      </c>
      <c r="AS63" s="7">
        <v>3</v>
      </c>
      <c r="AT63" s="7">
        <v>7</v>
      </c>
      <c r="AU63" s="7">
        <v>3</v>
      </c>
      <c r="AV63" s="7">
        <v>11</v>
      </c>
      <c r="AW63" s="7">
        <f t="shared" si="79"/>
        <v>24</v>
      </c>
      <c r="AX63" s="7">
        <v>1.5</v>
      </c>
      <c r="AY63" s="7">
        <v>5.5</v>
      </c>
      <c r="AZ63" s="7">
        <v>1.5</v>
      </c>
      <c r="BA63" s="7">
        <v>5</v>
      </c>
      <c r="BB63" s="7">
        <f t="shared" si="80"/>
        <v>13.5</v>
      </c>
      <c r="BC63" s="7">
        <v>3.5</v>
      </c>
      <c r="BD63" s="7">
        <v>5</v>
      </c>
      <c r="BE63" s="7">
        <v>3.5</v>
      </c>
      <c r="BF63" s="7">
        <v>13</v>
      </c>
      <c r="BG63" s="7">
        <f t="shared" si="81"/>
        <v>25</v>
      </c>
      <c r="BH63" s="7">
        <v>3.5</v>
      </c>
      <c r="BI63" s="7">
        <v>19</v>
      </c>
      <c r="BJ63" s="7">
        <v>3.5</v>
      </c>
      <c r="BK63" s="7">
        <v>7</v>
      </c>
      <c r="BL63" s="7">
        <f t="shared" si="82"/>
        <v>33</v>
      </c>
      <c r="BM63" s="7">
        <v>11</v>
      </c>
      <c r="BN63" s="7">
        <v>47</v>
      </c>
      <c r="BO63" s="7">
        <v>9</v>
      </c>
      <c r="BP63" s="7">
        <v>28</v>
      </c>
      <c r="BQ63" s="7">
        <f t="shared" si="83"/>
        <v>95</v>
      </c>
      <c r="BR63" s="1">
        <f t="shared" si="84"/>
        <v>128</v>
      </c>
      <c r="BS63" s="7">
        <v>3</v>
      </c>
      <c r="BT63" s="7">
        <v>7.5</v>
      </c>
      <c r="BU63" s="7">
        <v>4</v>
      </c>
      <c r="BV63" s="7">
        <v>13</v>
      </c>
      <c r="BW63" s="7">
        <f t="shared" si="85"/>
        <v>27.5</v>
      </c>
      <c r="BX63" s="7">
        <v>3.5</v>
      </c>
      <c r="BY63" s="7">
        <v>7.5</v>
      </c>
      <c r="BZ63" s="7">
        <v>3</v>
      </c>
      <c r="CA63" s="7">
        <v>6</v>
      </c>
      <c r="CB63" s="7">
        <f t="shared" si="86"/>
        <v>20</v>
      </c>
      <c r="CC63" s="7">
        <v>1.5</v>
      </c>
      <c r="CD63" s="7">
        <v>6</v>
      </c>
      <c r="CE63" s="7">
        <v>1</v>
      </c>
      <c r="CF63" s="7">
        <v>4.5</v>
      </c>
      <c r="CG63" s="7">
        <f t="shared" si="87"/>
        <v>13</v>
      </c>
      <c r="CH63" s="1">
        <f t="shared" si="88"/>
        <v>411</v>
      </c>
      <c r="CI63" s="7">
        <v>1.5</v>
      </c>
      <c r="CJ63" s="7">
        <v>4</v>
      </c>
      <c r="CK63" s="7">
        <v>2</v>
      </c>
      <c r="CL63" s="7">
        <v>2.5</v>
      </c>
      <c r="CM63" s="7">
        <f t="shared" si="89"/>
        <v>10</v>
      </c>
      <c r="CN63" s="7"/>
      <c r="CO63" s="7"/>
      <c r="CP63" s="7"/>
      <c r="CQ63" s="7"/>
      <c r="CR63" s="7">
        <f t="shared" si="22"/>
        <v>0</v>
      </c>
      <c r="CS63" s="7"/>
      <c r="CT63" s="7"/>
      <c r="CU63" s="7"/>
      <c r="CV63" s="7"/>
      <c r="CW63" s="7">
        <f t="shared" si="23"/>
        <v>0</v>
      </c>
      <c r="CX63" s="7" t="str">
        <f t="shared" si="24"/>
        <v>دور ثان</v>
      </c>
      <c r="CY63" s="13" t="str">
        <f t="shared" si="96"/>
        <v/>
      </c>
      <c r="CZ63" s="1"/>
      <c r="DA63" s="7" t="str">
        <f t="shared" si="97"/>
        <v/>
      </c>
      <c r="DB63" s="7" t="str">
        <f t="shared" si="98"/>
        <v/>
      </c>
      <c r="DC63" s="7" t="str">
        <f t="shared" si="99"/>
        <v/>
      </c>
      <c r="DD63" s="7" t="str">
        <f t="shared" si="100"/>
        <v/>
      </c>
      <c r="DE63" s="7" t="str">
        <f t="shared" si="101"/>
        <v/>
      </c>
      <c r="DF63" s="7" t="str">
        <f t="shared" si="102"/>
        <v/>
      </c>
      <c r="DG63" s="7" t="str">
        <f t="shared" si="103"/>
        <v/>
      </c>
      <c r="DH63" s="7" t="str">
        <f t="shared" si="104"/>
        <v/>
      </c>
      <c r="DI63" s="7" t="str">
        <f t="shared" si="105"/>
        <v/>
      </c>
      <c r="DJ63" s="7" t="str">
        <f t="shared" si="106"/>
        <v/>
      </c>
      <c r="DK63" s="7" t="str">
        <f t="shared" si="107"/>
        <v/>
      </c>
      <c r="DL63" s="7" t="str">
        <f t="shared" si="108"/>
        <v/>
      </c>
      <c r="DM63" s="7" t="str">
        <f t="shared" si="109"/>
        <v/>
      </c>
      <c r="DN63" s="7" t="str">
        <f t="shared" si="110"/>
        <v/>
      </c>
      <c r="DO63" s="7" t="str">
        <f t="shared" si="111"/>
        <v/>
      </c>
      <c r="DP63" s="6">
        <f t="shared" si="112"/>
        <v>13</v>
      </c>
      <c r="DQ63" s="6">
        <f t="shared" si="113"/>
        <v>15</v>
      </c>
      <c r="DR63" s="6"/>
      <c r="DS63" s="6"/>
      <c r="DT63" s="6"/>
      <c r="DU63" s="14"/>
      <c r="DV63" s="14"/>
      <c r="DW63" s="14"/>
      <c r="DX63" s="14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</row>
    <row r="64" spans="1:256" ht="24.95" customHeight="1" x14ac:dyDescent="0.25">
      <c r="A64" s="7">
        <v>29</v>
      </c>
      <c r="B64" s="8">
        <f t="shared" si="114"/>
        <v>27</v>
      </c>
      <c r="C64" s="8">
        <f t="shared" si="115"/>
        <v>1</v>
      </c>
      <c r="D64" s="8">
        <f t="shared" si="116"/>
        <v>2002</v>
      </c>
      <c r="E64" s="9">
        <v>30201271302247</v>
      </c>
      <c r="F64" s="10">
        <f t="shared" si="73"/>
        <v>37283</v>
      </c>
      <c r="J64" s="1"/>
      <c r="K64" s="1"/>
      <c r="L64" s="1"/>
      <c r="M64" s="3" t="s">
        <v>216</v>
      </c>
      <c r="N64" s="4">
        <v>2484</v>
      </c>
      <c r="O64" s="5">
        <v>1465</v>
      </c>
      <c r="P64" s="5">
        <v>2510</v>
      </c>
      <c r="Q64" s="5"/>
      <c r="R64" s="6"/>
      <c r="S64" s="7"/>
      <c r="T64" s="7">
        <v>4</v>
      </c>
      <c r="U64" s="7">
        <v>16.5</v>
      </c>
      <c r="V64" s="7">
        <v>4</v>
      </c>
      <c r="W64" s="7">
        <v>13</v>
      </c>
      <c r="X64" s="7">
        <f t="shared" si="74"/>
        <v>37.5</v>
      </c>
      <c r="Y64" s="7">
        <v>3.5</v>
      </c>
      <c r="Z64" s="7">
        <v>5.5</v>
      </c>
      <c r="AA64" s="7">
        <v>3</v>
      </c>
      <c r="AB64" s="7">
        <v>9</v>
      </c>
      <c r="AC64" s="7">
        <f t="shared" si="75"/>
        <v>21</v>
      </c>
      <c r="AD64" s="7">
        <v>4.5</v>
      </c>
      <c r="AE64" s="7">
        <v>6.5</v>
      </c>
      <c r="AF64" s="7">
        <v>4.5</v>
      </c>
      <c r="AG64" s="7">
        <v>9.5</v>
      </c>
      <c r="AH64" s="7">
        <f t="shared" si="76"/>
        <v>25</v>
      </c>
      <c r="AI64" s="7">
        <v>3</v>
      </c>
      <c r="AJ64" s="7">
        <v>8</v>
      </c>
      <c r="AK64" s="7">
        <v>3</v>
      </c>
      <c r="AL64" s="7">
        <v>6</v>
      </c>
      <c r="AM64" s="7">
        <f t="shared" si="77"/>
        <v>20</v>
      </c>
      <c r="AN64" s="7">
        <v>7</v>
      </c>
      <c r="AO64" s="7">
        <v>29</v>
      </c>
      <c r="AP64" s="7">
        <v>6</v>
      </c>
      <c r="AQ64" s="7">
        <v>36</v>
      </c>
      <c r="AR64" s="7">
        <f t="shared" si="78"/>
        <v>78</v>
      </c>
      <c r="AS64" s="7">
        <v>2</v>
      </c>
      <c r="AT64" s="7">
        <v>8</v>
      </c>
      <c r="AU64" s="7">
        <v>3</v>
      </c>
      <c r="AV64" s="7">
        <v>10</v>
      </c>
      <c r="AW64" s="7">
        <f t="shared" si="79"/>
        <v>23</v>
      </c>
      <c r="AX64" s="7">
        <v>1.5</v>
      </c>
      <c r="AY64" s="7">
        <v>7</v>
      </c>
      <c r="AZ64" s="7">
        <v>1</v>
      </c>
      <c r="BA64" s="7">
        <v>5.5</v>
      </c>
      <c r="BB64" s="7">
        <f t="shared" si="80"/>
        <v>15</v>
      </c>
      <c r="BC64" s="7">
        <v>3</v>
      </c>
      <c r="BD64" s="7">
        <v>11</v>
      </c>
      <c r="BE64" s="7">
        <v>5</v>
      </c>
      <c r="BF64" s="7">
        <v>10</v>
      </c>
      <c r="BG64" s="7">
        <f t="shared" si="81"/>
        <v>29</v>
      </c>
      <c r="BH64" s="7">
        <v>5.5</v>
      </c>
      <c r="BI64" s="7">
        <v>8</v>
      </c>
      <c r="BJ64" s="7">
        <v>4.5</v>
      </c>
      <c r="BK64" s="7">
        <v>12</v>
      </c>
      <c r="BL64" s="7">
        <f t="shared" si="82"/>
        <v>30</v>
      </c>
      <c r="BM64" s="7">
        <v>11</v>
      </c>
      <c r="BN64" s="7">
        <v>47</v>
      </c>
      <c r="BO64" s="7">
        <v>10</v>
      </c>
      <c r="BP64" s="7">
        <v>31</v>
      </c>
      <c r="BQ64" s="7">
        <f t="shared" si="83"/>
        <v>99</v>
      </c>
      <c r="BR64" s="1">
        <f t="shared" si="84"/>
        <v>129</v>
      </c>
      <c r="BS64" s="7">
        <v>3</v>
      </c>
      <c r="BT64" s="7">
        <v>11.5</v>
      </c>
      <c r="BU64" s="7">
        <v>4</v>
      </c>
      <c r="BV64" s="7">
        <v>9</v>
      </c>
      <c r="BW64" s="7">
        <f t="shared" si="85"/>
        <v>27.5</v>
      </c>
      <c r="BX64" s="7">
        <v>2.5</v>
      </c>
      <c r="BY64" s="7">
        <v>9</v>
      </c>
      <c r="BZ64" s="7">
        <v>3</v>
      </c>
      <c r="CA64" s="7">
        <v>8</v>
      </c>
      <c r="CB64" s="7">
        <f t="shared" si="86"/>
        <v>22.5</v>
      </c>
      <c r="CC64" s="7">
        <v>1.5</v>
      </c>
      <c r="CD64" s="7">
        <v>5.5</v>
      </c>
      <c r="CE64" s="7">
        <v>1</v>
      </c>
      <c r="CF64" s="7">
        <v>5.5</v>
      </c>
      <c r="CG64" s="7">
        <f t="shared" si="87"/>
        <v>13.5</v>
      </c>
      <c r="CH64" s="1">
        <f t="shared" si="88"/>
        <v>441</v>
      </c>
      <c r="CI64" s="7">
        <v>1.5</v>
      </c>
      <c r="CJ64" s="7">
        <v>4</v>
      </c>
      <c r="CK64" s="7">
        <v>1.5</v>
      </c>
      <c r="CL64" s="7">
        <v>4.5</v>
      </c>
      <c r="CM64" s="7">
        <f t="shared" si="89"/>
        <v>11.5</v>
      </c>
      <c r="CN64" s="7"/>
      <c r="CO64" s="7"/>
      <c r="CP64" s="7"/>
      <c r="CQ64" s="7"/>
      <c r="CR64" s="7">
        <f t="shared" si="22"/>
        <v>0</v>
      </c>
      <c r="CS64" s="7"/>
      <c r="CT64" s="7"/>
      <c r="CU64" s="7"/>
      <c r="CV64" s="7"/>
      <c r="CW64" s="7">
        <f t="shared" si="23"/>
        <v>0</v>
      </c>
      <c r="CX64" s="7" t="str">
        <f t="shared" si="24"/>
        <v>دور ثان</v>
      </c>
      <c r="CY64" s="13" t="str">
        <f t="shared" si="96"/>
        <v/>
      </c>
      <c r="CZ64" s="1"/>
      <c r="DA64" s="7" t="str">
        <f t="shared" si="97"/>
        <v/>
      </c>
      <c r="DB64" s="7" t="str">
        <f t="shared" si="98"/>
        <v/>
      </c>
      <c r="DC64" s="7" t="str">
        <f t="shared" si="99"/>
        <v/>
      </c>
      <c r="DD64" s="7" t="str">
        <f t="shared" si="100"/>
        <v/>
      </c>
      <c r="DE64" s="7" t="str">
        <f t="shared" si="101"/>
        <v/>
      </c>
      <c r="DF64" s="7" t="str">
        <f t="shared" si="102"/>
        <v/>
      </c>
      <c r="DG64" s="7" t="str">
        <f t="shared" si="103"/>
        <v/>
      </c>
      <c r="DH64" s="7" t="str">
        <f t="shared" si="104"/>
        <v/>
      </c>
      <c r="DI64" s="7" t="str">
        <f t="shared" si="105"/>
        <v/>
      </c>
      <c r="DJ64" s="7" t="str">
        <f t="shared" si="106"/>
        <v/>
      </c>
      <c r="DK64" s="7" t="str">
        <f t="shared" si="107"/>
        <v/>
      </c>
      <c r="DL64" s="7" t="str">
        <f t="shared" si="108"/>
        <v/>
      </c>
      <c r="DM64" s="7" t="str">
        <f t="shared" si="109"/>
        <v/>
      </c>
      <c r="DN64" s="7" t="str">
        <f t="shared" si="110"/>
        <v/>
      </c>
      <c r="DO64" s="7" t="str">
        <f t="shared" si="111"/>
        <v/>
      </c>
      <c r="DP64" s="6">
        <f t="shared" si="112"/>
        <v>13</v>
      </c>
      <c r="DQ64" s="6">
        <f t="shared" si="113"/>
        <v>15</v>
      </c>
      <c r="DR64" s="6"/>
      <c r="DS64" s="6"/>
      <c r="DT64" s="6"/>
      <c r="DU64" s="14"/>
      <c r="DV64" s="14"/>
      <c r="DW64" s="14"/>
      <c r="DX64" s="14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</row>
    <row r="65" spans="1:256" ht="24.95" customHeight="1" x14ac:dyDescent="0.25">
      <c r="A65" s="7">
        <v>30</v>
      </c>
      <c r="B65" s="8">
        <f t="shared" si="114"/>
        <v>1</v>
      </c>
      <c r="C65" s="8">
        <f t="shared" si="115"/>
        <v>4</v>
      </c>
      <c r="D65" s="8">
        <f t="shared" si="116"/>
        <v>2002</v>
      </c>
      <c r="E65" s="9">
        <v>30204011302768</v>
      </c>
      <c r="F65" s="10">
        <f t="shared" si="73"/>
        <v>37347</v>
      </c>
      <c r="J65" s="1"/>
      <c r="K65" s="1"/>
      <c r="L65" s="1"/>
      <c r="M65" s="3" t="s">
        <v>217</v>
      </c>
      <c r="N65" s="4">
        <v>2485</v>
      </c>
      <c r="O65" s="5">
        <v>1466</v>
      </c>
      <c r="P65" s="5">
        <v>2511</v>
      </c>
      <c r="Q65" s="5"/>
      <c r="R65" s="6"/>
      <c r="S65" s="7"/>
      <c r="T65" s="7">
        <v>4</v>
      </c>
      <c r="U65" s="7">
        <v>17.5</v>
      </c>
      <c r="V65" s="7">
        <v>4</v>
      </c>
      <c r="W65" s="7">
        <v>13.5</v>
      </c>
      <c r="X65" s="7">
        <f t="shared" si="74"/>
        <v>39</v>
      </c>
      <c r="Y65" s="7">
        <v>3.5</v>
      </c>
      <c r="Z65" s="7">
        <v>5.5</v>
      </c>
      <c r="AA65" s="7">
        <v>3</v>
      </c>
      <c r="AB65" s="7">
        <v>10.5</v>
      </c>
      <c r="AC65" s="7">
        <f t="shared" si="75"/>
        <v>22.5</v>
      </c>
      <c r="AD65" s="7">
        <v>3.5</v>
      </c>
      <c r="AE65" s="7">
        <v>7.5</v>
      </c>
      <c r="AF65" s="7">
        <v>4.5</v>
      </c>
      <c r="AG65" s="7">
        <v>9.5</v>
      </c>
      <c r="AH65" s="7">
        <f t="shared" si="76"/>
        <v>25</v>
      </c>
      <c r="AI65" s="7">
        <v>3</v>
      </c>
      <c r="AJ65" s="7">
        <v>7.5</v>
      </c>
      <c r="AK65" s="7">
        <v>3</v>
      </c>
      <c r="AL65" s="7">
        <v>6.5</v>
      </c>
      <c r="AM65" s="7">
        <f t="shared" si="77"/>
        <v>20</v>
      </c>
      <c r="AN65" s="7">
        <v>7</v>
      </c>
      <c r="AO65" s="7">
        <v>28</v>
      </c>
      <c r="AP65" s="7">
        <v>6</v>
      </c>
      <c r="AQ65" s="7">
        <v>34</v>
      </c>
      <c r="AR65" s="7">
        <f t="shared" si="78"/>
        <v>75</v>
      </c>
      <c r="AS65" s="7">
        <v>2</v>
      </c>
      <c r="AT65" s="7">
        <v>10</v>
      </c>
      <c r="AU65" s="7">
        <v>3</v>
      </c>
      <c r="AV65" s="7">
        <v>9</v>
      </c>
      <c r="AW65" s="7">
        <f t="shared" si="79"/>
        <v>24</v>
      </c>
      <c r="AX65" s="7">
        <v>1.5</v>
      </c>
      <c r="AY65" s="7">
        <v>6</v>
      </c>
      <c r="AZ65" s="7">
        <v>1</v>
      </c>
      <c r="BA65" s="7">
        <v>5.5</v>
      </c>
      <c r="BB65" s="7">
        <f t="shared" si="80"/>
        <v>14</v>
      </c>
      <c r="BC65" s="7">
        <v>3</v>
      </c>
      <c r="BD65" s="7">
        <v>10</v>
      </c>
      <c r="BE65" s="7">
        <v>5</v>
      </c>
      <c r="BF65" s="7">
        <v>10</v>
      </c>
      <c r="BG65" s="7">
        <f t="shared" si="81"/>
        <v>28</v>
      </c>
      <c r="BH65" s="7">
        <v>3.5</v>
      </c>
      <c r="BI65" s="7">
        <v>15</v>
      </c>
      <c r="BJ65" s="7">
        <v>3.5</v>
      </c>
      <c r="BK65" s="7">
        <v>10</v>
      </c>
      <c r="BL65" s="7">
        <f t="shared" si="82"/>
        <v>32</v>
      </c>
      <c r="BM65" s="7">
        <v>11</v>
      </c>
      <c r="BN65" s="7">
        <v>48</v>
      </c>
      <c r="BO65" s="7">
        <v>9</v>
      </c>
      <c r="BP65" s="7">
        <v>28</v>
      </c>
      <c r="BQ65" s="7">
        <f t="shared" si="83"/>
        <v>96</v>
      </c>
      <c r="BR65" s="1">
        <f t="shared" si="84"/>
        <v>128</v>
      </c>
      <c r="BS65" s="7">
        <v>3</v>
      </c>
      <c r="BT65" s="7">
        <v>10</v>
      </c>
      <c r="BU65" s="7">
        <v>4</v>
      </c>
      <c r="BV65" s="7">
        <v>10</v>
      </c>
      <c r="BW65" s="7">
        <f t="shared" si="85"/>
        <v>27</v>
      </c>
      <c r="BX65" s="7">
        <v>2.5</v>
      </c>
      <c r="BY65" s="7">
        <v>8</v>
      </c>
      <c r="BZ65" s="7">
        <v>3</v>
      </c>
      <c r="CA65" s="7">
        <v>7</v>
      </c>
      <c r="CB65" s="7">
        <f t="shared" si="86"/>
        <v>20.5</v>
      </c>
      <c r="CC65" s="7">
        <v>1.5</v>
      </c>
      <c r="CD65" s="7">
        <v>5</v>
      </c>
      <c r="CE65" s="7">
        <v>1</v>
      </c>
      <c r="CF65" s="7">
        <v>6</v>
      </c>
      <c r="CG65" s="7">
        <f t="shared" si="87"/>
        <v>13.5</v>
      </c>
      <c r="CH65" s="1">
        <f t="shared" si="88"/>
        <v>436.5</v>
      </c>
      <c r="CI65" s="7">
        <v>1.5</v>
      </c>
      <c r="CJ65" s="7">
        <v>5.5</v>
      </c>
      <c r="CK65" s="7">
        <v>1.5</v>
      </c>
      <c r="CL65" s="7">
        <v>2.5</v>
      </c>
      <c r="CM65" s="7">
        <f t="shared" si="89"/>
        <v>11</v>
      </c>
      <c r="CN65" s="7"/>
      <c r="CO65" s="7"/>
      <c r="CP65" s="7"/>
      <c r="CQ65" s="7"/>
      <c r="CR65" s="7">
        <f t="shared" si="22"/>
        <v>0</v>
      </c>
      <c r="CS65" s="7"/>
      <c r="CT65" s="7"/>
      <c r="CU65" s="7"/>
      <c r="CV65" s="7"/>
      <c r="CW65" s="7">
        <f t="shared" si="23"/>
        <v>0</v>
      </c>
      <c r="CX65" s="7" t="str">
        <f t="shared" si="24"/>
        <v>دور ثان</v>
      </c>
      <c r="CY65" s="13" t="str">
        <f t="shared" si="96"/>
        <v/>
      </c>
      <c r="CZ65" s="1"/>
      <c r="DA65" s="7" t="str">
        <f t="shared" si="97"/>
        <v/>
      </c>
      <c r="DB65" s="7" t="str">
        <f t="shared" si="98"/>
        <v/>
      </c>
      <c r="DC65" s="7" t="str">
        <f t="shared" si="99"/>
        <v/>
      </c>
      <c r="DD65" s="7" t="str">
        <f t="shared" si="100"/>
        <v/>
      </c>
      <c r="DE65" s="7" t="str">
        <f t="shared" si="101"/>
        <v/>
      </c>
      <c r="DF65" s="7" t="str">
        <f t="shared" si="102"/>
        <v/>
      </c>
      <c r="DG65" s="7" t="str">
        <f t="shared" si="103"/>
        <v/>
      </c>
      <c r="DH65" s="7" t="str">
        <f t="shared" si="104"/>
        <v/>
      </c>
      <c r="DI65" s="7" t="str">
        <f t="shared" si="105"/>
        <v/>
      </c>
      <c r="DJ65" s="7" t="str">
        <f t="shared" si="106"/>
        <v/>
      </c>
      <c r="DK65" s="7" t="str">
        <f t="shared" si="107"/>
        <v/>
      </c>
      <c r="DL65" s="7" t="str">
        <f t="shared" si="108"/>
        <v/>
      </c>
      <c r="DM65" s="7" t="str">
        <f t="shared" si="109"/>
        <v/>
      </c>
      <c r="DN65" s="7" t="str">
        <f t="shared" si="110"/>
        <v/>
      </c>
      <c r="DO65" s="7" t="str">
        <f t="shared" si="111"/>
        <v/>
      </c>
      <c r="DP65" s="6">
        <f t="shared" si="112"/>
        <v>13</v>
      </c>
      <c r="DQ65" s="6">
        <f t="shared" si="113"/>
        <v>15</v>
      </c>
      <c r="DR65" s="6"/>
      <c r="DS65" s="6"/>
      <c r="DT65" s="6"/>
      <c r="DU65" s="14"/>
      <c r="DV65" s="14"/>
      <c r="DW65" s="14"/>
      <c r="DX65" s="14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</row>
    <row r="66" spans="1:256" ht="24.95" customHeight="1" x14ac:dyDescent="0.25">
      <c r="A66" s="7">
        <v>31</v>
      </c>
      <c r="B66" s="8">
        <f t="shared" si="114"/>
        <v>27</v>
      </c>
      <c r="C66" s="8">
        <f t="shared" si="115"/>
        <v>10</v>
      </c>
      <c r="D66" s="8">
        <f t="shared" si="116"/>
        <v>2000</v>
      </c>
      <c r="E66" s="9">
        <v>30010271300204</v>
      </c>
      <c r="F66" s="10">
        <f t="shared" si="73"/>
        <v>36826</v>
      </c>
      <c r="J66" s="1"/>
      <c r="K66" s="1"/>
      <c r="L66" s="1"/>
      <c r="M66" s="3" t="s">
        <v>218</v>
      </c>
      <c r="N66" s="4">
        <v>2486</v>
      </c>
      <c r="O66" s="5">
        <v>1467</v>
      </c>
      <c r="P66" s="5">
        <v>2512</v>
      </c>
      <c r="Q66" s="5"/>
      <c r="R66" s="6"/>
      <c r="S66" s="7"/>
      <c r="T66" s="7">
        <v>3.5</v>
      </c>
      <c r="U66" s="7">
        <v>13.5</v>
      </c>
      <c r="V66" s="7">
        <v>4</v>
      </c>
      <c r="W66" s="7">
        <v>10.5</v>
      </c>
      <c r="X66" s="7">
        <f t="shared" si="74"/>
        <v>31.5</v>
      </c>
      <c r="Y66" s="7">
        <v>4</v>
      </c>
      <c r="Z66" s="7">
        <v>6</v>
      </c>
      <c r="AA66" s="7">
        <v>3</v>
      </c>
      <c r="AB66" s="7">
        <v>10</v>
      </c>
      <c r="AC66" s="7">
        <f t="shared" si="75"/>
        <v>23</v>
      </c>
      <c r="AD66" s="7">
        <v>4.5</v>
      </c>
      <c r="AE66" s="7">
        <v>7.5</v>
      </c>
      <c r="AF66" s="7">
        <v>4.5</v>
      </c>
      <c r="AG66" s="7">
        <v>8.5</v>
      </c>
      <c r="AH66" s="7">
        <f t="shared" si="76"/>
        <v>25</v>
      </c>
      <c r="AI66" s="7">
        <v>3.5</v>
      </c>
      <c r="AJ66" s="7">
        <v>8</v>
      </c>
      <c r="AK66" s="7">
        <v>3.5</v>
      </c>
      <c r="AL66" s="7">
        <v>5</v>
      </c>
      <c r="AM66" s="7">
        <f t="shared" si="77"/>
        <v>20</v>
      </c>
      <c r="AN66" s="7">
        <v>7</v>
      </c>
      <c r="AO66" s="7">
        <v>30</v>
      </c>
      <c r="AP66" s="7">
        <v>6</v>
      </c>
      <c r="AQ66" s="7">
        <v>32</v>
      </c>
      <c r="AR66" s="7">
        <f t="shared" si="78"/>
        <v>75</v>
      </c>
      <c r="AS66" s="7">
        <v>4</v>
      </c>
      <c r="AT66" s="7">
        <v>6</v>
      </c>
      <c r="AU66" s="7">
        <v>3</v>
      </c>
      <c r="AV66" s="7">
        <v>7</v>
      </c>
      <c r="AW66" s="7">
        <f t="shared" si="79"/>
        <v>20</v>
      </c>
      <c r="AX66" s="7">
        <v>1.5</v>
      </c>
      <c r="AY66" s="7">
        <v>7</v>
      </c>
      <c r="AZ66" s="7">
        <v>1</v>
      </c>
      <c r="BA66" s="7">
        <v>3.5</v>
      </c>
      <c r="BB66" s="7">
        <f t="shared" si="80"/>
        <v>13</v>
      </c>
      <c r="BC66" s="7">
        <v>4</v>
      </c>
      <c r="BD66" s="7">
        <v>6</v>
      </c>
      <c r="BE66" s="7">
        <v>5</v>
      </c>
      <c r="BF66" s="7">
        <v>10</v>
      </c>
      <c r="BG66" s="7">
        <f t="shared" si="81"/>
        <v>25</v>
      </c>
      <c r="BH66" s="7">
        <v>3.5</v>
      </c>
      <c r="BI66" s="7">
        <v>18</v>
      </c>
      <c r="BJ66" s="7">
        <v>3.5</v>
      </c>
      <c r="BK66" s="7">
        <v>6</v>
      </c>
      <c r="BL66" s="7">
        <f t="shared" si="82"/>
        <v>31</v>
      </c>
      <c r="BM66" s="7">
        <v>12</v>
      </c>
      <c r="BN66" s="7">
        <v>47</v>
      </c>
      <c r="BO66" s="7">
        <v>9</v>
      </c>
      <c r="BP66" s="7">
        <v>31</v>
      </c>
      <c r="BQ66" s="7">
        <f t="shared" si="83"/>
        <v>99</v>
      </c>
      <c r="BR66" s="1">
        <f t="shared" si="84"/>
        <v>130</v>
      </c>
      <c r="BS66" s="7">
        <v>3</v>
      </c>
      <c r="BT66" s="7">
        <v>11</v>
      </c>
      <c r="BU66" s="7">
        <v>3</v>
      </c>
      <c r="BV66" s="7">
        <v>8</v>
      </c>
      <c r="BW66" s="7">
        <f t="shared" si="85"/>
        <v>25</v>
      </c>
      <c r="BX66" s="7">
        <v>3.5</v>
      </c>
      <c r="BY66" s="7">
        <v>8.5</v>
      </c>
      <c r="BZ66" s="7">
        <v>3</v>
      </c>
      <c r="CA66" s="7">
        <v>5</v>
      </c>
      <c r="CB66" s="7">
        <f t="shared" si="86"/>
        <v>20</v>
      </c>
      <c r="CC66" s="7">
        <v>1.5</v>
      </c>
      <c r="CD66" s="7">
        <v>5.5</v>
      </c>
      <c r="CE66" s="7">
        <v>1.5</v>
      </c>
      <c r="CF66" s="7">
        <v>4.5</v>
      </c>
      <c r="CG66" s="7">
        <f t="shared" si="87"/>
        <v>13</v>
      </c>
      <c r="CH66" s="1">
        <f t="shared" si="88"/>
        <v>420.5</v>
      </c>
      <c r="CI66" s="7">
        <v>1.5</v>
      </c>
      <c r="CJ66" s="7">
        <v>4</v>
      </c>
      <c r="CK66" s="7">
        <v>1.5</v>
      </c>
      <c r="CL66" s="7">
        <v>4</v>
      </c>
      <c r="CM66" s="7">
        <f t="shared" si="89"/>
        <v>11</v>
      </c>
      <c r="CN66" s="7"/>
      <c r="CO66" s="7"/>
      <c r="CP66" s="7"/>
      <c r="CQ66" s="7"/>
      <c r="CR66" s="7">
        <f t="shared" si="22"/>
        <v>0</v>
      </c>
      <c r="CS66" s="7"/>
      <c r="CT66" s="7"/>
      <c r="CU66" s="7"/>
      <c r="CV66" s="7"/>
      <c r="CW66" s="7">
        <f t="shared" si="23"/>
        <v>0</v>
      </c>
      <c r="CX66" s="7" t="str">
        <f t="shared" si="24"/>
        <v>دور ثان</v>
      </c>
      <c r="CY66" s="13" t="str">
        <f t="shared" si="96"/>
        <v/>
      </c>
      <c r="CZ66" s="1"/>
      <c r="DA66" s="7" t="str">
        <f t="shared" si="97"/>
        <v/>
      </c>
      <c r="DB66" s="7" t="str">
        <f t="shared" si="98"/>
        <v/>
      </c>
      <c r="DC66" s="7" t="str">
        <f t="shared" si="99"/>
        <v/>
      </c>
      <c r="DD66" s="7" t="str">
        <f t="shared" si="100"/>
        <v/>
      </c>
      <c r="DE66" s="7" t="str">
        <f t="shared" si="101"/>
        <v/>
      </c>
      <c r="DF66" s="7" t="str">
        <f t="shared" si="102"/>
        <v/>
      </c>
      <c r="DG66" s="7" t="str">
        <f t="shared" si="103"/>
        <v/>
      </c>
      <c r="DH66" s="7" t="str">
        <f t="shared" si="104"/>
        <v/>
      </c>
      <c r="DI66" s="7" t="str">
        <f t="shared" si="105"/>
        <v/>
      </c>
      <c r="DJ66" s="7" t="str">
        <f t="shared" si="106"/>
        <v/>
      </c>
      <c r="DK66" s="7" t="str">
        <f t="shared" si="107"/>
        <v/>
      </c>
      <c r="DL66" s="7" t="str">
        <f t="shared" si="108"/>
        <v/>
      </c>
      <c r="DM66" s="7" t="str">
        <f t="shared" si="109"/>
        <v/>
      </c>
      <c r="DN66" s="7" t="str">
        <f t="shared" si="110"/>
        <v/>
      </c>
      <c r="DO66" s="7" t="str">
        <f t="shared" si="111"/>
        <v/>
      </c>
      <c r="DP66" s="6">
        <f t="shared" si="112"/>
        <v>13</v>
      </c>
      <c r="DQ66" s="6">
        <f t="shared" si="113"/>
        <v>15</v>
      </c>
      <c r="DR66" s="6"/>
      <c r="DS66" s="6"/>
      <c r="DT66" s="6"/>
      <c r="DU66" s="14"/>
      <c r="DV66" s="14"/>
      <c r="DW66" s="14"/>
      <c r="DX66" s="14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</row>
    <row r="67" spans="1:256" ht="24.95" customHeight="1" x14ac:dyDescent="0.25">
      <c r="A67" s="7">
        <v>32</v>
      </c>
      <c r="B67" s="8">
        <f t="shared" si="114"/>
        <v>10</v>
      </c>
      <c r="C67" s="8">
        <f t="shared" si="115"/>
        <v>12</v>
      </c>
      <c r="D67" s="8">
        <f t="shared" si="116"/>
        <v>2001</v>
      </c>
      <c r="E67" s="9">
        <v>30112101305144</v>
      </c>
      <c r="F67" s="10">
        <f t="shared" si="73"/>
        <v>37235</v>
      </c>
      <c r="J67" s="1"/>
      <c r="K67" s="1"/>
      <c r="L67" s="1"/>
      <c r="M67" s="3" t="s">
        <v>219</v>
      </c>
      <c r="N67" s="4">
        <v>2487</v>
      </c>
      <c r="O67" s="5">
        <v>1468</v>
      </c>
      <c r="P67" s="5">
        <v>2513</v>
      </c>
      <c r="Q67" s="5"/>
      <c r="R67" s="6"/>
      <c r="S67" s="7"/>
      <c r="T67" s="7">
        <v>4</v>
      </c>
      <c r="U67" s="7">
        <v>14.5</v>
      </c>
      <c r="V67" s="7">
        <v>4</v>
      </c>
      <c r="W67" s="7">
        <v>15</v>
      </c>
      <c r="X67" s="7">
        <f t="shared" si="74"/>
        <v>37.5</v>
      </c>
      <c r="Y67" s="7">
        <v>4</v>
      </c>
      <c r="Z67" s="7">
        <v>7</v>
      </c>
      <c r="AA67" s="7">
        <v>2.5</v>
      </c>
      <c r="AB67" s="7">
        <v>7</v>
      </c>
      <c r="AC67" s="7">
        <f t="shared" si="75"/>
        <v>20.5</v>
      </c>
      <c r="AD67" s="7">
        <v>4.5</v>
      </c>
      <c r="AE67" s="7">
        <v>9.5</v>
      </c>
      <c r="AF67" s="7">
        <v>4.5</v>
      </c>
      <c r="AG67" s="7">
        <v>7.5</v>
      </c>
      <c r="AH67" s="7">
        <f t="shared" si="76"/>
        <v>26</v>
      </c>
      <c r="AI67" s="7">
        <v>3</v>
      </c>
      <c r="AJ67" s="7">
        <v>8.5</v>
      </c>
      <c r="AK67" s="7">
        <v>2.5</v>
      </c>
      <c r="AL67" s="7">
        <v>6</v>
      </c>
      <c r="AM67" s="7">
        <f t="shared" si="77"/>
        <v>20</v>
      </c>
      <c r="AN67" s="7">
        <v>7</v>
      </c>
      <c r="AO67" s="7">
        <v>35</v>
      </c>
      <c r="AP67" s="7">
        <v>6</v>
      </c>
      <c r="AQ67" s="7">
        <v>30</v>
      </c>
      <c r="AR67" s="7">
        <f t="shared" si="78"/>
        <v>78</v>
      </c>
      <c r="AS67" s="7">
        <v>2</v>
      </c>
      <c r="AT67" s="7">
        <v>8</v>
      </c>
      <c r="AU67" s="7">
        <v>3</v>
      </c>
      <c r="AV67" s="7">
        <v>8</v>
      </c>
      <c r="AW67" s="7">
        <f t="shared" si="79"/>
        <v>21</v>
      </c>
      <c r="AX67" s="7">
        <v>1.5</v>
      </c>
      <c r="AY67" s="7">
        <v>7.5</v>
      </c>
      <c r="AZ67" s="7">
        <v>1</v>
      </c>
      <c r="BA67" s="7">
        <v>4</v>
      </c>
      <c r="BB67" s="7">
        <f t="shared" si="80"/>
        <v>14</v>
      </c>
      <c r="BC67" s="7">
        <v>5</v>
      </c>
      <c r="BD67" s="7">
        <v>8</v>
      </c>
      <c r="BE67" s="7">
        <v>3</v>
      </c>
      <c r="BF67" s="7">
        <v>9</v>
      </c>
      <c r="BG67" s="7">
        <f t="shared" si="81"/>
        <v>25</v>
      </c>
      <c r="BH67" s="7">
        <v>4.5</v>
      </c>
      <c r="BI67" s="7">
        <v>15</v>
      </c>
      <c r="BJ67" s="7">
        <v>3.5</v>
      </c>
      <c r="BK67" s="7">
        <v>7</v>
      </c>
      <c r="BL67" s="7">
        <f t="shared" si="82"/>
        <v>30</v>
      </c>
      <c r="BM67" s="7">
        <v>11</v>
      </c>
      <c r="BN67" s="7">
        <v>46</v>
      </c>
      <c r="BO67" s="7">
        <v>9</v>
      </c>
      <c r="BP67" s="7">
        <v>29</v>
      </c>
      <c r="BQ67" s="7">
        <f t="shared" si="83"/>
        <v>95</v>
      </c>
      <c r="BR67" s="1">
        <f t="shared" si="84"/>
        <v>125</v>
      </c>
      <c r="BS67" s="7">
        <v>3</v>
      </c>
      <c r="BT67" s="7">
        <v>14</v>
      </c>
      <c r="BU67" s="7">
        <v>3</v>
      </c>
      <c r="BV67" s="7">
        <v>12</v>
      </c>
      <c r="BW67" s="7">
        <f t="shared" si="85"/>
        <v>32</v>
      </c>
      <c r="BX67" s="7">
        <v>2.5</v>
      </c>
      <c r="BY67" s="7">
        <v>13</v>
      </c>
      <c r="BZ67" s="7">
        <v>3</v>
      </c>
      <c r="CA67" s="7">
        <v>8</v>
      </c>
      <c r="CB67" s="7">
        <f t="shared" si="86"/>
        <v>26.5</v>
      </c>
      <c r="CC67" s="7">
        <v>1.5</v>
      </c>
      <c r="CD67" s="7">
        <v>6</v>
      </c>
      <c r="CE67" s="7">
        <v>1.5</v>
      </c>
      <c r="CF67" s="7">
        <v>5.5</v>
      </c>
      <c r="CG67" s="7">
        <f t="shared" si="87"/>
        <v>14.5</v>
      </c>
      <c r="CH67" s="1">
        <f t="shared" si="88"/>
        <v>440</v>
      </c>
      <c r="CI67" s="7">
        <v>1.5</v>
      </c>
      <c r="CJ67" s="7">
        <v>4.5</v>
      </c>
      <c r="CK67" s="7">
        <v>1.5</v>
      </c>
      <c r="CL67" s="7">
        <v>3</v>
      </c>
      <c r="CM67" s="7">
        <f t="shared" si="89"/>
        <v>10.5</v>
      </c>
      <c r="CN67" s="7"/>
      <c r="CO67" s="7"/>
      <c r="CP67" s="7"/>
      <c r="CQ67" s="7"/>
      <c r="CR67" s="7">
        <f t="shared" si="22"/>
        <v>0</v>
      </c>
      <c r="CS67" s="7"/>
      <c r="CT67" s="7"/>
      <c r="CU67" s="7"/>
      <c r="CV67" s="7"/>
      <c r="CW67" s="7">
        <f t="shared" si="23"/>
        <v>0</v>
      </c>
      <c r="CX67" s="7" t="str">
        <f t="shared" si="24"/>
        <v>دور ثان</v>
      </c>
      <c r="CY67" s="13" t="str">
        <f t="shared" si="96"/>
        <v/>
      </c>
      <c r="CZ67" s="1"/>
      <c r="DA67" s="7" t="str">
        <f t="shared" si="97"/>
        <v/>
      </c>
      <c r="DB67" s="7" t="str">
        <f t="shared" si="98"/>
        <v/>
      </c>
      <c r="DC67" s="7" t="str">
        <f t="shared" si="99"/>
        <v/>
      </c>
      <c r="DD67" s="7" t="str">
        <f t="shared" si="100"/>
        <v/>
      </c>
      <c r="DE67" s="7" t="str">
        <f t="shared" si="101"/>
        <v/>
      </c>
      <c r="DF67" s="7" t="str">
        <f t="shared" si="102"/>
        <v/>
      </c>
      <c r="DG67" s="7" t="str">
        <f t="shared" si="103"/>
        <v/>
      </c>
      <c r="DH67" s="7" t="str">
        <f t="shared" si="104"/>
        <v/>
      </c>
      <c r="DI67" s="7" t="str">
        <f t="shared" si="105"/>
        <v/>
      </c>
      <c r="DJ67" s="7" t="str">
        <f t="shared" si="106"/>
        <v/>
      </c>
      <c r="DK67" s="7" t="str">
        <f t="shared" si="107"/>
        <v/>
      </c>
      <c r="DL67" s="7" t="str">
        <f t="shared" si="108"/>
        <v/>
      </c>
      <c r="DM67" s="7" t="str">
        <f t="shared" si="109"/>
        <v/>
      </c>
      <c r="DN67" s="7" t="str">
        <f t="shared" si="110"/>
        <v/>
      </c>
      <c r="DO67" s="7" t="str">
        <f t="shared" si="111"/>
        <v/>
      </c>
      <c r="DP67" s="6">
        <f t="shared" si="112"/>
        <v>13</v>
      </c>
      <c r="DQ67" s="6">
        <f t="shared" si="113"/>
        <v>15</v>
      </c>
      <c r="DR67" s="6"/>
      <c r="DS67" s="6"/>
      <c r="DT67" s="6"/>
      <c r="DU67" s="14"/>
      <c r="DV67" s="14"/>
      <c r="DW67" s="14"/>
      <c r="DX67" s="14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</row>
    <row r="68" spans="1:256" ht="24.95" customHeight="1" x14ac:dyDescent="0.25">
      <c r="A68" s="7">
        <v>33</v>
      </c>
      <c r="B68" s="8">
        <f t="shared" si="114"/>
        <v>1</v>
      </c>
      <c r="C68" s="8">
        <f t="shared" si="115"/>
        <v>7</v>
      </c>
      <c r="D68" s="8">
        <f t="shared" si="116"/>
        <v>2002</v>
      </c>
      <c r="E68" s="9">
        <v>30207011316369</v>
      </c>
      <c r="F68" s="10">
        <f t="shared" si="73"/>
        <v>37438</v>
      </c>
      <c r="J68" s="1"/>
      <c r="K68" s="1"/>
      <c r="L68" s="1"/>
      <c r="M68" s="3" t="s">
        <v>220</v>
      </c>
      <c r="N68" s="4">
        <v>2490</v>
      </c>
      <c r="O68" s="5">
        <v>1471</v>
      </c>
      <c r="P68" s="5">
        <v>2516</v>
      </c>
      <c r="Q68" s="5"/>
      <c r="R68" s="6"/>
      <c r="S68" s="7"/>
      <c r="T68" s="7">
        <v>4</v>
      </c>
      <c r="U68" s="7">
        <v>15</v>
      </c>
      <c r="V68" s="7">
        <v>4</v>
      </c>
      <c r="W68" s="7">
        <v>12</v>
      </c>
      <c r="X68" s="7">
        <f t="shared" si="74"/>
        <v>35</v>
      </c>
      <c r="Y68" s="7">
        <v>4</v>
      </c>
      <c r="Z68" s="7">
        <v>4.5</v>
      </c>
      <c r="AA68" s="7">
        <v>4</v>
      </c>
      <c r="AB68" s="7">
        <v>7.5</v>
      </c>
      <c r="AC68" s="7">
        <f t="shared" si="75"/>
        <v>20</v>
      </c>
      <c r="AD68" s="7">
        <v>4.5</v>
      </c>
      <c r="AE68" s="7">
        <v>8</v>
      </c>
      <c r="AF68" s="7">
        <v>4.5</v>
      </c>
      <c r="AG68" s="7">
        <v>8</v>
      </c>
      <c r="AH68" s="7">
        <f t="shared" si="76"/>
        <v>25</v>
      </c>
      <c r="AI68" s="7">
        <v>3</v>
      </c>
      <c r="AJ68" s="7">
        <v>8.5</v>
      </c>
      <c r="AK68" s="7">
        <v>3</v>
      </c>
      <c r="AL68" s="7">
        <v>5.5</v>
      </c>
      <c r="AM68" s="7">
        <f t="shared" si="77"/>
        <v>20</v>
      </c>
      <c r="AN68" s="7">
        <v>7</v>
      </c>
      <c r="AO68" s="7">
        <v>26</v>
      </c>
      <c r="AP68" s="7">
        <v>8</v>
      </c>
      <c r="AQ68" s="7">
        <v>20</v>
      </c>
      <c r="AR68" s="7">
        <f t="shared" si="78"/>
        <v>61</v>
      </c>
      <c r="AS68" s="7">
        <v>2</v>
      </c>
      <c r="AT68" s="7">
        <v>11</v>
      </c>
      <c r="AU68" s="7">
        <v>3</v>
      </c>
      <c r="AV68" s="7">
        <v>8</v>
      </c>
      <c r="AW68" s="7">
        <f t="shared" si="79"/>
        <v>24</v>
      </c>
      <c r="AX68" s="7">
        <v>1.5</v>
      </c>
      <c r="AY68" s="7">
        <v>6</v>
      </c>
      <c r="AZ68" s="7">
        <v>1</v>
      </c>
      <c r="BA68" s="7">
        <v>5.5</v>
      </c>
      <c r="BB68" s="7">
        <f t="shared" si="80"/>
        <v>14</v>
      </c>
      <c r="BC68" s="7">
        <v>3</v>
      </c>
      <c r="BD68" s="7">
        <v>10</v>
      </c>
      <c r="BE68" s="7">
        <v>5</v>
      </c>
      <c r="BF68" s="7">
        <v>14</v>
      </c>
      <c r="BG68" s="7">
        <f t="shared" si="81"/>
        <v>32</v>
      </c>
      <c r="BH68" s="7">
        <v>5.5</v>
      </c>
      <c r="BI68" s="7">
        <v>5</v>
      </c>
      <c r="BJ68" s="7">
        <v>5.5</v>
      </c>
      <c r="BK68" s="7">
        <v>14</v>
      </c>
      <c r="BL68" s="7">
        <f t="shared" si="82"/>
        <v>30</v>
      </c>
      <c r="BM68" s="7">
        <v>11</v>
      </c>
      <c r="BN68" s="7">
        <v>47</v>
      </c>
      <c r="BO68" s="7">
        <v>9</v>
      </c>
      <c r="BP68" s="7">
        <v>28</v>
      </c>
      <c r="BQ68" s="7">
        <f t="shared" si="83"/>
        <v>95</v>
      </c>
      <c r="BR68" s="1">
        <f t="shared" si="84"/>
        <v>125</v>
      </c>
      <c r="BS68" s="7">
        <v>5</v>
      </c>
      <c r="BT68" s="7">
        <v>9</v>
      </c>
      <c r="BU68" s="7">
        <v>4</v>
      </c>
      <c r="BV68" s="7">
        <v>7</v>
      </c>
      <c r="BW68" s="7">
        <f t="shared" si="85"/>
        <v>25</v>
      </c>
      <c r="BX68" s="7">
        <v>2.5</v>
      </c>
      <c r="BY68" s="7">
        <v>7.5</v>
      </c>
      <c r="BZ68" s="7">
        <v>3</v>
      </c>
      <c r="CA68" s="7">
        <v>9</v>
      </c>
      <c r="CB68" s="7">
        <f t="shared" si="86"/>
        <v>22</v>
      </c>
      <c r="CC68" s="7">
        <v>1.5</v>
      </c>
      <c r="CD68" s="7">
        <v>6</v>
      </c>
      <c r="CE68" s="7">
        <v>1.5</v>
      </c>
      <c r="CF68" s="7">
        <v>5.5</v>
      </c>
      <c r="CG68" s="7">
        <f t="shared" si="87"/>
        <v>14.5</v>
      </c>
      <c r="CH68" s="1">
        <f t="shared" si="88"/>
        <v>417.5</v>
      </c>
      <c r="CI68" s="7">
        <v>1.9</v>
      </c>
      <c r="CJ68" s="7">
        <v>4.5</v>
      </c>
      <c r="CK68" s="7">
        <v>1.9</v>
      </c>
      <c r="CL68" s="7">
        <v>2</v>
      </c>
      <c r="CM68" s="7">
        <f t="shared" si="89"/>
        <v>10.3</v>
      </c>
      <c r="CN68" s="7"/>
      <c r="CO68" s="7"/>
      <c r="CP68" s="7"/>
      <c r="CQ68" s="7"/>
      <c r="CR68" s="7">
        <f t="shared" si="22"/>
        <v>0</v>
      </c>
      <c r="CS68" s="7"/>
      <c r="CT68" s="7"/>
      <c r="CU68" s="7"/>
      <c r="CV68" s="7"/>
      <c r="CW68" s="7">
        <f t="shared" si="23"/>
        <v>0</v>
      </c>
      <c r="CX68" s="7" t="str">
        <f t="shared" si="24"/>
        <v>دور ثان</v>
      </c>
      <c r="CY68" s="13" t="str">
        <f t="shared" si="96"/>
        <v/>
      </c>
      <c r="CZ68" s="1"/>
      <c r="DA68" s="7" t="str">
        <f t="shared" si="97"/>
        <v/>
      </c>
      <c r="DB68" s="7" t="str">
        <f t="shared" si="98"/>
        <v/>
      </c>
      <c r="DC68" s="7" t="str">
        <f t="shared" si="99"/>
        <v/>
      </c>
      <c r="DD68" s="7" t="str">
        <f t="shared" si="100"/>
        <v/>
      </c>
      <c r="DE68" s="7" t="str">
        <f t="shared" si="101"/>
        <v/>
      </c>
      <c r="DF68" s="7" t="str">
        <f t="shared" si="102"/>
        <v/>
      </c>
      <c r="DG68" s="7" t="str">
        <f t="shared" si="103"/>
        <v/>
      </c>
      <c r="DH68" s="7" t="str">
        <f t="shared" si="104"/>
        <v/>
      </c>
      <c r="DI68" s="7" t="str">
        <f t="shared" si="105"/>
        <v/>
      </c>
      <c r="DJ68" s="7" t="str">
        <f t="shared" si="106"/>
        <v/>
      </c>
      <c r="DK68" s="7" t="str">
        <f t="shared" si="107"/>
        <v/>
      </c>
      <c r="DL68" s="7" t="str">
        <f t="shared" si="108"/>
        <v/>
      </c>
      <c r="DM68" s="7" t="str">
        <f t="shared" si="109"/>
        <v/>
      </c>
      <c r="DN68" s="7" t="str">
        <f t="shared" si="110"/>
        <v/>
      </c>
      <c r="DO68" s="7" t="str">
        <f t="shared" si="111"/>
        <v/>
      </c>
      <c r="DP68" s="6">
        <f t="shared" si="112"/>
        <v>13</v>
      </c>
      <c r="DQ68" s="6">
        <f t="shared" si="113"/>
        <v>15</v>
      </c>
      <c r="DR68" s="6"/>
      <c r="DS68" s="6"/>
      <c r="DT68" s="6"/>
      <c r="DU68" s="14"/>
      <c r="DV68" s="14"/>
      <c r="DW68" s="14"/>
      <c r="DX68" s="14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</row>
    <row r="69" spans="1:256" ht="24.95" customHeight="1" x14ac:dyDescent="0.25">
      <c r="A69" s="7">
        <v>34</v>
      </c>
      <c r="B69" s="8">
        <f t="shared" si="114"/>
        <v>20</v>
      </c>
      <c r="C69" s="8">
        <f t="shared" si="115"/>
        <v>1</v>
      </c>
      <c r="D69" s="8">
        <f t="shared" si="116"/>
        <v>2002</v>
      </c>
      <c r="E69" s="9">
        <v>30201201308968</v>
      </c>
      <c r="F69" s="10">
        <f t="shared" si="73"/>
        <v>37276</v>
      </c>
      <c r="J69" s="1"/>
      <c r="K69" s="1"/>
      <c r="L69" s="1"/>
      <c r="M69" s="3" t="s">
        <v>221</v>
      </c>
      <c r="N69" s="4">
        <v>2491</v>
      </c>
      <c r="O69" s="5">
        <v>1472</v>
      </c>
      <c r="P69" s="5">
        <v>2517</v>
      </c>
      <c r="Q69" s="5"/>
      <c r="R69" s="6"/>
      <c r="S69" s="7"/>
      <c r="T69" s="7">
        <v>4</v>
      </c>
      <c r="U69" s="7">
        <v>14</v>
      </c>
      <c r="V69" s="7">
        <v>4</v>
      </c>
      <c r="W69" s="7">
        <v>12</v>
      </c>
      <c r="X69" s="7">
        <f t="shared" si="74"/>
        <v>34</v>
      </c>
      <c r="Y69" s="7">
        <v>3.5</v>
      </c>
      <c r="Z69" s="7">
        <v>7</v>
      </c>
      <c r="AA69" s="7">
        <v>3</v>
      </c>
      <c r="AB69" s="7">
        <v>7</v>
      </c>
      <c r="AC69" s="7">
        <f t="shared" si="75"/>
        <v>20.5</v>
      </c>
      <c r="AD69" s="7">
        <v>4</v>
      </c>
      <c r="AE69" s="7">
        <v>8.5</v>
      </c>
      <c r="AF69" s="7">
        <v>4</v>
      </c>
      <c r="AG69" s="7">
        <v>8.5</v>
      </c>
      <c r="AH69" s="7">
        <f t="shared" si="76"/>
        <v>25</v>
      </c>
      <c r="AI69" s="7">
        <v>3</v>
      </c>
      <c r="AJ69" s="7">
        <v>14.5</v>
      </c>
      <c r="AK69" s="7">
        <v>3</v>
      </c>
      <c r="AL69" s="7">
        <v>4</v>
      </c>
      <c r="AM69" s="7">
        <f t="shared" si="77"/>
        <v>24.5</v>
      </c>
      <c r="AN69" s="7">
        <v>8</v>
      </c>
      <c r="AO69" s="7">
        <v>26</v>
      </c>
      <c r="AP69" s="7">
        <v>8</v>
      </c>
      <c r="AQ69" s="7">
        <v>20</v>
      </c>
      <c r="AR69" s="7">
        <f t="shared" si="78"/>
        <v>62</v>
      </c>
      <c r="AS69" s="7">
        <v>2</v>
      </c>
      <c r="AT69" s="7">
        <v>11</v>
      </c>
      <c r="AU69" s="7">
        <v>3</v>
      </c>
      <c r="AV69" s="7">
        <v>14</v>
      </c>
      <c r="AW69" s="7">
        <f t="shared" si="79"/>
        <v>30</v>
      </c>
      <c r="AX69" s="7">
        <v>1.5</v>
      </c>
      <c r="AY69" s="7">
        <v>3.5</v>
      </c>
      <c r="AZ69" s="7">
        <v>1.5</v>
      </c>
      <c r="BA69" s="7">
        <v>7</v>
      </c>
      <c r="BB69" s="7">
        <f t="shared" si="80"/>
        <v>13.5</v>
      </c>
      <c r="BC69" s="7">
        <v>3.5</v>
      </c>
      <c r="BD69" s="7">
        <v>12</v>
      </c>
      <c r="BE69" s="7">
        <v>5</v>
      </c>
      <c r="BF69" s="7">
        <v>17</v>
      </c>
      <c r="BG69" s="7">
        <f t="shared" si="81"/>
        <v>37.5</v>
      </c>
      <c r="BH69" s="7">
        <v>4</v>
      </c>
      <c r="BI69" s="7">
        <v>9</v>
      </c>
      <c r="BJ69" s="7">
        <v>5</v>
      </c>
      <c r="BK69" s="7">
        <v>20</v>
      </c>
      <c r="BL69" s="7">
        <f t="shared" si="82"/>
        <v>38</v>
      </c>
      <c r="BM69" s="7">
        <v>12</v>
      </c>
      <c r="BN69" s="7">
        <v>47</v>
      </c>
      <c r="BO69" s="7">
        <v>9</v>
      </c>
      <c r="BP69" s="7">
        <v>28</v>
      </c>
      <c r="BQ69" s="7">
        <f t="shared" si="83"/>
        <v>96</v>
      </c>
      <c r="BR69" s="1">
        <f t="shared" si="84"/>
        <v>134</v>
      </c>
      <c r="BS69" s="7">
        <v>3.5</v>
      </c>
      <c r="BT69" s="7">
        <v>10</v>
      </c>
      <c r="BU69" s="7">
        <v>4</v>
      </c>
      <c r="BV69" s="7">
        <v>19</v>
      </c>
      <c r="BW69" s="7">
        <f t="shared" si="85"/>
        <v>36.5</v>
      </c>
      <c r="BX69" s="7">
        <v>3</v>
      </c>
      <c r="BY69" s="7">
        <v>3</v>
      </c>
      <c r="BZ69" s="7">
        <v>3</v>
      </c>
      <c r="CA69" s="7">
        <v>12</v>
      </c>
      <c r="CB69" s="7">
        <f t="shared" si="86"/>
        <v>21</v>
      </c>
      <c r="CC69" s="7">
        <v>1.5</v>
      </c>
      <c r="CD69" s="7">
        <v>6</v>
      </c>
      <c r="CE69" s="7">
        <v>1</v>
      </c>
      <c r="CF69" s="7">
        <v>5</v>
      </c>
      <c r="CG69" s="7">
        <f t="shared" si="87"/>
        <v>13.5</v>
      </c>
      <c r="CH69" s="1">
        <f t="shared" si="88"/>
        <v>452</v>
      </c>
      <c r="CI69" s="7">
        <v>1.5</v>
      </c>
      <c r="CJ69" s="7">
        <v>4.5</v>
      </c>
      <c r="CK69" s="7">
        <v>1.5</v>
      </c>
      <c r="CL69" s="7">
        <v>2.5</v>
      </c>
      <c r="CM69" s="7">
        <f t="shared" si="89"/>
        <v>10</v>
      </c>
      <c r="CN69" s="7"/>
      <c r="CO69" s="7"/>
      <c r="CP69" s="7"/>
      <c r="CQ69" s="7"/>
      <c r="CR69" s="7">
        <f t="shared" si="22"/>
        <v>0</v>
      </c>
      <c r="CS69" s="7"/>
      <c r="CT69" s="7"/>
      <c r="CU69" s="7"/>
      <c r="CV69" s="7"/>
      <c r="CW69" s="7">
        <f t="shared" si="23"/>
        <v>0</v>
      </c>
      <c r="CX69" s="7" t="str">
        <f t="shared" si="24"/>
        <v>دور ثان</v>
      </c>
      <c r="CY69" s="13" t="str">
        <f t="shared" si="96"/>
        <v/>
      </c>
      <c r="CZ69" s="1"/>
      <c r="DA69" s="7" t="str">
        <f t="shared" si="97"/>
        <v/>
      </c>
      <c r="DB69" s="7" t="str">
        <f t="shared" si="98"/>
        <v/>
      </c>
      <c r="DC69" s="7" t="str">
        <f t="shared" si="99"/>
        <v/>
      </c>
      <c r="DD69" s="7" t="str">
        <f t="shared" si="100"/>
        <v/>
      </c>
      <c r="DE69" s="7" t="str">
        <f t="shared" si="101"/>
        <v/>
      </c>
      <c r="DF69" s="7" t="str">
        <f t="shared" si="102"/>
        <v/>
      </c>
      <c r="DG69" s="7" t="str">
        <f t="shared" si="103"/>
        <v/>
      </c>
      <c r="DH69" s="7" t="str">
        <f t="shared" si="104"/>
        <v/>
      </c>
      <c r="DI69" s="7" t="str">
        <f t="shared" si="105"/>
        <v/>
      </c>
      <c r="DJ69" s="7" t="str">
        <f t="shared" si="106"/>
        <v/>
      </c>
      <c r="DK69" s="7" t="str">
        <f t="shared" si="107"/>
        <v/>
      </c>
      <c r="DL69" s="7" t="str">
        <f t="shared" si="108"/>
        <v/>
      </c>
      <c r="DM69" s="7" t="str">
        <f t="shared" si="109"/>
        <v/>
      </c>
      <c r="DN69" s="7" t="str">
        <f t="shared" si="110"/>
        <v/>
      </c>
      <c r="DO69" s="7" t="str">
        <f t="shared" si="111"/>
        <v/>
      </c>
      <c r="DP69" s="6">
        <f t="shared" si="112"/>
        <v>13</v>
      </c>
      <c r="DQ69" s="6">
        <f t="shared" si="113"/>
        <v>15</v>
      </c>
      <c r="DR69" s="6"/>
      <c r="DS69" s="6"/>
      <c r="DT69" s="6"/>
      <c r="DU69" s="14"/>
      <c r="DV69" s="14"/>
      <c r="DW69" s="14"/>
      <c r="DX69" s="14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</row>
    <row r="70" spans="1:256" ht="24.95" customHeight="1" x14ac:dyDescent="0.25">
      <c r="A70" s="7">
        <v>35</v>
      </c>
      <c r="B70" s="8">
        <f t="shared" si="114"/>
        <v>1</v>
      </c>
      <c r="C70" s="8">
        <f t="shared" si="115"/>
        <v>7</v>
      </c>
      <c r="D70" s="8">
        <f t="shared" si="116"/>
        <v>2002</v>
      </c>
      <c r="E70" s="9">
        <v>30207011324787</v>
      </c>
      <c r="F70" s="10">
        <f t="shared" si="73"/>
        <v>37438</v>
      </c>
      <c r="J70" s="1"/>
      <c r="K70" s="1"/>
      <c r="L70" s="1"/>
      <c r="M70" s="3" t="s">
        <v>222</v>
      </c>
      <c r="N70" s="4">
        <v>2492</v>
      </c>
      <c r="O70" s="5">
        <v>1473</v>
      </c>
      <c r="P70" s="5">
        <v>2518</v>
      </c>
      <c r="Q70" s="5"/>
      <c r="R70" s="6"/>
      <c r="S70" s="7"/>
      <c r="T70" s="7">
        <v>4</v>
      </c>
      <c r="U70" s="7">
        <v>15</v>
      </c>
      <c r="V70" s="7">
        <v>4</v>
      </c>
      <c r="W70" s="7">
        <v>12.5</v>
      </c>
      <c r="X70" s="7">
        <f t="shared" si="74"/>
        <v>35.5</v>
      </c>
      <c r="Y70" s="7">
        <v>3.5</v>
      </c>
      <c r="Z70" s="7">
        <v>6.5</v>
      </c>
      <c r="AA70" s="7">
        <v>3</v>
      </c>
      <c r="AB70" s="7">
        <v>7</v>
      </c>
      <c r="AC70" s="7">
        <f t="shared" si="75"/>
        <v>20</v>
      </c>
      <c r="AD70" s="7">
        <v>4.5</v>
      </c>
      <c r="AE70" s="7">
        <v>9</v>
      </c>
      <c r="AF70" s="7">
        <v>4</v>
      </c>
      <c r="AG70" s="7">
        <v>7.5</v>
      </c>
      <c r="AH70" s="7">
        <f t="shared" si="76"/>
        <v>25</v>
      </c>
      <c r="AI70" s="7">
        <v>3</v>
      </c>
      <c r="AJ70" s="7">
        <v>14</v>
      </c>
      <c r="AK70" s="7">
        <v>3</v>
      </c>
      <c r="AL70" s="7">
        <v>4</v>
      </c>
      <c r="AM70" s="7">
        <f t="shared" si="77"/>
        <v>24</v>
      </c>
      <c r="AN70" s="7">
        <v>8</v>
      </c>
      <c r="AO70" s="7">
        <v>28</v>
      </c>
      <c r="AP70" s="7">
        <v>6</v>
      </c>
      <c r="AQ70" s="7">
        <v>30</v>
      </c>
      <c r="AR70" s="7">
        <f t="shared" si="78"/>
        <v>72</v>
      </c>
      <c r="AS70" s="7">
        <v>3.5</v>
      </c>
      <c r="AT70" s="7">
        <v>8</v>
      </c>
      <c r="AU70" s="7">
        <v>3</v>
      </c>
      <c r="AV70" s="7">
        <v>15</v>
      </c>
      <c r="AW70" s="7">
        <f t="shared" si="79"/>
        <v>29.5</v>
      </c>
      <c r="AX70" s="7">
        <v>1.5</v>
      </c>
      <c r="AY70" s="7">
        <v>5</v>
      </c>
      <c r="AZ70" s="7">
        <v>1.5</v>
      </c>
      <c r="BA70" s="7">
        <v>8</v>
      </c>
      <c r="BB70" s="7">
        <f t="shared" si="80"/>
        <v>16</v>
      </c>
      <c r="BC70" s="7">
        <v>3.5</v>
      </c>
      <c r="BD70" s="7">
        <v>12</v>
      </c>
      <c r="BE70" s="7">
        <v>5</v>
      </c>
      <c r="BF70" s="7">
        <v>18</v>
      </c>
      <c r="BG70" s="7">
        <f t="shared" si="81"/>
        <v>38.5</v>
      </c>
      <c r="BH70" s="7">
        <v>3.5</v>
      </c>
      <c r="BI70" s="7">
        <v>8</v>
      </c>
      <c r="BJ70" s="7">
        <v>3.5</v>
      </c>
      <c r="BK70" s="7">
        <v>21</v>
      </c>
      <c r="BL70" s="7">
        <f t="shared" si="82"/>
        <v>36</v>
      </c>
      <c r="BM70" s="7">
        <v>11</v>
      </c>
      <c r="BN70" s="7">
        <v>49</v>
      </c>
      <c r="BO70" s="7">
        <v>9</v>
      </c>
      <c r="BP70" s="7">
        <v>30</v>
      </c>
      <c r="BQ70" s="7">
        <f t="shared" si="83"/>
        <v>99</v>
      </c>
      <c r="BR70" s="1">
        <f t="shared" si="84"/>
        <v>135</v>
      </c>
      <c r="BS70" s="7">
        <v>3.5</v>
      </c>
      <c r="BT70" s="7">
        <v>15</v>
      </c>
      <c r="BU70" s="7">
        <v>4</v>
      </c>
      <c r="BV70" s="7">
        <v>19</v>
      </c>
      <c r="BW70" s="7">
        <f t="shared" si="85"/>
        <v>41.5</v>
      </c>
      <c r="BX70" s="7">
        <v>3</v>
      </c>
      <c r="BY70" s="7">
        <v>7</v>
      </c>
      <c r="BZ70" s="7">
        <v>3</v>
      </c>
      <c r="CA70" s="7">
        <v>15</v>
      </c>
      <c r="CB70" s="7">
        <f t="shared" si="86"/>
        <v>28</v>
      </c>
      <c r="CC70" s="7">
        <v>1.5</v>
      </c>
      <c r="CD70" s="7">
        <v>6</v>
      </c>
      <c r="CE70" s="7">
        <v>2</v>
      </c>
      <c r="CF70" s="7">
        <v>5</v>
      </c>
      <c r="CG70" s="7">
        <f t="shared" si="87"/>
        <v>14.5</v>
      </c>
      <c r="CH70" s="1">
        <f t="shared" si="88"/>
        <v>479.5</v>
      </c>
      <c r="CI70" s="7">
        <v>1.9</v>
      </c>
      <c r="CJ70" s="7">
        <v>4.5</v>
      </c>
      <c r="CK70" s="7">
        <v>1.9</v>
      </c>
      <c r="CL70" s="7">
        <v>2</v>
      </c>
      <c r="CM70" s="7">
        <f t="shared" si="89"/>
        <v>10.3</v>
      </c>
      <c r="CN70" s="7"/>
      <c r="CO70" s="7"/>
      <c r="CP70" s="7"/>
      <c r="CQ70" s="7"/>
      <c r="CR70" s="7">
        <f t="shared" si="22"/>
        <v>0</v>
      </c>
      <c r="CS70" s="7"/>
      <c r="CT70" s="7"/>
      <c r="CU70" s="7"/>
      <c r="CV70" s="7"/>
      <c r="CW70" s="7">
        <f t="shared" si="23"/>
        <v>0</v>
      </c>
      <c r="CX70" s="7" t="str">
        <f t="shared" si="24"/>
        <v>دور ثان</v>
      </c>
      <c r="CY70" s="13" t="str">
        <f t="shared" si="96"/>
        <v/>
      </c>
      <c r="CZ70" s="1"/>
      <c r="DA70" s="7" t="str">
        <f t="shared" si="97"/>
        <v/>
      </c>
      <c r="DB70" s="7" t="str">
        <f t="shared" si="98"/>
        <v/>
      </c>
      <c r="DC70" s="7" t="str">
        <f t="shared" si="99"/>
        <v/>
      </c>
      <c r="DD70" s="7" t="str">
        <f t="shared" si="100"/>
        <v/>
      </c>
      <c r="DE70" s="7" t="str">
        <f t="shared" si="101"/>
        <v/>
      </c>
      <c r="DF70" s="7" t="str">
        <f t="shared" si="102"/>
        <v/>
      </c>
      <c r="DG70" s="7" t="str">
        <f t="shared" si="103"/>
        <v/>
      </c>
      <c r="DH70" s="7" t="str">
        <f t="shared" si="104"/>
        <v/>
      </c>
      <c r="DI70" s="7" t="str">
        <f t="shared" si="105"/>
        <v/>
      </c>
      <c r="DJ70" s="7" t="str">
        <f t="shared" si="106"/>
        <v/>
      </c>
      <c r="DK70" s="7" t="str">
        <f t="shared" si="107"/>
        <v/>
      </c>
      <c r="DL70" s="7" t="str">
        <f t="shared" si="108"/>
        <v/>
      </c>
      <c r="DM70" s="7" t="str">
        <f t="shared" si="109"/>
        <v/>
      </c>
      <c r="DN70" s="7" t="str">
        <f t="shared" si="110"/>
        <v/>
      </c>
      <c r="DO70" s="7" t="str">
        <f t="shared" si="111"/>
        <v/>
      </c>
      <c r="DP70" s="6">
        <f t="shared" si="112"/>
        <v>13</v>
      </c>
      <c r="DQ70" s="6">
        <f t="shared" si="113"/>
        <v>15</v>
      </c>
      <c r="DR70" s="6"/>
      <c r="DS70" s="6"/>
      <c r="DT70" s="6"/>
      <c r="DU70" s="14"/>
      <c r="DV70" s="14"/>
      <c r="DW70" s="14"/>
      <c r="DX70" s="14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</row>
    <row r="71" spans="1:256" ht="24.95" customHeight="1" x14ac:dyDescent="0.25">
      <c r="A71" s="7">
        <v>36</v>
      </c>
      <c r="B71" s="8">
        <f t="shared" si="114"/>
        <v>2</v>
      </c>
      <c r="C71" s="8">
        <f t="shared" si="115"/>
        <v>6</v>
      </c>
      <c r="D71" s="8">
        <f t="shared" si="116"/>
        <v>2002</v>
      </c>
      <c r="E71" s="9">
        <v>30206021301487</v>
      </c>
      <c r="F71" s="10">
        <f t="shared" si="73"/>
        <v>37409</v>
      </c>
      <c r="J71" s="1"/>
      <c r="K71" s="1"/>
      <c r="L71" s="1"/>
      <c r="M71" s="3" t="s">
        <v>223</v>
      </c>
      <c r="N71" s="4">
        <v>2493</v>
      </c>
      <c r="O71" s="5">
        <v>1474</v>
      </c>
      <c r="P71" s="5">
        <v>2519</v>
      </c>
      <c r="Q71" s="5"/>
      <c r="R71" s="6"/>
      <c r="S71" s="7"/>
      <c r="T71" s="7">
        <v>4</v>
      </c>
      <c r="U71" s="7">
        <v>11.5</v>
      </c>
      <c r="V71" s="7">
        <v>4</v>
      </c>
      <c r="W71" s="7">
        <v>10</v>
      </c>
      <c r="X71" s="7">
        <f t="shared" si="74"/>
        <v>29.5</v>
      </c>
      <c r="Y71" s="7">
        <v>3.5</v>
      </c>
      <c r="Z71" s="7">
        <v>9</v>
      </c>
      <c r="AA71" s="7">
        <v>3.5</v>
      </c>
      <c r="AB71" s="7">
        <v>4.5</v>
      </c>
      <c r="AC71" s="7">
        <f t="shared" si="75"/>
        <v>20.5</v>
      </c>
      <c r="AD71" s="7">
        <v>3.5</v>
      </c>
      <c r="AE71" s="7">
        <v>12</v>
      </c>
      <c r="AF71" s="7">
        <v>4</v>
      </c>
      <c r="AG71" s="7">
        <v>6</v>
      </c>
      <c r="AH71" s="7">
        <f t="shared" si="76"/>
        <v>25.5</v>
      </c>
      <c r="AI71" s="7">
        <v>3.5</v>
      </c>
      <c r="AJ71" s="7">
        <v>13</v>
      </c>
      <c r="AK71" s="7">
        <v>3</v>
      </c>
      <c r="AL71" s="7">
        <v>4</v>
      </c>
      <c r="AM71" s="7">
        <f t="shared" si="77"/>
        <v>23.5</v>
      </c>
      <c r="AN71" s="7">
        <v>7</v>
      </c>
      <c r="AO71" s="7">
        <v>29</v>
      </c>
      <c r="AP71" s="7">
        <v>6</v>
      </c>
      <c r="AQ71" s="7">
        <v>22</v>
      </c>
      <c r="AR71" s="7">
        <f t="shared" si="78"/>
        <v>64</v>
      </c>
      <c r="AS71" s="7">
        <v>3.5</v>
      </c>
      <c r="AT71" s="7">
        <v>6</v>
      </c>
      <c r="AU71" s="7">
        <v>3</v>
      </c>
      <c r="AV71" s="7">
        <v>13</v>
      </c>
      <c r="AW71" s="7">
        <f t="shared" si="79"/>
        <v>25.5</v>
      </c>
      <c r="AX71" s="7">
        <v>1.5</v>
      </c>
      <c r="AY71" s="7">
        <v>3</v>
      </c>
      <c r="AZ71" s="7">
        <v>1</v>
      </c>
      <c r="BA71" s="7">
        <v>4.5</v>
      </c>
      <c r="BB71" s="7">
        <f t="shared" si="80"/>
        <v>10</v>
      </c>
      <c r="BC71" s="7">
        <v>3</v>
      </c>
      <c r="BD71" s="7">
        <v>11</v>
      </c>
      <c r="BE71" s="7">
        <v>3</v>
      </c>
      <c r="BF71" s="7">
        <v>11</v>
      </c>
      <c r="BG71" s="7">
        <f t="shared" si="81"/>
        <v>28</v>
      </c>
      <c r="BH71" s="7">
        <v>5.5</v>
      </c>
      <c r="BI71" s="7">
        <v>7</v>
      </c>
      <c r="BJ71" s="7">
        <v>5.5</v>
      </c>
      <c r="BK71" s="7">
        <v>12</v>
      </c>
      <c r="BL71" s="7">
        <f t="shared" si="82"/>
        <v>30</v>
      </c>
      <c r="BM71" s="7">
        <v>10</v>
      </c>
      <c r="BN71" s="7">
        <v>50</v>
      </c>
      <c r="BO71" s="7">
        <v>9</v>
      </c>
      <c r="BP71" s="7">
        <v>28</v>
      </c>
      <c r="BQ71" s="7">
        <f t="shared" si="83"/>
        <v>97</v>
      </c>
      <c r="BR71" s="1">
        <f t="shared" si="84"/>
        <v>127</v>
      </c>
      <c r="BS71" s="7">
        <v>3</v>
      </c>
      <c r="BT71" s="7">
        <v>9</v>
      </c>
      <c r="BU71" s="7">
        <v>3</v>
      </c>
      <c r="BV71" s="7">
        <v>10</v>
      </c>
      <c r="BW71" s="7">
        <f t="shared" si="85"/>
        <v>25</v>
      </c>
      <c r="BX71" s="7">
        <v>3</v>
      </c>
      <c r="BY71" s="7">
        <v>4</v>
      </c>
      <c r="BZ71" s="7">
        <v>3</v>
      </c>
      <c r="CA71" s="7">
        <v>12</v>
      </c>
      <c r="CB71" s="7">
        <f t="shared" si="86"/>
        <v>22</v>
      </c>
      <c r="CC71" s="7">
        <v>1.5</v>
      </c>
      <c r="CD71" s="7">
        <v>6</v>
      </c>
      <c r="CE71" s="7">
        <v>1</v>
      </c>
      <c r="CF71" s="7">
        <v>4.5</v>
      </c>
      <c r="CG71" s="7">
        <f t="shared" si="87"/>
        <v>13</v>
      </c>
      <c r="CH71" s="1">
        <f t="shared" si="88"/>
        <v>413.5</v>
      </c>
      <c r="CI71" s="7">
        <v>1.5</v>
      </c>
      <c r="CJ71" s="7">
        <v>5.5</v>
      </c>
      <c r="CK71" s="7">
        <v>1.5</v>
      </c>
      <c r="CL71" s="7">
        <v>2</v>
      </c>
      <c r="CM71" s="7">
        <f t="shared" si="89"/>
        <v>10.5</v>
      </c>
      <c r="CN71" s="7"/>
      <c r="CO71" s="7"/>
      <c r="CP71" s="7"/>
      <c r="CQ71" s="7"/>
      <c r="CR71" s="7">
        <f t="shared" si="22"/>
        <v>0</v>
      </c>
      <c r="CS71" s="7"/>
      <c r="CT71" s="7"/>
      <c r="CU71" s="7"/>
      <c r="CV71" s="7"/>
      <c r="CW71" s="7">
        <f t="shared" si="23"/>
        <v>0</v>
      </c>
      <c r="CX71" s="7" t="str">
        <f t="shared" si="24"/>
        <v>دور ثان</v>
      </c>
      <c r="CY71" s="13" t="str">
        <f t="shared" si="96"/>
        <v/>
      </c>
      <c r="CZ71" s="1"/>
      <c r="DA71" s="7" t="str">
        <f t="shared" si="97"/>
        <v/>
      </c>
      <c r="DB71" s="7" t="str">
        <f t="shared" si="98"/>
        <v/>
      </c>
      <c r="DC71" s="7" t="str">
        <f t="shared" si="99"/>
        <v/>
      </c>
      <c r="DD71" s="7" t="str">
        <f t="shared" si="100"/>
        <v/>
      </c>
      <c r="DE71" s="7" t="str">
        <f t="shared" si="101"/>
        <v/>
      </c>
      <c r="DF71" s="7" t="str">
        <f t="shared" si="102"/>
        <v/>
      </c>
      <c r="DG71" s="7" t="str">
        <f t="shared" si="103"/>
        <v/>
      </c>
      <c r="DH71" s="7" t="str">
        <f t="shared" si="104"/>
        <v/>
      </c>
      <c r="DI71" s="7" t="str">
        <f t="shared" si="105"/>
        <v/>
      </c>
      <c r="DJ71" s="7" t="str">
        <f t="shared" si="106"/>
        <v/>
      </c>
      <c r="DK71" s="7" t="str">
        <f t="shared" si="107"/>
        <v/>
      </c>
      <c r="DL71" s="7" t="str">
        <f t="shared" si="108"/>
        <v/>
      </c>
      <c r="DM71" s="7" t="str">
        <f t="shared" si="109"/>
        <v/>
      </c>
      <c r="DN71" s="7" t="str">
        <f t="shared" si="110"/>
        <v/>
      </c>
      <c r="DO71" s="7" t="str">
        <f t="shared" si="111"/>
        <v/>
      </c>
      <c r="DP71" s="6">
        <f t="shared" si="112"/>
        <v>13</v>
      </c>
      <c r="DQ71" s="6">
        <f t="shared" si="113"/>
        <v>15</v>
      </c>
      <c r="DR71" s="6"/>
      <c r="DS71" s="6"/>
      <c r="DT71" s="6"/>
      <c r="DU71" s="14"/>
      <c r="DV71" s="14"/>
      <c r="DW71" s="14"/>
      <c r="DX71" s="14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</row>
    <row r="72" spans="1:256" s="15" customFormat="1" ht="24.95" customHeight="1" x14ac:dyDescent="0.25">
      <c r="A72" s="7">
        <v>37</v>
      </c>
      <c r="B72" s="8">
        <f t="shared" si="114"/>
        <v>12</v>
      </c>
      <c r="C72" s="8">
        <f t="shared" si="115"/>
        <v>6</v>
      </c>
      <c r="D72" s="8">
        <f t="shared" si="116"/>
        <v>2002</v>
      </c>
      <c r="E72" s="9">
        <v>30206121303088</v>
      </c>
      <c r="F72" s="10">
        <f t="shared" si="73"/>
        <v>37419</v>
      </c>
      <c r="G72" s="8">
        <f t="shared" ref="G72:G90" si="117">IF(OR(B72="",C72="",D72=""),"",DATEDIF(DATE(D72,C72,B72),DATE($C$2,$B$2,$A$2),"md"))</f>
        <v>19</v>
      </c>
      <c r="H72" s="8">
        <f t="shared" ref="H72:H90" si="118">IF(OR(B72="",C72="",D72=""),"",DATEDIF(DATE(D72,C72,B72),DATE($C$2,$B$2,$A$2),"YM"))</f>
        <v>3</v>
      </c>
      <c r="I72" s="11">
        <f t="shared" ref="I72:I90" si="119">IF(OR(B72="",C72="",D72=""),"",DATEDIF(DATE(D72,C72,B72),DATE($C$2,$B$2,$A$2),"Y"))</f>
        <v>15</v>
      </c>
      <c r="J72" s="12"/>
      <c r="K72" s="12"/>
      <c r="L72" s="12"/>
      <c r="M72" s="3" t="s">
        <v>224</v>
      </c>
      <c r="N72" s="4">
        <v>2494</v>
      </c>
      <c r="O72" s="5">
        <v>1475</v>
      </c>
      <c r="P72" s="5">
        <v>2520</v>
      </c>
      <c r="Q72" s="5"/>
      <c r="R72" s="6"/>
      <c r="S72" s="7"/>
      <c r="T72" s="7">
        <v>4</v>
      </c>
      <c r="U72" s="7">
        <v>14.5</v>
      </c>
      <c r="V72" s="7">
        <v>4</v>
      </c>
      <c r="W72" s="7">
        <v>12.5</v>
      </c>
      <c r="X72" s="7">
        <f t="shared" si="74"/>
        <v>35</v>
      </c>
      <c r="Y72" s="7">
        <v>3.5</v>
      </c>
      <c r="Z72" s="7">
        <v>6</v>
      </c>
      <c r="AA72" s="7">
        <v>3.5</v>
      </c>
      <c r="AB72" s="7">
        <v>7</v>
      </c>
      <c r="AC72" s="7">
        <f t="shared" si="75"/>
        <v>20</v>
      </c>
      <c r="AD72" s="7">
        <v>3.5</v>
      </c>
      <c r="AE72" s="7">
        <v>8.5</v>
      </c>
      <c r="AF72" s="7">
        <v>4</v>
      </c>
      <c r="AG72" s="7">
        <v>9</v>
      </c>
      <c r="AH72" s="7">
        <f t="shared" si="76"/>
        <v>25</v>
      </c>
      <c r="AI72" s="7">
        <v>3.5</v>
      </c>
      <c r="AJ72" s="7">
        <v>9</v>
      </c>
      <c r="AK72" s="7">
        <v>3</v>
      </c>
      <c r="AL72" s="7">
        <v>4.5</v>
      </c>
      <c r="AM72" s="7">
        <f t="shared" si="77"/>
        <v>20</v>
      </c>
      <c r="AN72" s="7">
        <v>7</v>
      </c>
      <c r="AO72" s="7">
        <v>33</v>
      </c>
      <c r="AP72" s="7">
        <v>8</v>
      </c>
      <c r="AQ72" s="7">
        <v>33</v>
      </c>
      <c r="AR72" s="7">
        <f t="shared" si="78"/>
        <v>81</v>
      </c>
      <c r="AS72" s="7">
        <v>3</v>
      </c>
      <c r="AT72" s="7">
        <v>11</v>
      </c>
      <c r="AU72" s="7">
        <v>3</v>
      </c>
      <c r="AV72" s="7">
        <v>14</v>
      </c>
      <c r="AW72" s="7">
        <f t="shared" si="79"/>
        <v>31</v>
      </c>
      <c r="AX72" s="7">
        <v>1.5</v>
      </c>
      <c r="AY72" s="7">
        <v>3.5</v>
      </c>
      <c r="AZ72" s="7">
        <v>1</v>
      </c>
      <c r="BA72" s="7">
        <v>6.5</v>
      </c>
      <c r="BB72" s="7">
        <f t="shared" si="80"/>
        <v>12.5</v>
      </c>
      <c r="BC72" s="7">
        <v>3</v>
      </c>
      <c r="BD72" s="7">
        <v>8</v>
      </c>
      <c r="BE72" s="7">
        <v>5</v>
      </c>
      <c r="BF72" s="7">
        <v>14</v>
      </c>
      <c r="BG72" s="7">
        <f t="shared" si="81"/>
        <v>30</v>
      </c>
      <c r="BH72" s="7">
        <v>3.5</v>
      </c>
      <c r="BI72" s="7">
        <v>10</v>
      </c>
      <c r="BJ72" s="7">
        <v>5</v>
      </c>
      <c r="BK72" s="7">
        <v>20</v>
      </c>
      <c r="BL72" s="7">
        <f t="shared" si="82"/>
        <v>38.5</v>
      </c>
      <c r="BM72" s="7">
        <v>11</v>
      </c>
      <c r="BN72" s="7">
        <v>50</v>
      </c>
      <c r="BO72" s="7">
        <v>10</v>
      </c>
      <c r="BP72" s="7">
        <v>36</v>
      </c>
      <c r="BQ72" s="7">
        <f t="shared" si="83"/>
        <v>107</v>
      </c>
      <c r="BR72" s="1">
        <f t="shared" si="84"/>
        <v>145.5</v>
      </c>
      <c r="BS72" s="7">
        <v>3</v>
      </c>
      <c r="BT72" s="7">
        <v>10</v>
      </c>
      <c r="BU72" s="7">
        <v>4</v>
      </c>
      <c r="BV72" s="7">
        <v>12</v>
      </c>
      <c r="BW72" s="7">
        <f t="shared" si="85"/>
        <v>29</v>
      </c>
      <c r="BX72" s="7">
        <v>3</v>
      </c>
      <c r="BY72" s="7">
        <v>6.5</v>
      </c>
      <c r="BZ72" s="7">
        <v>3</v>
      </c>
      <c r="CA72" s="7">
        <v>13</v>
      </c>
      <c r="CB72" s="7">
        <f t="shared" si="86"/>
        <v>25.5</v>
      </c>
      <c r="CC72" s="7">
        <v>1.5</v>
      </c>
      <c r="CD72" s="7">
        <v>6</v>
      </c>
      <c r="CE72" s="7">
        <v>2</v>
      </c>
      <c r="CF72" s="7">
        <v>5</v>
      </c>
      <c r="CG72" s="7">
        <f t="shared" si="87"/>
        <v>14.5</v>
      </c>
      <c r="CH72" s="1">
        <f t="shared" si="88"/>
        <v>469</v>
      </c>
      <c r="CI72" s="7">
        <v>1.5</v>
      </c>
      <c r="CJ72" s="7">
        <v>5</v>
      </c>
      <c r="CK72" s="7">
        <v>1.5</v>
      </c>
      <c r="CL72" s="7">
        <v>2.5</v>
      </c>
      <c r="CM72" s="7">
        <f t="shared" si="89"/>
        <v>10.5</v>
      </c>
      <c r="CN72" s="7"/>
      <c r="CO72" s="7"/>
      <c r="CP72" s="7"/>
      <c r="CQ72" s="7"/>
      <c r="CR72" s="7">
        <f t="shared" si="22"/>
        <v>0</v>
      </c>
      <c r="CS72" s="7"/>
      <c r="CT72" s="7"/>
      <c r="CU72" s="7"/>
      <c r="CV72" s="7"/>
      <c r="CW72" s="7">
        <f t="shared" si="23"/>
        <v>0</v>
      </c>
      <c r="CX72" s="7" t="str">
        <f t="shared" si="24"/>
        <v>دور ثان</v>
      </c>
      <c r="CY72" s="13" t="str">
        <f t="shared" si="96"/>
        <v/>
      </c>
      <c r="CZ72" s="1"/>
      <c r="DA72" s="7" t="str">
        <f t="shared" si="97"/>
        <v/>
      </c>
      <c r="DB72" s="7" t="str">
        <f t="shared" si="98"/>
        <v/>
      </c>
      <c r="DC72" s="7" t="str">
        <f t="shared" si="99"/>
        <v/>
      </c>
      <c r="DD72" s="7" t="str">
        <f t="shared" si="100"/>
        <v/>
      </c>
      <c r="DE72" s="7" t="str">
        <f t="shared" si="101"/>
        <v/>
      </c>
      <c r="DF72" s="7" t="str">
        <f t="shared" si="102"/>
        <v/>
      </c>
      <c r="DG72" s="7" t="str">
        <f t="shared" si="103"/>
        <v/>
      </c>
      <c r="DH72" s="7" t="str">
        <f t="shared" si="104"/>
        <v/>
      </c>
      <c r="DI72" s="7" t="str">
        <f t="shared" si="105"/>
        <v/>
      </c>
      <c r="DJ72" s="7" t="str">
        <f t="shared" si="106"/>
        <v/>
      </c>
      <c r="DK72" s="7" t="str">
        <f t="shared" si="107"/>
        <v/>
      </c>
      <c r="DL72" s="7" t="str">
        <f t="shared" si="108"/>
        <v/>
      </c>
      <c r="DM72" s="7" t="str">
        <f t="shared" si="109"/>
        <v/>
      </c>
      <c r="DN72" s="7" t="str">
        <f t="shared" si="110"/>
        <v/>
      </c>
      <c r="DO72" s="7" t="str">
        <f t="shared" si="111"/>
        <v/>
      </c>
      <c r="DP72" s="6">
        <f t="shared" si="112"/>
        <v>13</v>
      </c>
      <c r="DQ72" s="6">
        <f t="shared" si="113"/>
        <v>15</v>
      </c>
      <c r="DR72" s="6"/>
      <c r="DS72" s="6"/>
      <c r="DT72" s="6"/>
      <c r="DU72" s="14"/>
      <c r="DV72" s="14"/>
      <c r="DW72" s="14"/>
      <c r="DX72" s="14"/>
    </row>
    <row r="73" spans="1:256" s="15" customFormat="1" ht="24.95" customHeight="1" x14ac:dyDescent="0.25">
      <c r="A73" s="7">
        <v>38</v>
      </c>
      <c r="B73" s="8">
        <f t="shared" si="114"/>
        <v>18</v>
      </c>
      <c r="C73" s="8">
        <f t="shared" si="115"/>
        <v>4</v>
      </c>
      <c r="D73" s="8">
        <f t="shared" si="116"/>
        <v>2002</v>
      </c>
      <c r="E73" s="9">
        <v>30204181301324</v>
      </c>
      <c r="F73" s="10">
        <f t="shared" si="73"/>
        <v>37364</v>
      </c>
      <c r="G73" s="8">
        <f t="shared" si="117"/>
        <v>13</v>
      </c>
      <c r="H73" s="8">
        <f t="shared" si="118"/>
        <v>5</v>
      </c>
      <c r="I73" s="11">
        <f t="shared" si="119"/>
        <v>15</v>
      </c>
      <c r="J73" s="12"/>
      <c r="K73" s="12"/>
      <c r="L73" s="12"/>
      <c r="M73" s="3" t="s">
        <v>225</v>
      </c>
      <c r="N73" s="4">
        <v>2495</v>
      </c>
      <c r="O73" s="5">
        <v>1476</v>
      </c>
      <c r="P73" s="5">
        <v>2521</v>
      </c>
      <c r="Q73" s="5"/>
      <c r="R73" s="6"/>
      <c r="S73" s="7"/>
      <c r="T73" s="7">
        <v>3.5</v>
      </c>
      <c r="U73" s="7">
        <v>17.5</v>
      </c>
      <c r="V73" s="7">
        <v>4</v>
      </c>
      <c r="W73" s="7">
        <v>13.5</v>
      </c>
      <c r="X73" s="7">
        <f t="shared" si="74"/>
        <v>38.5</v>
      </c>
      <c r="Y73" s="7">
        <v>4</v>
      </c>
      <c r="Z73" s="7">
        <v>10</v>
      </c>
      <c r="AA73" s="7">
        <v>3</v>
      </c>
      <c r="AB73" s="7">
        <v>9</v>
      </c>
      <c r="AC73" s="7">
        <f t="shared" si="75"/>
        <v>26</v>
      </c>
      <c r="AD73" s="7">
        <v>4.5</v>
      </c>
      <c r="AE73" s="7">
        <v>6.5</v>
      </c>
      <c r="AF73" s="7">
        <v>4.5</v>
      </c>
      <c r="AG73" s="7">
        <v>9.5</v>
      </c>
      <c r="AH73" s="7">
        <f t="shared" si="76"/>
        <v>25</v>
      </c>
      <c r="AI73" s="7">
        <v>3</v>
      </c>
      <c r="AJ73" s="7">
        <v>5.5</v>
      </c>
      <c r="AK73" s="7">
        <v>3</v>
      </c>
      <c r="AL73" s="7">
        <v>8.5</v>
      </c>
      <c r="AM73" s="7">
        <f t="shared" si="77"/>
        <v>20</v>
      </c>
      <c r="AN73" s="7">
        <v>7</v>
      </c>
      <c r="AO73" s="7">
        <v>34</v>
      </c>
      <c r="AP73" s="7">
        <v>8</v>
      </c>
      <c r="AQ73" s="7">
        <v>36</v>
      </c>
      <c r="AR73" s="7">
        <f t="shared" si="78"/>
        <v>85</v>
      </c>
      <c r="AS73" s="7">
        <v>3</v>
      </c>
      <c r="AT73" s="7">
        <v>12</v>
      </c>
      <c r="AU73" s="7">
        <v>3</v>
      </c>
      <c r="AV73" s="7">
        <v>12</v>
      </c>
      <c r="AW73" s="7">
        <f t="shared" si="79"/>
        <v>30</v>
      </c>
      <c r="AX73" s="7">
        <v>1.5</v>
      </c>
      <c r="AY73" s="7">
        <v>4.5</v>
      </c>
      <c r="AZ73" s="7">
        <v>1.5</v>
      </c>
      <c r="BA73" s="7">
        <v>6.5</v>
      </c>
      <c r="BB73" s="7">
        <f t="shared" si="80"/>
        <v>14</v>
      </c>
      <c r="BC73" s="7">
        <v>3</v>
      </c>
      <c r="BD73" s="7">
        <v>9</v>
      </c>
      <c r="BE73" s="7">
        <v>5</v>
      </c>
      <c r="BF73" s="7">
        <v>18</v>
      </c>
      <c r="BG73" s="7">
        <f t="shared" si="81"/>
        <v>35</v>
      </c>
      <c r="BH73" s="7">
        <v>3</v>
      </c>
      <c r="BI73" s="7">
        <v>11</v>
      </c>
      <c r="BJ73" s="7">
        <v>5</v>
      </c>
      <c r="BK73" s="7">
        <v>19</v>
      </c>
      <c r="BL73" s="7">
        <f t="shared" si="82"/>
        <v>38</v>
      </c>
      <c r="BM73" s="7">
        <v>11</v>
      </c>
      <c r="BN73" s="7">
        <v>49</v>
      </c>
      <c r="BO73" s="7">
        <v>11</v>
      </c>
      <c r="BP73" s="7">
        <v>40</v>
      </c>
      <c r="BQ73" s="7">
        <f t="shared" si="83"/>
        <v>111</v>
      </c>
      <c r="BR73" s="1">
        <f t="shared" si="84"/>
        <v>149</v>
      </c>
      <c r="BS73" s="7">
        <v>3</v>
      </c>
      <c r="BT73" s="7">
        <v>10.5</v>
      </c>
      <c r="BU73" s="7">
        <v>4</v>
      </c>
      <c r="BV73" s="7">
        <v>16</v>
      </c>
      <c r="BW73" s="7">
        <f t="shared" si="85"/>
        <v>33.5</v>
      </c>
      <c r="BX73" s="7">
        <v>3</v>
      </c>
      <c r="BY73" s="7">
        <v>7.5</v>
      </c>
      <c r="BZ73" s="7">
        <v>3</v>
      </c>
      <c r="CA73" s="7">
        <v>13</v>
      </c>
      <c r="CB73" s="7">
        <f t="shared" si="86"/>
        <v>26.5</v>
      </c>
      <c r="CC73" s="7">
        <v>1.5</v>
      </c>
      <c r="CD73" s="7">
        <v>5.5</v>
      </c>
      <c r="CE73" s="7">
        <v>2</v>
      </c>
      <c r="CF73" s="7">
        <v>5</v>
      </c>
      <c r="CG73" s="7">
        <f t="shared" si="87"/>
        <v>14</v>
      </c>
      <c r="CH73" s="1">
        <f t="shared" si="88"/>
        <v>496.5</v>
      </c>
      <c r="CI73" s="7">
        <v>1.5</v>
      </c>
      <c r="CJ73" s="7">
        <v>5</v>
      </c>
      <c r="CK73" s="7">
        <v>1.5</v>
      </c>
      <c r="CL73" s="7">
        <v>4</v>
      </c>
      <c r="CM73" s="7">
        <f t="shared" si="89"/>
        <v>12</v>
      </c>
      <c r="CN73" s="7"/>
      <c r="CO73" s="7"/>
      <c r="CP73" s="7"/>
      <c r="CQ73" s="7"/>
      <c r="CR73" s="7">
        <f t="shared" si="22"/>
        <v>0</v>
      </c>
      <c r="CS73" s="7"/>
      <c r="CT73" s="7"/>
      <c r="CU73" s="7"/>
      <c r="CV73" s="7"/>
      <c r="CW73" s="7">
        <f t="shared" si="23"/>
        <v>0</v>
      </c>
      <c r="CX73" s="7" t="str">
        <f t="shared" si="24"/>
        <v>دور ثان</v>
      </c>
      <c r="CY73" s="13" t="str">
        <f t="shared" si="96"/>
        <v/>
      </c>
      <c r="CZ73" s="1"/>
      <c r="DA73" s="7" t="str">
        <f t="shared" si="97"/>
        <v/>
      </c>
      <c r="DB73" s="7" t="str">
        <f t="shared" si="98"/>
        <v/>
      </c>
      <c r="DC73" s="7" t="str">
        <f t="shared" si="99"/>
        <v/>
      </c>
      <c r="DD73" s="7" t="str">
        <f t="shared" si="100"/>
        <v/>
      </c>
      <c r="DE73" s="7" t="str">
        <f t="shared" si="101"/>
        <v/>
      </c>
      <c r="DF73" s="7" t="str">
        <f t="shared" si="102"/>
        <v/>
      </c>
      <c r="DG73" s="7" t="str">
        <f t="shared" si="103"/>
        <v/>
      </c>
      <c r="DH73" s="7" t="str">
        <f t="shared" si="104"/>
        <v/>
      </c>
      <c r="DI73" s="7" t="str">
        <f t="shared" si="105"/>
        <v/>
      </c>
      <c r="DJ73" s="7" t="str">
        <f t="shared" si="106"/>
        <v/>
      </c>
      <c r="DK73" s="7" t="str">
        <f t="shared" si="107"/>
        <v/>
      </c>
      <c r="DL73" s="7" t="str">
        <f t="shared" si="108"/>
        <v/>
      </c>
      <c r="DM73" s="7" t="str">
        <f t="shared" si="109"/>
        <v/>
      </c>
      <c r="DN73" s="7" t="str">
        <f t="shared" si="110"/>
        <v/>
      </c>
      <c r="DO73" s="7" t="str">
        <f t="shared" si="111"/>
        <v/>
      </c>
      <c r="DP73" s="6">
        <f t="shared" si="112"/>
        <v>13</v>
      </c>
      <c r="DQ73" s="6">
        <f t="shared" si="113"/>
        <v>15</v>
      </c>
      <c r="DR73" s="6"/>
      <c r="DS73" s="6"/>
      <c r="DT73" s="6"/>
      <c r="DU73" s="14"/>
      <c r="DV73" s="14"/>
      <c r="DW73" s="14"/>
      <c r="DX73" s="14"/>
    </row>
    <row r="74" spans="1:256" s="15" customFormat="1" ht="24.95" customHeight="1" x14ac:dyDescent="0.25">
      <c r="A74" s="7">
        <v>39</v>
      </c>
      <c r="B74" s="8">
        <f t="shared" si="114"/>
        <v>10</v>
      </c>
      <c r="C74" s="8">
        <f t="shared" si="115"/>
        <v>2</v>
      </c>
      <c r="D74" s="8">
        <f t="shared" si="116"/>
        <v>2001</v>
      </c>
      <c r="E74" s="9">
        <v>30102101305904</v>
      </c>
      <c r="F74" s="10">
        <f t="shared" si="73"/>
        <v>36932</v>
      </c>
      <c r="G74" s="8">
        <f t="shared" si="117"/>
        <v>21</v>
      </c>
      <c r="H74" s="8">
        <f t="shared" si="118"/>
        <v>7</v>
      </c>
      <c r="I74" s="11">
        <f t="shared" si="119"/>
        <v>16</v>
      </c>
      <c r="J74" s="12"/>
      <c r="K74" s="12"/>
      <c r="L74" s="12"/>
      <c r="M74" s="3" t="s">
        <v>226</v>
      </c>
      <c r="N74" s="4">
        <v>2496</v>
      </c>
      <c r="O74" s="5">
        <v>1477</v>
      </c>
      <c r="P74" s="5">
        <v>2522</v>
      </c>
      <c r="Q74" s="5"/>
      <c r="R74" s="6"/>
      <c r="S74" s="7"/>
      <c r="T74" s="7">
        <v>4</v>
      </c>
      <c r="U74" s="7">
        <v>13</v>
      </c>
      <c r="V74" s="7">
        <v>4</v>
      </c>
      <c r="W74" s="7">
        <v>8.5</v>
      </c>
      <c r="X74" s="7">
        <f t="shared" si="74"/>
        <v>29.5</v>
      </c>
      <c r="Y74" s="7">
        <v>4</v>
      </c>
      <c r="Z74" s="7">
        <v>9.5</v>
      </c>
      <c r="AA74" s="7">
        <v>3</v>
      </c>
      <c r="AB74" s="7">
        <v>4.5</v>
      </c>
      <c r="AC74" s="7">
        <f t="shared" si="75"/>
        <v>21</v>
      </c>
      <c r="AD74" s="7">
        <v>4.5</v>
      </c>
      <c r="AE74" s="7">
        <v>9</v>
      </c>
      <c r="AF74" s="7">
        <v>4</v>
      </c>
      <c r="AG74" s="7">
        <v>7.5</v>
      </c>
      <c r="AH74" s="7">
        <f t="shared" si="76"/>
        <v>25</v>
      </c>
      <c r="AI74" s="7">
        <v>3</v>
      </c>
      <c r="AJ74" s="7">
        <v>15</v>
      </c>
      <c r="AK74" s="7">
        <v>3</v>
      </c>
      <c r="AL74" s="7">
        <v>4</v>
      </c>
      <c r="AM74" s="7">
        <f t="shared" si="77"/>
        <v>25</v>
      </c>
      <c r="AN74" s="7">
        <v>7</v>
      </c>
      <c r="AO74" s="7">
        <v>38</v>
      </c>
      <c r="AP74" s="7">
        <v>6</v>
      </c>
      <c r="AQ74" s="7">
        <v>38</v>
      </c>
      <c r="AR74" s="7">
        <f t="shared" si="78"/>
        <v>89</v>
      </c>
      <c r="AS74" s="7">
        <v>3</v>
      </c>
      <c r="AT74" s="7">
        <v>4</v>
      </c>
      <c r="AU74" s="7">
        <v>3</v>
      </c>
      <c r="AV74" s="7">
        <v>11</v>
      </c>
      <c r="AW74" s="7">
        <f t="shared" si="79"/>
        <v>21</v>
      </c>
      <c r="AX74" s="7">
        <v>1.5</v>
      </c>
      <c r="AY74" s="7">
        <v>3</v>
      </c>
      <c r="AZ74" s="7">
        <v>1.5</v>
      </c>
      <c r="BA74" s="7">
        <v>5.5</v>
      </c>
      <c r="BB74" s="7">
        <f t="shared" si="80"/>
        <v>11.5</v>
      </c>
      <c r="BC74" s="7">
        <v>3</v>
      </c>
      <c r="BD74" s="7">
        <v>10</v>
      </c>
      <c r="BE74" s="7">
        <v>5</v>
      </c>
      <c r="BF74" s="7">
        <v>12</v>
      </c>
      <c r="BG74" s="7">
        <f t="shared" si="81"/>
        <v>30</v>
      </c>
      <c r="BH74" s="7">
        <v>4.5</v>
      </c>
      <c r="BI74" s="7">
        <v>8</v>
      </c>
      <c r="BJ74" s="7">
        <v>3.5</v>
      </c>
      <c r="BK74" s="7">
        <v>16</v>
      </c>
      <c r="BL74" s="7">
        <f t="shared" si="82"/>
        <v>32</v>
      </c>
      <c r="BM74" s="7">
        <v>11</v>
      </c>
      <c r="BN74" s="7">
        <v>48</v>
      </c>
      <c r="BO74" s="7">
        <v>11</v>
      </c>
      <c r="BP74" s="7">
        <v>40</v>
      </c>
      <c r="BQ74" s="7">
        <f t="shared" si="83"/>
        <v>110</v>
      </c>
      <c r="BR74" s="1">
        <f t="shared" si="84"/>
        <v>142</v>
      </c>
      <c r="BS74" s="7">
        <v>5</v>
      </c>
      <c r="BT74" s="7">
        <v>9.5</v>
      </c>
      <c r="BU74" s="7">
        <v>4.5</v>
      </c>
      <c r="BV74" s="7">
        <v>6</v>
      </c>
      <c r="BW74" s="7">
        <f t="shared" si="85"/>
        <v>25</v>
      </c>
      <c r="BX74" s="7">
        <v>3</v>
      </c>
      <c r="BY74" s="7">
        <v>8</v>
      </c>
      <c r="BZ74" s="7">
        <v>3</v>
      </c>
      <c r="CA74" s="7">
        <v>9</v>
      </c>
      <c r="CB74" s="7">
        <f t="shared" si="86"/>
        <v>23</v>
      </c>
      <c r="CC74" s="7">
        <v>1.5</v>
      </c>
      <c r="CD74" s="7">
        <v>5.5</v>
      </c>
      <c r="CE74" s="7">
        <v>1</v>
      </c>
      <c r="CF74" s="7">
        <v>5</v>
      </c>
      <c r="CG74" s="7">
        <f t="shared" si="87"/>
        <v>13</v>
      </c>
      <c r="CH74" s="1">
        <f t="shared" si="88"/>
        <v>455</v>
      </c>
      <c r="CI74" s="7">
        <v>1.5</v>
      </c>
      <c r="CJ74" s="7">
        <v>5</v>
      </c>
      <c r="CK74" s="7">
        <v>1.5</v>
      </c>
      <c r="CL74" s="7">
        <v>2.5</v>
      </c>
      <c r="CM74" s="7">
        <f t="shared" si="89"/>
        <v>10.5</v>
      </c>
      <c r="CN74" s="7"/>
      <c r="CO74" s="7"/>
      <c r="CP74" s="7"/>
      <c r="CQ74" s="7"/>
      <c r="CR74" s="7">
        <f t="shared" si="22"/>
        <v>0</v>
      </c>
      <c r="CS74" s="7"/>
      <c r="CT74" s="7"/>
      <c r="CU74" s="7"/>
      <c r="CV74" s="7"/>
      <c r="CW74" s="7">
        <f t="shared" si="23"/>
        <v>0</v>
      </c>
      <c r="CX74" s="7" t="str">
        <f t="shared" si="24"/>
        <v>دور ثان</v>
      </c>
      <c r="CY74" s="13" t="str">
        <f t="shared" si="96"/>
        <v/>
      </c>
      <c r="CZ74" s="1"/>
      <c r="DA74" s="7" t="str">
        <f t="shared" si="97"/>
        <v/>
      </c>
      <c r="DB74" s="7" t="str">
        <f t="shared" si="98"/>
        <v/>
      </c>
      <c r="DC74" s="7" t="str">
        <f t="shared" si="99"/>
        <v/>
      </c>
      <c r="DD74" s="7" t="str">
        <f t="shared" si="100"/>
        <v/>
      </c>
      <c r="DE74" s="7" t="str">
        <f t="shared" si="101"/>
        <v/>
      </c>
      <c r="DF74" s="7" t="str">
        <f t="shared" si="102"/>
        <v/>
      </c>
      <c r="DG74" s="7" t="str">
        <f t="shared" si="103"/>
        <v/>
      </c>
      <c r="DH74" s="7" t="str">
        <f t="shared" si="104"/>
        <v/>
      </c>
      <c r="DI74" s="7" t="str">
        <f t="shared" si="105"/>
        <v/>
      </c>
      <c r="DJ74" s="7" t="str">
        <f t="shared" si="106"/>
        <v/>
      </c>
      <c r="DK74" s="7" t="str">
        <f t="shared" si="107"/>
        <v/>
      </c>
      <c r="DL74" s="7" t="str">
        <f t="shared" si="108"/>
        <v/>
      </c>
      <c r="DM74" s="7" t="str">
        <f t="shared" si="109"/>
        <v/>
      </c>
      <c r="DN74" s="7" t="str">
        <f t="shared" si="110"/>
        <v/>
      </c>
      <c r="DO74" s="7" t="str">
        <f t="shared" si="111"/>
        <v/>
      </c>
      <c r="DP74" s="6">
        <f t="shared" si="112"/>
        <v>13</v>
      </c>
      <c r="DQ74" s="6">
        <f t="shared" si="113"/>
        <v>15</v>
      </c>
      <c r="DR74" s="6"/>
      <c r="DS74" s="6"/>
      <c r="DT74" s="6"/>
      <c r="DU74" s="14"/>
      <c r="DV74" s="14"/>
      <c r="DW74" s="14"/>
      <c r="DX74" s="14"/>
    </row>
    <row r="75" spans="1:256" s="15" customFormat="1" ht="24.95" customHeight="1" x14ac:dyDescent="0.25">
      <c r="A75" s="7">
        <v>40</v>
      </c>
      <c r="B75" s="8">
        <f t="shared" si="114"/>
        <v>1</v>
      </c>
      <c r="C75" s="8">
        <f t="shared" si="115"/>
        <v>12</v>
      </c>
      <c r="D75" s="8">
        <f t="shared" si="116"/>
        <v>2001</v>
      </c>
      <c r="E75" s="9">
        <v>30112011319642</v>
      </c>
      <c r="F75" s="10">
        <f t="shared" si="73"/>
        <v>37226</v>
      </c>
      <c r="G75" s="8">
        <f t="shared" si="117"/>
        <v>0</v>
      </c>
      <c r="H75" s="8">
        <f t="shared" si="118"/>
        <v>10</v>
      </c>
      <c r="I75" s="11">
        <f t="shared" si="119"/>
        <v>15</v>
      </c>
      <c r="J75" s="12"/>
      <c r="K75" s="12"/>
      <c r="L75" s="12"/>
      <c r="M75" s="3" t="s">
        <v>227</v>
      </c>
      <c r="N75" s="4">
        <v>2497</v>
      </c>
      <c r="O75" s="5">
        <v>1478</v>
      </c>
      <c r="P75" s="5">
        <v>2523</v>
      </c>
      <c r="Q75" s="5"/>
      <c r="R75" s="6"/>
      <c r="S75" s="7"/>
      <c r="T75" s="7">
        <v>4</v>
      </c>
      <c r="U75" s="7">
        <v>15.5</v>
      </c>
      <c r="V75" s="7">
        <v>4</v>
      </c>
      <c r="W75" s="7">
        <v>13.5</v>
      </c>
      <c r="X75" s="7">
        <f t="shared" si="74"/>
        <v>37</v>
      </c>
      <c r="Y75" s="7">
        <v>4</v>
      </c>
      <c r="Z75" s="7">
        <v>6.5</v>
      </c>
      <c r="AA75" s="7">
        <v>3.5</v>
      </c>
      <c r="AB75" s="7">
        <v>6</v>
      </c>
      <c r="AC75" s="7">
        <f t="shared" si="75"/>
        <v>20</v>
      </c>
      <c r="AD75" s="7">
        <v>3.5</v>
      </c>
      <c r="AE75" s="7">
        <v>12</v>
      </c>
      <c r="AF75" s="7">
        <v>4</v>
      </c>
      <c r="AG75" s="7">
        <v>10</v>
      </c>
      <c r="AH75" s="7">
        <f t="shared" si="76"/>
        <v>29.5</v>
      </c>
      <c r="AI75" s="7">
        <v>3.5</v>
      </c>
      <c r="AJ75" s="7">
        <v>9</v>
      </c>
      <c r="AK75" s="7">
        <v>3.5</v>
      </c>
      <c r="AL75" s="7">
        <v>4</v>
      </c>
      <c r="AM75" s="7">
        <f t="shared" si="77"/>
        <v>20</v>
      </c>
      <c r="AN75" s="7">
        <v>8</v>
      </c>
      <c r="AO75" s="7">
        <v>30</v>
      </c>
      <c r="AP75" s="7">
        <v>8</v>
      </c>
      <c r="AQ75" s="7">
        <v>35</v>
      </c>
      <c r="AR75" s="7">
        <f t="shared" si="78"/>
        <v>81</v>
      </c>
      <c r="AS75" s="7">
        <v>3</v>
      </c>
      <c r="AT75" s="7">
        <v>14</v>
      </c>
      <c r="AU75" s="7">
        <v>3</v>
      </c>
      <c r="AV75" s="7">
        <v>15</v>
      </c>
      <c r="AW75" s="7">
        <f t="shared" si="79"/>
        <v>35</v>
      </c>
      <c r="AX75" s="7">
        <v>1.5</v>
      </c>
      <c r="AY75" s="7">
        <v>4.5</v>
      </c>
      <c r="AZ75" s="7">
        <v>1</v>
      </c>
      <c r="BA75" s="7">
        <v>7.5</v>
      </c>
      <c r="BB75" s="7">
        <f t="shared" si="80"/>
        <v>14.5</v>
      </c>
      <c r="BC75" s="7">
        <v>3.5</v>
      </c>
      <c r="BD75" s="7">
        <v>13</v>
      </c>
      <c r="BE75" s="7">
        <v>5</v>
      </c>
      <c r="BF75" s="7">
        <v>19</v>
      </c>
      <c r="BG75" s="7">
        <f t="shared" si="81"/>
        <v>40.5</v>
      </c>
      <c r="BH75" s="7">
        <v>4</v>
      </c>
      <c r="BI75" s="7">
        <v>16</v>
      </c>
      <c r="BJ75" s="7">
        <v>5</v>
      </c>
      <c r="BK75" s="7">
        <v>22</v>
      </c>
      <c r="BL75" s="7">
        <f t="shared" si="82"/>
        <v>47</v>
      </c>
      <c r="BM75" s="7">
        <v>11</v>
      </c>
      <c r="BN75" s="7">
        <v>48</v>
      </c>
      <c r="BO75" s="7">
        <v>10</v>
      </c>
      <c r="BP75" s="7">
        <v>36</v>
      </c>
      <c r="BQ75" s="7">
        <f t="shared" si="83"/>
        <v>105</v>
      </c>
      <c r="BR75" s="1">
        <f t="shared" si="84"/>
        <v>152</v>
      </c>
      <c r="BS75" s="7">
        <v>3.5</v>
      </c>
      <c r="BT75" s="7">
        <v>15</v>
      </c>
      <c r="BU75" s="7">
        <v>4</v>
      </c>
      <c r="BV75" s="7">
        <v>19</v>
      </c>
      <c r="BW75" s="7">
        <f t="shared" si="85"/>
        <v>41.5</v>
      </c>
      <c r="BX75" s="7">
        <v>2.5</v>
      </c>
      <c r="BY75" s="7">
        <v>12.5</v>
      </c>
      <c r="BZ75" s="7">
        <v>3</v>
      </c>
      <c r="CA75" s="7">
        <v>15</v>
      </c>
      <c r="CB75" s="7">
        <f t="shared" si="86"/>
        <v>33</v>
      </c>
      <c r="CC75" s="7">
        <v>1.5</v>
      </c>
      <c r="CD75" s="7">
        <v>5</v>
      </c>
      <c r="CE75" s="7">
        <v>2</v>
      </c>
      <c r="CF75" s="7">
        <v>5.5</v>
      </c>
      <c r="CG75" s="7">
        <f t="shared" si="87"/>
        <v>14</v>
      </c>
      <c r="CH75" s="1">
        <f t="shared" si="88"/>
        <v>518</v>
      </c>
      <c r="CI75" s="7">
        <v>1.5</v>
      </c>
      <c r="CJ75" s="7">
        <v>4.5</v>
      </c>
      <c r="CK75" s="7">
        <v>1.5</v>
      </c>
      <c r="CL75" s="7">
        <v>2.5</v>
      </c>
      <c r="CM75" s="7">
        <f t="shared" si="89"/>
        <v>10</v>
      </c>
      <c r="CN75" s="7"/>
      <c r="CO75" s="7"/>
      <c r="CP75" s="7"/>
      <c r="CQ75" s="7"/>
      <c r="CR75" s="7">
        <f t="shared" si="22"/>
        <v>0</v>
      </c>
      <c r="CS75" s="7"/>
      <c r="CT75" s="7"/>
      <c r="CU75" s="7"/>
      <c r="CV75" s="7"/>
      <c r="CW75" s="7">
        <f t="shared" si="23"/>
        <v>0</v>
      </c>
      <c r="CX75" s="7" t="str">
        <f t="shared" si="24"/>
        <v>دور ثان</v>
      </c>
      <c r="CY75" s="13" t="str">
        <f t="shared" si="96"/>
        <v/>
      </c>
      <c r="CZ75" s="1"/>
      <c r="DA75" s="7" t="str">
        <f t="shared" si="97"/>
        <v/>
      </c>
      <c r="DB75" s="7" t="str">
        <f t="shared" si="98"/>
        <v/>
      </c>
      <c r="DC75" s="7" t="str">
        <f t="shared" si="99"/>
        <v/>
      </c>
      <c r="DD75" s="7" t="str">
        <f t="shared" si="100"/>
        <v/>
      </c>
      <c r="DE75" s="7" t="str">
        <f t="shared" si="101"/>
        <v/>
      </c>
      <c r="DF75" s="7" t="str">
        <f t="shared" si="102"/>
        <v/>
      </c>
      <c r="DG75" s="7" t="str">
        <f t="shared" si="103"/>
        <v/>
      </c>
      <c r="DH75" s="7" t="str">
        <f t="shared" si="104"/>
        <v/>
      </c>
      <c r="DI75" s="7" t="str">
        <f t="shared" si="105"/>
        <v/>
      </c>
      <c r="DJ75" s="7" t="str">
        <f t="shared" si="106"/>
        <v/>
      </c>
      <c r="DK75" s="7" t="str">
        <f t="shared" si="107"/>
        <v/>
      </c>
      <c r="DL75" s="7" t="str">
        <f t="shared" si="108"/>
        <v/>
      </c>
      <c r="DM75" s="7" t="str">
        <f t="shared" si="109"/>
        <v/>
      </c>
      <c r="DN75" s="7" t="str">
        <f t="shared" si="110"/>
        <v/>
      </c>
      <c r="DO75" s="7" t="str">
        <f t="shared" si="111"/>
        <v/>
      </c>
      <c r="DP75" s="6">
        <f t="shared" si="112"/>
        <v>13</v>
      </c>
      <c r="DQ75" s="6">
        <f t="shared" si="113"/>
        <v>15</v>
      </c>
      <c r="DR75" s="6"/>
      <c r="DS75" s="6"/>
      <c r="DT75" s="6"/>
      <c r="DU75" s="14"/>
      <c r="DV75" s="14"/>
      <c r="DW75" s="14"/>
      <c r="DX75" s="14"/>
    </row>
    <row r="76" spans="1:256" s="15" customFormat="1" ht="24.95" customHeight="1" x14ac:dyDescent="0.25">
      <c r="A76" s="7">
        <v>41</v>
      </c>
      <c r="B76" s="8">
        <f t="shared" ref="B76:B90" si="120">IF(F76="","",DAY(F76))</f>
        <v>22</v>
      </c>
      <c r="C76" s="8">
        <f t="shared" ref="C76:C90" si="121">IF(F76="","",MONTH(F76))</f>
        <v>4</v>
      </c>
      <c r="D76" s="8">
        <f t="shared" ref="D76:D90" si="122">IF(F76="","",YEAR(F76))</f>
        <v>2001</v>
      </c>
      <c r="E76" s="9">
        <v>30104221300348</v>
      </c>
      <c r="F76" s="10">
        <f t="shared" si="73"/>
        <v>37003</v>
      </c>
      <c r="G76" s="8">
        <f t="shared" si="117"/>
        <v>9</v>
      </c>
      <c r="H76" s="8">
        <f t="shared" si="118"/>
        <v>5</v>
      </c>
      <c r="I76" s="11">
        <f t="shared" si="119"/>
        <v>16</v>
      </c>
      <c r="J76" s="12"/>
      <c r="K76" s="12"/>
      <c r="L76" s="12"/>
      <c r="M76" s="3" t="s">
        <v>228</v>
      </c>
      <c r="N76" s="4">
        <v>2502</v>
      </c>
      <c r="O76" s="5">
        <v>1541</v>
      </c>
      <c r="P76" s="5">
        <v>2468</v>
      </c>
      <c r="Q76" s="5"/>
      <c r="R76" s="6"/>
      <c r="S76" s="7"/>
      <c r="T76" s="7">
        <v>4</v>
      </c>
      <c r="U76" s="7">
        <v>18</v>
      </c>
      <c r="V76" s="7">
        <v>4</v>
      </c>
      <c r="W76" s="7">
        <v>11.5</v>
      </c>
      <c r="X76" s="7">
        <f t="shared" si="74"/>
        <v>37.5</v>
      </c>
      <c r="Y76" s="7">
        <v>3.5</v>
      </c>
      <c r="Z76" s="7">
        <v>5.5</v>
      </c>
      <c r="AA76" s="7">
        <v>3.5</v>
      </c>
      <c r="AB76" s="7">
        <v>7.5</v>
      </c>
      <c r="AC76" s="7">
        <f t="shared" si="75"/>
        <v>20</v>
      </c>
      <c r="AD76" s="7">
        <v>4.5</v>
      </c>
      <c r="AE76" s="7">
        <v>5.5</v>
      </c>
      <c r="AF76" s="7">
        <v>4.5</v>
      </c>
      <c r="AG76" s="7">
        <v>10.5</v>
      </c>
      <c r="AH76" s="7">
        <f t="shared" si="76"/>
        <v>25</v>
      </c>
      <c r="AI76" s="7">
        <v>3.5</v>
      </c>
      <c r="AJ76" s="7">
        <v>9</v>
      </c>
      <c r="AK76" s="7">
        <v>2.5</v>
      </c>
      <c r="AL76" s="7">
        <v>5.5</v>
      </c>
      <c r="AM76" s="7">
        <f t="shared" si="77"/>
        <v>20.5</v>
      </c>
      <c r="AN76" s="7">
        <v>7</v>
      </c>
      <c r="AO76" s="7">
        <v>25</v>
      </c>
      <c r="AP76" s="7">
        <v>7</v>
      </c>
      <c r="AQ76" s="7">
        <v>32</v>
      </c>
      <c r="AR76" s="7">
        <f t="shared" si="78"/>
        <v>71</v>
      </c>
      <c r="AS76" s="7">
        <v>3</v>
      </c>
      <c r="AT76" s="7">
        <v>4</v>
      </c>
      <c r="AU76" s="7">
        <v>3</v>
      </c>
      <c r="AV76" s="7">
        <v>10</v>
      </c>
      <c r="AW76" s="7">
        <f t="shared" si="79"/>
        <v>20</v>
      </c>
      <c r="AX76" s="7">
        <v>1.5</v>
      </c>
      <c r="AY76" s="7">
        <v>3.5</v>
      </c>
      <c r="AZ76" s="7">
        <v>1.5</v>
      </c>
      <c r="BA76" s="7">
        <v>5.5</v>
      </c>
      <c r="BB76" s="7">
        <f t="shared" si="80"/>
        <v>12</v>
      </c>
      <c r="BC76" s="7">
        <v>3</v>
      </c>
      <c r="BD76" s="7">
        <v>10</v>
      </c>
      <c r="BE76" s="7">
        <v>3</v>
      </c>
      <c r="BF76" s="7">
        <v>11</v>
      </c>
      <c r="BG76" s="7">
        <f t="shared" si="81"/>
        <v>27</v>
      </c>
      <c r="BH76" s="7">
        <v>3.5</v>
      </c>
      <c r="BI76" s="7">
        <v>9</v>
      </c>
      <c r="BJ76" s="7">
        <v>5</v>
      </c>
      <c r="BK76" s="7">
        <v>21</v>
      </c>
      <c r="BL76" s="7">
        <f t="shared" si="82"/>
        <v>38.5</v>
      </c>
      <c r="BM76" s="7">
        <v>11</v>
      </c>
      <c r="BN76" s="7">
        <v>34</v>
      </c>
      <c r="BO76" s="7">
        <v>12</v>
      </c>
      <c r="BP76" s="7">
        <v>39</v>
      </c>
      <c r="BQ76" s="7">
        <f t="shared" si="83"/>
        <v>96</v>
      </c>
      <c r="BR76" s="1">
        <f t="shared" si="84"/>
        <v>134.5</v>
      </c>
      <c r="BS76" s="7">
        <v>3</v>
      </c>
      <c r="BT76" s="7">
        <v>11.5</v>
      </c>
      <c r="BU76" s="7">
        <v>4</v>
      </c>
      <c r="BV76" s="7">
        <v>11</v>
      </c>
      <c r="BW76" s="7">
        <f t="shared" si="85"/>
        <v>29.5</v>
      </c>
      <c r="BX76" s="7">
        <v>3.5</v>
      </c>
      <c r="BY76" s="7">
        <v>3</v>
      </c>
      <c r="BZ76" s="7">
        <v>3</v>
      </c>
      <c r="CA76" s="7">
        <v>11</v>
      </c>
      <c r="CB76" s="7">
        <f t="shared" si="86"/>
        <v>20.5</v>
      </c>
      <c r="CC76" s="7">
        <v>1.5</v>
      </c>
      <c r="CD76" s="7">
        <v>5</v>
      </c>
      <c r="CE76" s="7">
        <v>1</v>
      </c>
      <c r="CF76" s="7">
        <v>4.5</v>
      </c>
      <c r="CG76" s="7">
        <f t="shared" si="87"/>
        <v>12</v>
      </c>
      <c r="CH76" s="1">
        <f t="shared" si="88"/>
        <v>429.5</v>
      </c>
      <c r="CI76" s="7">
        <v>1.5</v>
      </c>
      <c r="CJ76" s="7">
        <v>4</v>
      </c>
      <c r="CK76" s="7">
        <v>1.5</v>
      </c>
      <c r="CL76" s="7">
        <v>3.5</v>
      </c>
      <c r="CM76" s="7">
        <f t="shared" si="89"/>
        <v>10.5</v>
      </c>
      <c r="CN76" s="7"/>
      <c r="CO76" s="7"/>
      <c r="CP76" s="7"/>
      <c r="CQ76" s="7"/>
      <c r="CR76" s="7">
        <f t="shared" si="22"/>
        <v>0</v>
      </c>
      <c r="CS76" s="7"/>
      <c r="CT76" s="7"/>
      <c r="CU76" s="7"/>
      <c r="CV76" s="7"/>
      <c r="CW76" s="7">
        <f t="shared" si="23"/>
        <v>0</v>
      </c>
      <c r="CX76" s="7" t="str">
        <f t="shared" si="24"/>
        <v>دور ثان</v>
      </c>
      <c r="CY76" s="13" t="str">
        <f t="shared" si="96"/>
        <v/>
      </c>
      <c r="CZ76" s="1"/>
      <c r="DA76" s="7" t="str">
        <f t="shared" si="97"/>
        <v/>
      </c>
      <c r="DB76" s="7" t="str">
        <f t="shared" si="98"/>
        <v/>
      </c>
      <c r="DC76" s="7" t="str">
        <f t="shared" si="99"/>
        <v/>
      </c>
      <c r="DD76" s="7" t="str">
        <f t="shared" si="100"/>
        <v/>
      </c>
      <c r="DE76" s="7" t="str">
        <f t="shared" si="101"/>
        <v/>
      </c>
      <c r="DF76" s="7" t="str">
        <f t="shared" si="102"/>
        <v/>
      </c>
      <c r="DG76" s="7" t="str">
        <f t="shared" si="103"/>
        <v/>
      </c>
      <c r="DH76" s="7" t="str">
        <f t="shared" si="104"/>
        <v/>
      </c>
      <c r="DI76" s="7" t="str">
        <f t="shared" si="105"/>
        <v/>
      </c>
      <c r="DJ76" s="7" t="str">
        <f t="shared" si="106"/>
        <v/>
      </c>
      <c r="DK76" s="7" t="str">
        <f t="shared" si="107"/>
        <v/>
      </c>
      <c r="DL76" s="7" t="str">
        <f t="shared" si="108"/>
        <v/>
      </c>
      <c r="DM76" s="7" t="str">
        <f t="shared" si="109"/>
        <v/>
      </c>
      <c r="DN76" s="7" t="str">
        <f t="shared" si="110"/>
        <v/>
      </c>
      <c r="DO76" s="7" t="str">
        <f t="shared" si="111"/>
        <v/>
      </c>
      <c r="DP76" s="6">
        <f t="shared" si="112"/>
        <v>13</v>
      </c>
      <c r="DQ76" s="6">
        <f t="shared" si="113"/>
        <v>15</v>
      </c>
      <c r="DR76" s="6"/>
      <c r="DS76" s="6"/>
      <c r="DT76" s="6"/>
      <c r="DU76" s="14"/>
      <c r="DV76" s="14"/>
      <c r="DW76" s="14"/>
      <c r="DX76" s="14"/>
    </row>
    <row r="77" spans="1:256" s="15" customFormat="1" ht="24.95" customHeight="1" x14ac:dyDescent="0.25">
      <c r="A77" s="7">
        <v>42</v>
      </c>
      <c r="B77" s="8">
        <f t="shared" si="120"/>
        <v>16</v>
      </c>
      <c r="C77" s="8">
        <f t="shared" si="121"/>
        <v>3</v>
      </c>
      <c r="D77" s="8">
        <f t="shared" si="122"/>
        <v>2002</v>
      </c>
      <c r="E77" s="9">
        <v>30203161300783</v>
      </c>
      <c r="F77" s="10">
        <f t="shared" ref="F77:F101" si="123">IF(E77="","",DATE(IF(LEFT($E77,1)="2",MID($E77,2,2),"20"&amp;MID($E77,2,2)),MID($E77,4,2),MID($E77,6,2)))</f>
        <v>37331</v>
      </c>
      <c r="G77" s="8">
        <f t="shared" si="117"/>
        <v>15</v>
      </c>
      <c r="H77" s="8">
        <f t="shared" si="118"/>
        <v>6</v>
      </c>
      <c r="I77" s="11">
        <f t="shared" si="119"/>
        <v>15</v>
      </c>
      <c r="J77" s="12"/>
      <c r="K77" s="12"/>
      <c r="L77" s="12"/>
      <c r="M77" s="3" t="s">
        <v>229</v>
      </c>
      <c r="N77" s="4">
        <v>2504</v>
      </c>
      <c r="O77" s="5">
        <v>1543</v>
      </c>
      <c r="P77" s="5">
        <v>2470</v>
      </c>
      <c r="Q77" s="5"/>
      <c r="R77" s="6"/>
      <c r="S77" s="7"/>
      <c r="T77" s="7">
        <v>4</v>
      </c>
      <c r="U77" s="7">
        <v>16.5</v>
      </c>
      <c r="V77" s="7">
        <v>3.5</v>
      </c>
      <c r="W77" s="7">
        <v>14.5</v>
      </c>
      <c r="X77" s="7">
        <f t="shared" ref="X77:X101" si="124">IF(W77=0.1,0,T77+U77+V77+W77)</f>
        <v>38.5</v>
      </c>
      <c r="Y77" s="7">
        <v>3.5</v>
      </c>
      <c r="Z77" s="7">
        <v>7</v>
      </c>
      <c r="AA77" s="7">
        <v>3.5</v>
      </c>
      <c r="AB77" s="7">
        <v>6</v>
      </c>
      <c r="AC77" s="7">
        <f t="shared" ref="AC77:AC101" si="125">IF(AB77=0.1,0,Y77+Z77+AA77+AB77)</f>
        <v>20</v>
      </c>
      <c r="AD77" s="7">
        <v>4.5</v>
      </c>
      <c r="AE77" s="7">
        <v>7.5</v>
      </c>
      <c r="AF77" s="7">
        <v>4.5</v>
      </c>
      <c r="AG77" s="7">
        <v>8.5</v>
      </c>
      <c r="AH77" s="7">
        <f t="shared" ref="AH77:AH101" si="126">IF(AG77=0.1,0,AD77+AE77+AF77+AG77)</f>
        <v>25</v>
      </c>
      <c r="AI77" s="7">
        <v>3.5</v>
      </c>
      <c r="AJ77" s="7">
        <v>5</v>
      </c>
      <c r="AK77" s="7">
        <v>3</v>
      </c>
      <c r="AL77" s="7">
        <v>8.5</v>
      </c>
      <c r="AM77" s="7">
        <f t="shared" ref="AM77:AM101" si="127">IF(AL77=0.1,0,AI77+AJ77+AK77+AL77)</f>
        <v>20</v>
      </c>
      <c r="AN77" s="7">
        <v>7</v>
      </c>
      <c r="AO77" s="7">
        <v>29</v>
      </c>
      <c r="AP77" s="7">
        <v>8</v>
      </c>
      <c r="AQ77" s="7">
        <v>30</v>
      </c>
      <c r="AR77" s="7">
        <f t="shared" ref="AR77:AR101" si="128">IF(AQ77=0.1,0,AN77+AO77+AP77+AQ77)</f>
        <v>74</v>
      </c>
      <c r="AS77" s="7">
        <v>3</v>
      </c>
      <c r="AT77" s="7">
        <v>12</v>
      </c>
      <c r="AU77" s="7">
        <v>3</v>
      </c>
      <c r="AV77" s="7">
        <v>12</v>
      </c>
      <c r="AW77" s="7">
        <f t="shared" ref="AW77:AW101" si="129">IF(AV77=0.1,0,AS77+AT77+AU77+AV77)</f>
        <v>30</v>
      </c>
      <c r="AX77" s="7">
        <v>1.5</v>
      </c>
      <c r="AY77" s="7">
        <v>4</v>
      </c>
      <c r="AZ77" s="7">
        <v>1.5</v>
      </c>
      <c r="BA77" s="7">
        <v>6</v>
      </c>
      <c r="BB77" s="7">
        <f t="shared" ref="BB77:BB101" si="130">IF(BA77=0.1,0,AX77+AY77+AZ77+BA77)</f>
        <v>13</v>
      </c>
      <c r="BC77" s="7">
        <v>3</v>
      </c>
      <c r="BD77" s="7">
        <v>8</v>
      </c>
      <c r="BE77" s="7">
        <v>5</v>
      </c>
      <c r="BF77" s="7">
        <v>15</v>
      </c>
      <c r="BG77" s="7">
        <f t="shared" ref="BG77:BG101" si="131">IF(BF77=0.1,0,BC77+BD77+BE77+BF77)</f>
        <v>31</v>
      </c>
      <c r="BH77" s="7">
        <v>4</v>
      </c>
      <c r="BI77" s="7">
        <v>15</v>
      </c>
      <c r="BJ77" s="7">
        <v>5</v>
      </c>
      <c r="BK77" s="7">
        <v>21</v>
      </c>
      <c r="BL77" s="7">
        <f t="shared" ref="BL77:BL101" si="132">IF(BK77=0.1,0,BH77+BI77+BJ77+BK77)</f>
        <v>45</v>
      </c>
      <c r="BM77" s="7">
        <v>12</v>
      </c>
      <c r="BN77" s="7">
        <v>41</v>
      </c>
      <c r="BO77" s="7">
        <v>13</v>
      </c>
      <c r="BP77" s="7">
        <v>48</v>
      </c>
      <c r="BQ77" s="7">
        <f t="shared" ref="BQ77:BQ101" si="133">IF(BP77=0.1,0,BM77+BN77+BO77+BP77)</f>
        <v>114</v>
      </c>
      <c r="BR77" s="1">
        <f t="shared" ref="BR77:BR101" si="134">BQ77+BL77</f>
        <v>159</v>
      </c>
      <c r="BS77" s="7">
        <v>3</v>
      </c>
      <c r="BT77" s="7">
        <v>10.5</v>
      </c>
      <c r="BU77" s="7">
        <v>4</v>
      </c>
      <c r="BV77" s="7">
        <v>13</v>
      </c>
      <c r="BW77" s="7">
        <f t="shared" ref="BW77:BW101" si="135">IF(BV77=0.1,0,BS77+BT77+BU77+BV77)</f>
        <v>30.5</v>
      </c>
      <c r="BX77" s="7">
        <v>2.5</v>
      </c>
      <c r="BY77" s="7">
        <v>6.5</v>
      </c>
      <c r="BZ77" s="7">
        <v>3</v>
      </c>
      <c r="CA77" s="7">
        <v>10</v>
      </c>
      <c r="CB77" s="7">
        <f t="shared" ref="CB77:CB101" si="136">IF(CA77=0.1,0,BX77+BY77+BZ77+CA77)</f>
        <v>22</v>
      </c>
      <c r="CC77" s="7">
        <v>1.5</v>
      </c>
      <c r="CD77" s="7">
        <v>5.5</v>
      </c>
      <c r="CE77" s="7">
        <v>2</v>
      </c>
      <c r="CF77" s="7">
        <v>6.5</v>
      </c>
      <c r="CG77" s="7">
        <f t="shared" ref="CG77:CG101" si="137">IF(CF77=0.1,0,CC77+CD77+CE77+CF77)</f>
        <v>15.5</v>
      </c>
      <c r="CH77" s="1">
        <f t="shared" ref="CH77:CH101" si="138">SUM(X77,AC77,AH77,AM77,AR77,AW77,BB77,BG77,BL77,BQ77,BW77,CB77,CG77)</f>
        <v>478.5</v>
      </c>
      <c r="CI77" s="7">
        <v>1.5</v>
      </c>
      <c r="CJ77" s="7">
        <v>4</v>
      </c>
      <c r="CK77" s="7">
        <v>1.5</v>
      </c>
      <c r="CL77" s="7">
        <v>5</v>
      </c>
      <c r="CM77" s="7">
        <f t="shared" ref="CM77:CM101" si="139">IF(CL77=0.1,0,CI77+CJ77+CK77+CL77)</f>
        <v>12</v>
      </c>
      <c r="CN77" s="7"/>
      <c r="CO77" s="7"/>
      <c r="CP77" s="7"/>
      <c r="CQ77" s="7"/>
      <c r="CR77" s="7">
        <f t="shared" si="22"/>
        <v>0</v>
      </c>
      <c r="CS77" s="7"/>
      <c r="CT77" s="7"/>
      <c r="CU77" s="7"/>
      <c r="CV77" s="7"/>
      <c r="CW77" s="7">
        <f t="shared" si="23"/>
        <v>0</v>
      </c>
      <c r="CX77" s="7" t="str">
        <f t="shared" si="24"/>
        <v>دور ثان</v>
      </c>
      <c r="CY77" s="13" t="str">
        <f t="shared" si="96"/>
        <v/>
      </c>
      <c r="CZ77" s="1"/>
      <c r="DA77" s="7" t="str">
        <f t="shared" si="97"/>
        <v/>
      </c>
      <c r="DB77" s="7" t="str">
        <f t="shared" si="98"/>
        <v/>
      </c>
      <c r="DC77" s="7" t="str">
        <f t="shared" si="99"/>
        <v/>
      </c>
      <c r="DD77" s="7" t="str">
        <f t="shared" si="100"/>
        <v/>
      </c>
      <c r="DE77" s="7" t="str">
        <f t="shared" si="101"/>
        <v/>
      </c>
      <c r="DF77" s="7" t="str">
        <f t="shared" si="102"/>
        <v/>
      </c>
      <c r="DG77" s="7" t="str">
        <f t="shared" si="103"/>
        <v/>
      </c>
      <c r="DH77" s="7" t="str">
        <f t="shared" si="104"/>
        <v/>
      </c>
      <c r="DI77" s="7" t="str">
        <f t="shared" si="105"/>
        <v/>
      </c>
      <c r="DJ77" s="7" t="str">
        <f t="shared" si="106"/>
        <v/>
      </c>
      <c r="DK77" s="7" t="str">
        <f t="shared" si="107"/>
        <v/>
      </c>
      <c r="DL77" s="7" t="str">
        <f t="shared" si="108"/>
        <v/>
      </c>
      <c r="DM77" s="7" t="str">
        <f t="shared" si="109"/>
        <v/>
      </c>
      <c r="DN77" s="7" t="str">
        <f t="shared" si="110"/>
        <v/>
      </c>
      <c r="DO77" s="7" t="str">
        <f t="shared" si="111"/>
        <v/>
      </c>
      <c r="DP77" s="6">
        <f t="shared" si="112"/>
        <v>13</v>
      </c>
      <c r="DQ77" s="6">
        <f t="shared" si="113"/>
        <v>15</v>
      </c>
      <c r="DR77" s="6"/>
      <c r="DS77" s="6"/>
      <c r="DT77" s="6"/>
      <c r="DU77" s="14"/>
      <c r="DV77" s="14"/>
      <c r="DW77" s="14"/>
      <c r="DX77" s="14"/>
    </row>
    <row r="78" spans="1:256" s="15" customFormat="1" ht="24.95" customHeight="1" x14ac:dyDescent="0.25">
      <c r="A78" s="7">
        <v>43</v>
      </c>
      <c r="B78" s="8">
        <f t="shared" si="120"/>
        <v>10</v>
      </c>
      <c r="C78" s="8">
        <f t="shared" si="121"/>
        <v>11</v>
      </c>
      <c r="D78" s="8">
        <f t="shared" si="122"/>
        <v>2001</v>
      </c>
      <c r="E78" s="9">
        <v>30111101306888</v>
      </c>
      <c r="F78" s="10">
        <f t="shared" si="123"/>
        <v>37205</v>
      </c>
      <c r="G78" s="8">
        <f t="shared" si="117"/>
        <v>21</v>
      </c>
      <c r="H78" s="8">
        <f t="shared" si="118"/>
        <v>10</v>
      </c>
      <c r="I78" s="11">
        <f t="shared" si="119"/>
        <v>15</v>
      </c>
      <c r="J78" s="12"/>
      <c r="K78" s="12"/>
      <c r="L78" s="12"/>
      <c r="M78" s="3" t="s">
        <v>230</v>
      </c>
      <c r="N78" s="4">
        <v>2505</v>
      </c>
      <c r="O78" s="5">
        <v>1544</v>
      </c>
      <c r="P78" s="5">
        <v>2471</v>
      </c>
      <c r="Q78" s="5"/>
      <c r="R78" s="6"/>
      <c r="S78" s="7"/>
      <c r="T78" s="7">
        <v>4</v>
      </c>
      <c r="U78" s="7">
        <v>14.5</v>
      </c>
      <c r="V78" s="7">
        <v>4</v>
      </c>
      <c r="W78" s="7">
        <v>14</v>
      </c>
      <c r="X78" s="7">
        <f t="shared" si="124"/>
        <v>36.5</v>
      </c>
      <c r="Y78" s="7">
        <v>4</v>
      </c>
      <c r="Z78" s="7">
        <v>7</v>
      </c>
      <c r="AA78" s="7">
        <v>3.5</v>
      </c>
      <c r="AB78" s="7">
        <v>7</v>
      </c>
      <c r="AC78" s="7">
        <f t="shared" si="125"/>
        <v>21.5</v>
      </c>
      <c r="AD78" s="7">
        <v>4.5</v>
      </c>
      <c r="AE78" s="7">
        <v>7.5</v>
      </c>
      <c r="AF78" s="7">
        <v>4.5</v>
      </c>
      <c r="AG78" s="7">
        <v>8.5</v>
      </c>
      <c r="AH78" s="7">
        <f t="shared" si="126"/>
        <v>25</v>
      </c>
      <c r="AI78" s="7">
        <v>3.5</v>
      </c>
      <c r="AJ78" s="7">
        <v>7.5</v>
      </c>
      <c r="AK78" s="7">
        <v>3</v>
      </c>
      <c r="AL78" s="7">
        <v>7.5</v>
      </c>
      <c r="AM78" s="7">
        <f t="shared" si="127"/>
        <v>21.5</v>
      </c>
      <c r="AN78" s="7">
        <v>7</v>
      </c>
      <c r="AO78" s="7">
        <v>32</v>
      </c>
      <c r="AP78" s="7">
        <v>8</v>
      </c>
      <c r="AQ78" s="7">
        <v>38</v>
      </c>
      <c r="AR78" s="7">
        <f t="shared" si="128"/>
        <v>85</v>
      </c>
      <c r="AS78" s="7">
        <v>3</v>
      </c>
      <c r="AT78" s="7">
        <v>12</v>
      </c>
      <c r="AU78" s="7">
        <v>3</v>
      </c>
      <c r="AV78" s="7">
        <v>11</v>
      </c>
      <c r="AW78" s="7">
        <f t="shared" si="129"/>
        <v>29</v>
      </c>
      <c r="AX78" s="7">
        <v>1.5</v>
      </c>
      <c r="AY78" s="7">
        <v>5</v>
      </c>
      <c r="AZ78" s="7">
        <v>1.5</v>
      </c>
      <c r="BA78" s="7">
        <v>6</v>
      </c>
      <c r="BB78" s="7">
        <f t="shared" si="130"/>
        <v>14</v>
      </c>
      <c r="BC78" s="7">
        <v>3</v>
      </c>
      <c r="BD78" s="7">
        <v>8</v>
      </c>
      <c r="BE78" s="7">
        <v>5</v>
      </c>
      <c r="BF78" s="7">
        <v>13</v>
      </c>
      <c r="BG78" s="7">
        <f t="shared" si="131"/>
        <v>29</v>
      </c>
      <c r="BH78" s="7">
        <v>4</v>
      </c>
      <c r="BI78" s="7">
        <v>21</v>
      </c>
      <c r="BJ78" s="7">
        <v>5</v>
      </c>
      <c r="BK78" s="7">
        <v>21</v>
      </c>
      <c r="BL78" s="7">
        <f t="shared" si="132"/>
        <v>51</v>
      </c>
      <c r="BM78" s="7">
        <v>12</v>
      </c>
      <c r="BN78" s="7">
        <v>44</v>
      </c>
      <c r="BO78" s="7">
        <v>13</v>
      </c>
      <c r="BP78" s="7">
        <v>48</v>
      </c>
      <c r="BQ78" s="7">
        <f t="shared" si="133"/>
        <v>117</v>
      </c>
      <c r="BR78" s="1">
        <f t="shared" si="134"/>
        <v>168</v>
      </c>
      <c r="BS78" s="7">
        <v>3</v>
      </c>
      <c r="BT78" s="7">
        <v>10</v>
      </c>
      <c r="BU78" s="7">
        <v>4</v>
      </c>
      <c r="BV78" s="7">
        <v>12</v>
      </c>
      <c r="BW78" s="7">
        <f t="shared" si="135"/>
        <v>29</v>
      </c>
      <c r="BX78" s="7">
        <v>2.5</v>
      </c>
      <c r="BY78" s="7">
        <v>9.5</v>
      </c>
      <c r="BZ78" s="7">
        <v>3</v>
      </c>
      <c r="CA78" s="7">
        <v>9</v>
      </c>
      <c r="CB78" s="7">
        <f t="shared" si="136"/>
        <v>24</v>
      </c>
      <c r="CC78" s="7">
        <v>1.5</v>
      </c>
      <c r="CD78" s="7">
        <v>4.5</v>
      </c>
      <c r="CE78" s="7">
        <v>2</v>
      </c>
      <c r="CF78" s="7">
        <v>6.5</v>
      </c>
      <c r="CG78" s="7">
        <f t="shared" si="137"/>
        <v>14.5</v>
      </c>
      <c r="CH78" s="1">
        <f t="shared" si="138"/>
        <v>497</v>
      </c>
      <c r="CI78" s="7">
        <v>1.5</v>
      </c>
      <c r="CJ78" s="7">
        <v>3</v>
      </c>
      <c r="CK78" s="7">
        <v>1.5</v>
      </c>
      <c r="CL78" s="7">
        <v>4.5</v>
      </c>
      <c r="CM78" s="7">
        <f t="shared" si="139"/>
        <v>10.5</v>
      </c>
      <c r="CN78" s="7"/>
      <c r="CO78" s="7"/>
      <c r="CP78" s="7"/>
      <c r="CQ78" s="7"/>
      <c r="CR78" s="7">
        <f t="shared" si="22"/>
        <v>0</v>
      </c>
      <c r="CS78" s="7"/>
      <c r="CT78" s="7"/>
      <c r="CU78" s="7"/>
      <c r="CV78" s="7"/>
      <c r="CW78" s="7">
        <f t="shared" si="23"/>
        <v>0</v>
      </c>
      <c r="CX78" s="7" t="str">
        <f t="shared" si="24"/>
        <v>دور ثان</v>
      </c>
      <c r="CY78" s="13" t="str">
        <f t="shared" si="96"/>
        <v/>
      </c>
      <c r="CZ78" s="1"/>
      <c r="DA78" s="7" t="str">
        <f t="shared" si="97"/>
        <v/>
      </c>
      <c r="DB78" s="7" t="str">
        <f t="shared" si="98"/>
        <v/>
      </c>
      <c r="DC78" s="7" t="str">
        <f t="shared" si="99"/>
        <v/>
      </c>
      <c r="DD78" s="7" t="str">
        <f t="shared" si="100"/>
        <v/>
      </c>
      <c r="DE78" s="7" t="str">
        <f t="shared" si="101"/>
        <v/>
      </c>
      <c r="DF78" s="7" t="str">
        <f t="shared" si="102"/>
        <v/>
      </c>
      <c r="DG78" s="7" t="str">
        <f t="shared" si="103"/>
        <v/>
      </c>
      <c r="DH78" s="7" t="str">
        <f t="shared" si="104"/>
        <v/>
      </c>
      <c r="DI78" s="7" t="str">
        <f t="shared" si="105"/>
        <v/>
      </c>
      <c r="DJ78" s="7" t="str">
        <f t="shared" si="106"/>
        <v/>
      </c>
      <c r="DK78" s="7" t="str">
        <f t="shared" si="107"/>
        <v/>
      </c>
      <c r="DL78" s="7" t="str">
        <f t="shared" si="108"/>
        <v/>
      </c>
      <c r="DM78" s="7" t="str">
        <f t="shared" si="109"/>
        <v/>
      </c>
      <c r="DN78" s="7" t="str">
        <f t="shared" si="110"/>
        <v/>
      </c>
      <c r="DO78" s="7" t="str">
        <f t="shared" si="111"/>
        <v/>
      </c>
      <c r="DP78" s="6">
        <f t="shared" si="112"/>
        <v>13</v>
      </c>
      <c r="DQ78" s="6">
        <f t="shared" si="113"/>
        <v>15</v>
      </c>
      <c r="DR78" s="6"/>
      <c r="DS78" s="6"/>
      <c r="DT78" s="6"/>
      <c r="DU78" s="14"/>
      <c r="DV78" s="14"/>
      <c r="DW78" s="14"/>
      <c r="DX78" s="14"/>
    </row>
    <row r="79" spans="1:256" s="15" customFormat="1" ht="24.95" customHeight="1" x14ac:dyDescent="0.25">
      <c r="A79" s="7">
        <v>44</v>
      </c>
      <c r="B79" s="8">
        <f t="shared" si="120"/>
        <v>13</v>
      </c>
      <c r="C79" s="8">
        <f t="shared" si="121"/>
        <v>9</v>
      </c>
      <c r="D79" s="8">
        <f t="shared" si="122"/>
        <v>2002</v>
      </c>
      <c r="E79" s="9">
        <v>30209131300744</v>
      </c>
      <c r="F79" s="10">
        <f t="shared" si="123"/>
        <v>37512</v>
      </c>
      <c r="G79" s="8">
        <f t="shared" si="117"/>
        <v>18</v>
      </c>
      <c r="H79" s="8">
        <f t="shared" si="118"/>
        <v>0</v>
      </c>
      <c r="I79" s="11">
        <f t="shared" si="119"/>
        <v>15</v>
      </c>
      <c r="J79" s="12"/>
      <c r="K79" s="12"/>
      <c r="L79" s="12"/>
      <c r="M79" s="3" t="s">
        <v>231</v>
      </c>
      <c r="N79" s="4">
        <v>2506</v>
      </c>
      <c r="O79" s="5">
        <v>1545</v>
      </c>
      <c r="P79" s="5">
        <v>2472</v>
      </c>
      <c r="Q79" s="5"/>
      <c r="R79" s="6"/>
      <c r="S79" s="7"/>
      <c r="T79" s="7">
        <v>4</v>
      </c>
      <c r="U79" s="7">
        <v>14.5</v>
      </c>
      <c r="V79" s="7">
        <v>4</v>
      </c>
      <c r="W79" s="7">
        <v>11.5</v>
      </c>
      <c r="X79" s="7">
        <f t="shared" si="124"/>
        <v>34</v>
      </c>
      <c r="Y79" s="7">
        <v>4</v>
      </c>
      <c r="Z79" s="7">
        <v>8</v>
      </c>
      <c r="AA79" s="7">
        <v>3.5</v>
      </c>
      <c r="AB79" s="7">
        <v>5</v>
      </c>
      <c r="AC79" s="7">
        <f t="shared" si="125"/>
        <v>20.5</v>
      </c>
      <c r="AD79" s="7">
        <v>3.5</v>
      </c>
      <c r="AE79" s="7">
        <v>10</v>
      </c>
      <c r="AF79" s="7">
        <v>4</v>
      </c>
      <c r="AG79" s="7">
        <v>10</v>
      </c>
      <c r="AH79" s="7">
        <f t="shared" si="126"/>
        <v>27.5</v>
      </c>
      <c r="AI79" s="7">
        <v>3.5</v>
      </c>
      <c r="AJ79" s="7">
        <v>6.5</v>
      </c>
      <c r="AK79" s="7">
        <v>3</v>
      </c>
      <c r="AL79" s="7">
        <v>7.5</v>
      </c>
      <c r="AM79" s="7">
        <f t="shared" si="127"/>
        <v>20.5</v>
      </c>
      <c r="AN79" s="7">
        <v>7</v>
      </c>
      <c r="AO79" s="7">
        <v>24</v>
      </c>
      <c r="AP79" s="7">
        <v>8</v>
      </c>
      <c r="AQ79" s="7">
        <v>29</v>
      </c>
      <c r="AR79" s="7">
        <f t="shared" si="128"/>
        <v>68</v>
      </c>
      <c r="AS79" s="7">
        <v>3</v>
      </c>
      <c r="AT79" s="7">
        <v>9</v>
      </c>
      <c r="AU79" s="7">
        <v>3</v>
      </c>
      <c r="AV79" s="7">
        <v>6</v>
      </c>
      <c r="AW79" s="7">
        <f t="shared" si="129"/>
        <v>21</v>
      </c>
      <c r="AX79" s="7">
        <v>1.5</v>
      </c>
      <c r="AY79" s="7">
        <v>6</v>
      </c>
      <c r="AZ79" s="7">
        <v>1.5</v>
      </c>
      <c r="BA79" s="7">
        <v>7.5</v>
      </c>
      <c r="BB79" s="7">
        <f t="shared" si="130"/>
        <v>16.5</v>
      </c>
      <c r="BC79" s="7">
        <v>5</v>
      </c>
      <c r="BD79" s="7">
        <v>2</v>
      </c>
      <c r="BE79" s="7">
        <v>5</v>
      </c>
      <c r="BF79" s="7">
        <v>13</v>
      </c>
      <c r="BG79" s="7">
        <f t="shared" si="131"/>
        <v>25</v>
      </c>
      <c r="BH79" s="7">
        <v>4</v>
      </c>
      <c r="BI79" s="7">
        <v>16</v>
      </c>
      <c r="BJ79" s="7">
        <v>5</v>
      </c>
      <c r="BK79" s="7">
        <v>18</v>
      </c>
      <c r="BL79" s="7">
        <f t="shared" si="132"/>
        <v>43</v>
      </c>
      <c r="BM79" s="7">
        <v>12</v>
      </c>
      <c r="BN79" s="7">
        <v>44</v>
      </c>
      <c r="BO79" s="7">
        <v>13</v>
      </c>
      <c r="BP79" s="7">
        <v>48</v>
      </c>
      <c r="BQ79" s="7">
        <f t="shared" si="133"/>
        <v>117</v>
      </c>
      <c r="BR79" s="1">
        <f t="shared" si="134"/>
        <v>160</v>
      </c>
      <c r="BS79" s="7">
        <v>3</v>
      </c>
      <c r="BT79" s="7">
        <v>14</v>
      </c>
      <c r="BU79" s="7">
        <v>4</v>
      </c>
      <c r="BV79" s="7">
        <v>9</v>
      </c>
      <c r="BW79" s="7">
        <f t="shared" si="135"/>
        <v>30</v>
      </c>
      <c r="BX79" s="7">
        <v>2.5</v>
      </c>
      <c r="BY79" s="7">
        <v>9.5</v>
      </c>
      <c r="BZ79" s="7">
        <v>3</v>
      </c>
      <c r="CA79" s="7">
        <v>9</v>
      </c>
      <c r="CB79" s="7">
        <f t="shared" si="136"/>
        <v>24</v>
      </c>
      <c r="CC79" s="7">
        <v>1.5</v>
      </c>
      <c r="CD79" s="7">
        <v>5</v>
      </c>
      <c r="CE79" s="7">
        <v>2</v>
      </c>
      <c r="CF79" s="7">
        <v>6.5</v>
      </c>
      <c r="CG79" s="7">
        <f t="shared" si="137"/>
        <v>15</v>
      </c>
      <c r="CH79" s="1">
        <f t="shared" si="138"/>
        <v>462</v>
      </c>
      <c r="CI79" s="7">
        <v>1.5</v>
      </c>
      <c r="CJ79" s="7">
        <v>5.5</v>
      </c>
      <c r="CK79" s="7">
        <v>1.5</v>
      </c>
      <c r="CL79" s="7">
        <v>2</v>
      </c>
      <c r="CM79" s="7">
        <f t="shared" si="139"/>
        <v>10.5</v>
      </c>
      <c r="CN79" s="7"/>
      <c r="CO79" s="7"/>
      <c r="CP79" s="7"/>
      <c r="CQ79" s="7"/>
      <c r="CR79" s="7">
        <f t="shared" si="22"/>
        <v>0</v>
      </c>
      <c r="CS79" s="7"/>
      <c r="CT79" s="7"/>
      <c r="CU79" s="7"/>
      <c r="CV79" s="7"/>
      <c r="CW79" s="7">
        <f t="shared" si="23"/>
        <v>0</v>
      </c>
      <c r="CX79" s="7" t="str">
        <f t="shared" si="24"/>
        <v>دور ثان</v>
      </c>
      <c r="CY79" s="13" t="str">
        <f t="shared" si="96"/>
        <v/>
      </c>
      <c r="CZ79" s="1"/>
      <c r="DA79" s="7" t="str">
        <f t="shared" si="97"/>
        <v/>
      </c>
      <c r="DB79" s="7" t="str">
        <f t="shared" si="98"/>
        <v/>
      </c>
      <c r="DC79" s="7" t="str">
        <f t="shared" si="99"/>
        <v/>
      </c>
      <c r="DD79" s="7" t="str">
        <f t="shared" si="100"/>
        <v/>
      </c>
      <c r="DE79" s="7" t="str">
        <f t="shared" si="101"/>
        <v/>
      </c>
      <c r="DF79" s="7" t="str">
        <f t="shared" si="102"/>
        <v/>
      </c>
      <c r="DG79" s="7" t="str">
        <f t="shared" si="103"/>
        <v/>
      </c>
      <c r="DH79" s="7" t="str">
        <f t="shared" si="104"/>
        <v/>
      </c>
      <c r="DI79" s="7" t="str">
        <f t="shared" si="105"/>
        <v/>
      </c>
      <c r="DJ79" s="7" t="str">
        <f t="shared" si="106"/>
        <v/>
      </c>
      <c r="DK79" s="7" t="str">
        <f t="shared" si="107"/>
        <v/>
      </c>
      <c r="DL79" s="7" t="str">
        <f t="shared" si="108"/>
        <v/>
      </c>
      <c r="DM79" s="7" t="str">
        <f t="shared" si="109"/>
        <v/>
      </c>
      <c r="DN79" s="7" t="str">
        <f t="shared" si="110"/>
        <v/>
      </c>
      <c r="DO79" s="7" t="str">
        <f t="shared" si="111"/>
        <v/>
      </c>
      <c r="DP79" s="6">
        <f t="shared" si="112"/>
        <v>13</v>
      </c>
      <c r="DQ79" s="6">
        <f t="shared" si="113"/>
        <v>15</v>
      </c>
      <c r="DR79" s="6"/>
      <c r="DS79" s="6"/>
      <c r="DT79" s="6"/>
      <c r="DU79" s="14"/>
      <c r="DV79" s="14"/>
      <c r="DW79" s="14"/>
      <c r="DX79" s="14"/>
    </row>
    <row r="80" spans="1:256" s="15" customFormat="1" ht="24.95" customHeight="1" x14ac:dyDescent="0.25">
      <c r="A80" s="7">
        <v>45</v>
      </c>
      <c r="B80" s="8">
        <f t="shared" si="120"/>
        <v>1</v>
      </c>
      <c r="C80" s="8">
        <f t="shared" si="121"/>
        <v>7</v>
      </c>
      <c r="D80" s="8">
        <f t="shared" si="122"/>
        <v>2002</v>
      </c>
      <c r="E80" s="9">
        <v>30207011317381</v>
      </c>
      <c r="F80" s="10">
        <f t="shared" si="123"/>
        <v>37438</v>
      </c>
      <c r="G80" s="8">
        <f t="shared" si="117"/>
        <v>0</v>
      </c>
      <c r="H80" s="8">
        <f t="shared" si="118"/>
        <v>3</v>
      </c>
      <c r="I80" s="11">
        <f t="shared" si="119"/>
        <v>15</v>
      </c>
      <c r="J80" s="12"/>
      <c r="K80" s="12"/>
      <c r="L80" s="12"/>
      <c r="M80" s="3" t="s">
        <v>232</v>
      </c>
      <c r="N80" s="4">
        <v>2507</v>
      </c>
      <c r="O80" s="5">
        <v>1546</v>
      </c>
      <c r="P80" s="5">
        <v>2473</v>
      </c>
      <c r="Q80" s="5"/>
      <c r="R80" s="6"/>
      <c r="S80" s="7"/>
      <c r="T80" s="7">
        <v>3.5</v>
      </c>
      <c r="U80" s="7">
        <v>16</v>
      </c>
      <c r="V80" s="7">
        <v>4</v>
      </c>
      <c r="W80" s="7">
        <v>10.5</v>
      </c>
      <c r="X80" s="7">
        <f t="shared" si="124"/>
        <v>34</v>
      </c>
      <c r="Y80" s="7">
        <v>4</v>
      </c>
      <c r="Z80" s="7">
        <v>5</v>
      </c>
      <c r="AA80" s="7">
        <v>3.5</v>
      </c>
      <c r="AB80" s="7">
        <v>9.5</v>
      </c>
      <c r="AC80" s="7">
        <f t="shared" si="125"/>
        <v>22</v>
      </c>
      <c r="AD80" s="7">
        <v>4.5</v>
      </c>
      <c r="AE80" s="7">
        <v>5.5</v>
      </c>
      <c r="AF80" s="7">
        <v>4.5</v>
      </c>
      <c r="AG80" s="7">
        <v>10.5</v>
      </c>
      <c r="AH80" s="7">
        <f t="shared" si="126"/>
        <v>25</v>
      </c>
      <c r="AI80" s="7">
        <v>3.5</v>
      </c>
      <c r="AJ80" s="7">
        <v>9.5</v>
      </c>
      <c r="AK80" s="7">
        <v>3</v>
      </c>
      <c r="AL80" s="7">
        <v>4</v>
      </c>
      <c r="AM80" s="7">
        <f t="shared" si="127"/>
        <v>20</v>
      </c>
      <c r="AN80" s="7">
        <v>8</v>
      </c>
      <c r="AO80" s="7">
        <v>23</v>
      </c>
      <c r="AP80" s="7">
        <v>8</v>
      </c>
      <c r="AQ80" s="7">
        <v>38</v>
      </c>
      <c r="AR80" s="7">
        <f t="shared" si="128"/>
        <v>77</v>
      </c>
      <c r="AS80" s="7">
        <v>3.5</v>
      </c>
      <c r="AT80" s="7">
        <v>5</v>
      </c>
      <c r="AU80" s="7">
        <v>3.5</v>
      </c>
      <c r="AV80" s="7">
        <v>8</v>
      </c>
      <c r="AW80" s="7">
        <f t="shared" si="129"/>
        <v>20</v>
      </c>
      <c r="AX80" s="7">
        <v>1.5</v>
      </c>
      <c r="AY80" s="7">
        <v>6.5</v>
      </c>
      <c r="AZ80" s="7">
        <v>1.5</v>
      </c>
      <c r="BA80" s="7">
        <v>5</v>
      </c>
      <c r="BB80" s="7">
        <f t="shared" si="130"/>
        <v>14.5</v>
      </c>
      <c r="BC80" s="7">
        <v>3</v>
      </c>
      <c r="BD80" s="7">
        <v>6</v>
      </c>
      <c r="BE80" s="7">
        <v>5</v>
      </c>
      <c r="BF80" s="7">
        <v>15</v>
      </c>
      <c r="BG80" s="7">
        <f t="shared" si="131"/>
        <v>29</v>
      </c>
      <c r="BH80" s="7">
        <v>4</v>
      </c>
      <c r="BI80" s="7">
        <v>10</v>
      </c>
      <c r="BJ80" s="7">
        <v>5</v>
      </c>
      <c r="BK80" s="7">
        <v>15</v>
      </c>
      <c r="BL80" s="7">
        <f t="shared" si="132"/>
        <v>34</v>
      </c>
      <c r="BM80" s="7">
        <v>9</v>
      </c>
      <c r="BN80" s="7">
        <v>41</v>
      </c>
      <c r="BO80" s="7">
        <v>13</v>
      </c>
      <c r="BP80" s="7">
        <v>48</v>
      </c>
      <c r="BQ80" s="7">
        <f t="shared" si="133"/>
        <v>111</v>
      </c>
      <c r="BR80" s="1">
        <f t="shared" si="134"/>
        <v>145</v>
      </c>
      <c r="BS80" s="7">
        <v>5</v>
      </c>
      <c r="BT80" s="7">
        <v>8</v>
      </c>
      <c r="BU80" s="7">
        <v>4</v>
      </c>
      <c r="BV80" s="7">
        <v>8</v>
      </c>
      <c r="BW80" s="7">
        <f t="shared" si="135"/>
        <v>25</v>
      </c>
      <c r="BX80" s="7">
        <v>3.5</v>
      </c>
      <c r="BY80" s="7">
        <v>6</v>
      </c>
      <c r="BZ80" s="7">
        <v>3</v>
      </c>
      <c r="CA80" s="7">
        <v>8</v>
      </c>
      <c r="CB80" s="7">
        <f t="shared" si="136"/>
        <v>20.5</v>
      </c>
      <c r="CC80" s="7">
        <v>1.5</v>
      </c>
      <c r="CD80" s="7">
        <v>5</v>
      </c>
      <c r="CE80" s="7">
        <v>1</v>
      </c>
      <c r="CF80" s="7">
        <v>5</v>
      </c>
      <c r="CG80" s="7">
        <f t="shared" si="137"/>
        <v>12.5</v>
      </c>
      <c r="CH80" s="1">
        <f t="shared" si="138"/>
        <v>444.5</v>
      </c>
      <c r="CI80" s="7">
        <v>1.5</v>
      </c>
      <c r="CJ80" s="7">
        <v>5.5</v>
      </c>
      <c r="CK80" s="7">
        <v>1.5</v>
      </c>
      <c r="CL80" s="7">
        <v>2</v>
      </c>
      <c r="CM80" s="7">
        <f t="shared" si="139"/>
        <v>10.5</v>
      </c>
      <c r="CN80" s="7"/>
      <c r="CO80" s="7"/>
      <c r="CP80" s="7"/>
      <c r="CQ80" s="7"/>
      <c r="CR80" s="7">
        <f t="shared" si="22"/>
        <v>0</v>
      </c>
      <c r="CS80" s="7"/>
      <c r="CT80" s="7"/>
      <c r="CU80" s="7"/>
      <c r="CV80" s="7"/>
      <c r="CW80" s="7">
        <f t="shared" si="23"/>
        <v>0</v>
      </c>
      <c r="CX80" s="7" t="str">
        <f t="shared" si="24"/>
        <v>دور ثان</v>
      </c>
      <c r="CY80" s="13" t="str">
        <f t="shared" si="96"/>
        <v/>
      </c>
      <c r="CZ80" s="1"/>
      <c r="DA80" s="7" t="str">
        <f t="shared" si="97"/>
        <v/>
      </c>
      <c r="DB80" s="7" t="str">
        <f t="shared" si="98"/>
        <v/>
      </c>
      <c r="DC80" s="7" t="str">
        <f t="shared" si="99"/>
        <v/>
      </c>
      <c r="DD80" s="7" t="str">
        <f t="shared" si="100"/>
        <v/>
      </c>
      <c r="DE80" s="7" t="str">
        <f t="shared" si="101"/>
        <v/>
      </c>
      <c r="DF80" s="7" t="str">
        <f t="shared" si="102"/>
        <v/>
      </c>
      <c r="DG80" s="7" t="str">
        <f t="shared" si="103"/>
        <v/>
      </c>
      <c r="DH80" s="7" t="str">
        <f t="shared" si="104"/>
        <v/>
      </c>
      <c r="DI80" s="7" t="str">
        <f t="shared" si="105"/>
        <v/>
      </c>
      <c r="DJ80" s="7" t="str">
        <f t="shared" si="106"/>
        <v/>
      </c>
      <c r="DK80" s="7" t="str">
        <f t="shared" si="107"/>
        <v/>
      </c>
      <c r="DL80" s="7" t="str">
        <f t="shared" si="108"/>
        <v/>
      </c>
      <c r="DM80" s="7" t="str">
        <f t="shared" si="109"/>
        <v/>
      </c>
      <c r="DN80" s="7" t="str">
        <f t="shared" si="110"/>
        <v/>
      </c>
      <c r="DO80" s="7" t="str">
        <f t="shared" si="111"/>
        <v/>
      </c>
      <c r="DP80" s="6">
        <f t="shared" si="112"/>
        <v>13</v>
      </c>
      <c r="DQ80" s="6">
        <f t="shared" si="113"/>
        <v>15</v>
      </c>
      <c r="DR80" s="6"/>
      <c r="DS80" s="6"/>
      <c r="DT80" s="6"/>
      <c r="DU80" s="14"/>
      <c r="DV80" s="14"/>
      <c r="DW80" s="14"/>
      <c r="DX80" s="14"/>
    </row>
    <row r="81" spans="1:256" s="15" customFormat="1" ht="24.95" customHeight="1" x14ac:dyDescent="0.25">
      <c r="A81" s="7">
        <v>46</v>
      </c>
      <c r="B81" s="8">
        <f t="shared" si="120"/>
        <v>1</v>
      </c>
      <c r="C81" s="8">
        <f t="shared" si="121"/>
        <v>1</v>
      </c>
      <c r="D81" s="8">
        <f t="shared" si="122"/>
        <v>2002</v>
      </c>
      <c r="E81" s="9">
        <v>30201011302025</v>
      </c>
      <c r="F81" s="10">
        <f t="shared" si="123"/>
        <v>37257</v>
      </c>
      <c r="G81" s="8">
        <f t="shared" si="117"/>
        <v>0</v>
      </c>
      <c r="H81" s="8">
        <f t="shared" si="118"/>
        <v>9</v>
      </c>
      <c r="I81" s="11">
        <f t="shared" si="119"/>
        <v>15</v>
      </c>
      <c r="J81" s="12"/>
      <c r="K81" s="12"/>
      <c r="L81" s="12"/>
      <c r="M81" s="3" t="s">
        <v>233</v>
      </c>
      <c r="N81" s="4">
        <v>2498</v>
      </c>
      <c r="O81" s="5">
        <v>1479</v>
      </c>
      <c r="P81" s="5">
        <v>2524</v>
      </c>
      <c r="Q81" s="5"/>
      <c r="R81" s="6"/>
      <c r="S81" s="7"/>
      <c r="T81" s="7">
        <v>4</v>
      </c>
      <c r="U81" s="7">
        <v>10</v>
      </c>
      <c r="V81" s="7">
        <v>4</v>
      </c>
      <c r="W81" s="7">
        <v>8.5</v>
      </c>
      <c r="X81" s="7">
        <f t="shared" si="124"/>
        <v>26.5</v>
      </c>
      <c r="Y81" s="7">
        <v>3.5</v>
      </c>
      <c r="Z81" s="7">
        <v>6.5</v>
      </c>
      <c r="AA81" s="7">
        <v>3.5</v>
      </c>
      <c r="AB81" s="7">
        <v>6.5</v>
      </c>
      <c r="AC81" s="7">
        <f t="shared" si="125"/>
        <v>20</v>
      </c>
      <c r="AD81" s="7">
        <v>4</v>
      </c>
      <c r="AE81" s="7">
        <v>15</v>
      </c>
      <c r="AF81" s="7">
        <v>4</v>
      </c>
      <c r="AG81" s="7">
        <v>8</v>
      </c>
      <c r="AH81" s="7">
        <f t="shared" si="126"/>
        <v>31</v>
      </c>
      <c r="AI81" s="7">
        <v>3</v>
      </c>
      <c r="AJ81" s="7">
        <v>12</v>
      </c>
      <c r="AK81" s="7">
        <v>3</v>
      </c>
      <c r="AL81" s="7">
        <v>4</v>
      </c>
      <c r="AM81" s="7">
        <f t="shared" si="127"/>
        <v>22</v>
      </c>
      <c r="AN81" s="7">
        <v>8</v>
      </c>
      <c r="AO81" s="7">
        <v>36</v>
      </c>
      <c r="AP81" s="7">
        <v>8</v>
      </c>
      <c r="AQ81" s="7">
        <v>36</v>
      </c>
      <c r="AR81" s="7">
        <f t="shared" si="128"/>
        <v>88</v>
      </c>
      <c r="AS81" s="7">
        <v>3.5</v>
      </c>
      <c r="AT81" s="7">
        <v>6</v>
      </c>
      <c r="AU81" s="7">
        <v>3</v>
      </c>
      <c r="AV81" s="7">
        <v>16</v>
      </c>
      <c r="AW81" s="7">
        <f t="shared" si="129"/>
        <v>28.5</v>
      </c>
      <c r="AX81" s="7">
        <v>1.5</v>
      </c>
      <c r="AY81" s="7">
        <v>4</v>
      </c>
      <c r="AZ81" s="7">
        <v>1</v>
      </c>
      <c r="BA81" s="7">
        <v>4.5</v>
      </c>
      <c r="BB81" s="7">
        <f t="shared" si="130"/>
        <v>11</v>
      </c>
      <c r="BC81" s="7">
        <v>3.5</v>
      </c>
      <c r="BD81" s="7">
        <v>8</v>
      </c>
      <c r="BE81" s="7">
        <v>5</v>
      </c>
      <c r="BF81" s="7">
        <v>16</v>
      </c>
      <c r="BG81" s="7">
        <f t="shared" si="131"/>
        <v>32.5</v>
      </c>
      <c r="BH81" s="7">
        <v>4.5</v>
      </c>
      <c r="BI81" s="7">
        <v>11</v>
      </c>
      <c r="BJ81" s="7">
        <v>5</v>
      </c>
      <c r="BK81" s="7">
        <v>20</v>
      </c>
      <c r="BL81" s="7">
        <f t="shared" si="132"/>
        <v>40.5</v>
      </c>
      <c r="BM81" s="7">
        <v>10</v>
      </c>
      <c r="BN81" s="7">
        <v>49</v>
      </c>
      <c r="BO81" s="7">
        <v>10</v>
      </c>
      <c r="BP81" s="7">
        <v>36</v>
      </c>
      <c r="BQ81" s="7">
        <f t="shared" si="133"/>
        <v>105</v>
      </c>
      <c r="BR81" s="1">
        <f t="shared" si="134"/>
        <v>145.5</v>
      </c>
      <c r="BS81" s="7">
        <v>3.5</v>
      </c>
      <c r="BT81" s="7">
        <v>9</v>
      </c>
      <c r="BU81" s="7">
        <v>4</v>
      </c>
      <c r="BV81" s="7">
        <v>17</v>
      </c>
      <c r="BW81" s="7">
        <f t="shared" si="135"/>
        <v>33.5</v>
      </c>
      <c r="BX81" s="7">
        <v>2</v>
      </c>
      <c r="BY81" s="7">
        <v>5</v>
      </c>
      <c r="BZ81" s="7">
        <v>3</v>
      </c>
      <c r="CA81" s="7">
        <v>11</v>
      </c>
      <c r="CB81" s="7">
        <f t="shared" si="136"/>
        <v>21</v>
      </c>
      <c r="CC81" s="7">
        <v>1.5</v>
      </c>
      <c r="CD81" s="7">
        <v>4.5</v>
      </c>
      <c r="CE81" s="7">
        <v>1</v>
      </c>
      <c r="CF81" s="7">
        <v>5</v>
      </c>
      <c r="CG81" s="7">
        <f t="shared" si="137"/>
        <v>12</v>
      </c>
      <c r="CH81" s="1">
        <f t="shared" si="138"/>
        <v>471.5</v>
      </c>
      <c r="CI81" s="7">
        <v>1.5</v>
      </c>
      <c r="CJ81" s="7">
        <v>5</v>
      </c>
      <c r="CK81" s="7">
        <v>2</v>
      </c>
      <c r="CL81" s="7">
        <v>2</v>
      </c>
      <c r="CM81" s="7">
        <f t="shared" si="139"/>
        <v>10.5</v>
      </c>
      <c r="CN81" s="7"/>
      <c r="CO81" s="7"/>
      <c r="CP81" s="7"/>
      <c r="CQ81" s="7"/>
      <c r="CR81" s="7">
        <f t="shared" si="22"/>
        <v>0</v>
      </c>
      <c r="CS81" s="7"/>
      <c r="CT81" s="7"/>
      <c r="CU81" s="7"/>
      <c r="CV81" s="7"/>
      <c r="CW81" s="7">
        <f t="shared" si="23"/>
        <v>0</v>
      </c>
      <c r="CX81" s="7" t="str">
        <f t="shared" si="24"/>
        <v>دور ثان</v>
      </c>
      <c r="CY81" s="13" t="str">
        <f t="shared" si="96"/>
        <v/>
      </c>
      <c r="CZ81" s="1"/>
      <c r="DA81" s="7" t="str">
        <f t="shared" si="97"/>
        <v/>
      </c>
      <c r="DB81" s="7" t="str">
        <f t="shared" si="98"/>
        <v/>
      </c>
      <c r="DC81" s="7" t="str">
        <f t="shared" si="99"/>
        <v/>
      </c>
      <c r="DD81" s="7" t="str">
        <f t="shared" si="100"/>
        <v/>
      </c>
      <c r="DE81" s="7" t="str">
        <f t="shared" si="101"/>
        <v/>
      </c>
      <c r="DF81" s="7" t="str">
        <f t="shared" si="102"/>
        <v/>
      </c>
      <c r="DG81" s="7" t="str">
        <f t="shared" si="103"/>
        <v/>
      </c>
      <c r="DH81" s="7" t="str">
        <f t="shared" si="104"/>
        <v/>
      </c>
      <c r="DI81" s="7" t="str">
        <f t="shared" si="105"/>
        <v/>
      </c>
      <c r="DJ81" s="7" t="str">
        <f t="shared" si="106"/>
        <v/>
      </c>
      <c r="DK81" s="7" t="str">
        <f t="shared" si="107"/>
        <v/>
      </c>
      <c r="DL81" s="7" t="str">
        <f t="shared" si="108"/>
        <v/>
      </c>
      <c r="DM81" s="7" t="str">
        <f t="shared" si="109"/>
        <v/>
      </c>
      <c r="DN81" s="7" t="str">
        <f t="shared" si="110"/>
        <v/>
      </c>
      <c r="DO81" s="7" t="str">
        <f t="shared" si="111"/>
        <v/>
      </c>
      <c r="DP81" s="6">
        <f t="shared" si="112"/>
        <v>13</v>
      </c>
      <c r="DQ81" s="6">
        <f t="shared" si="113"/>
        <v>15</v>
      </c>
      <c r="DR81" s="6"/>
      <c r="DS81" s="6"/>
      <c r="DT81" s="6"/>
      <c r="DU81" s="14"/>
      <c r="DV81" s="14"/>
      <c r="DW81" s="14"/>
      <c r="DX81" s="14"/>
    </row>
    <row r="82" spans="1:256" s="15" customFormat="1" ht="24.95" customHeight="1" x14ac:dyDescent="0.25">
      <c r="A82" s="7">
        <v>47</v>
      </c>
      <c r="B82" s="8">
        <f t="shared" si="120"/>
        <v>3</v>
      </c>
      <c r="C82" s="8">
        <f t="shared" si="121"/>
        <v>3</v>
      </c>
      <c r="D82" s="8">
        <f t="shared" si="122"/>
        <v>2002</v>
      </c>
      <c r="E82" s="9">
        <v>30203031302829</v>
      </c>
      <c r="F82" s="10">
        <f t="shared" si="123"/>
        <v>37318</v>
      </c>
      <c r="G82" s="8">
        <f t="shared" si="117"/>
        <v>28</v>
      </c>
      <c r="H82" s="8">
        <f t="shared" si="118"/>
        <v>6</v>
      </c>
      <c r="I82" s="11">
        <f t="shared" si="119"/>
        <v>15</v>
      </c>
      <c r="J82" s="12"/>
      <c r="K82" s="12"/>
      <c r="L82" s="12"/>
      <c r="M82" s="3" t="s">
        <v>234</v>
      </c>
      <c r="N82" s="4">
        <v>2509</v>
      </c>
      <c r="O82" s="5">
        <v>1548</v>
      </c>
      <c r="P82" s="5">
        <v>2475</v>
      </c>
      <c r="Q82" s="5"/>
      <c r="R82" s="6"/>
      <c r="S82" s="7"/>
      <c r="T82" s="7">
        <v>4</v>
      </c>
      <c r="U82" s="7">
        <v>15.5</v>
      </c>
      <c r="V82" s="7">
        <v>4</v>
      </c>
      <c r="W82" s="7">
        <v>14</v>
      </c>
      <c r="X82" s="7">
        <f t="shared" si="124"/>
        <v>37.5</v>
      </c>
      <c r="Y82" s="7">
        <v>4</v>
      </c>
      <c r="Z82" s="7">
        <v>12</v>
      </c>
      <c r="AA82" s="7">
        <v>3</v>
      </c>
      <c r="AB82" s="7">
        <v>11</v>
      </c>
      <c r="AC82" s="7">
        <f t="shared" si="125"/>
        <v>30</v>
      </c>
      <c r="AD82" s="7">
        <v>3.5</v>
      </c>
      <c r="AE82" s="7">
        <v>11</v>
      </c>
      <c r="AF82" s="7">
        <v>4</v>
      </c>
      <c r="AG82" s="7">
        <v>14.5</v>
      </c>
      <c r="AH82" s="7">
        <f t="shared" si="126"/>
        <v>33</v>
      </c>
      <c r="AI82" s="7">
        <v>4</v>
      </c>
      <c r="AJ82" s="7">
        <v>10</v>
      </c>
      <c r="AK82" s="7">
        <v>3</v>
      </c>
      <c r="AL82" s="7">
        <v>7.5</v>
      </c>
      <c r="AM82" s="7">
        <f t="shared" si="127"/>
        <v>24.5</v>
      </c>
      <c r="AN82" s="7">
        <v>7</v>
      </c>
      <c r="AO82" s="7">
        <v>32</v>
      </c>
      <c r="AP82" s="7">
        <v>8</v>
      </c>
      <c r="AQ82" s="7">
        <v>36</v>
      </c>
      <c r="AR82" s="7">
        <f t="shared" si="128"/>
        <v>83</v>
      </c>
      <c r="AS82" s="7">
        <v>3</v>
      </c>
      <c r="AT82" s="7">
        <v>10</v>
      </c>
      <c r="AU82" s="7">
        <v>3</v>
      </c>
      <c r="AV82" s="7">
        <v>12</v>
      </c>
      <c r="AW82" s="7">
        <f t="shared" si="129"/>
        <v>28</v>
      </c>
      <c r="AX82" s="7">
        <v>1.5</v>
      </c>
      <c r="AY82" s="7">
        <v>6</v>
      </c>
      <c r="AZ82" s="7">
        <v>1.5</v>
      </c>
      <c r="BA82" s="7">
        <v>7</v>
      </c>
      <c r="BB82" s="7">
        <f t="shared" si="130"/>
        <v>16</v>
      </c>
      <c r="BC82" s="7">
        <v>3</v>
      </c>
      <c r="BD82" s="7">
        <v>10</v>
      </c>
      <c r="BE82" s="7">
        <v>5</v>
      </c>
      <c r="BF82" s="7">
        <v>17</v>
      </c>
      <c r="BG82" s="7">
        <f t="shared" si="131"/>
        <v>35</v>
      </c>
      <c r="BH82" s="7">
        <v>4</v>
      </c>
      <c r="BI82" s="7">
        <v>13</v>
      </c>
      <c r="BJ82" s="7">
        <v>5</v>
      </c>
      <c r="BK82" s="7">
        <v>21</v>
      </c>
      <c r="BL82" s="7">
        <f t="shared" si="132"/>
        <v>43</v>
      </c>
      <c r="BM82" s="7">
        <v>12</v>
      </c>
      <c r="BN82" s="7">
        <v>50</v>
      </c>
      <c r="BO82" s="7">
        <v>13</v>
      </c>
      <c r="BP82" s="7">
        <v>48</v>
      </c>
      <c r="BQ82" s="7">
        <f t="shared" si="133"/>
        <v>123</v>
      </c>
      <c r="BR82" s="1">
        <f t="shared" si="134"/>
        <v>166</v>
      </c>
      <c r="BS82" s="7">
        <v>3</v>
      </c>
      <c r="BT82" s="7">
        <v>10.5</v>
      </c>
      <c r="BU82" s="7">
        <v>4</v>
      </c>
      <c r="BV82" s="7">
        <v>11</v>
      </c>
      <c r="BW82" s="7">
        <f t="shared" si="135"/>
        <v>28.5</v>
      </c>
      <c r="BX82" s="7">
        <v>2.5</v>
      </c>
      <c r="BY82" s="7">
        <v>6</v>
      </c>
      <c r="BZ82" s="7">
        <v>3</v>
      </c>
      <c r="CA82" s="7">
        <v>9</v>
      </c>
      <c r="CB82" s="7">
        <f t="shared" si="136"/>
        <v>20.5</v>
      </c>
      <c r="CC82" s="7">
        <v>1.5</v>
      </c>
      <c r="CD82" s="7">
        <v>6</v>
      </c>
      <c r="CE82" s="7">
        <v>2</v>
      </c>
      <c r="CF82" s="7">
        <v>7.5</v>
      </c>
      <c r="CG82" s="7">
        <f t="shared" si="137"/>
        <v>17</v>
      </c>
      <c r="CH82" s="1">
        <f t="shared" si="138"/>
        <v>519</v>
      </c>
      <c r="CI82" s="7">
        <v>1.5</v>
      </c>
      <c r="CJ82" s="7">
        <v>5.5</v>
      </c>
      <c r="CK82" s="7">
        <v>1.5</v>
      </c>
      <c r="CL82" s="7">
        <v>5</v>
      </c>
      <c r="CM82" s="7">
        <f t="shared" si="139"/>
        <v>13.5</v>
      </c>
      <c r="CN82" s="7"/>
      <c r="CO82" s="7"/>
      <c r="CP82" s="7"/>
      <c r="CQ82" s="7"/>
      <c r="CR82" s="7">
        <f t="shared" si="22"/>
        <v>0</v>
      </c>
      <c r="CS82" s="7"/>
      <c r="CT82" s="7"/>
      <c r="CU82" s="7"/>
      <c r="CV82" s="7"/>
      <c r="CW82" s="7">
        <f t="shared" si="23"/>
        <v>0</v>
      </c>
      <c r="CX82" s="7" t="str">
        <f t="shared" si="24"/>
        <v>دور ثان</v>
      </c>
      <c r="CY82" s="13" t="str">
        <f t="shared" si="96"/>
        <v/>
      </c>
      <c r="CZ82" s="1"/>
      <c r="DA82" s="7" t="str">
        <f t="shared" si="97"/>
        <v/>
      </c>
      <c r="DB82" s="7" t="str">
        <f t="shared" si="98"/>
        <v/>
      </c>
      <c r="DC82" s="7" t="str">
        <f t="shared" si="99"/>
        <v/>
      </c>
      <c r="DD82" s="7" t="str">
        <f t="shared" si="100"/>
        <v/>
      </c>
      <c r="DE82" s="7" t="str">
        <f t="shared" si="101"/>
        <v/>
      </c>
      <c r="DF82" s="7" t="str">
        <f t="shared" si="102"/>
        <v/>
      </c>
      <c r="DG82" s="7" t="str">
        <f t="shared" si="103"/>
        <v/>
      </c>
      <c r="DH82" s="7" t="str">
        <f t="shared" si="104"/>
        <v/>
      </c>
      <c r="DI82" s="7" t="str">
        <f t="shared" si="105"/>
        <v/>
      </c>
      <c r="DJ82" s="7" t="str">
        <f t="shared" si="106"/>
        <v/>
      </c>
      <c r="DK82" s="7" t="str">
        <f t="shared" si="107"/>
        <v/>
      </c>
      <c r="DL82" s="7" t="str">
        <f t="shared" si="108"/>
        <v/>
      </c>
      <c r="DM82" s="7" t="str">
        <f t="shared" si="109"/>
        <v/>
      </c>
      <c r="DN82" s="7" t="str">
        <f t="shared" si="110"/>
        <v/>
      </c>
      <c r="DO82" s="7" t="str">
        <f t="shared" si="111"/>
        <v/>
      </c>
      <c r="DP82" s="6">
        <f t="shared" si="112"/>
        <v>13</v>
      </c>
      <c r="DQ82" s="6">
        <f t="shared" si="113"/>
        <v>15</v>
      </c>
      <c r="DR82" s="6"/>
      <c r="DS82" s="6"/>
      <c r="DT82" s="6"/>
      <c r="DU82" s="14"/>
      <c r="DV82" s="14"/>
      <c r="DW82" s="14"/>
      <c r="DX82" s="14"/>
    </row>
    <row r="83" spans="1:256" s="15" customFormat="1" ht="24.95" customHeight="1" x14ac:dyDescent="0.25">
      <c r="A83" s="7">
        <v>48</v>
      </c>
      <c r="B83" s="8">
        <f t="shared" si="120"/>
        <v>20</v>
      </c>
      <c r="C83" s="8">
        <f t="shared" si="121"/>
        <v>5</v>
      </c>
      <c r="D83" s="8">
        <f t="shared" si="122"/>
        <v>2002</v>
      </c>
      <c r="E83" s="9">
        <v>30205201305727</v>
      </c>
      <c r="F83" s="10">
        <f t="shared" si="123"/>
        <v>37396</v>
      </c>
      <c r="G83" s="8">
        <f t="shared" si="117"/>
        <v>11</v>
      </c>
      <c r="H83" s="8">
        <f t="shared" si="118"/>
        <v>4</v>
      </c>
      <c r="I83" s="11">
        <f t="shared" si="119"/>
        <v>15</v>
      </c>
      <c r="J83" s="12"/>
      <c r="K83" s="12"/>
      <c r="L83" s="12"/>
      <c r="M83" s="3" t="s">
        <v>235</v>
      </c>
      <c r="N83" s="4">
        <v>2510</v>
      </c>
      <c r="O83" s="5">
        <v>1549</v>
      </c>
      <c r="P83" s="5">
        <v>2476</v>
      </c>
      <c r="Q83" s="5"/>
      <c r="R83" s="6"/>
      <c r="S83" s="7"/>
      <c r="T83" s="7">
        <v>4</v>
      </c>
      <c r="U83" s="7">
        <v>13.5</v>
      </c>
      <c r="V83" s="7">
        <v>4</v>
      </c>
      <c r="W83" s="7">
        <v>9</v>
      </c>
      <c r="X83" s="7">
        <f t="shared" si="124"/>
        <v>30.5</v>
      </c>
      <c r="Y83" s="7">
        <v>4</v>
      </c>
      <c r="Z83" s="7">
        <v>7</v>
      </c>
      <c r="AA83" s="7">
        <v>3</v>
      </c>
      <c r="AB83" s="7">
        <v>9.5</v>
      </c>
      <c r="AC83" s="7">
        <f t="shared" si="125"/>
        <v>23.5</v>
      </c>
      <c r="AD83" s="7">
        <v>3.5</v>
      </c>
      <c r="AE83" s="7">
        <v>9</v>
      </c>
      <c r="AF83" s="7">
        <v>4</v>
      </c>
      <c r="AG83" s="7">
        <v>8.5</v>
      </c>
      <c r="AH83" s="7">
        <f t="shared" si="126"/>
        <v>25</v>
      </c>
      <c r="AI83" s="7">
        <v>4</v>
      </c>
      <c r="AJ83" s="7">
        <v>8</v>
      </c>
      <c r="AK83" s="7">
        <v>3</v>
      </c>
      <c r="AL83" s="7">
        <v>5</v>
      </c>
      <c r="AM83" s="7">
        <f t="shared" si="127"/>
        <v>20</v>
      </c>
      <c r="AN83" s="7">
        <v>7</v>
      </c>
      <c r="AO83" s="7">
        <v>24</v>
      </c>
      <c r="AP83" s="7">
        <v>8</v>
      </c>
      <c r="AQ83" s="7">
        <v>27</v>
      </c>
      <c r="AR83" s="7">
        <f t="shared" si="128"/>
        <v>66</v>
      </c>
      <c r="AS83" s="7">
        <v>3</v>
      </c>
      <c r="AT83" s="7">
        <v>8</v>
      </c>
      <c r="AU83" s="7">
        <v>3</v>
      </c>
      <c r="AV83" s="7">
        <v>10</v>
      </c>
      <c r="AW83" s="7">
        <f t="shared" si="129"/>
        <v>24</v>
      </c>
      <c r="AX83" s="7">
        <v>1.5</v>
      </c>
      <c r="AY83" s="7">
        <v>5</v>
      </c>
      <c r="AZ83" s="7">
        <v>1.5</v>
      </c>
      <c r="BA83" s="7">
        <v>5.5</v>
      </c>
      <c r="BB83" s="7">
        <f t="shared" si="130"/>
        <v>13.5</v>
      </c>
      <c r="BC83" s="7">
        <v>3</v>
      </c>
      <c r="BD83" s="7">
        <v>5</v>
      </c>
      <c r="BE83" s="7">
        <v>5</v>
      </c>
      <c r="BF83" s="7">
        <v>13</v>
      </c>
      <c r="BG83" s="7">
        <f t="shared" si="131"/>
        <v>26</v>
      </c>
      <c r="BH83" s="7">
        <v>4</v>
      </c>
      <c r="BI83" s="7">
        <v>12</v>
      </c>
      <c r="BJ83" s="7">
        <v>5</v>
      </c>
      <c r="BK83" s="7">
        <v>15</v>
      </c>
      <c r="BL83" s="7">
        <f t="shared" si="132"/>
        <v>36</v>
      </c>
      <c r="BM83" s="7">
        <v>11</v>
      </c>
      <c r="BN83" s="7">
        <v>36</v>
      </c>
      <c r="BO83" s="7">
        <v>12</v>
      </c>
      <c r="BP83" s="7">
        <v>38</v>
      </c>
      <c r="BQ83" s="7">
        <f t="shared" si="133"/>
        <v>97</v>
      </c>
      <c r="BR83" s="1">
        <f t="shared" si="134"/>
        <v>133</v>
      </c>
      <c r="BS83" s="7">
        <v>3</v>
      </c>
      <c r="BT83" s="7">
        <v>9</v>
      </c>
      <c r="BU83" s="7">
        <v>4</v>
      </c>
      <c r="BV83" s="7">
        <v>13</v>
      </c>
      <c r="BW83" s="7">
        <f t="shared" si="135"/>
        <v>29</v>
      </c>
      <c r="BX83" s="7">
        <v>2.5</v>
      </c>
      <c r="BY83" s="7">
        <v>8</v>
      </c>
      <c r="BZ83" s="7">
        <v>3</v>
      </c>
      <c r="CA83" s="7">
        <v>9</v>
      </c>
      <c r="CB83" s="7">
        <f t="shared" si="136"/>
        <v>22.5</v>
      </c>
      <c r="CC83" s="7">
        <v>1.5</v>
      </c>
      <c r="CD83" s="7">
        <v>4.5</v>
      </c>
      <c r="CE83" s="7">
        <v>1</v>
      </c>
      <c r="CF83" s="7">
        <v>5.5</v>
      </c>
      <c r="CG83" s="7">
        <f t="shared" si="137"/>
        <v>12.5</v>
      </c>
      <c r="CH83" s="1">
        <f t="shared" si="138"/>
        <v>425.5</v>
      </c>
      <c r="CI83" s="7">
        <v>1.5</v>
      </c>
      <c r="CJ83" s="7">
        <v>5.5</v>
      </c>
      <c r="CK83" s="7">
        <v>1.5</v>
      </c>
      <c r="CL83" s="7">
        <v>4</v>
      </c>
      <c r="CM83" s="7">
        <f t="shared" si="139"/>
        <v>12.5</v>
      </c>
      <c r="CN83" s="7"/>
      <c r="CO83" s="7"/>
      <c r="CP83" s="7"/>
      <c r="CQ83" s="7"/>
      <c r="CR83" s="7">
        <f t="shared" si="22"/>
        <v>0</v>
      </c>
      <c r="CS83" s="7"/>
      <c r="CT83" s="7"/>
      <c r="CU83" s="7"/>
      <c r="CV83" s="7"/>
      <c r="CW83" s="7">
        <f t="shared" si="23"/>
        <v>0</v>
      </c>
      <c r="CX83" s="7" t="str">
        <f t="shared" si="24"/>
        <v>دور ثان</v>
      </c>
      <c r="CY83" s="13" t="str">
        <f t="shared" si="96"/>
        <v/>
      </c>
      <c r="CZ83" s="1"/>
      <c r="DA83" s="7" t="str">
        <f t="shared" si="97"/>
        <v/>
      </c>
      <c r="DB83" s="7" t="str">
        <f t="shared" si="98"/>
        <v/>
      </c>
      <c r="DC83" s="7" t="str">
        <f t="shared" si="99"/>
        <v/>
      </c>
      <c r="DD83" s="7" t="str">
        <f t="shared" si="100"/>
        <v/>
      </c>
      <c r="DE83" s="7" t="str">
        <f t="shared" si="101"/>
        <v/>
      </c>
      <c r="DF83" s="7" t="str">
        <f t="shared" si="102"/>
        <v/>
      </c>
      <c r="DG83" s="7" t="str">
        <f t="shared" si="103"/>
        <v/>
      </c>
      <c r="DH83" s="7" t="str">
        <f t="shared" si="104"/>
        <v/>
      </c>
      <c r="DI83" s="7" t="str">
        <f t="shared" si="105"/>
        <v/>
      </c>
      <c r="DJ83" s="7" t="str">
        <f t="shared" si="106"/>
        <v/>
      </c>
      <c r="DK83" s="7" t="str">
        <f t="shared" si="107"/>
        <v/>
      </c>
      <c r="DL83" s="7" t="str">
        <f t="shared" si="108"/>
        <v/>
      </c>
      <c r="DM83" s="7" t="str">
        <f t="shared" si="109"/>
        <v/>
      </c>
      <c r="DN83" s="7" t="str">
        <f t="shared" si="110"/>
        <v/>
      </c>
      <c r="DO83" s="7" t="str">
        <f t="shared" si="111"/>
        <v/>
      </c>
      <c r="DP83" s="6">
        <f t="shared" si="112"/>
        <v>13</v>
      </c>
      <c r="DQ83" s="6">
        <f t="shared" si="113"/>
        <v>15</v>
      </c>
      <c r="DR83" s="6"/>
      <c r="DS83" s="6"/>
      <c r="DT83" s="6"/>
      <c r="DU83" s="14"/>
      <c r="DV83" s="14"/>
      <c r="DW83" s="14"/>
      <c r="DX83" s="14"/>
    </row>
    <row r="84" spans="1:256" s="15" customFormat="1" ht="24.95" customHeight="1" x14ac:dyDescent="0.25">
      <c r="A84" s="7">
        <v>49</v>
      </c>
      <c r="B84" s="8">
        <f t="shared" si="120"/>
        <v>1</v>
      </c>
      <c r="C84" s="8">
        <f t="shared" si="121"/>
        <v>9</v>
      </c>
      <c r="D84" s="8">
        <f t="shared" si="122"/>
        <v>2002</v>
      </c>
      <c r="E84" s="9">
        <v>30209011321381</v>
      </c>
      <c r="F84" s="10">
        <f t="shared" si="123"/>
        <v>37500</v>
      </c>
      <c r="G84" s="8">
        <f t="shared" si="117"/>
        <v>0</v>
      </c>
      <c r="H84" s="8">
        <f t="shared" si="118"/>
        <v>1</v>
      </c>
      <c r="I84" s="11">
        <f t="shared" si="119"/>
        <v>15</v>
      </c>
      <c r="J84" s="12"/>
      <c r="K84" s="12"/>
      <c r="L84" s="12"/>
      <c r="M84" s="3" t="s">
        <v>236</v>
      </c>
      <c r="N84" s="4">
        <v>2513</v>
      </c>
      <c r="O84" s="5">
        <v>1552</v>
      </c>
      <c r="P84" s="5">
        <v>2479</v>
      </c>
      <c r="Q84" s="5"/>
      <c r="R84" s="6"/>
      <c r="S84" s="7"/>
      <c r="T84" s="7">
        <v>4</v>
      </c>
      <c r="U84" s="7">
        <v>12.5</v>
      </c>
      <c r="V84" s="7">
        <v>4</v>
      </c>
      <c r="W84" s="7">
        <v>11.5</v>
      </c>
      <c r="X84" s="7">
        <f t="shared" si="124"/>
        <v>32</v>
      </c>
      <c r="Y84" s="7">
        <v>4</v>
      </c>
      <c r="Z84" s="7">
        <v>8.5</v>
      </c>
      <c r="AA84" s="7">
        <v>3</v>
      </c>
      <c r="AB84" s="7">
        <v>9</v>
      </c>
      <c r="AC84" s="7">
        <f t="shared" si="125"/>
        <v>24.5</v>
      </c>
      <c r="AD84" s="7">
        <v>3.5</v>
      </c>
      <c r="AE84" s="7">
        <v>7</v>
      </c>
      <c r="AF84" s="7">
        <v>4</v>
      </c>
      <c r="AG84" s="7">
        <v>10.5</v>
      </c>
      <c r="AH84" s="7">
        <f t="shared" si="126"/>
        <v>25</v>
      </c>
      <c r="AI84" s="7">
        <v>4</v>
      </c>
      <c r="AJ84" s="7">
        <v>5</v>
      </c>
      <c r="AK84" s="7">
        <v>3</v>
      </c>
      <c r="AL84" s="7">
        <v>8</v>
      </c>
      <c r="AM84" s="7">
        <f t="shared" si="127"/>
        <v>20</v>
      </c>
      <c r="AN84" s="7">
        <v>7</v>
      </c>
      <c r="AO84" s="7">
        <v>34</v>
      </c>
      <c r="AP84" s="7">
        <v>8</v>
      </c>
      <c r="AQ84" s="7">
        <v>28</v>
      </c>
      <c r="AR84" s="7">
        <f t="shared" si="128"/>
        <v>77</v>
      </c>
      <c r="AS84" s="7">
        <v>3</v>
      </c>
      <c r="AT84" s="7">
        <v>6</v>
      </c>
      <c r="AU84" s="7">
        <v>3</v>
      </c>
      <c r="AV84" s="7">
        <v>9</v>
      </c>
      <c r="AW84" s="7">
        <f t="shared" si="129"/>
        <v>21</v>
      </c>
      <c r="AX84" s="7">
        <v>1.5</v>
      </c>
      <c r="AY84" s="7">
        <v>6</v>
      </c>
      <c r="AZ84" s="7">
        <v>1.5</v>
      </c>
      <c r="BA84" s="7">
        <v>6</v>
      </c>
      <c r="BB84" s="7">
        <f t="shared" si="130"/>
        <v>15</v>
      </c>
      <c r="BC84" s="7">
        <v>3</v>
      </c>
      <c r="BD84" s="7">
        <v>7</v>
      </c>
      <c r="BE84" s="7">
        <v>5</v>
      </c>
      <c r="BF84" s="7">
        <v>14</v>
      </c>
      <c r="BG84" s="7">
        <f t="shared" si="131"/>
        <v>29</v>
      </c>
      <c r="BH84" s="7">
        <v>4.5</v>
      </c>
      <c r="BI84" s="7">
        <v>10</v>
      </c>
      <c r="BJ84" s="7">
        <v>5.5</v>
      </c>
      <c r="BK84" s="7">
        <v>10</v>
      </c>
      <c r="BL84" s="7">
        <f t="shared" si="132"/>
        <v>30</v>
      </c>
      <c r="BM84" s="7">
        <v>10</v>
      </c>
      <c r="BN84" s="7">
        <v>39</v>
      </c>
      <c r="BO84" s="7">
        <v>12</v>
      </c>
      <c r="BP84" s="7">
        <v>40</v>
      </c>
      <c r="BQ84" s="7">
        <f t="shared" si="133"/>
        <v>101</v>
      </c>
      <c r="BR84" s="1">
        <f t="shared" si="134"/>
        <v>131</v>
      </c>
      <c r="BS84" s="7">
        <v>3.5</v>
      </c>
      <c r="BT84" s="7">
        <v>10.5</v>
      </c>
      <c r="BU84" s="7">
        <v>4</v>
      </c>
      <c r="BV84" s="7">
        <v>7</v>
      </c>
      <c r="BW84" s="7">
        <f t="shared" si="135"/>
        <v>25</v>
      </c>
      <c r="BX84" s="7">
        <v>3.5</v>
      </c>
      <c r="BY84" s="7">
        <v>5.5</v>
      </c>
      <c r="BZ84" s="7">
        <v>3</v>
      </c>
      <c r="CA84" s="7">
        <v>9</v>
      </c>
      <c r="CB84" s="7">
        <f t="shared" si="136"/>
        <v>21</v>
      </c>
      <c r="CC84" s="7">
        <v>1.5</v>
      </c>
      <c r="CD84" s="7">
        <v>6</v>
      </c>
      <c r="CE84" s="7">
        <v>1</v>
      </c>
      <c r="CF84" s="7">
        <v>5</v>
      </c>
      <c r="CG84" s="7">
        <f t="shared" si="137"/>
        <v>13.5</v>
      </c>
      <c r="CH84" s="1">
        <f t="shared" si="138"/>
        <v>434</v>
      </c>
      <c r="CI84" s="7">
        <v>1.5</v>
      </c>
      <c r="CJ84" s="7">
        <v>5</v>
      </c>
      <c r="CK84" s="7">
        <v>1.5</v>
      </c>
      <c r="CL84" s="7">
        <v>2.5</v>
      </c>
      <c r="CM84" s="7">
        <f t="shared" si="139"/>
        <v>10.5</v>
      </c>
      <c r="CN84" s="7"/>
      <c r="CO84" s="7"/>
      <c r="CP84" s="7"/>
      <c r="CQ84" s="7"/>
      <c r="CR84" s="7">
        <f t="shared" si="22"/>
        <v>0</v>
      </c>
      <c r="CS84" s="7"/>
      <c r="CT84" s="7"/>
      <c r="CU84" s="7"/>
      <c r="CV84" s="7"/>
      <c r="CW84" s="7">
        <f t="shared" si="23"/>
        <v>0</v>
      </c>
      <c r="CX84" s="7" t="str">
        <f t="shared" si="24"/>
        <v>دور ثان</v>
      </c>
      <c r="CY84" s="13" t="str">
        <f t="shared" si="96"/>
        <v/>
      </c>
      <c r="CZ84" s="1"/>
      <c r="DA84" s="7" t="str">
        <f t="shared" si="97"/>
        <v/>
      </c>
      <c r="DB84" s="7" t="str">
        <f t="shared" si="98"/>
        <v/>
      </c>
      <c r="DC84" s="7" t="str">
        <f t="shared" si="99"/>
        <v/>
      </c>
      <c r="DD84" s="7" t="str">
        <f t="shared" si="100"/>
        <v/>
      </c>
      <c r="DE84" s="7" t="str">
        <f t="shared" si="101"/>
        <v/>
      </c>
      <c r="DF84" s="7" t="str">
        <f t="shared" si="102"/>
        <v/>
      </c>
      <c r="DG84" s="7" t="str">
        <f t="shared" si="103"/>
        <v/>
      </c>
      <c r="DH84" s="7" t="str">
        <f t="shared" si="104"/>
        <v/>
      </c>
      <c r="DI84" s="7" t="str">
        <f t="shared" si="105"/>
        <v/>
      </c>
      <c r="DJ84" s="7" t="str">
        <f t="shared" si="106"/>
        <v/>
      </c>
      <c r="DK84" s="7" t="str">
        <f t="shared" si="107"/>
        <v/>
      </c>
      <c r="DL84" s="7" t="str">
        <f t="shared" si="108"/>
        <v/>
      </c>
      <c r="DM84" s="7" t="str">
        <f t="shared" si="109"/>
        <v/>
      </c>
      <c r="DN84" s="7" t="str">
        <f t="shared" si="110"/>
        <v/>
      </c>
      <c r="DO84" s="7" t="str">
        <f t="shared" si="111"/>
        <v/>
      </c>
      <c r="DP84" s="6">
        <f t="shared" si="112"/>
        <v>13</v>
      </c>
      <c r="DQ84" s="6">
        <f t="shared" si="113"/>
        <v>15</v>
      </c>
      <c r="DR84" s="6"/>
      <c r="DS84" s="6"/>
      <c r="DT84" s="6"/>
      <c r="DU84" s="14"/>
      <c r="DV84" s="14"/>
      <c r="DW84" s="14"/>
      <c r="DX84" s="14"/>
    </row>
    <row r="85" spans="1:256" s="15" customFormat="1" ht="24.95" customHeight="1" x14ac:dyDescent="0.25">
      <c r="A85" s="7">
        <v>50</v>
      </c>
      <c r="B85" s="8">
        <f t="shared" si="120"/>
        <v>25</v>
      </c>
      <c r="C85" s="8">
        <f t="shared" si="121"/>
        <v>3</v>
      </c>
      <c r="D85" s="8">
        <f t="shared" si="122"/>
        <v>2002</v>
      </c>
      <c r="E85" s="9">
        <v>30203251300766</v>
      </c>
      <c r="F85" s="10">
        <f t="shared" si="123"/>
        <v>37340</v>
      </c>
      <c r="G85" s="8">
        <f t="shared" si="117"/>
        <v>6</v>
      </c>
      <c r="H85" s="8">
        <f t="shared" si="118"/>
        <v>6</v>
      </c>
      <c r="I85" s="11">
        <f t="shared" si="119"/>
        <v>15</v>
      </c>
      <c r="J85" s="12"/>
      <c r="K85" s="12"/>
      <c r="L85" s="12"/>
      <c r="M85" s="3" t="s">
        <v>237</v>
      </c>
      <c r="N85" s="4">
        <v>2514</v>
      </c>
      <c r="O85" s="5">
        <v>1509</v>
      </c>
      <c r="P85" s="5">
        <v>2539</v>
      </c>
      <c r="Q85" s="5"/>
      <c r="R85" s="6"/>
      <c r="S85" s="7"/>
      <c r="T85" s="7">
        <v>4</v>
      </c>
      <c r="U85" s="7">
        <v>13.5</v>
      </c>
      <c r="V85" s="7">
        <v>4</v>
      </c>
      <c r="W85" s="7">
        <v>10.5</v>
      </c>
      <c r="X85" s="7">
        <f t="shared" si="124"/>
        <v>32</v>
      </c>
      <c r="Y85" s="7">
        <v>3.5</v>
      </c>
      <c r="Z85" s="7">
        <v>5</v>
      </c>
      <c r="AA85" s="7">
        <v>3.5</v>
      </c>
      <c r="AB85" s="7">
        <v>8.5</v>
      </c>
      <c r="AC85" s="7">
        <f t="shared" si="125"/>
        <v>20.5</v>
      </c>
      <c r="AD85" s="7">
        <v>4.5</v>
      </c>
      <c r="AE85" s="7">
        <v>9.5</v>
      </c>
      <c r="AF85" s="7">
        <v>4.5</v>
      </c>
      <c r="AG85" s="7">
        <v>6.5</v>
      </c>
      <c r="AH85" s="7">
        <f t="shared" si="126"/>
        <v>25</v>
      </c>
      <c r="AI85" s="7">
        <v>3.5</v>
      </c>
      <c r="AJ85" s="7">
        <v>8</v>
      </c>
      <c r="AK85" s="7">
        <v>3.5</v>
      </c>
      <c r="AL85" s="7">
        <v>5</v>
      </c>
      <c r="AM85" s="7">
        <f t="shared" si="127"/>
        <v>20</v>
      </c>
      <c r="AN85" s="7">
        <v>7</v>
      </c>
      <c r="AO85" s="7">
        <v>29</v>
      </c>
      <c r="AP85" s="7">
        <v>8</v>
      </c>
      <c r="AQ85" s="7">
        <v>35</v>
      </c>
      <c r="AR85" s="7">
        <f t="shared" si="128"/>
        <v>79</v>
      </c>
      <c r="AS85" s="7">
        <v>2</v>
      </c>
      <c r="AT85" s="7">
        <v>12</v>
      </c>
      <c r="AU85" s="7">
        <v>3</v>
      </c>
      <c r="AV85" s="7">
        <v>4</v>
      </c>
      <c r="AW85" s="7">
        <f t="shared" si="129"/>
        <v>21</v>
      </c>
      <c r="AX85" s="7">
        <v>1.5</v>
      </c>
      <c r="AY85" s="7">
        <v>5</v>
      </c>
      <c r="AZ85" s="7">
        <v>1.5</v>
      </c>
      <c r="BA85" s="7">
        <v>3</v>
      </c>
      <c r="BB85" s="7">
        <f t="shared" si="130"/>
        <v>11</v>
      </c>
      <c r="BC85" s="7">
        <v>3</v>
      </c>
      <c r="BD85" s="7">
        <v>8</v>
      </c>
      <c r="BE85" s="7">
        <v>5</v>
      </c>
      <c r="BF85" s="7">
        <v>12</v>
      </c>
      <c r="BG85" s="7">
        <f t="shared" si="131"/>
        <v>28</v>
      </c>
      <c r="BH85" s="7">
        <v>3.5</v>
      </c>
      <c r="BI85" s="7">
        <v>17</v>
      </c>
      <c r="BJ85" s="7">
        <v>5</v>
      </c>
      <c r="BK85" s="7">
        <v>6.5</v>
      </c>
      <c r="BL85" s="7">
        <f t="shared" si="132"/>
        <v>32</v>
      </c>
      <c r="BM85" s="7">
        <v>12</v>
      </c>
      <c r="BN85" s="7">
        <v>33</v>
      </c>
      <c r="BO85" s="7">
        <v>12</v>
      </c>
      <c r="BP85" s="7">
        <v>37</v>
      </c>
      <c r="BQ85" s="7">
        <f t="shared" si="133"/>
        <v>94</v>
      </c>
      <c r="BR85" s="1">
        <f t="shared" si="134"/>
        <v>126</v>
      </c>
      <c r="BS85" s="7">
        <v>3</v>
      </c>
      <c r="BT85" s="7">
        <v>12.5</v>
      </c>
      <c r="BU85" s="7">
        <v>4</v>
      </c>
      <c r="BV85" s="7">
        <v>6</v>
      </c>
      <c r="BW85" s="7">
        <f t="shared" si="135"/>
        <v>25.5</v>
      </c>
      <c r="BX85" s="7">
        <v>4</v>
      </c>
      <c r="BY85" s="7">
        <v>5</v>
      </c>
      <c r="BZ85" s="7">
        <v>3</v>
      </c>
      <c r="CA85" s="7">
        <v>8</v>
      </c>
      <c r="CB85" s="7">
        <f t="shared" si="136"/>
        <v>20</v>
      </c>
      <c r="CC85" s="7">
        <v>1.5</v>
      </c>
      <c r="CD85" s="7">
        <v>4</v>
      </c>
      <c r="CE85" s="7">
        <v>1</v>
      </c>
      <c r="CF85" s="7">
        <v>4.5</v>
      </c>
      <c r="CG85" s="7">
        <f t="shared" si="137"/>
        <v>11</v>
      </c>
      <c r="CH85" s="1">
        <f t="shared" si="138"/>
        <v>419</v>
      </c>
      <c r="CI85" s="7">
        <v>1.5</v>
      </c>
      <c r="CJ85" s="7">
        <v>5.5</v>
      </c>
      <c r="CK85" s="7">
        <v>1.5</v>
      </c>
      <c r="CL85" s="7">
        <v>2</v>
      </c>
      <c r="CM85" s="7">
        <f t="shared" si="139"/>
        <v>10.5</v>
      </c>
      <c r="CN85" s="7"/>
      <c r="CO85" s="7"/>
      <c r="CP85" s="7"/>
      <c r="CQ85" s="7"/>
      <c r="CR85" s="7">
        <f t="shared" si="22"/>
        <v>0</v>
      </c>
      <c r="CS85" s="7"/>
      <c r="CT85" s="7"/>
      <c r="CU85" s="7"/>
      <c r="CV85" s="7"/>
      <c r="CW85" s="7">
        <f t="shared" si="23"/>
        <v>0</v>
      </c>
      <c r="CX85" s="7" t="str">
        <f t="shared" si="24"/>
        <v>دور ثان</v>
      </c>
      <c r="CY85" s="13" t="str">
        <f t="shared" si="96"/>
        <v/>
      </c>
      <c r="CZ85" s="1"/>
      <c r="DA85" s="7" t="str">
        <f t="shared" si="97"/>
        <v/>
      </c>
      <c r="DB85" s="7" t="str">
        <f t="shared" si="98"/>
        <v/>
      </c>
      <c r="DC85" s="7" t="str">
        <f t="shared" si="99"/>
        <v/>
      </c>
      <c r="DD85" s="7" t="str">
        <f t="shared" si="100"/>
        <v/>
      </c>
      <c r="DE85" s="7" t="str">
        <f t="shared" si="101"/>
        <v/>
      </c>
      <c r="DF85" s="7" t="str">
        <f t="shared" si="102"/>
        <v/>
      </c>
      <c r="DG85" s="7" t="str">
        <f t="shared" si="103"/>
        <v/>
      </c>
      <c r="DH85" s="7" t="str">
        <f t="shared" si="104"/>
        <v/>
      </c>
      <c r="DI85" s="7" t="str">
        <f t="shared" si="105"/>
        <v/>
      </c>
      <c r="DJ85" s="7" t="str">
        <f t="shared" si="106"/>
        <v/>
      </c>
      <c r="DK85" s="7" t="str">
        <f t="shared" si="107"/>
        <v/>
      </c>
      <c r="DL85" s="7" t="str">
        <f t="shared" si="108"/>
        <v/>
      </c>
      <c r="DM85" s="7" t="str">
        <f t="shared" si="109"/>
        <v/>
      </c>
      <c r="DN85" s="7" t="str">
        <f t="shared" si="110"/>
        <v/>
      </c>
      <c r="DO85" s="7" t="str">
        <f t="shared" si="111"/>
        <v/>
      </c>
      <c r="DP85" s="6">
        <f t="shared" si="112"/>
        <v>13</v>
      </c>
      <c r="DQ85" s="6">
        <f t="shared" si="113"/>
        <v>15</v>
      </c>
      <c r="DR85" s="6"/>
      <c r="DS85" s="6"/>
      <c r="DT85" s="6"/>
      <c r="DU85" s="14"/>
      <c r="DV85" s="14"/>
      <c r="DW85" s="14"/>
      <c r="DX85" s="14"/>
    </row>
    <row r="86" spans="1:256" s="15" customFormat="1" ht="24.95" customHeight="1" x14ac:dyDescent="0.25">
      <c r="A86" s="7">
        <v>51</v>
      </c>
      <c r="B86" s="8">
        <f t="shared" si="120"/>
        <v>26</v>
      </c>
      <c r="C86" s="8">
        <f t="shared" si="121"/>
        <v>12</v>
      </c>
      <c r="D86" s="8">
        <f t="shared" si="122"/>
        <v>2001</v>
      </c>
      <c r="E86" s="9">
        <v>30112261301749</v>
      </c>
      <c r="F86" s="10">
        <f t="shared" si="123"/>
        <v>37251</v>
      </c>
      <c r="G86" s="8">
        <f t="shared" si="117"/>
        <v>5</v>
      </c>
      <c r="H86" s="8">
        <f t="shared" si="118"/>
        <v>9</v>
      </c>
      <c r="I86" s="11">
        <f t="shared" si="119"/>
        <v>15</v>
      </c>
      <c r="J86" s="12"/>
      <c r="K86" s="12"/>
      <c r="L86" s="12"/>
      <c r="M86" s="3" t="s">
        <v>238</v>
      </c>
      <c r="N86" s="4">
        <v>2518</v>
      </c>
      <c r="O86" s="5">
        <v>1513</v>
      </c>
      <c r="P86" s="5">
        <v>2543</v>
      </c>
      <c r="Q86" s="5"/>
      <c r="R86" s="6"/>
      <c r="S86" s="7"/>
      <c r="T86" s="7">
        <v>4</v>
      </c>
      <c r="U86" s="7">
        <v>14.5</v>
      </c>
      <c r="V86" s="7">
        <v>4</v>
      </c>
      <c r="W86" s="7">
        <v>15.5</v>
      </c>
      <c r="X86" s="7">
        <f t="shared" si="124"/>
        <v>38</v>
      </c>
      <c r="Y86" s="7">
        <v>3.5</v>
      </c>
      <c r="Z86" s="7">
        <v>6</v>
      </c>
      <c r="AA86" s="7">
        <v>3.5</v>
      </c>
      <c r="AB86" s="7">
        <v>9</v>
      </c>
      <c r="AC86" s="7">
        <f t="shared" si="125"/>
        <v>22</v>
      </c>
      <c r="AD86" s="7">
        <v>4.5</v>
      </c>
      <c r="AE86" s="7">
        <v>7</v>
      </c>
      <c r="AF86" s="7">
        <v>4.5</v>
      </c>
      <c r="AG86" s="7">
        <v>9</v>
      </c>
      <c r="AH86" s="7">
        <f t="shared" si="126"/>
        <v>25</v>
      </c>
      <c r="AI86" s="7">
        <v>3.5</v>
      </c>
      <c r="AJ86" s="7">
        <v>8.5</v>
      </c>
      <c r="AK86" s="7">
        <v>3</v>
      </c>
      <c r="AL86" s="7">
        <v>5</v>
      </c>
      <c r="AM86" s="7">
        <f t="shared" si="127"/>
        <v>20</v>
      </c>
      <c r="AN86" s="7">
        <v>7</v>
      </c>
      <c r="AO86" s="7">
        <v>28</v>
      </c>
      <c r="AP86" s="7">
        <v>8</v>
      </c>
      <c r="AQ86" s="7">
        <v>30</v>
      </c>
      <c r="AR86" s="7">
        <f t="shared" si="128"/>
        <v>73</v>
      </c>
      <c r="AS86" s="7">
        <v>2</v>
      </c>
      <c r="AT86" s="7">
        <v>10</v>
      </c>
      <c r="AU86" s="7">
        <v>3</v>
      </c>
      <c r="AV86" s="7">
        <v>10</v>
      </c>
      <c r="AW86" s="7">
        <f t="shared" si="129"/>
        <v>25</v>
      </c>
      <c r="AX86" s="7">
        <v>1.5</v>
      </c>
      <c r="AY86" s="7">
        <v>5</v>
      </c>
      <c r="AZ86" s="7">
        <v>1.5</v>
      </c>
      <c r="BA86" s="7">
        <v>7</v>
      </c>
      <c r="BB86" s="7">
        <f t="shared" si="130"/>
        <v>15</v>
      </c>
      <c r="BC86" s="7">
        <v>3</v>
      </c>
      <c r="BD86" s="7">
        <v>8</v>
      </c>
      <c r="BE86" s="7">
        <v>5</v>
      </c>
      <c r="BF86" s="7">
        <v>14</v>
      </c>
      <c r="BG86" s="7">
        <f t="shared" si="131"/>
        <v>30</v>
      </c>
      <c r="BH86" s="7">
        <v>3.5</v>
      </c>
      <c r="BI86" s="7">
        <v>17</v>
      </c>
      <c r="BJ86" s="7">
        <v>5</v>
      </c>
      <c r="BK86" s="7">
        <v>13</v>
      </c>
      <c r="BL86" s="7">
        <f t="shared" si="132"/>
        <v>38.5</v>
      </c>
      <c r="BM86" s="7">
        <v>10</v>
      </c>
      <c r="BN86" s="7">
        <v>31</v>
      </c>
      <c r="BO86" s="7">
        <v>12</v>
      </c>
      <c r="BP86" s="7">
        <v>41</v>
      </c>
      <c r="BQ86" s="7">
        <f t="shared" si="133"/>
        <v>94</v>
      </c>
      <c r="BR86" s="1">
        <f t="shared" si="134"/>
        <v>132.5</v>
      </c>
      <c r="BS86" s="7">
        <v>3</v>
      </c>
      <c r="BT86" s="7">
        <v>10</v>
      </c>
      <c r="BU86" s="7">
        <v>4</v>
      </c>
      <c r="BV86" s="7">
        <v>13</v>
      </c>
      <c r="BW86" s="7">
        <f t="shared" si="135"/>
        <v>30</v>
      </c>
      <c r="BX86" s="7">
        <v>2</v>
      </c>
      <c r="BY86" s="7">
        <v>8</v>
      </c>
      <c r="BZ86" s="7">
        <v>3</v>
      </c>
      <c r="CA86" s="7">
        <v>8</v>
      </c>
      <c r="CB86" s="7">
        <f t="shared" si="136"/>
        <v>21</v>
      </c>
      <c r="CC86" s="7">
        <v>1.5</v>
      </c>
      <c r="CD86" s="7">
        <v>5</v>
      </c>
      <c r="CE86" s="7">
        <v>1</v>
      </c>
      <c r="CF86" s="7">
        <v>4</v>
      </c>
      <c r="CG86" s="7">
        <f t="shared" si="137"/>
        <v>11.5</v>
      </c>
      <c r="CH86" s="1">
        <f t="shared" si="138"/>
        <v>443</v>
      </c>
      <c r="CI86" s="7">
        <v>2</v>
      </c>
      <c r="CJ86" s="7">
        <v>5.5</v>
      </c>
      <c r="CK86" s="7">
        <v>1.5</v>
      </c>
      <c r="CL86" s="7">
        <v>2.5</v>
      </c>
      <c r="CM86" s="7">
        <f t="shared" si="139"/>
        <v>11.5</v>
      </c>
      <c r="CN86" s="7"/>
      <c r="CO86" s="7"/>
      <c r="CP86" s="7"/>
      <c r="CQ86" s="7"/>
      <c r="CR86" s="7">
        <f t="shared" si="22"/>
        <v>0</v>
      </c>
      <c r="CS86" s="7"/>
      <c r="CT86" s="7"/>
      <c r="CU86" s="7"/>
      <c r="CV86" s="7"/>
      <c r="CW86" s="7">
        <f t="shared" si="23"/>
        <v>0</v>
      </c>
      <c r="CX86" s="7" t="str">
        <f t="shared" si="24"/>
        <v>دور ثان</v>
      </c>
      <c r="CY86" s="13" t="str">
        <f t="shared" si="96"/>
        <v/>
      </c>
      <c r="CZ86" s="1"/>
      <c r="DA86" s="7" t="str">
        <f t="shared" si="97"/>
        <v/>
      </c>
      <c r="DB86" s="7" t="str">
        <f t="shared" si="98"/>
        <v/>
      </c>
      <c r="DC86" s="7" t="str">
        <f t="shared" si="99"/>
        <v/>
      </c>
      <c r="DD86" s="7" t="str">
        <f t="shared" si="100"/>
        <v/>
      </c>
      <c r="DE86" s="7" t="str">
        <f t="shared" si="101"/>
        <v/>
      </c>
      <c r="DF86" s="7" t="str">
        <f t="shared" si="102"/>
        <v/>
      </c>
      <c r="DG86" s="7" t="str">
        <f t="shared" si="103"/>
        <v/>
      </c>
      <c r="DH86" s="7" t="str">
        <f t="shared" si="104"/>
        <v/>
      </c>
      <c r="DI86" s="7" t="str">
        <f t="shared" si="105"/>
        <v/>
      </c>
      <c r="DJ86" s="7" t="str">
        <f t="shared" si="106"/>
        <v/>
      </c>
      <c r="DK86" s="7" t="str">
        <f t="shared" si="107"/>
        <v/>
      </c>
      <c r="DL86" s="7" t="str">
        <f t="shared" si="108"/>
        <v/>
      </c>
      <c r="DM86" s="7" t="str">
        <f t="shared" si="109"/>
        <v/>
      </c>
      <c r="DN86" s="7" t="str">
        <f t="shared" si="110"/>
        <v/>
      </c>
      <c r="DO86" s="7" t="str">
        <f t="shared" si="111"/>
        <v/>
      </c>
      <c r="DP86" s="6">
        <f t="shared" si="112"/>
        <v>13</v>
      </c>
      <c r="DQ86" s="6">
        <f t="shared" si="113"/>
        <v>15</v>
      </c>
      <c r="DR86" s="6"/>
      <c r="DS86" s="6"/>
      <c r="DT86" s="6"/>
      <c r="DU86" s="14"/>
      <c r="DV86" s="14"/>
      <c r="DW86" s="14"/>
      <c r="DX86" s="14"/>
    </row>
    <row r="87" spans="1:256" s="15" customFormat="1" ht="24.95" customHeight="1" x14ac:dyDescent="0.25">
      <c r="A87" s="7">
        <v>52</v>
      </c>
      <c r="B87" s="8">
        <f t="shared" si="120"/>
        <v>15</v>
      </c>
      <c r="C87" s="8">
        <f t="shared" si="121"/>
        <v>7</v>
      </c>
      <c r="D87" s="8">
        <f t="shared" si="122"/>
        <v>2002</v>
      </c>
      <c r="E87" s="9">
        <v>30207151302082</v>
      </c>
      <c r="F87" s="10">
        <f t="shared" si="123"/>
        <v>37452</v>
      </c>
      <c r="G87" s="8">
        <f t="shared" si="117"/>
        <v>16</v>
      </c>
      <c r="H87" s="8">
        <f t="shared" si="118"/>
        <v>2</v>
      </c>
      <c r="I87" s="11">
        <f t="shared" si="119"/>
        <v>15</v>
      </c>
      <c r="J87" s="12"/>
      <c r="K87" s="12"/>
      <c r="L87" s="12"/>
      <c r="M87" s="3" t="s">
        <v>239</v>
      </c>
      <c r="N87" s="4">
        <v>2519</v>
      </c>
      <c r="O87" s="5">
        <v>1514</v>
      </c>
      <c r="P87" s="5">
        <v>2544</v>
      </c>
      <c r="Q87" s="5"/>
      <c r="R87" s="6"/>
      <c r="S87" s="7"/>
      <c r="T87" s="7">
        <v>4</v>
      </c>
      <c r="U87" s="7">
        <v>15.5</v>
      </c>
      <c r="V87" s="7">
        <v>4</v>
      </c>
      <c r="W87" s="7">
        <v>11</v>
      </c>
      <c r="X87" s="7">
        <f t="shared" si="124"/>
        <v>34.5</v>
      </c>
      <c r="Y87" s="7">
        <v>3.5</v>
      </c>
      <c r="Z87" s="7">
        <v>3</v>
      </c>
      <c r="AA87" s="7">
        <v>3.5</v>
      </c>
      <c r="AB87" s="7">
        <v>10</v>
      </c>
      <c r="AC87" s="7">
        <f t="shared" si="125"/>
        <v>20</v>
      </c>
      <c r="AD87" s="7">
        <v>3.5</v>
      </c>
      <c r="AE87" s="7">
        <v>8</v>
      </c>
      <c r="AF87" s="7">
        <v>4</v>
      </c>
      <c r="AG87" s="7">
        <v>9.5</v>
      </c>
      <c r="AH87" s="7">
        <f t="shared" si="126"/>
        <v>25</v>
      </c>
      <c r="AI87" s="7">
        <v>3.5</v>
      </c>
      <c r="AJ87" s="7">
        <v>7.5</v>
      </c>
      <c r="AK87" s="7">
        <v>3</v>
      </c>
      <c r="AL87" s="7">
        <v>6</v>
      </c>
      <c r="AM87" s="7">
        <f t="shared" si="127"/>
        <v>20</v>
      </c>
      <c r="AN87" s="7">
        <v>7</v>
      </c>
      <c r="AO87" s="7">
        <v>20</v>
      </c>
      <c r="AP87" s="7">
        <v>7</v>
      </c>
      <c r="AQ87" s="7">
        <v>34</v>
      </c>
      <c r="AR87" s="7">
        <f t="shared" si="128"/>
        <v>68</v>
      </c>
      <c r="AS87" s="7">
        <v>4</v>
      </c>
      <c r="AT87" s="7">
        <v>5</v>
      </c>
      <c r="AU87" s="7">
        <v>3</v>
      </c>
      <c r="AV87" s="7">
        <v>8</v>
      </c>
      <c r="AW87" s="7">
        <f t="shared" si="129"/>
        <v>20</v>
      </c>
      <c r="AX87" s="7">
        <v>1.5</v>
      </c>
      <c r="AY87" s="7">
        <v>4.5</v>
      </c>
      <c r="AZ87" s="7">
        <v>1.5</v>
      </c>
      <c r="BA87" s="7">
        <v>4</v>
      </c>
      <c r="BB87" s="7">
        <f t="shared" si="130"/>
        <v>11.5</v>
      </c>
      <c r="BC87" s="7">
        <v>5</v>
      </c>
      <c r="BD87" s="7">
        <v>5</v>
      </c>
      <c r="BE87" s="7">
        <v>3</v>
      </c>
      <c r="BF87" s="7">
        <v>12</v>
      </c>
      <c r="BG87" s="7">
        <f t="shared" si="131"/>
        <v>25</v>
      </c>
      <c r="BH87" s="7">
        <v>3.5</v>
      </c>
      <c r="BI87" s="7">
        <v>10</v>
      </c>
      <c r="BJ87" s="7">
        <v>5</v>
      </c>
      <c r="BK87" s="7">
        <v>12</v>
      </c>
      <c r="BL87" s="7">
        <f t="shared" si="132"/>
        <v>30.5</v>
      </c>
      <c r="BM87" s="7">
        <v>11</v>
      </c>
      <c r="BN87" s="7">
        <v>35</v>
      </c>
      <c r="BO87" s="7">
        <v>12</v>
      </c>
      <c r="BP87" s="7">
        <v>38</v>
      </c>
      <c r="BQ87" s="7">
        <f t="shared" si="133"/>
        <v>96</v>
      </c>
      <c r="BR87" s="1">
        <f t="shared" si="134"/>
        <v>126.5</v>
      </c>
      <c r="BS87" s="7">
        <v>5</v>
      </c>
      <c r="BT87" s="7">
        <v>9.5</v>
      </c>
      <c r="BU87" s="7">
        <v>4.5</v>
      </c>
      <c r="BV87" s="7">
        <v>6</v>
      </c>
      <c r="BW87" s="7">
        <f t="shared" si="135"/>
        <v>25</v>
      </c>
      <c r="BX87" s="7">
        <v>3</v>
      </c>
      <c r="BY87" s="7">
        <v>6</v>
      </c>
      <c r="BZ87" s="7">
        <v>3</v>
      </c>
      <c r="CA87" s="7">
        <v>8</v>
      </c>
      <c r="CB87" s="7">
        <f t="shared" si="136"/>
        <v>20</v>
      </c>
      <c r="CC87" s="7">
        <v>1.5</v>
      </c>
      <c r="CD87" s="7">
        <v>4.5</v>
      </c>
      <c r="CE87" s="7">
        <v>1</v>
      </c>
      <c r="CF87" s="7">
        <v>4</v>
      </c>
      <c r="CG87" s="7">
        <f t="shared" si="137"/>
        <v>11</v>
      </c>
      <c r="CH87" s="1">
        <f t="shared" si="138"/>
        <v>406.5</v>
      </c>
      <c r="CI87" s="7">
        <v>1.5</v>
      </c>
      <c r="CJ87" s="7">
        <v>6</v>
      </c>
      <c r="CK87" s="7">
        <v>1.5</v>
      </c>
      <c r="CL87" s="7">
        <v>3</v>
      </c>
      <c r="CM87" s="7">
        <f t="shared" si="139"/>
        <v>12</v>
      </c>
      <c r="CN87" s="7"/>
      <c r="CO87" s="7"/>
      <c r="CP87" s="7"/>
      <c r="CQ87" s="7"/>
      <c r="CR87" s="7">
        <f t="shared" si="22"/>
        <v>0</v>
      </c>
      <c r="CS87" s="7"/>
      <c r="CT87" s="7"/>
      <c r="CU87" s="7"/>
      <c r="CV87" s="7"/>
      <c r="CW87" s="7">
        <f t="shared" si="23"/>
        <v>0</v>
      </c>
      <c r="CX87" s="7" t="str">
        <f t="shared" si="24"/>
        <v>دور ثان</v>
      </c>
      <c r="CY87" s="13" t="str">
        <f t="shared" si="96"/>
        <v/>
      </c>
      <c r="CZ87" s="1"/>
      <c r="DA87" s="7" t="str">
        <f t="shared" si="97"/>
        <v/>
      </c>
      <c r="DB87" s="7" t="str">
        <f t="shared" si="98"/>
        <v/>
      </c>
      <c r="DC87" s="7" t="str">
        <f t="shared" si="99"/>
        <v/>
      </c>
      <c r="DD87" s="7" t="str">
        <f t="shared" si="100"/>
        <v/>
      </c>
      <c r="DE87" s="7" t="str">
        <f t="shared" si="101"/>
        <v/>
      </c>
      <c r="DF87" s="7" t="str">
        <f t="shared" si="102"/>
        <v/>
      </c>
      <c r="DG87" s="7" t="str">
        <f t="shared" si="103"/>
        <v/>
      </c>
      <c r="DH87" s="7" t="str">
        <f t="shared" si="104"/>
        <v/>
      </c>
      <c r="DI87" s="7" t="str">
        <f t="shared" si="105"/>
        <v/>
      </c>
      <c r="DJ87" s="7" t="str">
        <f t="shared" si="106"/>
        <v/>
      </c>
      <c r="DK87" s="7" t="str">
        <f t="shared" si="107"/>
        <v/>
      </c>
      <c r="DL87" s="7" t="str">
        <f t="shared" si="108"/>
        <v/>
      </c>
      <c r="DM87" s="7" t="str">
        <f t="shared" si="109"/>
        <v/>
      </c>
      <c r="DN87" s="7" t="str">
        <f t="shared" si="110"/>
        <v/>
      </c>
      <c r="DO87" s="7" t="str">
        <f t="shared" si="111"/>
        <v/>
      </c>
      <c r="DP87" s="6">
        <f t="shared" si="112"/>
        <v>13</v>
      </c>
      <c r="DQ87" s="6">
        <f t="shared" si="113"/>
        <v>15</v>
      </c>
      <c r="DR87" s="6"/>
      <c r="DS87" s="6"/>
      <c r="DT87" s="6"/>
      <c r="DU87" s="14"/>
      <c r="DV87" s="14"/>
      <c r="DW87" s="14"/>
      <c r="DX87" s="14"/>
    </row>
    <row r="88" spans="1:256" s="15" customFormat="1" ht="24.95" customHeight="1" x14ac:dyDescent="0.25">
      <c r="A88" s="7">
        <v>53</v>
      </c>
      <c r="B88" s="8">
        <f t="shared" si="120"/>
        <v>10</v>
      </c>
      <c r="C88" s="8">
        <f t="shared" si="121"/>
        <v>4</v>
      </c>
      <c r="D88" s="8">
        <f t="shared" si="122"/>
        <v>2002</v>
      </c>
      <c r="E88" s="9">
        <v>30204101307661</v>
      </c>
      <c r="F88" s="10">
        <f t="shared" si="123"/>
        <v>37356</v>
      </c>
      <c r="G88" s="8">
        <f t="shared" si="117"/>
        <v>21</v>
      </c>
      <c r="H88" s="8">
        <f t="shared" si="118"/>
        <v>5</v>
      </c>
      <c r="I88" s="11">
        <f t="shared" si="119"/>
        <v>15</v>
      </c>
      <c r="J88" s="12"/>
      <c r="K88" s="12"/>
      <c r="L88" s="12"/>
      <c r="M88" s="3" t="s">
        <v>240</v>
      </c>
      <c r="N88" s="4">
        <v>2520</v>
      </c>
      <c r="O88" s="5">
        <v>1515</v>
      </c>
      <c r="P88" s="5">
        <v>2545</v>
      </c>
      <c r="Q88" s="5"/>
      <c r="R88" s="6"/>
      <c r="S88" s="7"/>
      <c r="T88" s="7">
        <v>4</v>
      </c>
      <c r="U88" s="7">
        <v>16.5</v>
      </c>
      <c r="V88" s="7">
        <v>4</v>
      </c>
      <c r="W88" s="7">
        <v>14</v>
      </c>
      <c r="X88" s="7">
        <f t="shared" si="124"/>
        <v>38.5</v>
      </c>
      <c r="Y88" s="7">
        <v>3.5</v>
      </c>
      <c r="Z88" s="7">
        <v>8</v>
      </c>
      <c r="AA88" s="7">
        <v>3</v>
      </c>
      <c r="AB88" s="7">
        <v>10</v>
      </c>
      <c r="AC88" s="7">
        <f t="shared" si="125"/>
        <v>24.5</v>
      </c>
      <c r="AD88" s="7">
        <v>3.5</v>
      </c>
      <c r="AE88" s="7">
        <v>8</v>
      </c>
      <c r="AF88" s="7">
        <v>4</v>
      </c>
      <c r="AG88" s="7">
        <v>13</v>
      </c>
      <c r="AH88" s="7">
        <f t="shared" si="126"/>
        <v>28.5</v>
      </c>
      <c r="AI88" s="7">
        <v>3.5</v>
      </c>
      <c r="AJ88" s="7">
        <v>6</v>
      </c>
      <c r="AK88" s="7">
        <v>3.5</v>
      </c>
      <c r="AL88" s="7">
        <v>7</v>
      </c>
      <c r="AM88" s="7">
        <f t="shared" si="127"/>
        <v>20</v>
      </c>
      <c r="AN88" s="7">
        <v>7</v>
      </c>
      <c r="AO88" s="7">
        <v>37</v>
      </c>
      <c r="AP88" s="7">
        <v>7</v>
      </c>
      <c r="AQ88" s="7">
        <v>38</v>
      </c>
      <c r="AR88" s="7">
        <f t="shared" si="128"/>
        <v>89</v>
      </c>
      <c r="AS88" s="7">
        <v>2</v>
      </c>
      <c r="AT88" s="7">
        <v>8</v>
      </c>
      <c r="AU88" s="7">
        <v>3</v>
      </c>
      <c r="AV88" s="7">
        <v>8</v>
      </c>
      <c r="AW88" s="7">
        <f t="shared" si="129"/>
        <v>21</v>
      </c>
      <c r="AX88" s="7">
        <v>1.5</v>
      </c>
      <c r="AY88" s="7">
        <v>5</v>
      </c>
      <c r="AZ88" s="7">
        <v>1.5</v>
      </c>
      <c r="BA88" s="7">
        <v>6.5</v>
      </c>
      <c r="BB88" s="7">
        <f t="shared" si="130"/>
        <v>14.5</v>
      </c>
      <c r="BC88" s="7">
        <v>5</v>
      </c>
      <c r="BD88" s="7">
        <v>7</v>
      </c>
      <c r="BE88" s="7">
        <v>3</v>
      </c>
      <c r="BF88" s="7">
        <v>10</v>
      </c>
      <c r="BG88" s="7">
        <f t="shared" si="131"/>
        <v>25</v>
      </c>
      <c r="BH88" s="7">
        <v>3.5</v>
      </c>
      <c r="BI88" s="7">
        <v>8</v>
      </c>
      <c r="BJ88" s="7">
        <v>5</v>
      </c>
      <c r="BK88" s="7">
        <v>17</v>
      </c>
      <c r="BL88" s="7">
        <f t="shared" si="132"/>
        <v>33.5</v>
      </c>
      <c r="BM88" s="7">
        <v>10</v>
      </c>
      <c r="BN88" s="7">
        <v>50</v>
      </c>
      <c r="BO88" s="7">
        <v>13</v>
      </c>
      <c r="BP88" s="7">
        <v>48</v>
      </c>
      <c r="BQ88" s="7">
        <f t="shared" si="133"/>
        <v>121</v>
      </c>
      <c r="BR88" s="1">
        <f t="shared" si="134"/>
        <v>154.5</v>
      </c>
      <c r="BS88" s="7">
        <v>5</v>
      </c>
      <c r="BT88" s="7">
        <v>11</v>
      </c>
      <c r="BU88" s="7">
        <v>4</v>
      </c>
      <c r="BV88" s="7">
        <v>5</v>
      </c>
      <c r="BW88" s="7">
        <f t="shared" si="135"/>
        <v>25</v>
      </c>
      <c r="BX88" s="7">
        <v>2</v>
      </c>
      <c r="BY88" s="7">
        <v>9</v>
      </c>
      <c r="BZ88" s="7">
        <v>3</v>
      </c>
      <c r="CA88" s="7">
        <v>8</v>
      </c>
      <c r="CB88" s="7">
        <f t="shared" si="136"/>
        <v>22</v>
      </c>
      <c r="CC88" s="7">
        <v>1.5</v>
      </c>
      <c r="CD88" s="7">
        <v>4.5</v>
      </c>
      <c r="CE88" s="7">
        <v>1</v>
      </c>
      <c r="CF88" s="7">
        <v>6.5</v>
      </c>
      <c r="CG88" s="7">
        <f t="shared" si="137"/>
        <v>13.5</v>
      </c>
      <c r="CH88" s="1">
        <f t="shared" si="138"/>
        <v>476</v>
      </c>
      <c r="CI88" s="7">
        <v>1.5</v>
      </c>
      <c r="CJ88" s="7">
        <v>5</v>
      </c>
      <c r="CK88" s="7">
        <v>1.5</v>
      </c>
      <c r="CL88" s="7">
        <v>3</v>
      </c>
      <c r="CM88" s="7">
        <f t="shared" si="139"/>
        <v>11</v>
      </c>
      <c r="CN88" s="7"/>
      <c r="CO88" s="7"/>
      <c r="CP88" s="7"/>
      <c r="CQ88" s="7"/>
      <c r="CR88" s="7">
        <f t="shared" ref="CR88:CR99" si="140">IF(CQ88=0.1,0,CN88+CO88+CP88+CQ88)</f>
        <v>0</v>
      </c>
      <c r="CS88" s="7"/>
      <c r="CT88" s="7"/>
      <c r="CU88" s="7"/>
      <c r="CV88" s="7"/>
      <c r="CW88" s="7">
        <f t="shared" ref="CW88:CW99" si="141">IF(CV88=0.1,0,CS88+CT88+CU88+CV88)</f>
        <v>0</v>
      </c>
      <c r="CX88" s="7" t="str">
        <f t="shared" ref="CX88:CX99" si="142">IF(DQ88=16,"ناجحة",IF(DP88&lt;12,"راسبة","دور ثان"))</f>
        <v>دور ثان</v>
      </c>
      <c r="CY88" s="13" t="str">
        <f t="shared" si="96"/>
        <v/>
      </c>
      <c r="CZ88" s="1"/>
      <c r="DA88" s="7" t="str">
        <f t="shared" si="97"/>
        <v/>
      </c>
      <c r="DB88" s="7" t="str">
        <f t="shared" si="98"/>
        <v/>
      </c>
      <c r="DC88" s="7" t="str">
        <f t="shared" si="99"/>
        <v/>
      </c>
      <c r="DD88" s="7" t="str">
        <f t="shared" si="100"/>
        <v/>
      </c>
      <c r="DE88" s="7" t="str">
        <f t="shared" si="101"/>
        <v/>
      </c>
      <c r="DF88" s="7" t="str">
        <f t="shared" si="102"/>
        <v/>
      </c>
      <c r="DG88" s="7" t="str">
        <f t="shared" si="103"/>
        <v/>
      </c>
      <c r="DH88" s="7" t="str">
        <f t="shared" si="104"/>
        <v/>
      </c>
      <c r="DI88" s="7" t="str">
        <f t="shared" si="105"/>
        <v/>
      </c>
      <c r="DJ88" s="7" t="str">
        <f t="shared" si="106"/>
        <v/>
      </c>
      <c r="DK88" s="7" t="str">
        <f t="shared" si="107"/>
        <v/>
      </c>
      <c r="DL88" s="7" t="str">
        <f t="shared" si="108"/>
        <v/>
      </c>
      <c r="DM88" s="7" t="str">
        <f t="shared" si="109"/>
        <v/>
      </c>
      <c r="DN88" s="7" t="str">
        <f t="shared" si="110"/>
        <v/>
      </c>
      <c r="DO88" s="7" t="str">
        <f t="shared" si="111"/>
        <v/>
      </c>
      <c r="DP88" s="6">
        <f t="shared" si="112"/>
        <v>13</v>
      </c>
      <c r="DQ88" s="6">
        <f t="shared" si="113"/>
        <v>15</v>
      </c>
      <c r="DR88" s="6"/>
      <c r="DS88" s="6"/>
      <c r="DT88" s="6"/>
      <c r="DU88" s="14"/>
      <c r="DV88" s="14"/>
      <c r="DW88" s="14"/>
      <c r="DX88" s="14"/>
    </row>
    <row r="89" spans="1:256" s="15" customFormat="1" ht="24.95" customHeight="1" x14ac:dyDescent="0.25">
      <c r="A89" s="7">
        <v>54</v>
      </c>
      <c r="B89" s="8">
        <f t="shared" si="120"/>
        <v>5</v>
      </c>
      <c r="C89" s="8">
        <f t="shared" si="121"/>
        <v>3</v>
      </c>
      <c r="D89" s="8">
        <f t="shared" si="122"/>
        <v>2002</v>
      </c>
      <c r="E89" s="9">
        <v>30203051302586</v>
      </c>
      <c r="F89" s="10">
        <f t="shared" si="123"/>
        <v>37320</v>
      </c>
      <c r="G89" s="8">
        <f t="shared" si="117"/>
        <v>26</v>
      </c>
      <c r="H89" s="8">
        <f t="shared" si="118"/>
        <v>6</v>
      </c>
      <c r="I89" s="11">
        <f t="shared" si="119"/>
        <v>15</v>
      </c>
      <c r="J89" s="12"/>
      <c r="K89" s="12"/>
      <c r="L89" s="12"/>
      <c r="M89" s="3" t="s">
        <v>241</v>
      </c>
      <c r="N89" s="4">
        <v>2499</v>
      </c>
      <c r="O89" s="5">
        <v>1538</v>
      </c>
      <c r="P89" s="5">
        <v>2465</v>
      </c>
      <c r="Q89" s="5"/>
      <c r="R89" s="6"/>
      <c r="S89" s="7"/>
      <c r="T89" s="7">
        <v>4</v>
      </c>
      <c r="U89" s="7">
        <v>17.5</v>
      </c>
      <c r="V89" s="7">
        <v>4</v>
      </c>
      <c r="W89" s="7">
        <v>13</v>
      </c>
      <c r="X89" s="7">
        <f t="shared" si="124"/>
        <v>38.5</v>
      </c>
      <c r="Y89" s="7">
        <v>3.5</v>
      </c>
      <c r="Z89" s="7">
        <v>6.5</v>
      </c>
      <c r="AA89" s="7">
        <v>3.5</v>
      </c>
      <c r="AB89" s="7">
        <v>9</v>
      </c>
      <c r="AC89" s="7">
        <f t="shared" si="125"/>
        <v>22.5</v>
      </c>
      <c r="AD89" s="7">
        <v>3.5</v>
      </c>
      <c r="AE89" s="7">
        <v>13.5</v>
      </c>
      <c r="AF89" s="7">
        <v>4</v>
      </c>
      <c r="AG89" s="7">
        <v>9</v>
      </c>
      <c r="AH89" s="7">
        <f t="shared" si="126"/>
        <v>30</v>
      </c>
      <c r="AI89" s="7">
        <v>3.5</v>
      </c>
      <c r="AJ89" s="7">
        <v>9</v>
      </c>
      <c r="AK89" s="7">
        <v>3.5</v>
      </c>
      <c r="AL89" s="7">
        <v>4</v>
      </c>
      <c r="AM89" s="7">
        <f t="shared" si="127"/>
        <v>20</v>
      </c>
      <c r="AN89" s="7">
        <v>8</v>
      </c>
      <c r="AO89" s="7">
        <v>33</v>
      </c>
      <c r="AP89" s="7">
        <v>9</v>
      </c>
      <c r="AQ89" s="7">
        <v>36</v>
      </c>
      <c r="AR89" s="7">
        <f t="shared" si="128"/>
        <v>86</v>
      </c>
      <c r="AS89" s="7">
        <v>3</v>
      </c>
      <c r="AT89" s="7">
        <v>12</v>
      </c>
      <c r="AU89" s="7">
        <v>3</v>
      </c>
      <c r="AV89" s="7">
        <v>16</v>
      </c>
      <c r="AW89" s="7">
        <f t="shared" si="129"/>
        <v>34</v>
      </c>
      <c r="AX89" s="7">
        <v>1.5</v>
      </c>
      <c r="AY89" s="7">
        <v>7.5</v>
      </c>
      <c r="AZ89" s="7">
        <v>2</v>
      </c>
      <c r="BA89" s="7">
        <v>7.5</v>
      </c>
      <c r="BB89" s="7">
        <f t="shared" si="130"/>
        <v>18.5</v>
      </c>
      <c r="BC89" s="7">
        <v>3</v>
      </c>
      <c r="BD89" s="7">
        <v>18</v>
      </c>
      <c r="BE89" s="7">
        <v>5</v>
      </c>
      <c r="BF89" s="7">
        <v>19</v>
      </c>
      <c r="BG89" s="7">
        <f t="shared" si="131"/>
        <v>45</v>
      </c>
      <c r="BH89" s="7">
        <v>3.5</v>
      </c>
      <c r="BI89" s="7">
        <v>22</v>
      </c>
      <c r="BJ89" s="7">
        <v>5.5</v>
      </c>
      <c r="BK89" s="7">
        <v>23</v>
      </c>
      <c r="BL89" s="7">
        <f t="shared" si="132"/>
        <v>54</v>
      </c>
      <c r="BM89" s="7">
        <v>12</v>
      </c>
      <c r="BN89" s="7">
        <v>50</v>
      </c>
      <c r="BO89" s="7">
        <v>11</v>
      </c>
      <c r="BP89" s="7">
        <v>43</v>
      </c>
      <c r="BQ89" s="7">
        <f t="shared" si="133"/>
        <v>116</v>
      </c>
      <c r="BR89" s="1">
        <f t="shared" si="134"/>
        <v>170</v>
      </c>
      <c r="BS89" s="7">
        <v>3</v>
      </c>
      <c r="BT89" s="7">
        <v>16</v>
      </c>
      <c r="BU89" s="7">
        <v>5</v>
      </c>
      <c r="BV89" s="7">
        <v>19</v>
      </c>
      <c r="BW89" s="7">
        <f t="shared" si="135"/>
        <v>43</v>
      </c>
      <c r="BX89" s="7">
        <v>2.5</v>
      </c>
      <c r="BY89" s="7">
        <v>9.5</v>
      </c>
      <c r="BZ89" s="7">
        <v>3</v>
      </c>
      <c r="CA89" s="7">
        <v>16</v>
      </c>
      <c r="CB89" s="7">
        <f t="shared" si="136"/>
        <v>31</v>
      </c>
      <c r="CC89" s="7">
        <v>1.5</v>
      </c>
      <c r="CD89" s="7">
        <v>5.5</v>
      </c>
      <c r="CE89" s="7">
        <v>2</v>
      </c>
      <c r="CF89" s="7">
        <v>4.5</v>
      </c>
      <c r="CG89" s="7">
        <f t="shared" si="137"/>
        <v>13.5</v>
      </c>
      <c r="CH89" s="1">
        <f t="shared" si="138"/>
        <v>552</v>
      </c>
      <c r="CI89" s="7">
        <v>1.5</v>
      </c>
      <c r="CJ89" s="7">
        <v>4.5</v>
      </c>
      <c r="CK89" s="7">
        <v>1.5</v>
      </c>
      <c r="CL89" s="7">
        <v>5</v>
      </c>
      <c r="CM89" s="7">
        <f t="shared" si="139"/>
        <v>12.5</v>
      </c>
      <c r="CN89" s="7"/>
      <c r="CO89" s="7"/>
      <c r="CP89" s="7"/>
      <c r="CQ89" s="7"/>
      <c r="CR89" s="7">
        <f t="shared" si="140"/>
        <v>0</v>
      </c>
      <c r="CS89" s="7"/>
      <c r="CT89" s="7"/>
      <c r="CU89" s="7"/>
      <c r="CV89" s="7"/>
      <c r="CW89" s="7">
        <f t="shared" si="141"/>
        <v>0</v>
      </c>
      <c r="CX89" s="7" t="str">
        <f t="shared" si="142"/>
        <v>دور ثان</v>
      </c>
      <c r="CY89" s="13" t="str">
        <f t="shared" si="96"/>
        <v/>
      </c>
      <c r="CZ89" s="1"/>
      <c r="DA89" s="7" t="str">
        <f t="shared" si="97"/>
        <v/>
      </c>
      <c r="DB89" s="7" t="str">
        <f t="shared" si="98"/>
        <v/>
      </c>
      <c r="DC89" s="7" t="str">
        <f t="shared" si="99"/>
        <v/>
      </c>
      <c r="DD89" s="7" t="str">
        <f t="shared" si="100"/>
        <v/>
      </c>
      <c r="DE89" s="7" t="str">
        <f t="shared" si="101"/>
        <v/>
      </c>
      <c r="DF89" s="7" t="str">
        <f t="shared" si="102"/>
        <v/>
      </c>
      <c r="DG89" s="7" t="str">
        <f t="shared" si="103"/>
        <v/>
      </c>
      <c r="DH89" s="7" t="str">
        <f t="shared" si="104"/>
        <v/>
      </c>
      <c r="DI89" s="7" t="str">
        <f t="shared" si="105"/>
        <v/>
      </c>
      <c r="DJ89" s="7" t="str">
        <f t="shared" si="106"/>
        <v/>
      </c>
      <c r="DK89" s="7" t="str">
        <f t="shared" si="107"/>
        <v/>
      </c>
      <c r="DL89" s="7" t="str">
        <f t="shared" si="108"/>
        <v/>
      </c>
      <c r="DM89" s="7" t="str">
        <f t="shared" si="109"/>
        <v/>
      </c>
      <c r="DN89" s="7" t="str">
        <f t="shared" si="110"/>
        <v/>
      </c>
      <c r="DO89" s="7" t="str">
        <f t="shared" si="111"/>
        <v/>
      </c>
      <c r="DP89" s="6">
        <f t="shared" si="112"/>
        <v>13</v>
      </c>
      <c r="DQ89" s="6">
        <f t="shared" si="113"/>
        <v>15</v>
      </c>
      <c r="DR89" s="6"/>
      <c r="DS89" s="6"/>
      <c r="DT89" s="6"/>
      <c r="DU89" s="14"/>
      <c r="DV89" s="14"/>
      <c r="DW89" s="14"/>
      <c r="DX89" s="14"/>
    </row>
    <row r="90" spans="1:256" s="15" customFormat="1" ht="24.95" customHeight="1" x14ac:dyDescent="0.25">
      <c r="A90" s="7">
        <v>55</v>
      </c>
      <c r="B90" s="8">
        <f t="shared" si="120"/>
        <v>20</v>
      </c>
      <c r="C90" s="8">
        <f t="shared" si="121"/>
        <v>9</v>
      </c>
      <c r="D90" s="8">
        <f t="shared" si="122"/>
        <v>2002</v>
      </c>
      <c r="E90" s="9">
        <v>30209201303886</v>
      </c>
      <c r="F90" s="10">
        <f t="shared" si="123"/>
        <v>37519</v>
      </c>
      <c r="G90" s="8">
        <f t="shared" si="117"/>
        <v>11</v>
      </c>
      <c r="H90" s="8">
        <f t="shared" si="118"/>
        <v>0</v>
      </c>
      <c r="I90" s="11">
        <f t="shared" si="119"/>
        <v>15</v>
      </c>
      <c r="J90" s="12"/>
      <c r="K90" s="12"/>
      <c r="L90" s="12"/>
      <c r="M90" s="3" t="s">
        <v>242</v>
      </c>
      <c r="N90" s="4">
        <v>2500</v>
      </c>
      <c r="O90" s="5">
        <v>1539</v>
      </c>
      <c r="P90" s="5">
        <v>2466</v>
      </c>
      <c r="Q90" s="5"/>
      <c r="R90" s="6"/>
      <c r="S90" s="7"/>
      <c r="T90" s="7">
        <v>4</v>
      </c>
      <c r="U90" s="7">
        <v>19.5</v>
      </c>
      <c r="V90" s="7">
        <v>4</v>
      </c>
      <c r="W90" s="7">
        <v>15.5</v>
      </c>
      <c r="X90" s="7">
        <f t="shared" si="124"/>
        <v>43</v>
      </c>
      <c r="Y90" s="7">
        <v>3.5</v>
      </c>
      <c r="Z90" s="7">
        <v>7</v>
      </c>
      <c r="AA90" s="7">
        <v>3.5</v>
      </c>
      <c r="AB90" s="7">
        <v>8.5</v>
      </c>
      <c r="AC90" s="7">
        <f t="shared" si="125"/>
        <v>22.5</v>
      </c>
      <c r="AD90" s="7">
        <v>4</v>
      </c>
      <c r="AE90" s="7">
        <v>16</v>
      </c>
      <c r="AF90" s="7">
        <v>4</v>
      </c>
      <c r="AG90" s="7">
        <v>13</v>
      </c>
      <c r="AH90" s="7">
        <f t="shared" si="126"/>
        <v>37</v>
      </c>
      <c r="AI90" s="7">
        <v>3.5</v>
      </c>
      <c r="AJ90" s="7">
        <v>9</v>
      </c>
      <c r="AK90" s="7">
        <v>4</v>
      </c>
      <c r="AL90" s="7">
        <v>5</v>
      </c>
      <c r="AM90" s="7">
        <f t="shared" si="127"/>
        <v>21.5</v>
      </c>
      <c r="AN90" s="7">
        <v>8</v>
      </c>
      <c r="AO90" s="7">
        <v>34</v>
      </c>
      <c r="AP90" s="7">
        <v>9</v>
      </c>
      <c r="AQ90" s="7">
        <v>34</v>
      </c>
      <c r="AR90" s="7">
        <f t="shared" si="128"/>
        <v>85</v>
      </c>
      <c r="AS90" s="7">
        <v>3</v>
      </c>
      <c r="AT90" s="7">
        <v>14</v>
      </c>
      <c r="AU90" s="7">
        <v>3</v>
      </c>
      <c r="AV90" s="7">
        <v>16</v>
      </c>
      <c r="AW90" s="7">
        <f t="shared" si="129"/>
        <v>36</v>
      </c>
      <c r="AX90" s="7">
        <v>1.5</v>
      </c>
      <c r="AY90" s="7">
        <v>7.5</v>
      </c>
      <c r="AZ90" s="7">
        <v>2</v>
      </c>
      <c r="BA90" s="7">
        <v>7.5</v>
      </c>
      <c r="BB90" s="7">
        <f t="shared" si="130"/>
        <v>18.5</v>
      </c>
      <c r="BC90" s="7">
        <v>3</v>
      </c>
      <c r="BD90" s="7">
        <v>19</v>
      </c>
      <c r="BE90" s="7">
        <v>5</v>
      </c>
      <c r="BF90" s="7">
        <v>20</v>
      </c>
      <c r="BG90" s="7">
        <f t="shared" si="131"/>
        <v>47</v>
      </c>
      <c r="BH90" s="7">
        <v>3.5</v>
      </c>
      <c r="BI90" s="7">
        <v>24</v>
      </c>
      <c r="BJ90" s="7">
        <v>5.5</v>
      </c>
      <c r="BK90" s="7">
        <v>23</v>
      </c>
      <c r="BL90" s="7">
        <f t="shared" si="132"/>
        <v>56</v>
      </c>
      <c r="BM90" s="7">
        <v>11</v>
      </c>
      <c r="BN90" s="7">
        <v>50</v>
      </c>
      <c r="BO90" s="7">
        <v>11</v>
      </c>
      <c r="BP90" s="7">
        <v>43</v>
      </c>
      <c r="BQ90" s="7">
        <f t="shared" si="133"/>
        <v>115</v>
      </c>
      <c r="BR90" s="1">
        <f t="shared" si="134"/>
        <v>171</v>
      </c>
      <c r="BS90" s="7">
        <v>3</v>
      </c>
      <c r="BT90" s="7">
        <v>16</v>
      </c>
      <c r="BU90" s="7">
        <v>5</v>
      </c>
      <c r="BV90" s="7">
        <v>19</v>
      </c>
      <c r="BW90" s="7">
        <f t="shared" si="135"/>
        <v>43</v>
      </c>
      <c r="BX90" s="7">
        <v>2.5</v>
      </c>
      <c r="BY90" s="7">
        <v>11</v>
      </c>
      <c r="BZ90" s="7">
        <v>3</v>
      </c>
      <c r="CA90" s="7">
        <v>16</v>
      </c>
      <c r="CB90" s="7">
        <f t="shared" si="136"/>
        <v>32.5</v>
      </c>
      <c r="CC90" s="7">
        <v>1.5</v>
      </c>
      <c r="CD90" s="7">
        <v>5.5</v>
      </c>
      <c r="CE90" s="7">
        <v>2</v>
      </c>
      <c r="CF90" s="7">
        <v>6.5</v>
      </c>
      <c r="CG90" s="7">
        <f t="shared" si="137"/>
        <v>15.5</v>
      </c>
      <c r="CH90" s="1">
        <f t="shared" si="138"/>
        <v>572.5</v>
      </c>
      <c r="CI90" s="7">
        <v>1.5</v>
      </c>
      <c r="CJ90" s="7">
        <v>5</v>
      </c>
      <c r="CK90" s="7">
        <v>1.5</v>
      </c>
      <c r="CL90" s="7">
        <v>4.5</v>
      </c>
      <c r="CM90" s="7">
        <f t="shared" si="139"/>
        <v>12.5</v>
      </c>
      <c r="CN90" s="7"/>
      <c r="CO90" s="7"/>
      <c r="CP90" s="7"/>
      <c r="CQ90" s="7"/>
      <c r="CR90" s="7">
        <f t="shared" si="140"/>
        <v>0</v>
      </c>
      <c r="CS90" s="7"/>
      <c r="CT90" s="7"/>
      <c r="CU90" s="7"/>
      <c r="CV90" s="7"/>
      <c r="CW90" s="7">
        <f t="shared" si="141"/>
        <v>0</v>
      </c>
      <c r="CX90" s="7" t="str">
        <f t="shared" si="142"/>
        <v>دور ثان</v>
      </c>
      <c r="CY90" s="13" t="str">
        <f t="shared" si="96"/>
        <v/>
      </c>
      <c r="CZ90" s="1"/>
      <c r="DA90" s="7" t="str">
        <f t="shared" si="97"/>
        <v/>
      </c>
      <c r="DB90" s="7" t="str">
        <f t="shared" si="98"/>
        <v/>
      </c>
      <c r="DC90" s="7" t="str">
        <f t="shared" si="99"/>
        <v/>
      </c>
      <c r="DD90" s="7" t="str">
        <f t="shared" si="100"/>
        <v/>
      </c>
      <c r="DE90" s="7" t="str">
        <f t="shared" si="101"/>
        <v/>
      </c>
      <c r="DF90" s="7" t="str">
        <f t="shared" si="102"/>
        <v/>
      </c>
      <c r="DG90" s="7" t="str">
        <f t="shared" si="103"/>
        <v/>
      </c>
      <c r="DH90" s="7" t="str">
        <f t="shared" si="104"/>
        <v/>
      </c>
      <c r="DI90" s="7" t="str">
        <f t="shared" si="105"/>
        <v/>
      </c>
      <c r="DJ90" s="7" t="str">
        <f t="shared" si="106"/>
        <v/>
      </c>
      <c r="DK90" s="7" t="str">
        <f t="shared" si="107"/>
        <v/>
      </c>
      <c r="DL90" s="7" t="str">
        <f t="shared" si="108"/>
        <v/>
      </c>
      <c r="DM90" s="7" t="str">
        <f t="shared" si="109"/>
        <v/>
      </c>
      <c r="DN90" s="7" t="str">
        <f t="shared" si="110"/>
        <v/>
      </c>
      <c r="DO90" s="7" t="str">
        <f t="shared" si="111"/>
        <v/>
      </c>
      <c r="DP90" s="6">
        <f t="shared" si="112"/>
        <v>13</v>
      </c>
      <c r="DQ90" s="6">
        <f t="shared" si="113"/>
        <v>15</v>
      </c>
      <c r="DR90" s="6"/>
      <c r="DS90" s="6"/>
      <c r="DT90" s="6"/>
      <c r="DU90" s="14"/>
      <c r="DV90" s="14"/>
      <c r="DW90" s="14"/>
      <c r="DX90" s="14"/>
    </row>
    <row r="91" spans="1:256" ht="24.95" customHeight="1" x14ac:dyDescent="0.25">
      <c r="A91" s="7">
        <v>56</v>
      </c>
      <c r="B91" s="8">
        <f t="shared" ref="B91:B94" si="143">IF(F91="","",DAY(F91))</f>
        <v>12</v>
      </c>
      <c r="C91" s="8">
        <f t="shared" ref="C91:C94" si="144">IF(F91="","",MONTH(F91))</f>
        <v>4</v>
      </c>
      <c r="D91" s="8">
        <f t="shared" ref="D91:D94" si="145">IF(F91="","",YEAR(F91))</f>
        <v>2002</v>
      </c>
      <c r="E91" s="9">
        <v>30204121302003</v>
      </c>
      <c r="F91" s="10">
        <f t="shared" si="123"/>
        <v>37358</v>
      </c>
      <c r="J91" s="1"/>
      <c r="K91" s="1"/>
      <c r="L91" s="1"/>
      <c r="M91" s="3" t="s">
        <v>243</v>
      </c>
      <c r="N91" s="4">
        <v>2521</v>
      </c>
      <c r="O91" s="5">
        <v>1516</v>
      </c>
      <c r="P91" s="5">
        <v>2546</v>
      </c>
      <c r="Q91" s="5"/>
      <c r="R91" s="6"/>
      <c r="S91" s="7"/>
      <c r="T91" s="7">
        <v>4</v>
      </c>
      <c r="U91" s="7">
        <v>17</v>
      </c>
      <c r="V91" s="7">
        <v>4</v>
      </c>
      <c r="W91" s="7">
        <v>15.5</v>
      </c>
      <c r="X91" s="7">
        <f t="shared" si="124"/>
        <v>40.5</v>
      </c>
      <c r="Y91" s="7">
        <v>3.5</v>
      </c>
      <c r="Z91" s="7">
        <v>9.5</v>
      </c>
      <c r="AA91" s="7">
        <v>3</v>
      </c>
      <c r="AB91" s="7">
        <v>11.5</v>
      </c>
      <c r="AC91" s="7">
        <f t="shared" si="125"/>
        <v>27.5</v>
      </c>
      <c r="AD91" s="7">
        <v>3.5</v>
      </c>
      <c r="AE91" s="7">
        <v>12</v>
      </c>
      <c r="AF91" s="7">
        <v>4</v>
      </c>
      <c r="AG91" s="7">
        <v>15</v>
      </c>
      <c r="AH91" s="7">
        <f t="shared" si="126"/>
        <v>34.5</v>
      </c>
      <c r="AI91" s="7">
        <v>3.5</v>
      </c>
      <c r="AJ91" s="7">
        <v>9.5</v>
      </c>
      <c r="AK91" s="7">
        <v>3</v>
      </c>
      <c r="AL91" s="7">
        <v>11</v>
      </c>
      <c r="AM91" s="7">
        <f t="shared" si="127"/>
        <v>27</v>
      </c>
      <c r="AN91" s="7">
        <v>7</v>
      </c>
      <c r="AO91" s="7">
        <v>37</v>
      </c>
      <c r="AP91" s="7">
        <v>8</v>
      </c>
      <c r="AQ91" s="7">
        <v>38</v>
      </c>
      <c r="AR91" s="7">
        <f t="shared" si="128"/>
        <v>90</v>
      </c>
      <c r="AS91" s="7">
        <v>2</v>
      </c>
      <c r="AT91" s="7">
        <v>9</v>
      </c>
      <c r="AU91" s="7">
        <v>3</v>
      </c>
      <c r="AV91" s="7">
        <v>11</v>
      </c>
      <c r="AW91" s="7">
        <f t="shared" si="129"/>
        <v>25</v>
      </c>
      <c r="AX91" s="7">
        <v>1.5</v>
      </c>
      <c r="AY91" s="7">
        <v>4.5</v>
      </c>
      <c r="AZ91" s="7">
        <v>1.5</v>
      </c>
      <c r="BA91" s="7">
        <v>7.5</v>
      </c>
      <c r="BB91" s="7">
        <f t="shared" si="130"/>
        <v>15</v>
      </c>
      <c r="BC91" s="7">
        <v>3</v>
      </c>
      <c r="BD91" s="7">
        <v>5</v>
      </c>
      <c r="BE91" s="7">
        <v>5</v>
      </c>
      <c r="BF91" s="7">
        <v>15</v>
      </c>
      <c r="BG91" s="7">
        <f t="shared" si="131"/>
        <v>28</v>
      </c>
      <c r="BH91" s="7">
        <v>3.5</v>
      </c>
      <c r="BI91" s="7">
        <v>9</v>
      </c>
      <c r="BJ91" s="7">
        <v>5</v>
      </c>
      <c r="BK91" s="7">
        <v>19</v>
      </c>
      <c r="BL91" s="7">
        <f t="shared" si="132"/>
        <v>36.5</v>
      </c>
      <c r="BM91" s="7">
        <v>12</v>
      </c>
      <c r="BN91" s="7">
        <v>50</v>
      </c>
      <c r="BO91" s="7">
        <v>13</v>
      </c>
      <c r="BP91" s="7">
        <v>48</v>
      </c>
      <c r="BQ91" s="7">
        <f t="shared" si="133"/>
        <v>123</v>
      </c>
      <c r="BR91" s="1">
        <f t="shared" si="134"/>
        <v>159.5</v>
      </c>
      <c r="BS91" s="7">
        <v>3</v>
      </c>
      <c r="BT91" s="7">
        <v>12</v>
      </c>
      <c r="BU91" s="7">
        <v>4</v>
      </c>
      <c r="BV91" s="7">
        <v>6</v>
      </c>
      <c r="BW91" s="7">
        <f t="shared" si="135"/>
        <v>25</v>
      </c>
      <c r="BX91" s="7">
        <v>2</v>
      </c>
      <c r="BY91" s="7">
        <v>7</v>
      </c>
      <c r="BZ91" s="7">
        <v>3</v>
      </c>
      <c r="CA91" s="7">
        <v>8</v>
      </c>
      <c r="CB91" s="7">
        <f t="shared" si="136"/>
        <v>20</v>
      </c>
      <c r="CC91" s="7">
        <v>1.5</v>
      </c>
      <c r="CD91" s="7">
        <v>5</v>
      </c>
      <c r="CE91" s="7">
        <v>1</v>
      </c>
      <c r="CF91" s="7">
        <v>6.5</v>
      </c>
      <c r="CG91" s="7">
        <f t="shared" si="137"/>
        <v>14</v>
      </c>
      <c r="CH91" s="1">
        <f t="shared" si="138"/>
        <v>506</v>
      </c>
      <c r="CI91" s="7">
        <v>1.5</v>
      </c>
      <c r="CJ91" s="7">
        <v>6.5</v>
      </c>
      <c r="CK91" s="7">
        <v>1.5</v>
      </c>
      <c r="CL91" s="7">
        <v>4.5</v>
      </c>
      <c r="CM91" s="7">
        <f t="shared" si="139"/>
        <v>14</v>
      </c>
      <c r="CN91" s="7"/>
      <c r="CO91" s="7"/>
      <c r="CP91" s="7"/>
      <c r="CQ91" s="7"/>
      <c r="CR91" s="7">
        <f t="shared" si="140"/>
        <v>0</v>
      </c>
      <c r="CS91" s="7"/>
      <c r="CT91" s="7"/>
      <c r="CU91" s="7"/>
      <c r="CV91" s="7"/>
      <c r="CW91" s="7">
        <f t="shared" si="141"/>
        <v>0</v>
      </c>
      <c r="CX91" s="7" t="str">
        <f t="shared" si="142"/>
        <v>دور ثان</v>
      </c>
      <c r="CY91" s="13" t="str">
        <f t="shared" si="96"/>
        <v/>
      </c>
      <c r="CZ91" s="1"/>
      <c r="DA91" s="7" t="str">
        <f t="shared" si="97"/>
        <v/>
      </c>
      <c r="DB91" s="7" t="str">
        <f t="shared" si="98"/>
        <v/>
      </c>
      <c r="DC91" s="7" t="str">
        <f t="shared" si="99"/>
        <v/>
      </c>
      <c r="DD91" s="7" t="str">
        <f t="shared" si="100"/>
        <v/>
      </c>
      <c r="DE91" s="7" t="str">
        <f t="shared" si="101"/>
        <v/>
      </c>
      <c r="DF91" s="7" t="str">
        <f t="shared" si="102"/>
        <v/>
      </c>
      <c r="DG91" s="7" t="str">
        <f t="shared" si="103"/>
        <v/>
      </c>
      <c r="DH91" s="7" t="str">
        <f t="shared" si="104"/>
        <v/>
      </c>
      <c r="DI91" s="7" t="str">
        <f t="shared" si="105"/>
        <v/>
      </c>
      <c r="DJ91" s="7" t="str">
        <f t="shared" si="106"/>
        <v/>
      </c>
      <c r="DK91" s="7" t="str">
        <f t="shared" si="107"/>
        <v/>
      </c>
      <c r="DL91" s="7" t="str">
        <f t="shared" si="108"/>
        <v/>
      </c>
      <c r="DM91" s="7" t="str">
        <f t="shared" si="109"/>
        <v/>
      </c>
      <c r="DN91" s="7" t="str">
        <f t="shared" si="110"/>
        <v/>
      </c>
      <c r="DO91" s="7" t="str">
        <f t="shared" si="111"/>
        <v/>
      </c>
      <c r="DP91" s="6">
        <f t="shared" si="112"/>
        <v>13</v>
      </c>
      <c r="DQ91" s="6">
        <f t="shared" si="113"/>
        <v>15</v>
      </c>
      <c r="DR91" s="6"/>
      <c r="DS91" s="6"/>
      <c r="DT91" s="6"/>
      <c r="DU91" s="14"/>
      <c r="DV91" s="14"/>
      <c r="DW91" s="14"/>
      <c r="DX91" s="14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</row>
    <row r="92" spans="1:256" ht="24.95" customHeight="1" x14ac:dyDescent="0.25">
      <c r="A92" s="7">
        <v>57</v>
      </c>
      <c r="B92" s="8">
        <f t="shared" si="143"/>
        <v>24</v>
      </c>
      <c r="C92" s="8">
        <f t="shared" si="144"/>
        <v>9</v>
      </c>
      <c r="D92" s="8">
        <f t="shared" si="145"/>
        <v>2002</v>
      </c>
      <c r="E92" s="9">
        <v>30209241302726</v>
      </c>
      <c r="F92" s="10">
        <f t="shared" si="123"/>
        <v>37523</v>
      </c>
      <c r="J92" s="1"/>
      <c r="K92" s="1"/>
      <c r="L92" s="1"/>
      <c r="M92" s="3" t="s">
        <v>244</v>
      </c>
      <c r="N92" s="4">
        <v>2524</v>
      </c>
      <c r="O92" s="5">
        <v>1519</v>
      </c>
      <c r="P92" s="5">
        <v>2549</v>
      </c>
      <c r="Q92" s="5"/>
      <c r="R92" s="6"/>
      <c r="S92" s="7"/>
      <c r="T92" s="7">
        <v>4</v>
      </c>
      <c r="U92" s="7">
        <v>17</v>
      </c>
      <c r="V92" s="7">
        <v>4</v>
      </c>
      <c r="W92" s="7">
        <v>12</v>
      </c>
      <c r="X92" s="7">
        <f t="shared" si="124"/>
        <v>37</v>
      </c>
      <c r="Y92" s="7">
        <v>3.5</v>
      </c>
      <c r="Z92" s="7">
        <v>5</v>
      </c>
      <c r="AA92" s="7">
        <v>3.5</v>
      </c>
      <c r="AB92" s="7">
        <v>10.5</v>
      </c>
      <c r="AC92" s="7">
        <f t="shared" si="125"/>
        <v>22.5</v>
      </c>
      <c r="AD92" s="7">
        <v>4</v>
      </c>
      <c r="AE92" s="7">
        <v>8</v>
      </c>
      <c r="AF92" s="7">
        <v>4</v>
      </c>
      <c r="AG92" s="7">
        <v>12.5</v>
      </c>
      <c r="AH92" s="7">
        <f t="shared" si="126"/>
        <v>28.5</v>
      </c>
      <c r="AI92" s="7">
        <v>3.5</v>
      </c>
      <c r="AJ92" s="7">
        <v>8</v>
      </c>
      <c r="AK92" s="7">
        <v>3</v>
      </c>
      <c r="AL92" s="7">
        <v>6</v>
      </c>
      <c r="AM92" s="7">
        <f t="shared" si="127"/>
        <v>20.5</v>
      </c>
      <c r="AN92" s="7">
        <v>7</v>
      </c>
      <c r="AO92" s="7">
        <v>28</v>
      </c>
      <c r="AP92" s="7">
        <v>8</v>
      </c>
      <c r="AQ92" s="7">
        <v>22</v>
      </c>
      <c r="AR92" s="7">
        <f t="shared" si="128"/>
        <v>65</v>
      </c>
      <c r="AS92" s="7">
        <v>2</v>
      </c>
      <c r="AT92" s="7">
        <v>15</v>
      </c>
      <c r="AU92" s="7">
        <v>3</v>
      </c>
      <c r="AV92" s="7">
        <v>4</v>
      </c>
      <c r="AW92" s="7">
        <f t="shared" si="129"/>
        <v>24</v>
      </c>
      <c r="AX92" s="7">
        <v>1.5</v>
      </c>
      <c r="AY92" s="7">
        <v>4.5</v>
      </c>
      <c r="AZ92" s="7">
        <v>1.5</v>
      </c>
      <c r="BA92" s="7">
        <v>2.5</v>
      </c>
      <c r="BB92" s="7">
        <f t="shared" si="130"/>
        <v>10</v>
      </c>
      <c r="BC92" s="7">
        <v>3</v>
      </c>
      <c r="BD92" s="7">
        <v>6</v>
      </c>
      <c r="BE92" s="7">
        <v>5</v>
      </c>
      <c r="BF92" s="7">
        <v>11</v>
      </c>
      <c r="BG92" s="7">
        <f t="shared" si="131"/>
        <v>25</v>
      </c>
      <c r="BH92" s="7">
        <v>3.5</v>
      </c>
      <c r="BI92" s="7">
        <v>18</v>
      </c>
      <c r="BJ92" s="7">
        <v>5</v>
      </c>
      <c r="BK92" s="7">
        <v>8</v>
      </c>
      <c r="BL92" s="7">
        <f t="shared" si="132"/>
        <v>34.5</v>
      </c>
      <c r="BM92" s="7">
        <v>12</v>
      </c>
      <c r="BN92" s="7">
        <v>32</v>
      </c>
      <c r="BO92" s="7">
        <v>12</v>
      </c>
      <c r="BP92" s="7">
        <v>36</v>
      </c>
      <c r="BQ92" s="7">
        <f t="shared" si="133"/>
        <v>92</v>
      </c>
      <c r="BR92" s="1">
        <f t="shared" si="134"/>
        <v>126.5</v>
      </c>
      <c r="BS92" s="7">
        <v>3</v>
      </c>
      <c r="BT92" s="7">
        <v>12</v>
      </c>
      <c r="BU92" s="7">
        <v>4</v>
      </c>
      <c r="BV92" s="7">
        <v>6</v>
      </c>
      <c r="BW92" s="7">
        <f t="shared" si="135"/>
        <v>25</v>
      </c>
      <c r="BX92" s="7">
        <v>2</v>
      </c>
      <c r="BY92" s="7">
        <v>7</v>
      </c>
      <c r="BZ92" s="7">
        <v>3</v>
      </c>
      <c r="CA92" s="7">
        <v>8</v>
      </c>
      <c r="CB92" s="7">
        <f t="shared" si="136"/>
        <v>20</v>
      </c>
      <c r="CC92" s="7">
        <v>1.5</v>
      </c>
      <c r="CD92" s="7">
        <v>5.5</v>
      </c>
      <c r="CE92" s="7">
        <v>1</v>
      </c>
      <c r="CF92" s="7">
        <v>4</v>
      </c>
      <c r="CG92" s="7">
        <f t="shared" si="137"/>
        <v>12</v>
      </c>
      <c r="CH92" s="1">
        <f t="shared" si="138"/>
        <v>416</v>
      </c>
      <c r="CI92" s="7">
        <v>2</v>
      </c>
      <c r="CJ92" s="7">
        <v>4</v>
      </c>
      <c r="CK92" s="7">
        <v>1.5</v>
      </c>
      <c r="CL92" s="7">
        <v>2.5</v>
      </c>
      <c r="CM92" s="7">
        <f t="shared" si="139"/>
        <v>10</v>
      </c>
      <c r="CN92" s="7"/>
      <c r="CO92" s="7"/>
      <c r="CP92" s="7"/>
      <c r="CQ92" s="7"/>
      <c r="CR92" s="7">
        <f t="shared" si="140"/>
        <v>0</v>
      </c>
      <c r="CS92" s="7"/>
      <c r="CT92" s="7"/>
      <c r="CU92" s="7"/>
      <c r="CV92" s="7"/>
      <c r="CW92" s="7">
        <f t="shared" si="141"/>
        <v>0</v>
      </c>
      <c r="CX92" s="7" t="str">
        <f t="shared" si="142"/>
        <v>دور ثان</v>
      </c>
      <c r="CY92" s="13" t="str">
        <f t="shared" si="96"/>
        <v/>
      </c>
      <c r="CZ92" s="1"/>
      <c r="DA92" s="7" t="str">
        <f t="shared" si="97"/>
        <v/>
      </c>
      <c r="DB92" s="7" t="str">
        <f t="shared" si="98"/>
        <v/>
      </c>
      <c r="DC92" s="7" t="str">
        <f t="shared" si="99"/>
        <v/>
      </c>
      <c r="DD92" s="7" t="str">
        <f t="shared" si="100"/>
        <v/>
      </c>
      <c r="DE92" s="7" t="str">
        <f t="shared" si="101"/>
        <v/>
      </c>
      <c r="DF92" s="7" t="str">
        <f t="shared" si="102"/>
        <v/>
      </c>
      <c r="DG92" s="7" t="str">
        <f t="shared" si="103"/>
        <v/>
      </c>
      <c r="DH92" s="7" t="str">
        <f t="shared" si="104"/>
        <v/>
      </c>
      <c r="DI92" s="7" t="str">
        <f t="shared" si="105"/>
        <v/>
      </c>
      <c r="DJ92" s="7" t="str">
        <f t="shared" si="106"/>
        <v/>
      </c>
      <c r="DK92" s="7" t="str">
        <f t="shared" si="107"/>
        <v/>
      </c>
      <c r="DL92" s="7" t="str">
        <f t="shared" si="108"/>
        <v/>
      </c>
      <c r="DM92" s="7" t="str">
        <f t="shared" si="109"/>
        <v/>
      </c>
      <c r="DN92" s="7" t="str">
        <f t="shared" si="110"/>
        <v/>
      </c>
      <c r="DO92" s="7" t="str">
        <f t="shared" si="111"/>
        <v/>
      </c>
      <c r="DP92" s="6">
        <f t="shared" si="112"/>
        <v>13</v>
      </c>
      <c r="DQ92" s="6">
        <f t="shared" si="113"/>
        <v>15</v>
      </c>
      <c r="DR92" s="6"/>
      <c r="DS92" s="6"/>
      <c r="DT92" s="6"/>
      <c r="DU92" s="14"/>
      <c r="DV92" s="14"/>
      <c r="DW92" s="14"/>
      <c r="DX92" s="14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  <c r="IT92" s="15"/>
      <c r="IU92" s="15"/>
      <c r="IV92" s="15"/>
    </row>
    <row r="93" spans="1:256" ht="24.95" customHeight="1" x14ac:dyDescent="0.25">
      <c r="A93" s="7">
        <v>58</v>
      </c>
      <c r="B93" s="8">
        <f t="shared" si="143"/>
        <v>21</v>
      </c>
      <c r="C93" s="8">
        <f t="shared" si="144"/>
        <v>8</v>
      </c>
      <c r="D93" s="8">
        <f t="shared" si="145"/>
        <v>2002</v>
      </c>
      <c r="E93" s="9">
        <v>30208211302245</v>
      </c>
      <c r="F93" s="10">
        <f t="shared" si="123"/>
        <v>37489</v>
      </c>
      <c r="J93" s="1"/>
      <c r="K93" s="1"/>
      <c r="L93" s="1"/>
      <c r="M93" s="3" t="s">
        <v>245</v>
      </c>
      <c r="N93" s="4">
        <v>2525</v>
      </c>
      <c r="O93" s="5">
        <v>1520</v>
      </c>
      <c r="P93" s="5">
        <v>2550</v>
      </c>
      <c r="Q93" s="5"/>
      <c r="R93" s="6"/>
      <c r="S93" s="7"/>
      <c r="T93" s="7">
        <v>4</v>
      </c>
      <c r="U93" s="7">
        <v>16.5</v>
      </c>
      <c r="V93" s="7">
        <v>4</v>
      </c>
      <c r="W93" s="7">
        <v>12.5</v>
      </c>
      <c r="X93" s="7">
        <f t="shared" si="124"/>
        <v>37</v>
      </c>
      <c r="Y93" s="7">
        <v>3.5</v>
      </c>
      <c r="Z93" s="7">
        <v>5.5</v>
      </c>
      <c r="AA93" s="7">
        <v>3.5</v>
      </c>
      <c r="AB93" s="7">
        <v>8.5</v>
      </c>
      <c r="AC93" s="7">
        <f t="shared" si="125"/>
        <v>21</v>
      </c>
      <c r="AD93" s="7">
        <v>4.5</v>
      </c>
      <c r="AE93" s="7">
        <v>6</v>
      </c>
      <c r="AF93" s="7">
        <v>4</v>
      </c>
      <c r="AG93" s="7">
        <v>10.5</v>
      </c>
      <c r="AH93" s="7">
        <f t="shared" si="126"/>
        <v>25</v>
      </c>
      <c r="AI93" s="7">
        <v>3.5</v>
      </c>
      <c r="AJ93" s="7">
        <v>8</v>
      </c>
      <c r="AK93" s="7">
        <v>3</v>
      </c>
      <c r="AL93" s="7">
        <v>8</v>
      </c>
      <c r="AM93" s="7">
        <f t="shared" si="127"/>
        <v>22.5</v>
      </c>
      <c r="AN93" s="7">
        <v>7</v>
      </c>
      <c r="AO93" s="7">
        <v>37</v>
      </c>
      <c r="AP93" s="7">
        <v>8</v>
      </c>
      <c r="AQ93" s="7">
        <v>33</v>
      </c>
      <c r="AR93" s="7">
        <f t="shared" si="128"/>
        <v>85</v>
      </c>
      <c r="AS93" s="7">
        <v>2</v>
      </c>
      <c r="AT93" s="7">
        <v>8</v>
      </c>
      <c r="AU93" s="7">
        <v>3</v>
      </c>
      <c r="AV93" s="7">
        <v>10</v>
      </c>
      <c r="AW93" s="7">
        <f t="shared" si="129"/>
        <v>23</v>
      </c>
      <c r="AX93" s="7">
        <v>1.5</v>
      </c>
      <c r="AY93" s="7">
        <v>6</v>
      </c>
      <c r="AZ93" s="7">
        <v>1.5</v>
      </c>
      <c r="BA93" s="7">
        <v>5.5</v>
      </c>
      <c r="BB93" s="7">
        <f t="shared" si="130"/>
        <v>14.5</v>
      </c>
      <c r="BC93" s="7">
        <v>3</v>
      </c>
      <c r="BD93" s="7">
        <v>8</v>
      </c>
      <c r="BE93" s="7">
        <v>5</v>
      </c>
      <c r="BF93" s="7">
        <v>11</v>
      </c>
      <c r="BG93" s="7">
        <f t="shared" si="131"/>
        <v>27</v>
      </c>
      <c r="BH93" s="7">
        <v>5.5</v>
      </c>
      <c r="BI93" s="7">
        <v>8</v>
      </c>
      <c r="BJ93" s="7">
        <v>5.5</v>
      </c>
      <c r="BK93" s="7">
        <v>11</v>
      </c>
      <c r="BL93" s="7">
        <f t="shared" si="132"/>
        <v>30</v>
      </c>
      <c r="BM93" s="7">
        <v>12</v>
      </c>
      <c r="BN93" s="7">
        <v>32</v>
      </c>
      <c r="BO93" s="7">
        <v>13</v>
      </c>
      <c r="BP93" s="7">
        <v>46</v>
      </c>
      <c r="BQ93" s="7">
        <f t="shared" si="133"/>
        <v>103</v>
      </c>
      <c r="BR93" s="1">
        <f t="shared" si="134"/>
        <v>133</v>
      </c>
      <c r="BS93" s="7">
        <v>3</v>
      </c>
      <c r="BT93" s="7">
        <v>9</v>
      </c>
      <c r="BU93" s="7">
        <v>4</v>
      </c>
      <c r="BV93" s="7">
        <v>9</v>
      </c>
      <c r="BW93" s="7">
        <f t="shared" si="135"/>
        <v>25</v>
      </c>
      <c r="BX93" s="7">
        <v>3</v>
      </c>
      <c r="BY93" s="7">
        <v>6</v>
      </c>
      <c r="BZ93" s="7">
        <v>3</v>
      </c>
      <c r="CA93" s="7">
        <v>8</v>
      </c>
      <c r="CB93" s="7">
        <f t="shared" si="136"/>
        <v>20</v>
      </c>
      <c r="CC93" s="7">
        <v>1.5</v>
      </c>
      <c r="CD93" s="7">
        <v>5.5</v>
      </c>
      <c r="CE93" s="7">
        <v>1</v>
      </c>
      <c r="CF93" s="7">
        <v>4.5</v>
      </c>
      <c r="CG93" s="7">
        <f t="shared" si="137"/>
        <v>12.5</v>
      </c>
      <c r="CH93" s="1">
        <f t="shared" si="138"/>
        <v>445.5</v>
      </c>
      <c r="CI93" s="7">
        <v>1.5</v>
      </c>
      <c r="CJ93" s="7">
        <v>5.5</v>
      </c>
      <c r="CK93" s="7">
        <v>1.5</v>
      </c>
      <c r="CL93" s="7">
        <v>4</v>
      </c>
      <c r="CM93" s="7">
        <f t="shared" si="139"/>
        <v>12.5</v>
      </c>
      <c r="CN93" s="7"/>
      <c r="CO93" s="7"/>
      <c r="CP93" s="7"/>
      <c r="CQ93" s="7"/>
      <c r="CR93" s="7">
        <f t="shared" si="140"/>
        <v>0</v>
      </c>
      <c r="CS93" s="7"/>
      <c r="CT93" s="7"/>
      <c r="CU93" s="7"/>
      <c r="CV93" s="7"/>
      <c r="CW93" s="7">
        <f t="shared" si="141"/>
        <v>0</v>
      </c>
      <c r="CX93" s="7" t="str">
        <f t="shared" si="142"/>
        <v>دور ثان</v>
      </c>
      <c r="CY93" s="13" t="str">
        <f t="shared" si="96"/>
        <v/>
      </c>
      <c r="CZ93" s="1"/>
      <c r="DA93" s="7" t="str">
        <f t="shared" si="97"/>
        <v/>
      </c>
      <c r="DB93" s="7" t="str">
        <f t="shared" si="98"/>
        <v/>
      </c>
      <c r="DC93" s="7" t="str">
        <f t="shared" si="99"/>
        <v/>
      </c>
      <c r="DD93" s="7" t="str">
        <f t="shared" si="100"/>
        <v/>
      </c>
      <c r="DE93" s="7" t="str">
        <f t="shared" si="101"/>
        <v/>
      </c>
      <c r="DF93" s="7" t="str">
        <f t="shared" si="102"/>
        <v/>
      </c>
      <c r="DG93" s="7" t="str">
        <f t="shared" si="103"/>
        <v/>
      </c>
      <c r="DH93" s="7" t="str">
        <f t="shared" si="104"/>
        <v/>
      </c>
      <c r="DI93" s="7" t="str">
        <f t="shared" si="105"/>
        <v/>
      </c>
      <c r="DJ93" s="7" t="str">
        <f t="shared" si="106"/>
        <v/>
      </c>
      <c r="DK93" s="7" t="str">
        <f t="shared" si="107"/>
        <v/>
      </c>
      <c r="DL93" s="7" t="str">
        <f t="shared" si="108"/>
        <v/>
      </c>
      <c r="DM93" s="7" t="str">
        <f t="shared" si="109"/>
        <v/>
      </c>
      <c r="DN93" s="7" t="str">
        <f t="shared" si="110"/>
        <v/>
      </c>
      <c r="DO93" s="7" t="str">
        <f t="shared" si="111"/>
        <v/>
      </c>
      <c r="DP93" s="6">
        <f t="shared" si="112"/>
        <v>13</v>
      </c>
      <c r="DQ93" s="6">
        <f t="shared" si="113"/>
        <v>15</v>
      </c>
      <c r="DR93" s="6"/>
      <c r="DS93" s="6"/>
      <c r="DT93" s="6"/>
      <c r="DU93" s="14"/>
      <c r="DV93" s="14"/>
      <c r="DW93" s="14"/>
      <c r="DX93" s="14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  <c r="IT93" s="15"/>
      <c r="IU93" s="15"/>
      <c r="IV93" s="15"/>
    </row>
    <row r="94" spans="1:256" ht="24.95" customHeight="1" x14ac:dyDescent="0.25">
      <c r="A94" s="7">
        <v>59</v>
      </c>
      <c r="B94" s="8">
        <f t="shared" si="143"/>
        <v>17</v>
      </c>
      <c r="C94" s="8">
        <f t="shared" si="144"/>
        <v>9</v>
      </c>
      <c r="D94" s="8">
        <f t="shared" si="145"/>
        <v>2002</v>
      </c>
      <c r="E94" s="9">
        <v>30209171301247</v>
      </c>
      <c r="F94" s="10">
        <f t="shared" si="123"/>
        <v>37516</v>
      </c>
      <c r="J94" s="1"/>
      <c r="K94" s="1"/>
      <c r="L94" s="1"/>
      <c r="M94" s="3" t="s">
        <v>246</v>
      </c>
      <c r="N94" s="4">
        <v>2526</v>
      </c>
      <c r="O94" s="5">
        <v>1521</v>
      </c>
      <c r="P94" s="5">
        <v>2551</v>
      </c>
      <c r="Q94" s="5"/>
      <c r="R94" s="6"/>
      <c r="S94" s="7"/>
      <c r="T94" s="7">
        <v>3.5</v>
      </c>
      <c r="U94" s="7">
        <v>12</v>
      </c>
      <c r="V94" s="7">
        <v>4</v>
      </c>
      <c r="W94" s="7">
        <v>13.5</v>
      </c>
      <c r="X94" s="7">
        <f t="shared" si="124"/>
        <v>33</v>
      </c>
      <c r="Y94" s="7">
        <v>3.9</v>
      </c>
      <c r="Z94" s="7">
        <v>5</v>
      </c>
      <c r="AA94" s="7">
        <v>3.9</v>
      </c>
      <c r="AB94" s="7">
        <v>7.5</v>
      </c>
      <c r="AC94" s="7">
        <f t="shared" si="125"/>
        <v>20.3</v>
      </c>
      <c r="AD94" s="7">
        <v>4.5</v>
      </c>
      <c r="AE94" s="7">
        <v>6.5</v>
      </c>
      <c r="AF94" s="7">
        <v>4.5</v>
      </c>
      <c r="AG94" s="7">
        <v>9.5</v>
      </c>
      <c r="AH94" s="7">
        <f t="shared" si="126"/>
        <v>25</v>
      </c>
      <c r="AI94" s="7">
        <v>3.5</v>
      </c>
      <c r="AJ94" s="7">
        <v>7.5</v>
      </c>
      <c r="AK94" s="7">
        <v>3.5</v>
      </c>
      <c r="AL94" s="7">
        <v>5.5</v>
      </c>
      <c r="AM94" s="7">
        <f t="shared" si="127"/>
        <v>20</v>
      </c>
      <c r="AN94" s="7">
        <v>7</v>
      </c>
      <c r="AO94" s="7">
        <v>29</v>
      </c>
      <c r="AP94" s="7">
        <v>8</v>
      </c>
      <c r="AQ94" s="7">
        <v>32</v>
      </c>
      <c r="AR94" s="7">
        <f t="shared" si="128"/>
        <v>76</v>
      </c>
      <c r="AS94" s="7">
        <v>2</v>
      </c>
      <c r="AT94" s="7">
        <v>8</v>
      </c>
      <c r="AU94" s="7">
        <v>3</v>
      </c>
      <c r="AV94" s="7">
        <v>10</v>
      </c>
      <c r="AW94" s="7">
        <f t="shared" si="129"/>
        <v>23</v>
      </c>
      <c r="AX94" s="7">
        <v>1.5</v>
      </c>
      <c r="AY94" s="7">
        <v>6</v>
      </c>
      <c r="AZ94" s="7">
        <v>1.5</v>
      </c>
      <c r="BA94" s="7">
        <v>7.5</v>
      </c>
      <c r="BB94" s="7">
        <f t="shared" si="130"/>
        <v>16.5</v>
      </c>
      <c r="BC94" s="7">
        <v>3</v>
      </c>
      <c r="BD94" s="7">
        <v>10</v>
      </c>
      <c r="BE94" s="7">
        <v>5</v>
      </c>
      <c r="BF94" s="7">
        <v>7</v>
      </c>
      <c r="BG94" s="7">
        <f t="shared" si="131"/>
        <v>25</v>
      </c>
      <c r="BH94" s="7">
        <v>5.5</v>
      </c>
      <c r="BI94" s="7">
        <v>9</v>
      </c>
      <c r="BJ94" s="7">
        <v>5.5</v>
      </c>
      <c r="BK94" s="7">
        <v>10</v>
      </c>
      <c r="BL94" s="7">
        <f t="shared" si="132"/>
        <v>30</v>
      </c>
      <c r="BM94" s="7">
        <v>12</v>
      </c>
      <c r="BN94" s="7">
        <v>39</v>
      </c>
      <c r="BO94" s="7">
        <v>13</v>
      </c>
      <c r="BP94" s="7">
        <v>42</v>
      </c>
      <c r="BQ94" s="7">
        <f t="shared" si="133"/>
        <v>106</v>
      </c>
      <c r="BR94" s="1">
        <f t="shared" si="134"/>
        <v>136</v>
      </c>
      <c r="BS94" s="7">
        <v>3.5</v>
      </c>
      <c r="BT94" s="7">
        <v>8.5</v>
      </c>
      <c r="BU94" s="7">
        <v>4</v>
      </c>
      <c r="BV94" s="7">
        <v>9</v>
      </c>
      <c r="BW94" s="7">
        <f t="shared" si="135"/>
        <v>25</v>
      </c>
      <c r="BX94" s="7">
        <v>2</v>
      </c>
      <c r="BY94" s="7">
        <v>8</v>
      </c>
      <c r="BZ94" s="7">
        <v>3</v>
      </c>
      <c r="CA94" s="7">
        <v>8</v>
      </c>
      <c r="CB94" s="7">
        <f t="shared" si="136"/>
        <v>21</v>
      </c>
      <c r="CC94" s="7">
        <v>1.5</v>
      </c>
      <c r="CD94" s="7">
        <v>6</v>
      </c>
      <c r="CE94" s="7">
        <v>1</v>
      </c>
      <c r="CF94" s="7">
        <v>4</v>
      </c>
      <c r="CG94" s="7">
        <f t="shared" si="137"/>
        <v>12.5</v>
      </c>
      <c r="CH94" s="1">
        <f t="shared" si="138"/>
        <v>433.3</v>
      </c>
      <c r="CI94" s="7">
        <v>1.5</v>
      </c>
      <c r="CJ94" s="7">
        <v>5.5</v>
      </c>
      <c r="CK94" s="7">
        <v>1.5</v>
      </c>
      <c r="CL94" s="7">
        <v>2</v>
      </c>
      <c r="CM94" s="7">
        <f t="shared" si="139"/>
        <v>10.5</v>
      </c>
      <c r="CN94" s="7"/>
      <c r="CO94" s="7"/>
      <c r="CP94" s="7"/>
      <c r="CQ94" s="7"/>
      <c r="CR94" s="7">
        <f t="shared" si="140"/>
        <v>0</v>
      </c>
      <c r="CS94" s="7"/>
      <c r="CT94" s="7"/>
      <c r="CU94" s="7"/>
      <c r="CV94" s="7"/>
      <c r="CW94" s="7">
        <f t="shared" si="141"/>
        <v>0</v>
      </c>
      <c r="CX94" s="7" t="str">
        <f t="shared" si="142"/>
        <v>دور ثان</v>
      </c>
      <c r="CY94" s="13" t="str">
        <f t="shared" si="96"/>
        <v/>
      </c>
      <c r="CZ94" s="1"/>
      <c r="DA94" s="7" t="str">
        <f t="shared" si="97"/>
        <v/>
      </c>
      <c r="DB94" s="7" t="str">
        <f t="shared" si="98"/>
        <v/>
      </c>
      <c r="DC94" s="7" t="str">
        <f t="shared" si="99"/>
        <v/>
      </c>
      <c r="DD94" s="7" t="str">
        <f t="shared" si="100"/>
        <v/>
      </c>
      <c r="DE94" s="7" t="str">
        <f t="shared" si="101"/>
        <v/>
      </c>
      <c r="DF94" s="7" t="str">
        <f t="shared" si="102"/>
        <v/>
      </c>
      <c r="DG94" s="7" t="str">
        <f t="shared" si="103"/>
        <v/>
      </c>
      <c r="DH94" s="7" t="str">
        <f t="shared" si="104"/>
        <v/>
      </c>
      <c r="DI94" s="7" t="str">
        <f t="shared" si="105"/>
        <v/>
      </c>
      <c r="DJ94" s="7" t="str">
        <f t="shared" si="106"/>
        <v/>
      </c>
      <c r="DK94" s="7" t="str">
        <f t="shared" si="107"/>
        <v/>
      </c>
      <c r="DL94" s="7" t="str">
        <f t="shared" si="108"/>
        <v/>
      </c>
      <c r="DM94" s="7" t="str">
        <f t="shared" si="109"/>
        <v/>
      </c>
      <c r="DN94" s="7" t="str">
        <f t="shared" si="110"/>
        <v/>
      </c>
      <c r="DO94" s="7" t="str">
        <f t="shared" si="111"/>
        <v/>
      </c>
      <c r="DP94" s="6">
        <f t="shared" si="112"/>
        <v>13</v>
      </c>
      <c r="DQ94" s="6">
        <f t="shared" si="113"/>
        <v>15</v>
      </c>
      <c r="DR94" s="6"/>
      <c r="DS94" s="6"/>
      <c r="DT94" s="6"/>
      <c r="DU94" s="14"/>
      <c r="DV94" s="14"/>
      <c r="DW94" s="14"/>
      <c r="DX94" s="14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  <c r="IT94" s="15"/>
      <c r="IU94" s="15"/>
      <c r="IV94" s="15"/>
    </row>
    <row r="95" spans="1:256" s="15" customFormat="1" ht="24.95" customHeight="1" x14ac:dyDescent="0.25">
      <c r="A95" s="7">
        <v>60</v>
      </c>
      <c r="B95" s="8">
        <f t="shared" ref="B95:B99" si="146">IF(F95="","",DAY(F95))</f>
        <v>30</v>
      </c>
      <c r="C95" s="8">
        <f t="shared" ref="C95:C99" si="147">IF(F95="","",MONTH(F95))</f>
        <v>6</v>
      </c>
      <c r="D95" s="8">
        <f t="shared" ref="D95:D99" si="148">IF(F95="","",YEAR(F95))</f>
        <v>2002</v>
      </c>
      <c r="E95" s="9">
        <v>30206301304603</v>
      </c>
      <c r="F95" s="10">
        <f t="shared" si="123"/>
        <v>37437</v>
      </c>
      <c r="G95" s="8">
        <f>IF(OR(B95="",C95="",D95=""),"",DATEDIF(DATE(D95,C95,B95),DATE($C$2,$B$2,$A$2),"md"))</f>
        <v>1</v>
      </c>
      <c r="H95" s="8">
        <f>IF(OR(B95="",C95="",D95=""),"",DATEDIF(DATE(D95,C95,B95),DATE($C$2,$B$2,$A$2),"YM"))</f>
        <v>3</v>
      </c>
      <c r="I95" s="11">
        <f>IF(OR(B95="",C95="",D95=""),"",DATEDIF(DATE(D95,C95,B95),DATE($C$2,$B$2,$A$2),"Y"))</f>
        <v>15</v>
      </c>
      <c r="J95" s="12"/>
      <c r="K95" s="12"/>
      <c r="L95" s="12"/>
      <c r="M95" s="3" t="s">
        <v>247</v>
      </c>
      <c r="N95" s="4">
        <v>2530</v>
      </c>
      <c r="O95" s="5">
        <v>1482</v>
      </c>
      <c r="P95" s="5">
        <v>2527</v>
      </c>
      <c r="Q95" s="5"/>
      <c r="R95" s="6"/>
      <c r="S95" s="7"/>
      <c r="T95" s="7">
        <v>3.5</v>
      </c>
      <c r="U95" s="7">
        <v>15.5</v>
      </c>
      <c r="V95" s="7">
        <v>4</v>
      </c>
      <c r="W95" s="7">
        <v>17</v>
      </c>
      <c r="X95" s="7">
        <f t="shared" si="124"/>
        <v>40</v>
      </c>
      <c r="Y95" s="7">
        <v>3.9</v>
      </c>
      <c r="Z95" s="7">
        <v>5.5</v>
      </c>
      <c r="AA95" s="7">
        <v>3.9</v>
      </c>
      <c r="AB95" s="7">
        <v>7</v>
      </c>
      <c r="AC95" s="7">
        <f t="shared" si="125"/>
        <v>20.3</v>
      </c>
      <c r="AD95" s="7">
        <v>4.5</v>
      </c>
      <c r="AE95" s="7">
        <v>7.5</v>
      </c>
      <c r="AF95" s="7">
        <v>4.5</v>
      </c>
      <c r="AG95" s="7">
        <v>9.5</v>
      </c>
      <c r="AH95" s="7">
        <f t="shared" si="126"/>
        <v>26</v>
      </c>
      <c r="AI95" s="7">
        <v>3.5</v>
      </c>
      <c r="AJ95" s="7">
        <v>9</v>
      </c>
      <c r="AK95" s="7">
        <v>3</v>
      </c>
      <c r="AL95" s="7">
        <v>4.5</v>
      </c>
      <c r="AM95" s="7">
        <f t="shared" si="127"/>
        <v>20</v>
      </c>
      <c r="AN95" s="7">
        <v>7</v>
      </c>
      <c r="AO95" s="7">
        <v>27</v>
      </c>
      <c r="AP95" s="7">
        <v>8</v>
      </c>
      <c r="AQ95" s="7">
        <v>32</v>
      </c>
      <c r="AR95" s="7">
        <f t="shared" si="128"/>
        <v>74</v>
      </c>
      <c r="AS95" s="7">
        <v>3</v>
      </c>
      <c r="AT95" s="7">
        <v>6</v>
      </c>
      <c r="AU95" s="7">
        <v>3</v>
      </c>
      <c r="AV95" s="7">
        <v>8</v>
      </c>
      <c r="AW95" s="7">
        <f t="shared" si="129"/>
        <v>20</v>
      </c>
      <c r="AX95" s="7">
        <v>1.5</v>
      </c>
      <c r="AY95" s="7">
        <v>4.5</v>
      </c>
      <c r="AZ95" s="7">
        <v>1.5</v>
      </c>
      <c r="BA95" s="7">
        <v>5.5</v>
      </c>
      <c r="BB95" s="7">
        <f t="shared" si="130"/>
        <v>13</v>
      </c>
      <c r="BC95" s="7">
        <v>3</v>
      </c>
      <c r="BD95" s="7">
        <v>10</v>
      </c>
      <c r="BE95" s="7">
        <v>5</v>
      </c>
      <c r="BF95" s="7">
        <v>8</v>
      </c>
      <c r="BG95" s="7">
        <f t="shared" si="131"/>
        <v>26</v>
      </c>
      <c r="BH95" s="7">
        <v>5.5</v>
      </c>
      <c r="BI95" s="7">
        <v>6.5</v>
      </c>
      <c r="BJ95" s="7">
        <v>6</v>
      </c>
      <c r="BK95" s="7">
        <v>12</v>
      </c>
      <c r="BL95" s="7">
        <f t="shared" si="132"/>
        <v>30</v>
      </c>
      <c r="BM95" s="7">
        <v>12</v>
      </c>
      <c r="BN95" s="7">
        <v>35</v>
      </c>
      <c r="BO95" s="7">
        <v>12</v>
      </c>
      <c r="BP95" s="7">
        <v>39</v>
      </c>
      <c r="BQ95" s="7">
        <f t="shared" si="133"/>
        <v>98</v>
      </c>
      <c r="BR95" s="1">
        <f t="shared" si="134"/>
        <v>128</v>
      </c>
      <c r="BS95" s="7">
        <v>5</v>
      </c>
      <c r="BT95" s="7">
        <v>7.5</v>
      </c>
      <c r="BU95" s="7">
        <v>4.5</v>
      </c>
      <c r="BV95" s="7">
        <v>8</v>
      </c>
      <c r="BW95" s="7">
        <f t="shared" si="135"/>
        <v>25</v>
      </c>
      <c r="BX95" s="7">
        <v>3</v>
      </c>
      <c r="BY95" s="7">
        <v>5</v>
      </c>
      <c r="BZ95" s="7">
        <v>3</v>
      </c>
      <c r="CA95" s="7">
        <v>9</v>
      </c>
      <c r="CB95" s="7">
        <f t="shared" si="136"/>
        <v>20</v>
      </c>
      <c r="CC95" s="7">
        <v>1.5</v>
      </c>
      <c r="CD95" s="7">
        <v>5.5</v>
      </c>
      <c r="CE95" s="7">
        <v>2</v>
      </c>
      <c r="CF95" s="7">
        <v>5.5</v>
      </c>
      <c r="CG95" s="7">
        <f t="shared" si="137"/>
        <v>14.5</v>
      </c>
      <c r="CH95" s="1">
        <f t="shared" si="138"/>
        <v>426.8</v>
      </c>
      <c r="CI95" s="7">
        <v>2</v>
      </c>
      <c r="CJ95" s="7">
        <v>4</v>
      </c>
      <c r="CK95" s="7">
        <v>1.5</v>
      </c>
      <c r="CL95" s="7">
        <v>2.5</v>
      </c>
      <c r="CM95" s="7">
        <f t="shared" si="139"/>
        <v>10</v>
      </c>
      <c r="CN95" s="7"/>
      <c r="CO95" s="7"/>
      <c r="CP95" s="7"/>
      <c r="CQ95" s="7"/>
      <c r="CR95" s="7">
        <f t="shared" si="140"/>
        <v>0</v>
      </c>
      <c r="CS95" s="7"/>
      <c r="CT95" s="7"/>
      <c r="CU95" s="7"/>
      <c r="CV95" s="7"/>
      <c r="CW95" s="7">
        <f t="shared" si="141"/>
        <v>0</v>
      </c>
      <c r="CX95" s="7" t="str">
        <f t="shared" si="142"/>
        <v>دور ثان</v>
      </c>
      <c r="CY95" s="13" t="str">
        <f t="shared" si="96"/>
        <v/>
      </c>
      <c r="CZ95" s="1"/>
      <c r="DA95" s="7" t="str">
        <f t="shared" si="97"/>
        <v/>
      </c>
      <c r="DB95" s="7" t="str">
        <f t="shared" si="98"/>
        <v/>
      </c>
      <c r="DC95" s="7" t="str">
        <f t="shared" si="99"/>
        <v/>
      </c>
      <c r="DD95" s="7" t="str">
        <f t="shared" si="100"/>
        <v/>
      </c>
      <c r="DE95" s="7" t="str">
        <f t="shared" si="101"/>
        <v/>
      </c>
      <c r="DF95" s="7" t="str">
        <f t="shared" si="102"/>
        <v/>
      </c>
      <c r="DG95" s="7" t="str">
        <f t="shared" si="103"/>
        <v/>
      </c>
      <c r="DH95" s="7" t="str">
        <f t="shared" si="104"/>
        <v/>
      </c>
      <c r="DI95" s="7" t="str">
        <f t="shared" si="105"/>
        <v/>
      </c>
      <c r="DJ95" s="7" t="str">
        <f t="shared" si="106"/>
        <v/>
      </c>
      <c r="DK95" s="7" t="str">
        <f t="shared" si="107"/>
        <v/>
      </c>
      <c r="DL95" s="7" t="str">
        <f t="shared" si="108"/>
        <v/>
      </c>
      <c r="DM95" s="7" t="str">
        <f t="shared" si="109"/>
        <v/>
      </c>
      <c r="DN95" s="7" t="str">
        <f t="shared" si="110"/>
        <v/>
      </c>
      <c r="DO95" s="7" t="str">
        <f t="shared" si="111"/>
        <v/>
      </c>
      <c r="DP95" s="6">
        <f t="shared" si="112"/>
        <v>13</v>
      </c>
      <c r="DQ95" s="6">
        <f t="shared" si="113"/>
        <v>15</v>
      </c>
      <c r="DR95" s="6"/>
      <c r="DS95" s="6"/>
      <c r="DT95" s="6"/>
      <c r="DU95" s="14"/>
      <c r="DV95" s="14"/>
      <c r="DW95" s="14"/>
      <c r="DX95" s="14"/>
    </row>
    <row r="96" spans="1:256" s="15" customFormat="1" ht="24.95" customHeight="1" x14ac:dyDescent="0.25">
      <c r="A96" s="7">
        <v>61</v>
      </c>
      <c r="B96" s="8">
        <f t="shared" si="146"/>
        <v>20</v>
      </c>
      <c r="C96" s="8">
        <f t="shared" si="147"/>
        <v>10</v>
      </c>
      <c r="D96" s="8">
        <f t="shared" si="148"/>
        <v>2001</v>
      </c>
      <c r="E96" s="9">
        <v>30110201303081</v>
      </c>
      <c r="F96" s="10">
        <f t="shared" si="123"/>
        <v>37184</v>
      </c>
      <c r="G96" s="8">
        <f>IF(OR(B96="",C96="",D96=""),"",DATEDIF(DATE(D96,C96,B96),DATE($C$2,$B$2,$A$2),"md"))</f>
        <v>11</v>
      </c>
      <c r="H96" s="8">
        <f>IF(OR(B96="",C96="",D96=""),"",DATEDIF(DATE(D96,C96,B96),DATE($C$2,$B$2,$A$2),"YM"))</f>
        <v>11</v>
      </c>
      <c r="I96" s="11">
        <f>IF(OR(B96="",C96="",D96=""),"",DATEDIF(DATE(D96,C96,B96),DATE($C$2,$B$2,$A$2),"Y"))</f>
        <v>15</v>
      </c>
      <c r="J96" s="12"/>
      <c r="K96" s="12"/>
      <c r="L96" s="12"/>
      <c r="M96" s="3" t="s">
        <v>248</v>
      </c>
      <c r="N96" s="4">
        <v>2533</v>
      </c>
      <c r="O96" s="5">
        <v>1485</v>
      </c>
      <c r="P96" s="5">
        <v>2530</v>
      </c>
      <c r="Q96" s="5"/>
      <c r="R96" s="6"/>
      <c r="S96" s="7"/>
      <c r="T96" s="7">
        <v>4</v>
      </c>
      <c r="U96" s="7">
        <v>13.5</v>
      </c>
      <c r="V96" s="7">
        <v>4</v>
      </c>
      <c r="W96" s="7">
        <v>16.5</v>
      </c>
      <c r="X96" s="7">
        <f t="shared" si="124"/>
        <v>38</v>
      </c>
      <c r="Y96" s="7">
        <v>3.5</v>
      </c>
      <c r="Z96" s="7">
        <v>9</v>
      </c>
      <c r="AA96" s="7">
        <v>3</v>
      </c>
      <c r="AB96" s="7">
        <v>8.5</v>
      </c>
      <c r="AC96" s="7">
        <f t="shared" si="125"/>
        <v>24</v>
      </c>
      <c r="AD96" s="7">
        <v>4</v>
      </c>
      <c r="AE96" s="7">
        <v>9</v>
      </c>
      <c r="AF96" s="7">
        <v>4</v>
      </c>
      <c r="AG96" s="7">
        <v>10.5</v>
      </c>
      <c r="AH96" s="7">
        <f t="shared" si="126"/>
        <v>27.5</v>
      </c>
      <c r="AI96" s="7">
        <v>3.5</v>
      </c>
      <c r="AJ96" s="7">
        <v>7.5</v>
      </c>
      <c r="AK96" s="7">
        <v>3.5</v>
      </c>
      <c r="AL96" s="7">
        <v>5.5</v>
      </c>
      <c r="AM96" s="7">
        <f t="shared" si="127"/>
        <v>20</v>
      </c>
      <c r="AN96" s="7">
        <v>7</v>
      </c>
      <c r="AO96" s="7">
        <v>27</v>
      </c>
      <c r="AP96" s="7">
        <v>8</v>
      </c>
      <c r="AQ96" s="7">
        <v>25</v>
      </c>
      <c r="AR96" s="7">
        <f t="shared" si="128"/>
        <v>67</v>
      </c>
      <c r="AS96" s="7">
        <v>4</v>
      </c>
      <c r="AT96" s="7">
        <v>4</v>
      </c>
      <c r="AU96" s="7">
        <v>3</v>
      </c>
      <c r="AV96" s="7">
        <v>9</v>
      </c>
      <c r="AW96" s="7">
        <f t="shared" si="129"/>
        <v>20</v>
      </c>
      <c r="AX96" s="7">
        <v>1.5</v>
      </c>
      <c r="AY96" s="7">
        <v>3</v>
      </c>
      <c r="AZ96" s="7">
        <v>1.5</v>
      </c>
      <c r="BA96" s="7">
        <v>5</v>
      </c>
      <c r="BB96" s="7">
        <f t="shared" si="130"/>
        <v>11</v>
      </c>
      <c r="BC96" s="7">
        <v>3</v>
      </c>
      <c r="BD96" s="7">
        <v>7</v>
      </c>
      <c r="BE96" s="7">
        <v>5</v>
      </c>
      <c r="BF96" s="7">
        <v>10</v>
      </c>
      <c r="BG96" s="7">
        <f t="shared" si="131"/>
        <v>25</v>
      </c>
      <c r="BH96" s="7">
        <v>5.5</v>
      </c>
      <c r="BI96" s="7">
        <v>6</v>
      </c>
      <c r="BJ96" s="7">
        <v>5</v>
      </c>
      <c r="BK96" s="7">
        <v>14</v>
      </c>
      <c r="BL96" s="7">
        <f t="shared" si="132"/>
        <v>30.5</v>
      </c>
      <c r="BM96" s="7">
        <v>12</v>
      </c>
      <c r="BN96" s="7">
        <v>34</v>
      </c>
      <c r="BO96" s="7">
        <v>12</v>
      </c>
      <c r="BP96" s="7">
        <v>36</v>
      </c>
      <c r="BQ96" s="7">
        <f t="shared" si="133"/>
        <v>94</v>
      </c>
      <c r="BR96" s="1">
        <f t="shared" si="134"/>
        <v>124.5</v>
      </c>
      <c r="BS96" s="7">
        <v>3</v>
      </c>
      <c r="BT96" s="7">
        <v>11</v>
      </c>
      <c r="BU96" s="7">
        <v>4</v>
      </c>
      <c r="BV96" s="7">
        <v>10</v>
      </c>
      <c r="BW96" s="7">
        <f t="shared" si="135"/>
        <v>28</v>
      </c>
      <c r="BX96" s="7">
        <v>2</v>
      </c>
      <c r="BY96" s="7">
        <v>6</v>
      </c>
      <c r="BZ96" s="7">
        <v>3</v>
      </c>
      <c r="CA96" s="7">
        <v>10</v>
      </c>
      <c r="CB96" s="7">
        <f t="shared" si="136"/>
        <v>21</v>
      </c>
      <c r="CC96" s="7">
        <v>1.5</v>
      </c>
      <c r="CD96" s="7">
        <v>5</v>
      </c>
      <c r="CE96" s="7">
        <v>1</v>
      </c>
      <c r="CF96" s="7">
        <v>4.5</v>
      </c>
      <c r="CG96" s="7">
        <f t="shared" si="137"/>
        <v>12</v>
      </c>
      <c r="CH96" s="1">
        <f t="shared" si="138"/>
        <v>418</v>
      </c>
      <c r="CI96" s="7">
        <v>2</v>
      </c>
      <c r="CJ96" s="7">
        <v>5.5</v>
      </c>
      <c r="CK96" s="7">
        <v>1.5</v>
      </c>
      <c r="CL96" s="7">
        <v>2.5</v>
      </c>
      <c r="CM96" s="7">
        <f t="shared" si="139"/>
        <v>11.5</v>
      </c>
      <c r="CN96" s="7"/>
      <c r="CO96" s="7"/>
      <c r="CP96" s="7"/>
      <c r="CQ96" s="7"/>
      <c r="CR96" s="7">
        <f t="shared" si="140"/>
        <v>0</v>
      </c>
      <c r="CS96" s="7"/>
      <c r="CT96" s="7"/>
      <c r="CU96" s="7"/>
      <c r="CV96" s="7"/>
      <c r="CW96" s="7">
        <f t="shared" si="141"/>
        <v>0</v>
      </c>
      <c r="CX96" s="7" t="str">
        <f t="shared" si="142"/>
        <v>دور ثان</v>
      </c>
      <c r="CY96" s="13" t="str">
        <f t="shared" ref="CY96:CY99" si="149">CONCATENATE(DA96,DB96,DC96,DD96,DE96,DF96,DG96,DH96,DI96,DJ96,DK96,DL96,DM96,DN96,DO96)</f>
        <v/>
      </c>
      <c r="CZ96" s="1"/>
      <c r="DA96" s="7" t="str">
        <f t="shared" ref="DA96:DA99" si="150">IF(X96&lt;X$12," *عربى",IF(W96&lt;W$12," *عربى",""))</f>
        <v/>
      </c>
      <c r="DB96" s="7" t="str">
        <f t="shared" ref="DB96:DB99" si="151">IF(AC96&lt;AC$12,"*انجليزي",IF(AB96&lt;AB$12," *انجليزي",""))</f>
        <v/>
      </c>
      <c r="DC96" s="7" t="str">
        <f t="shared" ref="DC96:DC99" si="152">IF(AH96&lt;AH$12," *رياضيات",IF(AG96&lt;AG$12," *رياضيات",""))</f>
        <v/>
      </c>
      <c r="DD96" s="7" t="str">
        <f t="shared" ref="DD96:DD99" si="153">IF(AM96&lt;AM$12," *فيزياء",IF(AL96&lt;AL$12," *فيزياء",""))</f>
        <v/>
      </c>
      <c r="DE96" s="7" t="str">
        <f t="shared" ref="DE96:DE99" si="154">IF(AR96&lt;15," *رسم فني",IF(AQ96&lt;3," *رسم فني",""))</f>
        <v/>
      </c>
      <c r="DF96" s="7" t="str">
        <f t="shared" ref="DF96:DF99" si="155">IF(AW96&lt;AW$12,"*تخطيط",IF(AV96&lt;AV$12," *تخطيط",""))</f>
        <v/>
      </c>
      <c r="DG96" s="7" t="str">
        <f t="shared" ref="DG96:DG99" si="156">IF(BB96&lt;BB$12," *أمن صناعي",IF(BA96&lt;BA$12," *أمن صناعي",""))</f>
        <v/>
      </c>
      <c r="DH96" s="7" t="str">
        <f t="shared" ref="DH96:DH99" si="157">IF(BG96&lt;BG$12," *تكنولوجيا الخامات",IF(BF96&lt;BF$12," *تكنولوجيا الخامات",""))</f>
        <v/>
      </c>
      <c r="DI96" s="7" t="str">
        <f t="shared" ref="DI96:DI99" si="158">IF(BL96&lt;BL$12," *تكنولوجيا العمليات نظري",IF(BK96&lt;BK$12," *تكنولوجيا العمليات نظري",""))</f>
        <v/>
      </c>
      <c r="DJ96" s="7" t="str">
        <f t="shared" ref="DJ96:DJ99" si="159">IF(BQ96&lt;BQ$12," *تكنولوجيا العمليات عملي",IF(BP96&lt;BP$12," *تكنولوجيا العمليات عملي",""))</f>
        <v/>
      </c>
      <c r="DK96" s="7" t="str">
        <f t="shared" ref="DK96:DK99" si="160">IF(BW96&lt;BW$12," *تكنولوجيا الاجهزة والمعدات",IF(BV96&lt;BV$12," *تكنولوجيا الاجهزة والمعدات",""))</f>
        <v/>
      </c>
      <c r="DL96" s="7" t="str">
        <f t="shared" ref="DL96:DL99" si="161">IF(CB96&lt;CB$12," *تاريخ الفنون الزخرفية",IF(CA96&lt;CA$12," *تاريخ الفنون الزخرفية",""))</f>
        <v/>
      </c>
      <c r="DM96" s="7" t="str">
        <f t="shared" ref="DM96:DM99" si="162">IF(CG96&lt;CG$12," *الحاسب الالي",IF(CF96&lt;CF$12," *الحاسب الالي",""))</f>
        <v/>
      </c>
      <c r="DN96" s="7" t="str">
        <f t="shared" ref="DN96:DN99" si="163">IF(CH96&lt;CH$12,"* مجموع كلى","")</f>
        <v/>
      </c>
      <c r="DO96" s="7" t="str">
        <f t="shared" ref="DO96:DO99" si="164">IF(CM96&lt;CM$12," *دين",IF(CL96&lt;CL$12," *دين",""))</f>
        <v/>
      </c>
      <c r="DP96" s="6">
        <f t="shared" ref="DP96:DP99" si="165">COUNTBLANK(DA96:DM96)</f>
        <v>13</v>
      </c>
      <c r="DQ96" s="6">
        <f t="shared" ref="DQ96:DQ99" si="166">COUNTBLANK(DA96:DO96)</f>
        <v>15</v>
      </c>
      <c r="DR96" s="6"/>
      <c r="DS96" s="6"/>
      <c r="DT96" s="6"/>
      <c r="DU96" s="14"/>
      <c r="DV96" s="14"/>
      <c r="DW96" s="14"/>
      <c r="DX96" s="14"/>
    </row>
    <row r="97" spans="1:128" s="15" customFormat="1" ht="24.95" customHeight="1" x14ac:dyDescent="0.25">
      <c r="A97" s="7">
        <v>62</v>
      </c>
      <c r="B97" s="8">
        <f t="shared" si="146"/>
        <v>10</v>
      </c>
      <c r="C97" s="8">
        <f t="shared" si="147"/>
        <v>4</v>
      </c>
      <c r="D97" s="8">
        <f t="shared" si="148"/>
        <v>2001</v>
      </c>
      <c r="E97" s="9">
        <v>30104101302266</v>
      </c>
      <c r="F97" s="10">
        <f t="shared" si="123"/>
        <v>36991</v>
      </c>
      <c r="G97" s="8">
        <f>IF(OR(B97="",C97="",D97=""),"",DATEDIF(DATE(D97,C97,B97),DATE($C$2,$B$2,$A$2),"md"))</f>
        <v>21</v>
      </c>
      <c r="H97" s="8">
        <f>IF(OR(B97="",C97="",D97=""),"",DATEDIF(DATE(D97,C97,B97),DATE($C$2,$B$2,$A$2),"YM"))</f>
        <v>5</v>
      </c>
      <c r="I97" s="11">
        <f>IF(OR(B97="",C97="",D97=""),"",DATEDIF(DATE(D97,C97,B97),DATE($C$2,$B$2,$A$2),"Y"))</f>
        <v>16</v>
      </c>
      <c r="J97" s="12"/>
      <c r="K97" s="12"/>
      <c r="L97" s="12"/>
      <c r="M97" s="3" t="s">
        <v>249</v>
      </c>
      <c r="N97" s="4">
        <v>2535</v>
      </c>
      <c r="O97" s="5">
        <v>1487</v>
      </c>
      <c r="P97" s="5">
        <v>2532</v>
      </c>
      <c r="Q97" s="5"/>
      <c r="R97" s="6"/>
      <c r="S97" s="7"/>
      <c r="T97" s="7">
        <v>3.5</v>
      </c>
      <c r="U97" s="7">
        <v>16.5</v>
      </c>
      <c r="V97" s="7">
        <v>4</v>
      </c>
      <c r="W97" s="7">
        <v>18</v>
      </c>
      <c r="X97" s="7">
        <f t="shared" si="124"/>
        <v>42</v>
      </c>
      <c r="Y97" s="7">
        <v>3.5</v>
      </c>
      <c r="Z97" s="7">
        <v>12</v>
      </c>
      <c r="AA97" s="7">
        <v>3.5</v>
      </c>
      <c r="AB97" s="7">
        <v>13</v>
      </c>
      <c r="AC97" s="7">
        <f t="shared" si="125"/>
        <v>32</v>
      </c>
      <c r="AD97" s="7">
        <v>4</v>
      </c>
      <c r="AE97" s="7">
        <v>13</v>
      </c>
      <c r="AF97" s="7">
        <v>4</v>
      </c>
      <c r="AG97" s="7">
        <v>14</v>
      </c>
      <c r="AH97" s="7">
        <f t="shared" si="126"/>
        <v>35</v>
      </c>
      <c r="AI97" s="7">
        <v>3.5</v>
      </c>
      <c r="AJ97" s="7">
        <v>8</v>
      </c>
      <c r="AK97" s="7">
        <v>3.5</v>
      </c>
      <c r="AL97" s="7">
        <v>6.5</v>
      </c>
      <c r="AM97" s="7">
        <f t="shared" si="127"/>
        <v>21.5</v>
      </c>
      <c r="AN97" s="7">
        <v>7</v>
      </c>
      <c r="AO97" s="7">
        <v>36</v>
      </c>
      <c r="AP97" s="7">
        <v>8</v>
      </c>
      <c r="AQ97" s="7">
        <v>38</v>
      </c>
      <c r="AR97" s="7">
        <f t="shared" si="128"/>
        <v>89</v>
      </c>
      <c r="AS97" s="7">
        <v>2</v>
      </c>
      <c r="AT97" s="7">
        <v>10</v>
      </c>
      <c r="AU97" s="7">
        <v>3</v>
      </c>
      <c r="AV97" s="7">
        <v>9</v>
      </c>
      <c r="AW97" s="7">
        <f t="shared" si="129"/>
        <v>24</v>
      </c>
      <c r="AX97" s="7">
        <v>1.5</v>
      </c>
      <c r="AY97" s="7">
        <v>5.5</v>
      </c>
      <c r="AZ97" s="7">
        <v>1.5</v>
      </c>
      <c r="BA97" s="7">
        <v>7.5</v>
      </c>
      <c r="BB97" s="7">
        <f t="shared" si="130"/>
        <v>16</v>
      </c>
      <c r="BC97" s="7">
        <v>3</v>
      </c>
      <c r="BD97" s="7">
        <v>12</v>
      </c>
      <c r="BE97" s="7">
        <v>5</v>
      </c>
      <c r="BF97" s="7">
        <v>10</v>
      </c>
      <c r="BG97" s="7">
        <f t="shared" si="131"/>
        <v>30</v>
      </c>
      <c r="BH97" s="7">
        <v>3.5</v>
      </c>
      <c r="BI97" s="7">
        <v>17</v>
      </c>
      <c r="BJ97" s="7">
        <v>5</v>
      </c>
      <c r="BK97" s="7">
        <v>18</v>
      </c>
      <c r="BL97" s="7">
        <f t="shared" si="132"/>
        <v>43.5</v>
      </c>
      <c r="BM97" s="7">
        <v>13</v>
      </c>
      <c r="BN97" s="7">
        <v>37</v>
      </c>
      <c r="BO97" s="7">
        <v>13</v>
      </c>
      <c r="BP97" s="7">
        <v>41</v>
      </c>
      <c r="BQ97" s="7">
        <f t="shared" si="133"/>
        <v>104</v>
      </c>
      <c r="BR97" s="1">
        <f t="shared" si="134"/>
        <v>147.5</v>
      </c>
      <c r="BS97" s="7">
        <v>3</v>
      </c>
      <c r="BT97" s="7">
        <v>11</v>
      </c>
      <c r="BU97" s="7">
        <v>4</v>
      </c>
      <c r="BV97" s="7">
        <v>14</v>
      </c>
      <c r="BW97" s="7">
        <f t="shared" si="135"/>
        <v>32</v>
      </c>
      <c r="BX97" s="7">
        <v>2</v>
      </c>
      <c r="BY97" s="7">
        <v>8.5</v>
      </c>
      <c r="BZ97" s="7">
        <v>3</v>
      </c>
      <c r="CA97" s="7">
        <v>10</v>
      </c>
      <c r="CB97" s="7">
        <f t="shared" si="136"/>
        <v>23.5</v>
      </c>
      <c r="CC97" s="7">
        <v>1.5</v>
      </c>
      <c r="CD97" s="7">
        <v>5</v>
      </c>
      <c r="CE97" s="7">
        <v>2</v>
      </c>
      <c r="CF97" s="7">
        <v>4.5</v>
      </c>
      <c r="CG97" s="7">
        <f t="shared" si="137"/>
        <v>13</v>
      </c>
      <c r="CH97" s="1">
        <f t="shared" si="138"/>
        <v>505.5</v>
      </c>
      <c r="CI97" s="7">
        <v>2</v>
      </c>
      <c r="CJ97" s="7">
        <v>7</v>
      </c>
      <c r="CK97" s="7">
        <v>1.5</v>
      </c>
      <c r="CL97" s="7">
        <v>4</v>
      </c>
      <c r="CM97" s="7">
        <f t="shared" si="139"/>
        <v>14.5</v>
      </c>
      <c r="CN97" s="7"/>
      <c r="CO97" s="7"/>
      <c r="CP97" s="7"/>
      <c r="CQ97" s="7"/>
      <c r="CR97" s="7">
        <f t="shared" si="140"/>
        <v>0</v>
      </c>
      <c r="CS97" s="7"/>
      <c r="CT97" s="7"/>
      <c r="CU97" s="7"/>
      <c r="CV97" s="7"/>
      <c r="CW97" s="7">
        <f t="shared" si="141"/>
        <v>0</v>
      </c>
      <c r="CX97" s="7" t="str">
        <f t="shared" si="142"/>
        <v>دور ثان</v>
      </c>
      <c r="CY97" s="13" t="str">
        <f t="shared" si="149"/>
        <v/>
      </c>
      <c r="CZ97" s="1"/>
      <c r="DA97" s="7" t="str">
        <f t="shared" si="150"/>
        <v/>
      </c>
      <c r="DB97" s="7" t="str">
        <f t="shared" si="151"/>
        <v/>
      </c>
      <c r="DC97" s="7" t="str">
        <f t="shared" si="152"/>
        <v/>
      </c>
      <c r="DD97" s="7" t="str">
        <f t="shared" si="153"/>
        <v/>
      </c>
      <c r="DE97" s="7" t="str">
        <f t="shared" si="154"/>
        <v/>
      </c>
      <c r="DF97" s="7" t="str">
        <f t="shared" si="155"/>
        <v/>
      </c>
      <c r="DG97" s="7" t="str">
        <f t="shared" si="156"/>
        <v/>
      </c>
      <c r="DH97" s="7" t="str">
        <f t="shared" si="157"/>
        <v/>
      </c>
      <c r="DI97" s="7" t="str">
        <f t="shared" si="158"/>
        <v/>
      </c>
      <c r="DJ97" s="7" t="str">
        <f t="shared" si="159"/>
        <v/>
      </c>
      <c r="DK97" s="7" t="str">
        <f t="shared" si="160"/>
        <v/>
      </c>
      <c r="DL97" s="7" t="str">
        <f t="shared" si="161"/>
        <v/>
      </c>
      <c r="DM97" s="7" t="str">
        <f t="shared" si="162"/>
        <v/>
      </c>
      <c r="DN97" s="7" t="str">
        <f t="shared" si="163"/>
        <v/>
      </c>
      <c r="DO97" s="7" t="str">
        <f t="shared" si="164"/>
        <v/>
      </c>
      <c r="DP97" s="6">
        <f t="shared" si="165"/>
        <v>13</v>
      </c>
      <c r="DQ97" s="6">
        <f t="shared" si="166"/>
        <v>15</v>
      </c>
      <c r="DR97" s="6"/>
      <c r="DS97" s="6"/>
      <c r="DT97" s="6"/>
      <c r="DU97" s="14"/>
      <c r="DV97" s="14"/>
      <c r="DW97" s="14"/>
      <c r="DX97" s="14"/>
    </row>
    <row r="98" spans="1:128" s="15" customFormat="1" ht="24.95" customHeight="1" x14ac:dyDescent="0.25">
      <c r="A98" s="7">
        <v>63</v>
      </c>
      <c r="B98" s="8">
        <f t="shared" si="146"/>
        <v>10</v>
      </c>
      <c r="C98" s="8">
        <f t="shared" si="147"/>
        <v>8</v>
      </c>
      <c r="D98" s="8">
        <f t="shared" si="148"/>
        <v>2002</v>
      </c>
      <c r="E98" s="9">
        <v>30208101304625</v>
      </c>
      <c r="F98" s="10">
        <f t="shared" si="123"/>
        <v>37478</v>
      </c>
      <c r="G98" s="8">
        <f>IF(OR(B98="",C98="",D98=""),"",DATEDIF(DATE(D98,C98,B98),DATE($C$2,$B$2,$A$2),"md"))</f>
        <v>21</v>
      </c>
      <c r="H98" s="8">
        <f>IF(OR(B98="",C98="",D98=""),"",DATEDIF(DATE(D98,C98,B98),DATE($C$2,$B$2,$A$2),"YM"))</f>
        <v>1</v>
      </c>
      <c r="I98" s="11">
        <f>IF(OR(B98="",C98="",D98=""),"",DATEDIF(DATE(D98,C98,B98),DATE($C$2,$B$2,$A$2),"Y"))</f>
        <v>15</v>
      </c>
      <c r="J98" s="12"/>
      <c r="K98" s="12"/>
      <c r="L98" s="12"/>
      <c r="M98" s="3" t="s">
        <v>250</v>
      </c>
      <c r="N98" s="4">
        <v>2537</v>
      </c>
      <c r="O98" s="5">
        <v>1489</v>
      </c>
      <c r="P98" s="5">
        <v>2534</v>
      </c>
      <c r="Q98" s="5"/>
      <c r="R98" s="6"/>
      <c r="S98" s="7"/>
      <c r="T98" s="7">
        <v>4</v>
      </c>
      <c r="U98" s="7">
        <v>14</v>
      </c>
      <c r="V98" s="7">
        <v>4</v>
      </c>
      <c r="W98" s="7">
        <v>13</v>
      </c>
      <c r="X98" s="7">
        <f t="shared" si="124"/>
        <v>35</v>
      </c>
      <c r="Y98" s="7">
        <v>3.5</v>
      </c>
      <c r="Z98" s="7">
        <v>5</v>
      </c>
      <c r="AA98" s="7">
        <v>3.5</v>
      </c>
      <c r="AB98" s="7">
        <v>8</v>
      </c>
      <c r="AC98" s="7">
        <f t="shared" si="125"/>
        <v>20</v>
      </c>
      <c r="AD98" s="7">
        <v>4.5</v>
      </c>
      <c r="AE98" s="7">
        <v>9.5</v>
      </c>
      <c r="AF98" s="7">
        <v>4.5</v>
      </c>
      <c r="AG98" s="7">
        <v>6.5</v>
      </c>
      <c r="AH98" s="7">
        <f t="shared" si="126"/>
        <v>25</v>
      </c>
      <c r="AI98" s="7">
        <v>3.5</v>
      </c>
      <c r="AJ98" s="7">
        <v>9</v>
      </c>
      <c r="AK98" s="7">
        <v>3.5</v>
      </c>
      <c r="AL98" s="7">
        <v>4</v>
      </c>
      <c r="AM98" s="7">
        <f t="shared" si="127"/>
        <v>20</v>
      </c>
      <c r="AN98" s="7">
        <v>7</v>
      </c>
      <c r="AO98" s="7">
        <v>29</v>
      </c>
      <c r="AP98" s="7">
        <v>8</v>
      </c>
      <c r="AQ98" s="7">
        <v>37</v>
      </c>
      <c r="AR98" s="7">
        <f t="shared" si="128"/>
        <v>81</v>
      </c>
      <c r="AS98" s="7">
        <v>4</v>
      </c>
      <c r="AT98" s="7">
        <v>5</v>
      </c>
      <c r="AU98" s="7">
        <v>3</v>
      </c>
      <c r="AV98" s="7">
        <v>8</v>
      </c>
      <c r="AW98" s="7">
        <f t="shared" si="129"/>
        <v>20</v>
      </c>
      <c r="AX98" s="7">
        <v>1.5</v>
      </c>
      <c r="AY98" s="7">
        <v>5</v>
      </c>
      <c r="AZ98" s="7">
        <v>1.5</v>
      </c>
      <c r="BA98" s="7">
        <v>5.5</v>
      </c>
      <c r="BB98" s="7">
        <f t="shared" si="130"/>
        <v>13.5</v>
      </c>
      <c r="BC98" s="7">
        <v>5</v>
      </c>
      <c r="BD98" s="7">
        <v>8</v>
      </c>
      <c r="BE98" s="7">
        <v>5</v>
      </c>
      <c r="BF98" s="7">
        <v>7</v>
      </c>
      <c r="BG98" s="7">
        <f t="shared" si="131"/>
        <v>25</v>
      </c>
      <c r="BH98" s="7">
        <v>3.5</v>
      </c>
      <c r="BI98" s="7">
        <v>9</v>
      </c>
      <c r="BJ98" s="7">
        <v>5</v>
      </c>
      <c r="BK98" s="7">
        <v>14</v>
      </c>
      <c r="BL98" s="7">
        <f t="shared" si="132"/>
        <v>31.5</v>
      </c>
      <c r="BM98" s="7">
        <v>13</v>
      </c>
      <c r="BN98" s="7">
        <v>42</v>
      </c>
      <c r="BO98" s="7">
        <v>12</v>
      </c>
      <c r="BP98" s="7">
        <v>37</v>
      </c>
      <c r="BQ98" s="7">
        <f t="shared" si="133"/>
        <v>104</v>
      </c>
      <c r="BR98" s="1">
        <f t="shared" si="134"/>
        <v>135.5</v>
      </c>
      <c r="BS98" s="7">
        <v>3.5</v>
      </c>
      <c r="BT98" s="7">
        <v>8</v>
      </c>
      <c r="BU98" s="7">
        <v>4.5</v>
      </c>
      <c r="BV98" s="7">
        <v>9</v>
      </c>
      <c r="BW98" s="7">
        <f t="shared" si="135"/>
        <v>25</v>
      </c>
      <c r="BX98" s="7">
        <v>4</v>
      </c>
      <c r="BY98" s="7">
        <v>4.5</v>
      </c>
      <c r="BZ98" s="7">
        <v>3.5</v>
      </c>
      <c r="CA98" s="7">
        <v>8</v>
      </c>
      <c r="CB98" s="7">
        <f t="shared" si="136"/>
        <v>20</v>
      </c>
      <c r="CC98" s="7">
        <v>1.5</v>
      </c>
      <c r="CD98" s="7">
        <v>5</v>
      </c>
      <c r="CE98" s="7">
        <v>2</v>
      </c>
      <c r="CF98" s="7">
        <v>5</v>
      </c>
      <c r="CG98" s="7">
        <f t="shared" si="137"/>
        <v>13.5</v>
      </c>
      <c r="CH98" s="1">
        <f t="shared" si="138"/>
        <v>433.5</v>
      </c>
      <c r="CI98" s="7">
        <v>1.5</v>
      </c>
      <c r="CJ98" s="7">
        <v>4.5</v>
      </c>
      <c r="CK98" s="7">
        <v>1.5</v>
      </c>
      <c r="CL98" s="7">
        <v>2.5</v>
      </c>
      <c r="CM98" s="7">
        <f t="shared" si="139"/>
        <v>10</v>
      </c>
      <c r="CN98" s="7"/>
      <c r="CO98" s="7"/>
      <c r="CP98" s="7"/>
      <c r="CQ98" s="7"/>
      <c r="CR98" s="7">
        <f t="shared" si="140"/>
        <v>0</v>
      </c>
      <c r="CS98" s="7"/>
      <c r="CT98" s="7"/>
      <c r="CU98" s="7"/>
      <c r="CV98" s="7"/>
      <c r="CW98" s="7">
        <f t="shared" si="141"/>
        <v>0</v>
      </c>
      <c r="CX98" s="7" t="str">
        <f t="shared" si="142"/>
        <v>دور ثان</v>
      </c>
      <c r="CY98" s="13" t="str">
        <f t="shared" si="149"/>
        <v/>
      </c>
      <c r="CZ98" s="1"/>
      <c r="DA98" s="7" t="str">
        <f t="shared" si="150"/>
        <v/>
      </c>
      <c r="DB98" s="7" t="str">
        <f t="shared" si="151"/>
        <v/>
      </c>
      <c r="DC98" s="7" t="str">
        <f t="shared" si="152"/>
        <v/>
      </c>
      <c r="DD98" s="7" t="str">
        <f t="shared" si="153"/>
        <v/>
      </c>
      <c r="DE98" s="7" t="str">
        <f t="shared" si="154"/>
        <v/>
      </c>
      <c r="DF98" s="7" t="str">
        <f t="shared" si="155"/>
        <v/>
      </c>
      <c r="DG98" s="7" t="str">
        <f t="shared" si="156"/>
        <v/>
      </c>
      <c r="DH98" s="7" t="str">
        <f t="shared" si="157"/>
        <v/>
      </c>
      <c r="DI98" s="7" t="str">
        <f t="shared" si="158"/>
        <v/>
      </c>
      <c r="DJ98" s="7" t="str">
        <f t="shared" si="159"/>
        <v/>
      </c>
      <c r="DK98" s="7" t="str">
        <f t="shared" si="160"/>
        <v/>
      </c>
      <c r="DL98" s="7" t="str">
        <f t="shared" si="161"/>
        <v/>
      </c>
      <c r="DM98" s="7" t="str">
        <f t="shared" si="162"/>
        <v/>
      </c>
      <c r="DN98" s="7" t="str">
        <f t="shared" si="163"/>
        <v/>
      </c>
      <c r="DO98" s="7" t="str">
        <f t="shared" si="164"/>
        <v/>
      </c>
      <c r="DP98" s="6">
        <f t="shared" si="165"/>
        <v>13</v>
      </c>
      <c r="DQ98" s="6">
        <f t="shared" si="166"/>
        <v>15</v>
      </c>
      <c r="DR98" s="6"/>
      <c r="DS98" s="6"/>
      <c r="DT98" s="6"/>
      <c r="DU98" s="14"/>
      <c r="DV98" s="14"/>
      <c r="DW98" s="14"/>
      <c r="DX98" s="14"/>
    </row>
    <row r="99" spans="1:128" s="15" customFormat="1" ht="24.95" customHeight="1" x14ac:dyDescent="0.25">
      <c r="A99" s="7">
        <v>64</v>
      </c>
      <c r="B99" s="8">
        <f t="shared" si="146"/>
        <v>1</v>
      </c>
      <c r="C99" s="8">
        <f t="shared" si="147"/>
        <v>8</v>
      </c>
      <c r="D99" s="8">
        <f t="shared" si="148"/>
        <v>2002</v>
      </c>
      <c r="E99" s="9">
        <v>30208011131984</v>
      </c>
      <c r="F99" s="10">
        <f t="shared" si="123"/>
        <v>37469</v>
      </c>
      <c r="G99" s="8">
        <f>IF(OR(B99="",C99="",D99=""),"",DATEDIF(DATE(D99,C99,B99),DATE($C$2,$B$2,$A$2),"md"))</f>
        <v>0</v>
      </c>
      <c r="H99" s="8">
        <f>IF(OR(B99="",C99="",D99=""),"",DATEDIF(DATE(D99,C99,B99),DATE($C$2,$B$2,$A$2),"YM"))</f>
        <v>2</v>
      </c>
      <c r="I99" s="11">
        <f>IF(OR(B99="",C99="",D99=""),"",DATEDIF(DATE(D99,C99,B99),DATE($C$2,$B$2,$A$2),"Y"))</f>
        <v>15</v>
      </c>
      <c r="J99" s="12"/>
      <c r="K99" s="12"/>
      <c r="L99" s="12"/>
      <c r="M99" s="3" t="s">
        <v>251</v>
      </c>
      <c r="N99" s="4">
        <v>2540</v>
      </c>
      <c r="O99" s="5">
        <v>1492</v>
      </c>
      <c r="P99" s="5">
        <v>2537</v>
      </c>
      <c r="Q99" s="5"/>
      <c r="R99" s="6"/>
      <c r="S99" s="7"/>
      <c r="T99" s="7">
        <v>4</v>
      </c>
      <c r="U99" s="7">
        <v>16.5</v>
      </c>
      <c r="V99" s="7">
        <v>4</v>
      </c>
      <c r="W99" s="7">
        <v>15.5</v>
      </c>
      <c r="X99" s="7">
        <f t="shared" si="124"/>
        <v>40</v>
      </c>
      <c r="Y99" s="7">
        <v>3.5</v>
      </c>
      <c r="Z99" s="7">
        <v>6.5</v>
      </c>
      <c r="AA99" s="7">
        <v>3.5</v>
      </c>
      <c r="AB99" s="7">
        <v>9</v>
      </c>
      <c r="AC99" s="7">
        <f t="shared" si="125"/>
        <v>22.5</v>
      </c>
      <c r="AD99" s="7">
        <v>4.5</v>
      </c>
      <c r="AE99" s="7">
        <v>9</v>
      </c>
      <c r="AF99" s="7">
        <v>4.5</v>
      </c>
      <c r="AG99" s="7">
        <v>7</v>
      </c>
      <c r="AH99" s="7">
        <f t="shared" si="126"/>
        <v>25</v>
      </c>
      <c r="AI99" s="7">
        <v>3.5</v>
      </c>
      <c r="AJ99" s="7">
        <v>6.5</v>
      </c>
      <c r="AK99" s="7">
        <v>3</v>
      </c>
      <c r="AL99" s="7">
        <v>7.5</v>
      </c>
      <c r="AM99" s="7">
        <f t="shared" si="127"/>
        <v>20.5</v>
      </c>
      <c r="AN99" s="7">
        <v>7</v>
      </c>
      <c r="AO99" s="7">
        <v>33</v>
      </c>
      <c r="AP99" s="7">
        <v>8</v>
      </c>
      <c r="AQ99" s="7">
        <v>34</v>
      </c>
      <c r="AR99" s="7">
        <f t="shared" si="128"/>
        <v>82</v>
      </c>
      <c r="AS99" s="7">
        <v>2</v>
      </c>
      <c r="AT99" s="7">
        <v>6</v>
      </c>
      <c r="AU99" s="7">
        <v>3</v>
      </c>
      <c r="AV99" s="7">
        <v>9</v>
      </c>
      <c r="AW99" s="7">
        <f t="shared" si="129"/>
        <v>20</v>
      </c>
      <c r="AX99" s="7">
        <v>1.5</v>
      </c>
      <c r="AY99" s="7">
        <v>7</v>
      </c>
      <c r="AZ99" s="7">
        <v>1.5</v>
      </c>
      <c r="BA99" s="7">
        <v>7.5</v>
      </c>
      <c r="BB99" s="7">
        <f t="shared" si="130"/>
        <v>17.5</v>
      </c>
      <c r="BC99" s="7">
        <v>5</v>
      </c>
      <c r="BD99" s="7">
        <v>6</v>
      </c>
      <c r="BE99" s="7">
        <v>5</v>
      </c>
      <c r="BF99" s="7">
        <v>9</v>
      </c>
      <c r="BG99" s="7">
        <f t="shared" si="131"/>
        <v>25</v>
      </c>
      <c r="BH99" s="7">
        <v>3.5</v>
      </c>
      <c r="BI99" s="7">
        <v>6</v>
      </c>
      <c r="BJ99" s="7">
        <v>5.5</v>
      </c>
      <c r="BK99" s="7">
        <v>15</v>
      </c>
      <c r="BL99" s="7">
        <f t="shared" si="132"/>
        <v>30</v>
      </c>
      <c r="BM99" s="7">
        <v>11</v>
      </c>
      <c r="BN99" s="7">
        <v>36</v>
      </c>
      <c r="BO99" s="7">
        <v>12</v>
      </c>
      <c r="BP99" s="7">
        <v>38</v>
      </c>
      <c r="BQ99" s="7">
        <f t="shared" si="133"/>
        <v>97</v>
      </c>
      <c r="BR99" s="1">
        <f t="shared" si="134"/>
        <v>127</v>
      </c>
      <c r="BS99" s="7">
        <v>3</v>
      </c>
      <c r="BT99" s="7">
        <v>11.5</v>
      </c>
      <c r="BU99" s="7">
        <v>4</v>
      </c>
      <c r="BV99" s="7">
        <v>11</v>
      </c>
      <c r="BW99" s="7">
        <f t="shared" si="135"/>
        <v>29.5</v>
      </c>
      <c r="BX99" s="7">
        <v>2</v>
      </c>
      <c r="BY99" s="7">
        <v>6</v>
      </c>
      <c r="BZ99" s="7">
        <v>3</v>
      </c>
      <c r="CA99" s="7">
        <v>9</v>
      </c>
      <c r="CB99" s="7">
        <f t="shared" si="136"/>
        <v>20</v>
      </c>
      <c r="CC99" s="7">
        <v>1.5</v>
      </c>
      <c r="CD99" s="7">
        <v>4</v>
      </c>
      <c r="CE99" s="7">
        <v>1</v>
      </c>
      <c r="CF99" s="7">
        <v>5</v>
      </c>
      <c r="CG99" s="7">
        <f t="shared" si="137"/>
        <v>11.5</v>
      </c>
      <c r="CH99" s="1">
        <f t="shared" si="138"/>
        <v>440.5</v>
      </c>
      <c r="CI99" s="7">
        <v>1.5</v>
      </c>
      <c r="CJ99" s="7">
        <v>4.5</v>
      </c>
      <c r="CK99" s="7">
        <v>1.5</v>
      </c>
      <c r="CL99" s="7">
        <v>3.5</v>
      </c>
      <c r="CM99" s="7">
        <f t="shared" si="139"/>
        <v>11</v>
      </c>
      <c r="CN99" s="7"/>
      <c r="CO99" s="7"/>
      <c r="CP99" s="7"/>
      <c r="CQ99" s="7"/>
      <c r="CR99" s="7">
        <f t="shared" si="140"/>
        <v>0</v>
      </c>
      <c r="CS99" s="7"/>
      <c r="CT99" s="7"/>
      <c r="CU99" s="7"/>
      <c r="CV99" s="7"/>
      <c r="CW99" s="7">
        <f t="shared" si="141"/>
        <v>0</v>
      </c>
      <c r="CX99" s="7" t="str">
        <f t="shared" si="142"/>
        <v>دور ثان</v>
      </c>
      <c r="CY99" s="13" t="str">
        <f t="shared" si="149"/>
        <v/>
      </c>
      <c r="CZ99" s="1"/>
      <c r="DA99" s="7" t="str">
        <f t="shared" si="150"/>
        <v/>
      </c>
      <c r="DB99" s="7" t="str">
        <f t="shared" si="151"/>
        <v/>
      </c>
      <c r="DC99" s="7" t="str">
        <f t="shared" si="152"/>
        <v/>
      </c>
      <c r="DD99" s="7" t="str">
        <f t="shared" si="153"/>
        <v/>
      </c>
      <c r="DE99" s="7" t="str">
        <f t="shared" si="154"/>
        <v/>
      </c>
      <c r="DF99" s="7" t="str">
        <f t="shared" si="155"/>
        <v/>
      </c>
      <c r="DG99" s="7" t="str">
        <f t="shared" si="156"/>
        <v/>
      </c>
      <c r="DH99" s="7" t="str">
        <f t="shared" si="157"/>
        <v/>
      </c>
      <c r="DI99" s="7" t="str">
        <f t="shared" si="158"/>
        <v/>
      </c>
      <c r="DJ99" s="7" t="str">
        <f t="shared" si="159"/>
        <v/>
      </c>
      <c r="DK99" s="7" t="str">
        <f t="shared" si="160"/>
        <v/>
      </c>
      <c r="DL99" s="7" t="str">
        <f t="shared" si="161"/>
        <v/>
      </c>
      <c r="DM99" s="7" t="str">
        <f t="shared" si="162"/>
        <v/>
      </c>
      <c r="DN99" s="7" t="str">
        <f t="shared" si="163"/>
        <v/>
      </c>
      <c r="DO99" s="7" t="str">
        <f t="shared" si="164"/>
        <v/>
      </c>
      <c r="DP99" s="6">
        <f t="shared" si="165"/>
        <v>13</v>
      </c>
      <c r="DQ99" s="6">
        <f t="shared" si="166"/>
        <v>15</v>
      </c>
      <c r="DR99" s="6"/>
      <c r="DS99" s="6"/>
      <c r="DT99" s="6"/>
      <c r="DU99" s="14"/>
      <c r="DV99" s="14"/>
      <c r="DW99" s="14"/>
      <c r="DX99" s="14"/>
    </row>
    <row r="100" spans="1:128" ht="24.95" customHeight="1" x14ac:dyDescent="0.25">
      <c r="A100" s="7">
        <v>1</v>
      </c>
      <c r="B100" s="8">
        <f t="shared" ref="B100" si="167">IF(F100="","",DAY(F100))</f>
        <v>5</v>
      </c>
      <c r="C100" s="8">
        <f t="shared" ref="C100" si="168">IF(F100="","",MONTH(F100))</f>
        <v>11</v>
      </c>
      <c r="D100" s="8">
        <f t="shared" ref="D100" si="169">IF(F100="","",YEAR(F100))</f>
        <v>2001</v>
      </c>
      <c r="E100" s="9">
        <v>30111051301626</v>
      </c>
      <c r="F100" s="10">
        <f t="shared" si="123"/>
        <v>37200</v>
      </c>
      <c r="J100" s="1"/>
      <c r="K100" s="1"/>
      <c r="L100" s="1"/>
      <c r="M100" s="3" t="s">
        <v>252</v>
      </c>
      <c r="N100" s="4">
        <v>213</v>
      </c>
      <c r="O100" s="5">
        <v>1553</v>
      </c>
      <c r="P100" s="5">
        <v>2553</v>
      </c>
      <c r="Q100" s="5"/>
      <c r="R100" s="6"/>
      <c r="S100" s="7"/>
      <c r="T100" s="7"/>
      <c r="U100" s="7">
        <v>12.5</v>
      </c>
      <c r="V100" s="7"/>
      <c r="W100" s="7">
        <v>13.5</v>
      </c>
      <c r="X100" s="7">
        <f t="shared" si="124"/>
        <v>26</v>
      </c>
      <c r="Y100" s="7"/>
      <c r="Z100" s="7">
        <v>2</v>
      </c>
      <c r="AA100" s="7"/>
      <c r="AB100" s="7">
        <v>3</v>
      </c>
      <c r="AC100" s="7">
        <f t="shared" si="125"/>
        <v>5</v>
      </c>
      <c r="AD100" s="7"/>
      <c r="AE100" s="7">
        <v>15</v>
      </c>
      <c r="AF100" s="7"/>
      <c r="AG100" s="7">
        <v>11</v>
      </c>
      <c r="AH100" s="7">
        <f t="shared" si="126"/>
        <v>26</v>
      </c>
      <c r="AI100" s="7"/>
      <c r="AJ100" s="7">
        <v>1.5</v>
      </c>
      <c r="AK100" s="7"/>
      <c r="AL100" s="7">
        <v>0</v>
      </c>
      <c r="AM100" s="7">
        <f t="shared" si="127"/>
        <v>1.5</v>
      </c>
      <c r="AN100" s="7"/>
      <c r="AO100" s="7">
        <v>29</v>
      </c>
      <c r="AP100" s="7"/>
      <c r="AQ100" s="7">
        <v>24</v>
      </c>
      <c r="AR100" s="7">
        <f t="shared" si="128"/>
        <v>53</v>
      </c>
      <c r="AS100" s="7"/>
      <c r="AT100" s="7">
        <v>9.5</v>
      </c>
      <c r="AU100" s="7"/>
      <c r="AV100" s="7">
        <v>10.5</v>
      </c>
      <c r="AW100" s="7">
        <f t="shared" si="129"/>
        <v>20</v>
      </c>
      <c r="AX100" s="7"/>
      <c r="AY100" s="7">
        <v>8</v>
      </c>
      <c r="AZ100" s="7"/>
      <c r="BA100" s="7">
        <v>7.5</v>
      </c>
      <c r="BB100" s="7">
        <f t="shared" si="130"/>
        <v>15.5</v>
      </c>
      <c r="BC100" s="7"/>
      <c r="BD100" s="7">
        <v>15</v>
      </c>
      <c r="BE100" s="7"/>
      <c r="BF100" s="7">
        <v>14</v>
      </c>
      <c r="BG100" s="7">
        <f t="shared" si="131"/>
        <v>29</v>
      </c>
      <c r="BH100" s="7"/>
      <c r="BI100" s="7">
        <v>15</v>
      </c>
      <c r="BJ100" s="7"/>
      <c r="BK100" s="7">
        <v>15</v>
      </c>
      <c r="BL100" s="7">
        <f t="shared" si="132"/>
        <v>30</v>
      </c>
      <c r="BM100" s="7"/>
      <c r="BN100" s="7">
        <v>45</v>
      </c>
      <c r="BO100" s="7"/>
      <c r="BP100" s="7">
        <v>49</v>
      </c>
      <c r="BQ100" s="7">
        <f t="shared" si="133"/>
        <v>94</v>
      </c>
      <c r="BR100" s="1">
        <f t="shared" si="134"/>
        <v>124</v>
      </c>
      <c r="BS100" s="7"/>
      <c r="BT100" s="7">
        <v>12.5</v>
      </c>
      <c r="BU100" s="7"/>
      <c r="BV100" s="7">
        <v>12.5</v>
      </c>
      <c r="BW100" s="7">
        <f t="shared" si="135"/>
        <v>25</v>
      </c>
      <c r="BX100" s="7"/>
      <c r="BY100" s="7">
        <v>10</v>
      </c>
      <c r="BZ100" s="7"/>
      <c r="CA100" s="7">
        <v>10</v>
      </c>
      <c r="CB100" s="7">
        <f t="shared" si="136"/>
        <v>20</v>
      </c>
      <c r="CC100" s="7"/>
      <c r="CD100" s="7">
        <v>3.5</v>
      </c>
      <c r="CE100" s="7"/>
      <c r="CF100" s="7">
        <v>6.5</v>
      </c>
      <c r="CG100" s="7">
        <f t="shared" si="137"/>
        <v>10</v>
      </c>
      <c r="CH100" s="1">
        <f t="shared" si="138"/>
        <v>355</v>
      </c>
      <c r="CI100" s="7"/>
      <c r="CJ100" s="7">
        <v>5.5</v>
      </c>
      <c r="CK100" s="7"/>
      <c r="CL100" s="7">
        <v>4.5</v>
      </c>
      <c r="CM100" s="7">
        <f t="shared" si="139"/>
        <v>10</v>
      </c>
      <c r="CN100" s="7"/>
      <c r="CO100" s="7"/>
      <c r="CP100" s="7"/>
      <c r="CQ100" s="7"/>
      <c r="CR100" s="7">
        <f>IF(CQ100=0.1,0,CN100+CO100+CP100+CQ100)</f>
        <v>0</v>
      </c>
      <c r="CS100" s="7"/>
      <c r="CT100" s="7"/>
      <c r="CU100" s="7"/>
      <c r="CV100" s="7"/>
      <c r="CW100" s="7">
        <f>IF(CV100=0.1,0,CS100+CT100+CU100+CV100)</f>
        <v>0</v>
      </c>
      <c r="CX100" s="7" t="str">
        <f>IF(DQ100=16,"ناجحة",IF(DP100&lt;12,"راسبة","دور ثان"))</f>
        <v>راسبة</v>
      </c>
      <c r="DA100" s="16" t="str">
        <f>IF(X100&lt;X$12," *عربى",IF(W100&lt;W$12," *عربى",""))</f>
        <v/>
      </c>
      <c r="DB100" s="16" t="str">
        <f>IF(AC100&lt;AC$12,"*انجليزي",IF(AB100&lt;AB$12," *انجليزي",""))</f>
        <v>*انجليزي</v>
      </c>
      <c r="DC100" s="16" t="str">
        <f>IF(AH100&lt;AH$12," *رياضيات",IF(AG100&lt;AG$12," *رياضيات",""))</f>
        <v/>
      </c>
      <c r="DD100" s="16" t="str">
        <f>IF(AM100&lt;AM$12," *فيزياء",IF(AL100&lt;AL$12," *فيزياء",""))</f>
        <v xml:space="preserve"> *فيزياء</v>
      </c>
      <c r="DE100" s="17" t="str">
        <f>IF(AR100&lt;15," *رسم فني",IF(AQ100&lt;3," *رسم فني",""))</f>
        <v/>
      </c>
      <c r="DF100" s="17" t="str">
        <f>IF(AW100&lt;AW$12,"*تخطيط",IF(AV100&lt;AV$12," *تخطيط",""))</f>
        <v/>
      </c>
      <c r="DG100" s="17" t="str">
        <f>IF(BB100&lt;BB$12," *أمن صناعي",IF(BA100&lt;BA$12," *أمن صناعي",""))</f>
        <v/>
      </c>
      <c r="DH100" s="17" t="str">
        <f>IF(BG100&lt;BG$12," *تكنولوجيا الخامات",IF(BF100&lt;BF$12," *تكنولوجيا الخامات",""))</f>
        <v/>
      </c>
      <c r="DI100" s="17" t="str">
        <f>IF(BL100&lt;BL$12," *تكنولوجيا العمليات نظري",IF(BK100&lt;BK$12," *تكنولوجيا العمليات نظري",""))</f>
        <v/>
      </c>
      <c r="DJ100" s="17" t="str">
        <f>IF(BQ100&lt;BQ$12," *تكنولوجيا العمليات عملي",IF(BP100&lt;BP$12," *تكنولوجيا العمليات عملي",""))</f>
        <v/>
      </c>
      <c r="DK100" s="17" t="str">
        <f>IF(BW100&lt;BW$12," *تكنولوجيا الاجهزة والمعدات",IF(BV100&lt;BV$12," *تكنولوجيا الاجهزة والمعدات",""))</f>
        <v/>
      </c>
      <c r="DL100" s="17" t="str">
        <f>IF(CB100&lt;CB$12," *تاريخ الفنون الزخرفية",IF(CA100&lt;CA$12," *تاريخ الفنون الزخرفية",""))</f>
        <v/>
      </c>
      <c r="DM100" s="17" t="str">
        <f>IF(CG100&lt;CG$12," *الحاسب الالي",IF(CF100&lt;CF$12," *الحاسب الالي",""))</f>
        <v/>
      </c>
      <c r="DO100" s="17" t="str">
        <f>IF(CM100&lt;CM$12," *دين",IF(CL100&lt;CL$12," *دين",""))</f>
        <v/>
      </c>
      <c r="DP100" s="17">
        <f>COUNTBLANK(DA100:DM100)</f>
        <v>11</v>
      </c>
    </row>
    <row r="101" spans="1:128" s="15" customFormat="1" ht="24.95" customHeight="1" x14ac:dyDescent="0.25">
      <c r="A101" s="7">
        <v>1</v>
      </c>
      <c r="B101" s="8">
        <f>IF(F101="","",DAY(F101))</f>
        <v>20</v>
      </c>
      <c r="C101" s="8">
        <f>IF(F101="","",MONTH(F101))</f>
        <v>6</v>
      </c>
      <c r="D101" s="8">
        <f>IF(F101="","",YEAR(F101))</f>
        <v>2002</v>
      </c>
      <c r="E101" s="9">
        <v>30206201307548</v>
      </c>
      <c r="F101" s="10">
        <f t="shared" si="123"/>
        <v>37427</v>
      </c>
      <c r="G101" s="8">
        <f>IF(OR(B101="",C101="",D101=""),"",DATEDIF(DATE(D101,C101,B101),DATE($C$2,$B$2,$A$2),"md"))</f>
        <v>11</v>
      </c>
      <c r="H101" s="8">
        <f>IF(OR(B101="",C101="",D101=""),"",DATEDIF(DATE(D101,C101,B101),DATE($C$2,$B$2,$A$2),"YM"))</f>
        <v>3</v>
      </c>
      <c r="I101" s="11">
        <f>IF(OR(B101="",C101="",D101=""),"",DATEDIF(DATE(D101,C101,B101),DATE($C$2,$B$2,$A$2),"Y"))</f>
        <v>15</v>
      </c>
      <c r="J101" s="12"/>
      <c r="K101" s="12"/>
      <c r="L101" s="12"/>
      <c r="M101" s="3" t="s">
        <v>253</v>
      </c>
      <c r="N101" s="4">
        <v>2501</v>
      </c>
      <c r="O101" s="5">
        <v>1540</v>
      </c>
      <c r="P101" s="5">
        <v>2467</v>
      </c>
      <c r="Q101" s="5"/>
      <c r="R101" s="6"/>
      <c r="S101" s="7"/>
      <c r="T101" s="7"/>
      <c r="U101" s="7"/>
      <c r="V101" s="7"/>
      <c r="W101" s="7"/>
      <c r="X101" s="7">
        <f t="shared" si="124"/>
        <v>0</v>
      </c>
      <c r="Y101" s="7"/>
      <c r="Z101" s="7"/>
      <c r="AA101" s="7"/>
      <c r="AB101" s="7"/>
      <c r="AC101" s="7">
        <f t="shared" si="125"/>
        <v>0</v>
      </c>
      <c r="AD101" s="7"/>
      <c r="AE101" s="7"/>
      <c r="AF101" s="7"/>
      <c r="AG101" s="7"/>
      <c r="AH101" s="7">
        <f t="shared" si="126"/>
        <v>0</v>
      </c>
      <c r="AI101" s="7"/>
      <c r="AJ101" s="7"/>
      <c r="AK101" s="7"/>
      <c r="AL101" s="7"/>
      <c r="AM101" s="7">
        <f t="shared" si="127"/>
        <v>0</v>
      </c>
      <c r="AN101" s="7"/>
      <c r="AO101" s="7"/>
      <c r="AP101" s="7"/>
      <c r="AQ101" s="7"/>
      <c r="AR101" s="7">
        <f t="shared" si="128"/>
        <v>0</v>
      </c>
      <c r="AS101" s="7">
        <v>1</v>
      </c>
      <c r="AT101" s="7"/>
      <c r="AU101" s="7"/>
      <c r="AV101" s="7"/>
      <c r="AW101" s="7">
        <f t="shared" si="129"/>
        <v>1</v>
      </c>
      <c r="AX101" s="7">
        <v>1</v>
      </c>
      <c r="AY101" s="7"/>
      <c r="AZ101" s="7"/>
      <c r="BA101" s="7"/>
      <c r="BB101" s="7">
        <f t="shared" si="130"/>
        <v>1</v>
      </c>
      <c r="BC101" s="7">
        <v>2</v>
      </c>
      <c r="BD101" s="7"/>
      <c r="BE101" s="7"/>
      <c r="BF101" s="7"/>
      <c r="BG101" s="7">
        <f t="shared" si="131"/>
        <v>2</v>
      </c>
      <c r="BH101" s="7"/>
      <c r="BI101" s="7"/>
      <c r="BJ101" s="7"/>
      <c r="BK101" s="7"/>
      <c r="BL101" s="7">
        <f t="shared" si="132"/>
        <v>0</v>
      </c>
      <c r="BM101" s="7"/>
      <c r="BN101" s="7"/>
      <c r="BO101" s="7"/>
      <c r="BP101" s="7"/>
      <c r="BQ101" s="7">
        <f t="shared" si="133"/>
        <v>0</v>
      </c>
      <c r="BR101" s="1">
        <f t="shared" si="134"/>
        <v>0</v>
      </c>
      <c r="BS101" s="7"/>
      <c r="BT101" s="7"/>
      <c r="BU101" s="7"/>
      <c r="BV101" s="7"/>
      <c r="BW101" s="7">
        <f t="shared" si="135"/>
        <v>0</v>
      </c>
      <c r="BX101" s="7"/>
      <c r="BY101" s="7"/>
      <c r="BZ101" s="7"/>
      <c r="CA101" s="7"/>
      <c r="CB101" s="7">
        <f t="shared" si="136"/>
        <v>0</v>
      </c>
      <c r="CC101" s="7"/>
      <c r="CD101" s="7"/>
      <c r="CE101" s="7"/>
      <c r="CF101" s="7"/>
      <c r="CG101" s="7">
        <f t="shared" si="137"/>
        <v>0</v>
      </c>
      <c r="CH101" s="1">
        <f t="shared" si="138"/>
        <v>4</v>
      </c>
      <c r="CI101" s="7"/>
      <c r="CJ101" s="7">
        <v>4</v>
      </c>
      <c r="CK101" s="7"/>
      <c r="CL101" s="7"/>
      <c r="CM101" s="7">
        <f t="shared" si="139"/>
        <v>4</v>
      </c>
      <c r="CN101" s="7"/>
      <c r="CO101" s="7"/>
      <c r="CP101" s="7"/>
      <c r="CQ101" s="7"/>
      <c r="CR101" s="7">
        <f>IF(CQ101=0.1,0,CN101+CO101+CP101+CQ101)</f>
        <v>0</v>
      </c>
      <c r="CS101" s="7"/>
      <c r="CT101" s="7"/>
      <c r="CU101" s="7"/>
      <c r="CV101" s="7"/>
      <c r="CW101" s="7">
        <f>IF(CV101=0.1,0,CS101+CT101+CU101+CV101)</f>
        <v>0</v>
      </c>
      <c r="CX101" s="7" t="str">
        <f>IF(DQ101=16,"ناجحة",IF(DP101&lt;12,"راسبة","دور ثان"))</f>
        <v>راسبة</v>
      </c>
      <c r="CY101" s="13" t="str">
        <f>CONCATENATE(DA101,DB101,DC101,DD101,DE101,DF101,DG101,DH101,DI101,DJ101,DK101,DL101,DM101,DN101,DO101)</f>
        <v xml:space="preserve"> *عربى*انجليزي *رياضيات *فيزياء *رسم فني*تخطيط *أمن صناعي *تكنولوجيا الخامات *تكنولوجيا العمليات نظري *تكنولوجيا العمليات عملي *تكنولوجيا الاجهزة والمعدات *تاريخ الفنون الزخرفية *الحاسب الالي* مجموع كلى *دين</v>
      </c>
      <c r="CZ101" s="1"/>
      <c r="DA101" s="7" t="str">
        <f>IF(X101&lt;X$12," *عربى",IF(W101&lt;W$12," *عربى",""))</f>
        <v xml:space="preserve"> *عربى</v>
      </c>
      <c r="DB101" s="7" t="str">
        <f>IF(AC101&lt;AC$12,"*انجليزي",IF(AB101&lt;AB$12," *انجليزي",""))</f>
        <v>*انجليزي</v>
      </c>
      <c r="DC101" s="7" t="str">
        <f>IF(AH101&lt;AH$12," *رياضيات",IF(AG101&lt;AG$12," *رياضيات",""))</f>
        <v xml:space="preserve"> *رياضيات</v>
      </c>
      <c r="DD101" s="7" t="str">
        <f>IF(AM101&lt;AM$12," *فيزياء",IF(AL101&lt;AL$12," *فيزياء",""))</f>
        <v xml:space="preserve"> *فيزياء</v>
      </c>
      <c r="DE101" s="7" t="str">
        <f>IF(AR101&lt;15," *رسم فني",IF(AQ101&lt;3," *رسم فني",""))</f>
        <v xml:space="preserve"> *رسم فني</v>
      </c>
      <c r="DF101" s="7" t="str">
        <f>IF(AW101&lt;AW$12,"*تخطيط",IF(AV101&lt;AV$12," *تخطيط",""))</f>
        <v>*تخطيط</v>
      </c>
      <c r="DG101" s="7" t="str">
        <f>IF(BB101&lt;BB$12," *أمن صناعي",IF(BA101&lt;BA$12," *أمن صناعي",""))</f>
        <v xml:space="preserve"> *أمن صناعي</v>
      </c>
      <c r="DH101" s="7" t="str">
        <f>IF(BG101&lt;BG$12," *تكنولوجيا الخامات",IF(BF101&lt;BF$12," *تكنولوجيا الخامات",""))</f>
        <v xml:space="preserve"> *تكنولوجيا الخامات</v>
      </c>
      <c r="DI101" s="7" t="str">
        <f>IF(BL101&lt;BL$12," *تكنولوجيا العمليات نظري",IF(BK101&lt;BK$12," *تكنولوجيا العمليات نظري",""))</f>
        <v xml:space="preserve"> *تكنولوجيا العمليات نظري</v>
      </c>
      <c r="DJ101" s="7" t="str">
        <f>IF(BQ101&lt;BQ$12," *تكنولوجيا العمليات عملي",IF(BP101&lt;BP$12," *تكنولوجيا العمليات عملي",""))</f>
        <v xml:space="preserve"> *تكنولوجيا العمليات عملي</v>
      </c>
      <c r="DK101" s="7" t="str">
        <f>IF(BW101&lt;BW$12," *تكنولوجيا الاجهزة والمعدات",IF(BV101&lt;BV$12," *تكنولوجيا الاجهزة والمعدات",""))</f>
        <v xml:space="preserve"> *تكنولوجيا الاجهزة والمعدات</v>
      </c>
      <c r="DL101" s="7" t="str">
        <f>IF(CB101&lt;CB$12," *تاريخ الفنون الزخرفية",IF(CA101&lt;CA$12," *تاريخ الفنون الزخرفية",""))</f>
        <v xml:space="preserve"> *تاريخ الفنون الزخرفية</v>
      </c>
      <c r="DM101" s="7" t="str">
        <f>IF(CG101&lt;CG$12," *الحاسب الالي",IF(CF101&lt;CF$12," *الحاسب الالي",""))</f>
        <v xml:space="preserve"> *الحاسب الالي</v>
      </c>
      <c r="DN101" s="7" t="str">
        <f>IF(CH101&lt;CH$12,"* مجموع كلى","")</f>
        <v>* مجموع كلى</v>
      </c>
      <c r="DO101" s="7" t="str">
        <f>IF(CM101&lt;CM$12," *دين",IF(CL101&lt;CL$12," *دين",""))</f>
        <v xml:space="preserve"> *دين</v>
      </c>
      <c r="DP101" s="6">
        <f>COUNTBLANK(DA101:DM101)</f>
        <v>0</v>
      </c>
      <c r="DQ101" s="6">
        <f>COUNTBLANK(DA101:DO101)</f>
        <v>0</v>
      </c>
      <c r="DR101" s="6"/>
      <c r="DS101" s="6"/>
      <c r="DT101" s="6"/>
      <c r="DU101" s="14"/>
      <c r="DV101" s="14"/>
      <c r="DW101" s="14"/>
      <c r="DX101" s="14"/>
    </row>
    <row r="102" spans="1:128" ht="24.95" customHeight="1" x14ac:dyDescent="0.25">
      <c r="J102" s="1"/>
      <c r="K102" s="1"/>
      <c r="L102" s="1"/>
      <c r="M102" s="20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S102" s="1"/>
      <c r="CT102" s="1"/>
      <c r="CU102" s="1"/>
      <c r="CV102" s="1"/>
      <c r="CW102" s="1"/>
    </row>
    <row r="103" spans="1:128" ht="24.95" customHeight="1" x14ac:dyDescent="0.25">
      <c r="J103" s="1"/>
      <c r="K103" s="1"/>
      <c r="L103" s="1"/>
      <c r="M103" s="20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S103" s="1"/>
      <c r="CT103" s="1"/>
      <c r="CU103" s="1"/>
      <c r="CV103" s="1"/>
      <c r="CW103" s="1"/>
    </row>
    <row r="104" spans="1:128" ht="24.95" customHeight="1" x14ac:dyDescent="0.25">
      <c r="J104" s="1"/>
      <c r="K104" s="1"/>
      <c r="L104" s="1"/>
      <c r="M104" s="20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S104" s="1"/>
      <c r="CT104" s="1"/>
      <c r="CU104" s="1"/>
      <c r="CV104" s="1"/>
      <c r="CW104" s="1"/>
    </row>
    <row r="105" spans="1:128" ht="24.95" customHeight="1" x14ac:dyDescent="0.25">
      <c r="J105" s="1"/>
      <c r="K105" s="1"/>
      <c r="L105" s="1"/>
      <c r="M105" s="20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S105" s="1"/>
      <c r="CT105" s="1"/>
      <c r="CU105" s="1"/>
      <c r="CV105" s="1"/>
      <c r="CW105" s="1"/>
    </row>
    <row r="106" spans="1:128" ht="24.95" customHeight="1" x14ac:dyDescent="0.25">
      <c r="J106" s="1"/>
      <c r="K106" s="1"/>
      <c r="L106" s="1"/>
      <c r="M106" s="20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S106" s="1"/>
      <c r="CT106" s="1"/>
      <c r="CU106" s="1"/>
      <c r="CV106" s="1"/>
      <c r="CW106" s="1"/>
    </row>
    <row r="107" spans="1:128" ht="24.95" customHeight="1" x14ac:dyDescent="0.25">
      <c r="J107" s="1"/>
      <c r="K107" s="1"/>
      <c r="L107" s="1"/>
      <c r="M107" s="20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S107" s="1"/>
      <c r="CT107" s="1"/>
      <c r="CU107" s="1"/>
      <c r="CV107" s="1"/>
      <c r="CW107" s="1"/>
    </row>
    <row r="108" spans="1:128" ht="24.95" customHeight="1" x14ac:dyDescent="0.25">
      <c r="J108" s="1"/>
      <c r="K108" s="1"/>
      <c r="L108" s="1"/>
      <c r="M108" s="20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S108" s="1"/>
      <c r="CT108" s="1"/>
      <c r="CU108" s="1"/>
      <c r="CV108" s="1"/>
      <c r="CW108" s="1"/>
    </row>
    <row r="109" spans="1:128" ht="24.95" customHeight="1" x14ac:dyDescent="0.25">
      <c r="J109" s="1"/>
      <c r="K109" s="1"/>
      <c r="L109" s="1"/>
      <c r="M109" s="20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S109" s="1"/>
      <c r="CT109" s="1"/>
      <c r="CU109" s="1"/>
      <c r="CV109" s="1"/>
      <c r="CW109" s="1"/>
    </row>
    <row r="110" spans="1:128" ht="24.95" customHeight="1" x14ac:dyDescent="0.25">
      <c r="J110" s="1"/>
      <c r="K110" s="1"/>
      <c r="L110" s="1"/>
      <c r="M110" s="20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S110" s="1"/>
      <c r="CT110" s="1"/>
      <c r="CU110" s="1"/>
      <c r="CV110" s="1"/>
      <c r="CW110" s="1"/>
    </row>
    <row r="111" spans="1:128" ht="24.95" customHeight="1" x14ac:dyDescent="0.25">
      <c r="J111" s="1"/>
      <c r="K111" s="1"/>
      <c r="L111" s="1"/>
      <c r="M111" s="20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S111" s="1"/>
      <c r="CT111" s="1"/>
      <c r="CU111" s="1"/>
      <c r="CV111" s="1"/>
      <c r="CW111" s="1"/>
    </row>
    <row r="112" spans="1:128" ht="24.95" customHeight="1" x14ac:dyDescent="0.25">
      <c r="J112" s="1"/>
      <c r="K112" s="1"/>
      <c r="L112" s="1"/>
      <c r="M112" s="20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S112" s="1"/>
      <c r="CT112" s="1"/>
      <c r="CU112" s="1"/>
      <c r="CV112" s="1"/>
      <c r="CW112" s="1"/>
    </row>
    <row r="113" spans="10:101" ht="24.95" customHeight="1" x14ac:dyDescent="0.25">
      <c r="J113" s="1"/>
      <c r="K113" s="1"/>
      <c r="L113" s="1"/>
      <c r="M113" s="20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S113" s="1"/>
      <c r="CT113" s="1"/>
      <c r="CU113" s="1"/>
      <c r="CV113" s="1"/>
      <c r="CW113" s="1"/>
    </row>
    <row r="114" spans="10:101" ht="24.95" customHeight="1" x14ac:dyDescent="0.25">
      <c r="J114" s="1"/>
      <c r="K114" s="1"/>
      <c r="L114" s="1"/>
      <c r="M114" s="20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S114" s="1"/>
      <c r="CT114" s="1"/>
      <c r="CU114" s="1"/>
      <c r="CV114" s="1"/>
      <c r="CW114" s="1"/>
    </row>
    <row r="115" spans="10:101" ht="24.95" customHeight="1" x14ac:dyDescent="0.25">
      <c r="J115" s="1"/>
      <c r="K115" s="1"/>
      <c r="L115" s="1"/>
      <c r="M115" s="20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S115" s="1"/>
      <c r="CT115" s="1"/>
      <c r="CU115" s="1"/>
      <c r="CV115" s="1"/>
      <c r="CW115" s="1"/>
    </row>
    <row r="116" spans="10:101" ht="24.95" customHeight="1" x14ac:dyDescent="0.25">
      <c r="J116" s="1"/>
      <c r="K116" s="1"/>
      <c r="L116" s="1"/>
      <c r="M116" s="20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S116" s="1"/>
      <c r="CT116" s="1"/>
      <c r="CU116" s="1"/>
      <c r="CV116" s="1"/>
      <c r="CW116" s="1"/>
    </row>
    <row r="117" spans="10:101" ht="24.95" customHeight="1" x14ac:dyDescent="0.25">
      <c r="J117" s="1"/>
      <c r="K117" s="1"/>
      <c r="L117" s="1"/>
      <c r="M117" s="20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S117" s="1"/>
      <c r="CT117" s="1"/>
      <c r="CU117" s="1"/>
      <c r="CV117" s="1"/>
      <c r="CW117" s="1"/>
    </row>
    <row r="118" spans="10:101" ht="24.95" customHeight="1" x14ac:dyDescent="0.25">
      <c r="J118" s="1"/>
      <c r="K118" s="1"/>
      <c r="L118" s="1"/>
      <c r="M118" s="20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S118" s="1"/>
      <c r="CT118" s="1"/>
      <c r="CU118" s="1"/>
      <c r="CV118" s="1"/>
      <c r="CW118" s="1"/>
    </row>
    <row r="119" spans="10:101" ht="24.95" customHeight="1" x14ac:dyDescent="0.25">
      <c r="J119" s="1"/>
      <c r="K119" s="1"/>
      <c r="L119" s="1"/>
      <c r="M119" s="20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S119" s="1"/>
      <c r="CT119" s="1"/>
      <c r="CU119" s="1"/>
      <c r="CV119" s="1"/>
      <c r="CW119" s="1"/>
    </row>
    <row r="120" spans="10:101" ht="24.95" customHeight="1" x14ac:dyDescent="0.25">
      <c r="J120" s="1"/>
      <c r="K120" s="1"/>
      <c r="L120" s="1"/>
      <c r="M120" s="20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S120" s="1"/>
      <c r="CT120" s="1"/>
      <c r="CU120" s="1"/>
      <c r="CV120" s="1"/>
      <c r="CW120" s="1"/>
    </row>
    <row r="121" spans="10:101" ht="24.95" customHeight="1" x14ac:dyDescent="0.25">
      <c r="J121" s="1"/>
      <c r="K121" s="1"/>
      <c r="L121" s="1"/>
      <c r="M121" s="20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S121" s="1"/>
      <c r="CT121" s="1"/>
      <c r="CU121" s="1"/>
      <c r="CV121" s="1"/>
      <c r="CW121" s="1"/>
    </row>
    <row r="122" spans="10:101" ht="24.95" customHeight="1" x14ac:dyDescent="0.25">
      <c r="J122" s="1"/>
      <c r="K122" s="1"/>
      <c r="L122" s="1"/>
      <c r="M122" s="20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S122" s="1"/>
      <c r="CT122" s="1"/>
      <c r="CU122" s="1"/>
      <c r="CV122" s="1"/>
      <c r="CW122" s="1"/>
    </row>
    <row r="123" spans="10:101" ht="24.95" customHeight="1" x14ac:dyDescent="0.25">
      <c r="J123" s="1"/>
      <c r="K123" s="1"/>
      <c r="L123" s="1"/>
      <c r="M123" s="20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S123" s="1"/>
      <c r="CT123" s="1"/>
      <c r="CU123" s="1"/>
      <c r="CV123" s="1"/>
      <c r="CW123" s="1"/>
    </row>
    <row r="124" spans="10:101" ht="24.95" customHeight="1" x14ac:dyDescent="0.25">
      <c r="J124" s="1"/>
      <c r="K124" s="1"/>
      <c r="L124" s="1"/>
      <c r="M124" s="20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S124" s="1"/>
      <c r="CT124" s="1"/>
      <c r="CU124" s="1"/>
      <c r="CV124" s="1"/>
      <c r="CW124" s="1"/>
    </row>
    <row r="125" spans="10:101" ht="24.95" customHeight="1" x14ac:dyDescent="0.25">
      <c r="J125" s="1"/>
      <c r="K125" s="1"/>
      <c r="L125" s="1"/>
      <c r="M125" s="20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S125" s="1"/>
      <c r="CT125" s="1"/>
      <c r="CU125" s="1"/>
      <c r="CV125" s="1"/>
      <c r="CW125" s="1"/>
    </row>
    <row r="126" spans="10:101" ht="24.95" customHeight="1" x14ac:dyDescent="0.25">
      <c r="J126" s="1"/>
      <c r="K126" s="1"/>
      <c r="L126" s="1"/>
      <c r="M126" s="20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S126" s="1"/>
      <c r="CT126" s="1"/>
      <c r="CU126" s="1"/>
      <c r="CV126" s="1"/>
      <c r="CW126" s="1"/>
    </row>
    <row r="127" spans="10:101" ht="24.95" customHeight="1" x14ac:dyDescent="0.25">
      <c r="J127" s="1"/>
      <c r="K127" s="1"/>
      <c r="L127" s="1"/>
      <c r="M127" s="20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S127" s="1"/>
      <c r="CT127" s="1"/>
      <c r="CU127" s="1"/>
      <c r="CV127" s="1"/>
      <c r="CW127" s="1"/>
    </row>
    <row r="128" spans="10:101" ht="24.95" customHeight="1" x14ac:dyDescent="0.25">
      <c r="J128" s="1"/>
      <c r="K128" s="1"/>
      <c r="L128" s="1"/>
      <c r="M128" s="20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S128" s="1"/>
      <c r="CT128" s="1"/>
      <c r="CU128" s="1"/>
      <c r="CV128" s="1"/>
      <c r="CW128" s="1"/>
    </row>
    <row r="129" spans="10:101" ht="24.95" customHeight="1" x14ac:dyDescent="0.25">
      <c r="J129" s="1"/>
      <c r="K129" s="1"/>
      <c r="L129" s="1"/>
      <c r="M129" s="20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S129" s="1"/>
      <c r="CT129" s="1"/>
      <c r="CU129" s="1"/>
      <c r="CV129" s="1"/>
      <c r="CW129" s="1"/>
    </row>
    <row r="130" spans="10:101" ht="24.95" customHeight="1" x14ac:dyDescent="0.25">
      <c r="J130" s="1"/>
      <c r="K130" s="1"/>
      <c r="L130" s="1"/>
      <c r="M130" s="20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S130" s="1"/>
      <c r="CT130" s="1"/>
      <c r="CU130" s="1"/>
      <c r="CV130" s="1"/>
      <c r="CW130" s="1"/>
    </row>
    <row r="131" spans="10:101" ht="24.95" customHeight="1" x14ac:dyDescent="0.25">
      <c r="J131" s="1"/>
      <c r="K131" s="1"/>
      <c r="L131" s="1"/>
      <c r="M131" s="20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S131" s="1"/>
      <c r="CT131" s="1"/>
      <c r="CU131" s="1"/>
      <c r="CV131" s="1"/>
      <c r="CW131" s="1"/>
    </row>
    <row r="132" spans="10:101" ht="24.95" customHeight="1" x14ac:dyDescent="0.25">
      <c r="J132" s="1"/>
      <c r="K132" s="1"/>
      <c r="L132" s="1"/>
      <c r="M132" s="20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S132" s="1"/>
      <c r="CT132" s="1"/>
      <c r="CU132" s="1"/>
      <c r="CV132" s="1"/>
      <c r="CW132" s="1"/>
    </row>
    <row r="133" spans="10:101" ht="24.95" customHeight="1" x14ac:dyDescent="0.25">
      <c r="J133" s="1"/>
      <c r="K133" s="1"/>
      <c r="L133" s="1"/>
      <c r="M133" s="20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S133" s="1"/>
      <c r="CT133" s="1"/>
      <c r="CU133" s="1"/>
      <c r="CV133" s="1"/>
      <c r="CW133" s="1"/>
    </row>
    <row r="134" spans="10:101" ht="24.95" customHeight="1" x14ac:dyDescent="0.25">
      <c r="J134" s="1"/>
      <c r="K134" s="1"/>
      <c r="L134" s="1"/>
      <c r="M134" s="20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S134" s="1"/>
      <c r="CT134" s="1"/>
      <c r="CU134" s="1"/>
      <c r="CV134" s="1"/>
      <c r="CW134" s="1"/>
    </row>
    <row r="135" spans="10:101" ht="24.95" customHeight="1" x14ac:dyDescent="0.25">
      <c r="J135" s="1"/>
      <c r="K135" s="1"/>
      <c r="L135" s="1"/>
      <c r="M135" s="20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S135" s="1"/>
      <c r="CT135" s="1"/>
      <c r="CU135" s="1"/>
      <c r="CV135" s="1"/>
      <c r="CW135" s="1"/>
    </row>
    <row r="136" spans="10:101" ht="24.95" customHeight="1" x14ac:dyDescent="0.25">
      <c r="J136" s="1"/>
      <c r="K136" s="1"/>
      <c r="L136" s="1"/>
      <c r="M136" s="20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S136" s="1"/>
      <c r="CT136" s="1"/>
      <c r="CU136" s="1"/>
      <c r="CV136" s="1"/>
      <c r="CW136" s="1"/>
    </row>
    <row r="137" spans="10:101" ht="24.95" customHeight="1" x14ac:dyDescent="0.25">
      <c r="J137" s="1"/>
      <c r="K137" s="1"/>
      <c r="L137" s="1"/>
      <c r="M137" s="20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S137" s="1"/>
      <c r="CT137" s="1"/>
      <c r="CU137" s="1"/>
      <c r="CV137" s="1"/>
      <c r="CW137" s="1"/>
    </row>
    <row r="138" spans="10:101" ht="24.95" customHeight="1" x14ac:dyDescent="0.25">
      <c r="J138" s="1"/>
      <c r="K138" s="1"/>
      <c r="L138" s="1"/>
      <c r="M138" s="20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S138" s="1"/>
      <c r="CT138" s="1"/>
      <c r="CU138" s="1"/>
      <c r="CV138" s="1"/>
      <c r="CW138" s="1"/>
    </row>
    <row r="139" spans="10:101" ht="24.95" customHeight="1" x14ac:dyDescent="0.25">
      <c r="J139" s="1"/>
      <c r="K139" s="1"/>
      <c r="L139" s="1"/>
      <c r="M139" s="20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S139" s="1"/>
      <c r="CT139" s="1"/>
      <c r="CU139" s="1"/>
      <c r="CV139" s="1"/>
      <c r="CW139" s="1"/>
    </row>
    <row r="140" spans="10:101" ht="24.95" customHeight="1" x14ac:dyDescent="0.25">
      <c r="J140" s="1"/>
      <c r="K140" s="1"/>
      <c r="L140" s="1"/>
      <c r="M140" s="20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S140" s="1"/>
      <c r="CT140" s="1"/>
      <c r="CU140" s="1"/>
      <c r="CV140" s="1"/>
      <c r="CW140" s="1"/>
    </row>
    <row r="141" spans="10:101" ht="24.95" customHeight="1" x14ac:dyDescent="0.25">
      <c r="J141" s="1"/>
      <c r="K141" s="1"/>
      <c r="L141" s="1"/>
      <c r="M141" s="20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S141" s="1"/>
      <c r="CT141" s="1"/>
      <c r="CU141" s="1"/>
      <c r="CV141" s="1"/>
      <c r="CW141" s="1"/>
    </row>
    <row r="142" spans="10:101" ht="24.95" customHeight="1" x14ac:dyDescent="0.25">
      <c r="J142" s="1"/>
      <c r="K142" s="1"/>
      <c r="L142" s="1"/>
      <c r="M142" s="20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S142" s="1"/>
      <c r="CT142" s="1"/>
      <c r="CU142" s="1"/>
      <c r="CV142" s="1"/>
      <c r="CW142" s="1"/>
    </row>
    <row r="143" spans="10:101" ht="24.95" customHeight="1" x14ac:dyDescent="0.25">
      <c r="J143" s="1"/>
      <c r="K143" s="1"/>
      <c r="L143" s="1"/>
      <c r="M143" s="20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S143" s="1"/>
      <c r="CT143" s="1"/>
      <c r="CU143" s="1"/>
      <c r="CV143" s="1"/>
      <c r="CW143" s="1"/>
    </row>
    <row r="144" spans="10:101" ht="24.95" customHeight="1" x14ac:dyDescent="0.25">
      <c r="J144" s="1"/>
      <c r="K144" s="1"/>
      <c r="L144" s="1"/>
      <c r="M144" s="20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S144" s="1"/>
      <c r="CT144" s="1"/>
      <c r="CU144" s="1"/>
      <c r="CV144" s="1"/>
      <c r="CW144" s="1"/>
    </row>
    <row r="145" spans="10:101" ht="24.95" customHeight="1" x14ac:dyDescent="0.25">
      <c r="J145" s="1"/>
      <c r="K145" s="1"/>
      <c r="L145" s="1"/>
      <c r="M145" s="20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S145" s="1"/>
      <c r="CT145" s="1"/>
      <c r="CU145" s="1"/>
      <c r="CV145" s="1"/>
      <c r="CW145" s="1"/>
    </row>
    <row r="146" spans="10:101" ht="24.95" customHeight="1" x14ac:dyDescent="0.25">
      <c r="J146" s="1"/>
      <c r="K146" s="1"/>
      <c r="L146" s="1"/>
      <c r="M146" s="20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S146" s="1"/>
      <c r="CT146" s="1"/>
      <c r="CU146" s="1"/>
      <c r="CV146" s="1"/>
      <c r="CW146" s="1"/>
    </row>
    <row r="147" spans="10:101" ht="24.95" customHeight="1" x14ac:dyDescent="0.25">
      <c r="J147" s="1"/>
      <c r="K147" s="1"/>
      <c r="L147" s="1"/>
      <c r="M147" s="20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S147" s="1"/>
      <c r="CT147" s="1"/>
      <c r="CU147" s="1"/>
      <c r="CV147" s="1"/>
      <c r="CW147" s="1"/>
    </row>
    <row r="148" spans="10:101" ht="24.95" customHeight="1" x14ac:dyDescent="0.25">
      <c r="J148" s="1"/>
      <c r="K148" s="1"/>
      <c r="L148" s="1"/>
      <c r="M148" s="20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S148" s="1"/>
      <c r="CT148" s="1"/>
      <c r="CU148" s="1"/>
      <c r="CV148" s="1"/>
      <c r="CW148" s="1"/>
    </row>
    <row r="149" spans="10:101" ht="24.95" customHeight="1" x14ac:dyDescent="0.25">
      <c r="J149" s="1"/>
      <c r="K149" s="1"/>
      <c r="L149" s="1"/>
      <c r="M149" s="20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S149" s="1"/>
      <c r="CT149" s="1"/>
      <c r="CU149" s="1"/>
      <c r="CV149" s="1"/>
      <c r="CW149" s="1"/>
    </row>
    <row r="150" spans="10:101" ht="24.95" customHeight="1" x14ac:dyDescent="0.25">
      <c r="J150" s="1"/>
      <c r="K150" s="1"/>
      <c r="L150" s="1"/>
      <c r="M150" s="20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S150" s="1"/>
      <c r="CT150" s="1"/>
      <c r="CU150" s="1"/>
      <c r="CV150" s="1"/>
      <c r="CW150" s="1"/>
    </row>
    <row r="151" spans="10:101" ht="24.95" customHeight="1" x14ac:dyDescent="0.25">
      <c r="J151" s="1"/>
      <c r="K151" s="1"/>
      <c r="L151" s="1"/>
      <c r="M151" s="20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S151" s="1"/>
      <c r="CT151" s="1"/>
      <c r="CU151" s="1"/>
      <c r="CV151" s="1"/>
      <c r="CW151" s="1"/>
    </row>
    <row r="152" spans="10:101" ht="24.95" customHeight="1" x14ac:dyDescent="0.25">
      <c r="J152" s="1"/>
      <c r="K152" s="1"/>
      <c r="L152" s="1"/>
      <c r="M152" s="20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S152" s="1"/>
      <c r="CT152" s="1"/>
      <c r="CU152" s="1"/>
      <c r="CV152" s="1"/>
      <c r="CW152" s="1"/>
    </row>
    <row r="153" spans="10:101" ht="24.95" customHeight="1" x14ac:dyDescent="0.25">
      <c r="J153" s="1"/>
      <c r="K153" s="1"/>
      <c r="L153" s="1"/>
      <c r="M153" s="20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S153" s="1"/>
      <c r="CT153" s="1"/>
      <c r="CU153" s="1"/>
      <c r="CV153" s="1"/>
      <c r="CW153" s="1"/>
    </row>
    <row r="154" spans="10:101" ht="24.95" customHeight="1" x14ac:dyDescent="0.25">
      <c r="J154" s="1"/>
      <c r="K154" s="1"/>
      <c r="L154" s="1"/>
      <c r="M154" s="20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S154" s="1"/>
      <c r="CT154" s="1"/>
      <c r="CU154" s="1"/>
      <c r="CV154" s="1"/>
      <c r="CW154" s="1"/>
    </row>
    <row r="155" spans="10:101" ht="24.95" customHeight="1" x14ac:dyDescent="0.25">
      <c r="J155" s="1"/>
      <c r="K155" s="1"/>
      <c r="L155" s="1"/>
      <c r="M155" s="20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S155" s="1"/>
      <c r="CT155" s="1"/>
      <c r="CU155" s="1"/>
      <c r="CV155" s="1"/>
      <c r="CW155" s="1"/>
    </row>
    <row r="156" spans="10:101" ht="24.95" customHeight="1" x14ac:dyDescent="0.25">
      <c r="J156" s="1"/>
      <c r="K156" s="1"/>
      <c r="L156" s="1"/>
      <c r="M156" s="20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S156" s="1"/>
      <c r="CT156" s="1"/>
      <c r="CU156" s="1"/>
      <c r="CV156" s="1"/>
      <c r="CW156" s="1"/>
    </row>
    <row r="157" spans="10:101" ht="24.95" customHeight="1" x14ac:dyDescent="0.25">
      <c r="J157" s="1"/>
      <c r="K157" s="1"/>
      <c r="L157" s="1"/>
      <c r="M157" s="20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S157" s="1"/>
      <c r="CT157" s="1"/>
      <c r="CU157" s="1"/>
      <c r="CV157" s="1"/>
      <c r="CW157" s="1"/>
    </row>
    <row r="158" spans="10:101" ht="24.95" customHeight="1" x14ac:dyDescent="0.25">
      <c r="J158" s="1"/>
      <c r="K158" s="1"/>
      <c r="L158" s="1"/>
      <c r="M158" s="20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S158" s="1"/>
      <c r="CT158" s="1"/>
      <c r="CU158" s="1"/>
      <c r="CV158" s="1"/>
      <c r="CW158" s="1"/>
    </row>
    <row r="159" spans="10:101" ht="24.95" customHeight="1" x14ac:dyDescent="0.25">
      <c r="J159" s="1"/>
      <c r="K159" s="1"/>
      <c r="L159" s="1"/>
      <c r="M159" s="20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S159" s="1"/>
      <c r="CT159" s="1"/>
      <c r="CU159" s="1"/>
      <c r="CV159" s="1"/>
      <c r="CW159" s="1"/>
    </row>
    <row r="160" spans="10:101" ht="24.95" customHeight="1" x14ac:dyDescent="0.25">
      <c r="J160" s="1"/>
      <c r="K160" s="1"/>
      <c r="L160" s="1"/>
      <c r="M160" s="20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S160" s="1"/>
      <c r="CT160" s="1"/>
      <c r="CU160" s="1"/>
      <c r="CV160" s="1"/>
      <c r="CW160" s="1"/>
    </row>
    <row r="161" spans="10:101" ht="24.95" customHeight="1" x14ac:dyDescent="0.25">
      <c r="J161" s="1"/>
      <c r="K161" s="1"/>
      <c r="L161" s="1"/>
      <c r="M161" s="20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S161" s="1"/>
      <c r="CT161" s="1"/>
      <c r="CU161" s="1"/>
      <c r="CV161" s="1"/>
      <c r="CW161" s="1"/>
    </row>
    <row r="162" spans="10:101" ht="24.95" customHeight="1" x14ac:dyDescent="0.25">
      <c r="J162" s="1"/>
      <c r="K162" s="1"/>
      <c r="L162" s="1"/>
      <c r="M162" s="20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S162" s="1"/>
      <c r="CT162" s="1"/>
      <c r="CU162" s="1"/>
      <c r="CV162" s="1"/>
      <c r="CW162" s="1"/>
    </row>
    <row r="163" spans="10:101" ht="24.95" customHeight="1" x14ac:dyDescent="0.25">
      <c r="J163" s="1"/>
      <c r="K163" s="1"/>
      <c r="L163" s="1"/>
      <c r="M163" s="20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S163" s="1"/>
      <c r="CT163" s="1"/>
      <c r="CU163" s="1"/>
      <c r="CV163" s="1"/>
      <c r="CW163" s="1"/>
    </row>
    <row r="164" spans="10:101" ht="24.95" customHeight="1" x14ac:dyDescent="0.25">
      <c r="J164" s="1"/>
      <c r="K164" s="1"/>
      <c r="L164" s="1"/>
      <c r="M164" s="20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S164" s="1"/>
      <c r="CT164" s="1"/>
      <c r="CU164" s="1"/>
      <c r="CV164" s="1"/>
      <c r="CW164" s="1"/>
    </row>
    <row r="165" spans="10:101" ht="24.95" customHeight="1" x14ac:dyDescent="0.25">
      <c r="J165" s="1"/>
      <c r="K165" s="1"/>
      <c r="L165" s="1"/>
      <c r="M165" s="20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S165" s="1"/>
      <c r="CT165" s="1"/>
      <c r="CU165" s="1"/>
      <c r="CV165" s="1"/>
      <c r="CW165" s="1"/>
    </row>
    <row r="166" spans="10:101" ht="24.95" customHeight="1" x14ac:dyDescent="0.25">
      <c r="J166" s="1"/>
      <c r="K166" s="1"/>
      <c r="L166" s="1"/>
      <c r="M166" s="20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S166" s="1"/>
      <c r="CT166" s="1"/>
      <c r="CU166" s="1"/>
      <c r="CV166" s="1"/>
      <c r="CW166" s="1"/>
    </row>
    <row r="167" spans="10:101" ht="24.95" customHeight="1" x14ac:dyDescent="0.25">
      <c r="J167" s="1"/>
      <c r="K167" s="1"/>
      <c r="L167" s="1"/>
      <c r="M167" s="20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S167" s="1"/>
      <c r="CT167" s="1"/>
      <c r="CU167" s="1"/>
      <c r="CV167" s="1"/>
      <c r="CW167" s="1"/>
    </row>
    <row r="168" spans="10:101" ht="24.95" customHeight="1" x14ac:dyDescent="0.25">
      <c r="J168" s="1"/>
      <c r="K168" s="1"/>
      <c r="L168" s="1"/>
      <c r="M168" s="20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S168" s="1"/>
      <c r="CT168" s="1"/>
      <c r="CU168" s="1"/>
      <c r="CV168" s="1"/>
      <c r="CW168" s="1"/>
    </row>
    <row r="169" spans="10:101" ht="24.95" customHeight="1" x14ac:dyDescent="0.25">
      <c r="J169" s="1"/>
      <c r="K169" s="1"/>
      <c r="L169" s="1"/>
      <c r="M169" s="20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S169" s="1"/>
      <c r="CT169" s="1"/>
      <c r="CU169" s="1"/>
      <c r="CV169" s="1"/>
      <c r="CW169" s="1"/>
    </row>
    <row r="170" spans="10:101" ht="24.95" customHeight="1" x14ac:dyDescent="0.25">
      <c r="J170" s="1"/>
      <c r="K170" s="1"/>
      <c r="L170" s="1"/>
      <c r="M170" s="20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S170" s="1"/>
      <c r="CT170" s="1"/>
      <c r="CU170" s="1"/>
      <c r="CV170" s="1"/>
      <c r="CW170" s="1"/>
    </row>
    <row r="171" spans="10:101" ht="24.95" customHeight="1" x14ac:dyDescent="0.25">
      <c r="J171" s="1"/>
      <c r="K171" s="1"/>
      <c r="L171" s="1"/>
      <c r="M171" s="20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S171" s="1"/>
      <c r="CT171" s="1"/>
      <c r="CU171" s="1"/>
      <c r="CV171" s="1"/>
      <c r="CW171" s="1"/>
    </row>
    <row r="172" spans="10:101" ht="24.95" customHeight="1" x14ac:dyDescent="0.25">
      <c r="J172" s="1"/>
      <c r="K172" s="1"/>
      <c r="L172" s="1"/>
      <c r="M172" s="20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S172" s="1"/>
      <c r="CT172" s="1"/>
      <c r="CU172" s="1"/>
      <c r="CV172" s="1"/>
      <c r="CW172" s="1"/>
    </row>
    <row r="173" spans="10:101" ht="24.95" customHeight="1" x14ac:dyDescent="0.25">
      <c r="J173" s="1"/>
      <c r="K173" s="1"/>
      <c r="L173" s="1"/>
      <c r="M173" s="20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S173" s="1"/>
      <c r="CT173" s="1"/>
      <c r="CU173" s="1"/>
      <c r="CV173" s="1"/>
      <c r="CW173" s="1"/>
    </row>
    <row r="174" spans="10:101" ht="24.95" customHeight="1" x14ac:dyDescent="0.25">
      <c r="J174" s="1"/>
      <c r="K174" s="1"/>
      <c r="L174" s="1"/>
      <c r="M174" s="20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S174" s="1"/>
      <c r="CT174" s="1"/>
      <c r="CU174" s="1"/>
      <c r="CV174" s="1"/>
      <c r="CW174" s="1"/>
    </row>
    <row r="175" spans="10:101" ht="24.95" customHeight="1" x14ac:dyDescent="0.25">
      <c r="J175" s="1"/>
      <c r="K175" s="1"/>
      <c r="L175" s="1"/>
      <c r="M175" s="20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S175" s="1"/>
      <c r="CT175" s="1"/>
      <c r="CU175" s="1"/>
      <c r="CV175" s="1"/>
      <c r="CW175" s="1"/>
    </row>
    <row r="176" spans="10:101" ht="24.95" customHeight="1" x14ac:dyDescent="0.25">
      <c r="J176" s="1"/>
      <c r="K176" s="1"/>
      <c r="L176" s="1"/>
      <c r="M176" s="20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S176" s="1"/>
      <c r="CT176" s="1"/>
      <c r="CU176" s="1"/>
      <c r="CV176" s="1"/>
      <c r="CW176" s="1"/>
    </row>
    <row r="177" spans="10:101" ht="24.95" customHeight="1" x14ac:dyDescent="0.25">
      <c r="J177" s="1"/>
      <c r="K177" s="1"/>
      <c r="L177" s="1"/>
      <c r="M177" s="20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S177" s="1"/>
      <c r="CT177" s="1"/>
      <c r="CU177" s="1"/>
      <c r="CV177" s="1"/>
      <c r="CW177" s="1"/>
    </row>
    <row r="178" spans="10:101" ht="24.95" customHeight="1" x14ac:dyDescent="0.25">
      <c r="J178" s="1"/>
      <c r="K178" s="1"/>
      <c r="L178" s="1"/>
      <c r="M178" s="20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S178" s="1"/>
      <c r="CT178" s="1"/>
      <c r="CU178" s="1"/>
      <c r="CV178" s="1"/>
      <c r="CW178" s="1"/>
    </row>
    <row r="179" spans="10:101" ht="24.95" customHeight="1" x14ac:dyDescent="0.25">
      <c r="J179" s="1"/>
      <c r="K179" s="1"/>
      <c r="L179" s="1"/>
      <c r="M179" s="20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S179" s="1"/>
      <c r="CT179" s="1"/>
      <c r="CU179" s="1"/>
      <c r="CV179" s="1"/>
      <c r="CW179" s="1"/>
    </row>
    <row r="180" spans="10:101" ht="24.95" customHeight="1" x14ac:dyDescent="0.25">
      <c r="J180" s="1"/>
      <c r="K180" s="1"/>
      <c r="L180" s="1"/>
      <c r="M180" s="20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S180" s="1"/>
      <c r="CT180" s="1"/>
      <c r="CU180" s="1"/>
      <c r="CV180" s="1"/>
      <c r="CW180" s="1"/>
    </row>
    <row r="181" spans="10:101" ht="24.95" customHeight="1" x14ac:dyDescent="0.25">
      <c r="J181" s="1"/>
      <c r="K181" s="1"/>
      <c r="L181" s="1"/>
      <c r="M181" s="20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S181" s="1"/>
      <c r="CT181" s="1"/>
      <c r="CU181" s="1"/>
      <c r="CV181" s="1"/>
      <c r="CW181" s="1"/>
    </row>
    <row r="182" spans="10:101" ht="24.95" customHeight="1" x14ac:dyDescent="0.25">
      <c r="J182" s="1"/>
      <c r="K182" s="1"/>
      <c r="L182" s="1"/>
      <c r="M182" s="20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S182" s="1"/>
      <c r="CT182" s="1"/>
      <c r="CU182" s="1"/>
      <c r="CV182" s="1"/>
      <c r="CW182" s="1"/>
    </row>
    <row r="183" spans="10:101" ht="24.95" customHeight="1" x14ac:dyDescent="0.25">
      <c r="J183" s="1"/>
      <c r="K183" s="1"/>
      <c r="L183" s="1"/>
      <c r="M183" s="20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S183" s="1"/>
      <c r="CT183" s="1"/>
      <c r="CU183" s="1"/>
      <c r="CV183" s="1"/>
      <c r="CW183" s="1"/>
    </row>
    <row r="184" spans="10:101" ht="24.95" customHeight="1" x14ac:dyDescent="0.25">
      <c r="J184" s="1"/>
      <c r="K184" s="1"/>
      <c r="L184" s="1"/>
      <c r="M184" s="20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S184" s="1"/>
      <c r="CT184" s="1"/>
      <c r="CU184" s="1"/>
      <c r="CV184" s="1"/>
      <c r="CW184" s="1"/>
    </row>
    <row r="185" spans="10:101" ht="24.95" customHeight="1" x14ac:dyDescent="0.25">
      <c r="J185" s="1"/>
      <c r="K185" s="1"/>
      <c r="L185" s="1"/>
      <c r="M185" s="20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S185" s="1"/>
      <c r="CT185" s="1"/>
      <c r="CU185" s="1"/>
      <c r="CV185" s="1"/>
      <c r="CW185" s="1"/>
    </row>
    <row r="186" spans="10:101" ht="24.95" customHeight="1" x14ac:dyDescent="0.25">
      <c r="J186" s="1"/>
      <c r="K186" s="1"/>
      <c r="L186" s="1"/>
      <c r="M186" s="20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S186" s="1"/>
      <c r="CT186" s="1"/>
      <c r="CU186" s="1"/>
      <c r="CV186" s="1"/>
      <c r="CW186" s="1"/>
    </row>
    <row r="187" spans="10:101" ht="24.95" customHeight="1" x14ac:dyDescent="0.25"/>
    <row r="188" spans="10:101" ht="24.95" customHeight="1" x14ac:dyDescent="0.25"/>
    <row r="189" spans="10:101" ht="24.95" customHeight="1" x14ac:dyDescent="0.25"/>
    <row r="190" spans="10:101" ht="24.95" customHeight="1" x14ac:dyDescent="0.25"/>
    <row r="191" spans="10:101" ht="24.95" customHeight="1" x14ac:dyDescent="0.25"/>
    <row r="192" spans="10:101" ht="24.95" customHeight="1" x14ac:dyDescent="0.25"/>
    <row r="193" ht="24.95" customHeight="1" x14ac:dyDescent="0.25"/>
    <row r="194" ht="24.95" customHeight="1" x14ac:dyDescent="0.25"/>
    <row r="195" ht="24.95" customHeight="1" x14ac:dyDescent="0.25"/>
    <row r="196" ht="24.95" customHeight="1" x14ac:dyDescent="0.25"/>
    <row r="197" ht="24.95" customHeight="1" x14ac:dyDescent="0.25"/>
    <row r="198" ht="24.95" customHeight="1" x14ac:dyDescent="0.25"/>
    <row r="199" ht="24.95" customHeight="1" x14ac:dyDescent="0.25"/>
    <row r="200" ht="24.95" customHeight="1" x14ac:dyDescent="0.25"/>
    <row r="201" ht="24.95" customHeight="1" x14ac:dyDescent="0.25"/>
    <row r="202" ht="24.95" customHeight="1" x14ac:dyDescent="0.25"/>
    <row r="203" ht="24.95" customHeight="1" x14ac:dyDescent="0.25"/>
    <row r="204" ht="24.95" customHeight="1" x14ac:dyDescent="0.25"/>
    <row r="205" ht="24.95" customHeight="1" x14ac:dyDescent="0.25"/>
    <row r="206" ht="24.95" customHeight="1" x14ac:dyDescent="0.25"/>
    <row r="207" ht="24.95" customHeight="1" x14ac:dyDescent="0.25"/>
    <row r="208" ht="24.95" customHeight="1" x14ac:dyDescent="0.25"/>
    <row r="209" ht="24.95" customHeight="1" x14ac:dyDescent="0.25"/>
    <row r="210" ht="24.95" customHeight="1" x14ac:dyDescent="0.25"/>
    <row r="211" ht="24.95" customHeight="1" x14ac:dyDescent="0.25"/>
    <row r="212" ht="24.95" customHeight="1" x14ac:dyDescent="0.25"/>
    <row r="213" ht="24.95" customHeight="1" x14ac:dyDescent="0.25"/>
    <row r="214" ht="24.95" customHeight="1" x14ac:dyDescent="0.25"/>
    <row r="215" ht="24.95" customHeight="1" x14ac:dyDescent="0.25"/>
    <row r="216" ht="24.95" customHeight="1" x14ac:dyDescent="0.25"/>
    <row r="217" ht="24.95" customHeight="1" x14ac:dyDescent="0.25"/>
    <row r="218" ht="24.95" customHeight="1" x14ac:dyDescent="0.25"/>
    <row r="219" ht="24.95" customHeight="1" x14ac:dyDescent="0.25"/>
    <row r="220" ht="24.95" customHeight="1" x14ac:dyDescent="0.25"/>
    <row r="221" ht="24.95" customHeight="1" x14ac:dyDescent="0.25"/>
    <row r="222" ht="24.95" customHeight="1" x14ac:dyDescent="0.25"/>
    <row r="223" ht="24.95" customHeight="1" x14ac:dyDescent="0.25"/>
    <row r="224" ht="24.95" customHeight="1" x14ac:dyDescent="0.25"/>
    <row r="225" ht="24.95" customHeight="1" x14ac:dyDescent="0.25"/>
    <row r="226" ht="24.95" customHeight="1" x14ac:dyDescent="0.25"/>
    <row r="227" ht="24.95" customHeight="1" x14ac:dyDescent="0.25"/>
    <row r="228" ht="24.95" customHeight="1" x14ac:dyDescent="0.25"/>
    <row r="229" ht="24.95" customHeight="1" x14ac:dyDescent="0.25"/>
    <row r="230" ht="24.95" customHeight="1" x14ac:dyDescent="0.25"/>
    <row r="231" ht="24.95" customHeight="1" x14ac:dyDescent="0.25"/>
    <row r="232" ht="24.95" customHeight="1" x14ac:dyDescent="0.25"/>
    <row r="233" ht="24.95" customHeight="1" x14ac:dyDescent="0.25"/>
    <row r="234" ht="24.95" customHeight="1" x14ac:dyDescent="0.25"/>
    <row r="235" ht="24.95" customHeight="1" x14ac:dyDescent="0.25"/>
    <row r="236" ht="24.95" customHeight="1" x14ac:dyDescent="0.25"/>
    <row r="237" ht="24.95" customHeight="1" x14ac:dyDescent="0.25"/>
    <row r="238" ht="24.95" customHeight="1" x14ac:dyDescent="0.25"/>
    <row r="239" ht="24.95" customHeight="1" x14ac:dyDescent="0.25"/>
    <row r="240" ht="24.95" customHeight="1" x14ac:dyDescent="0.25"/>
    <row r="241" ht="24.95" customHeight="1" x14ac:dyDescent="0.25"/>
    <row r="242" ht="24.95" customHeight="1" x14ac:dyDescent="0.25"/>
    <row r="243" ht="24.95" customHeight="1" x14ac:dyDescent="0.25"/>
    <row r="244" ht="24.95" customHeight="1" x14ac:dyDescent="0.25"/>
    <row r="245" ht="24.95" customHeight="1" x14ac:dyDescent="0.25"/>
    <row r="246" ht="24.95" customHeight="1" x14ac:dyDescent="0.25"/>
    <row r="247" ht="24.95" customHeight="1" x14ac:dyDescent="0.25"/>
    <row r="248" ht="24.95" customHeight="1" x14ac:dyDescent="0.25"/>
    <row r="249" ht="24.95" customHeight="1" x14ac:dyDescent="0.25"/>
    <row r="250" ht="24.95" customHeight="1" x14ac:dyDescent="0.25"/>
    <row r="251" ht="24.95" customHeight="1" x14ac:dyDescent="0.25"/>
    <row r="252" ht="24.95" customHeight="1" x14ac:dyDescent="0.25"/>
    <row r="253" ht="24.95" customHeight="1" x14ac:dyDescent="0.25"/>
    <row r="254" ht="24.95" customHeight="1" x14ac:dyDescent="0.25"/>
    <row r="255" ht="24.95" customHeight="1" x14ac:dyDescent="0.25"/>
    <row r="256" ht="24.95" customHeight="1" x14ac:dyDescent="0.25"/>
    <row r="257" ht="24.95" customHeight="1" x14ac:dyDescent="0.25"/>
    <row r="258" ht="24.95" customHeight="1" x14ac:dyDescent="0.25"/>
    <row r="259" ht="24.95" customHeight="1" x14ac:dyDescent="0.25"/>
    <row r="260" ht="24.95" customHeight="1" x14ac:dyDescent="0.25"/>
    <row r="261" ht="24.95" customHeight="1" x14ac:dyDescent="0.25"/>
    <row r="262" ht="24.95" customHeight="1" x14ac:dyDescent="0.25"/>
    <row r="263" ht="24.95" customHeight="1" x14ac:dyDescent="0.25"/>
    <row r="264" ht="24.95" customHeight="1" x14ac:dyDescent="0.25"/>
    <row r="265" ht="24.95" customHeight="1" x14ac:dyDescent="0.25"/>
    <row r="266" ht="24.95" customHeight="1" x14ac:dyDescent="0.25"/>
    <row r="267" ht="24.95" customHeight="1" x14ac:dyDescent="0.25"/>
    <row r="268" ht="24.95" customHeight="1" x14ac:dyDescent="0.25"/>
    <row r="269" ht="24.95" customHeight="1" x14ac:dyDescent="0.25"/>
    <row r="270" ht="24.95" customHeight="1" x14ac:dyDescent="0.25"/>
    <row r="271" ht="24.95" customHeight="1" x14ac:dyDescent="0.25"/>
    <row r="272" ht="24.95" customHeight="1" x14ac:dyDescent="0.25"/>
    <row r="273" ht="24.95" customHeight="1" x14ac:dyDescent="0.25"/>
    <row r="274" ht="24.95" customHeight="1" x14ac:dyDescent="0.25"/>
    <row r="275" ht="24.95" customHeight="1" x14ac:dyDescent="0.25"/>
    <row r="276" ht="24.95" customHeight="1" x14ac:dyDescent="0.25"/>
    <row r="277" ht="24.95" customHeight="1" x14ac:dyDescent="0.25"/>
    <row r="278" ht="24.95" customHeight="1" x14ac:dyDescent="0.25"/>
    <row r="279" ht="24.95" customHeight="1" x14ac:dyDescent="0.25"/>
    <row r="280" ht="24.95" customHeight="1" x14ac:dyDescent="0.25"/>
    <row r="281" ht="24.95" customHeight="1" x14ac:dyDescent="0.25"/>
    <row r="282" ht="24.95" customHeight="1" x14ac:dyDescent="0.25"/>
    <row r="283" ht="24.95" customHeight="1" x14ac:dyDescent="0.25"/>
    <row r="284" ht="24.95" customHeight="1" x14ac:dyDescent="0.25"/>
    <row r="285" ht="24.95" customHeight="1" x14ac:dyDescent="0.25"/>
    <row r="286" ht="24.95" customHeight="1" x14ac:dyDescent="0.25"/>
    <row r="287" ht="24.95" customHeight="1" x14ac:dyDescent="0.25"/>
    <row r="288" ht="24.95" customHeight="1" x14ac:dyDescent="0.25"/>
    <row r="289" ht="24.95" customHeight="1" x14ac:dyDescent="0.25"/>
    <row r="290" ht="24.95" customHeight="1" x14ac:dyDescent="0.25"/>
    <row r="291" ht="24.95" customHeight="1" x14ac:dyDescent="0.25"/>
    <row r="292" ht="24.95" customHeight="1" x14ac:dyDescent="0.25"/>
    <row r="293" ht="24.95" customHeight="1" x14ac:dyDescent="0.25"/>
    <row r="294" ht="24.95" customHeight="1" x14ac:dyDescent="0.25"/>
    <row r="295" ht="24.95" customHeight="1" x14ac:dyDescent="0.25"/>
    <row r="296" ht="24.95" customHeight="1" x14ac:dyDescent="0.25"/>
    <row r="297" ht="24.95" customHeight="1" x14ac:dyDescent="0.25"/>
    <row r="298" ht="24.95" customHeight="1" x14ac:dyDescent="0.25"/>
    <row r="299" ht="24.95" customHeight="1" x14ac:dyDescent="0.25"/>
    <row r="300" ht="24.95" customHeight="1" x14ac:dyDescent="0.25"/>
    <row r="301" ht="24.95" customHeight="1" x14ac:dyDescent="0.25"/>
    <row r="302" ht="24.95" customHeight="1" x14ac:dyDescent="0.25"/>
    <row r="303" ht="24.95" customHeight="1" x14ac:dyDescent="0.25"/>
    <row r="304" ht="24.95" customHeight="1" x14ac:dyDescent="0.25"/>
    <row r="305" ht="24.95" customHeight="1" x14ac:dyDescent="0.25"/>
    <row r="306" ht="24.95" customHeight="1" x14ac:dyDescent="0.25"/>
    <row r="307" ht="24.95" customHeight="1" x14ac:dyDescent="0.25"/>
    <row r="308" ht="24.95" customHeight="1" x14ac:dyDescent="0.25"/>
    <row r="309" ht="24.95" customHeight="1" x14ac:dyDescent="0.25"/>
    <row r="310" ht="24.95" customHeight="1" x14ac:dyDescent="0.25"/>
    <row r="311" ht="24.95" customHeight="1" x14ac:dyDescent="0.25"/>
    <row r="312" ht="24.95" customHeight="1" x14ac:dyDescent="0.25"/>
    <row r="313" ht="24.95" customHeight="1" x14ac:dyDescent="0.25"/>
    <row r="314" ht="24.95" customHeight="1" x14ac:dyDescent="0.25"/>
    <row r="315" ht="24.95" customHeight="1" x14ac:dyDescent="0.25"/>
    <row r="316" ht="24.95" customHeight="1" x14ac:dyDescent="0.25"/>
    <row r="317" ht="24.95" customHeight="1" x14ac:dyDescent="0.25"/>
    <row r="318" ht="24.95" customHeight="1" x14ac:dyDescent="0.25"/>
    <row r="319" ht="24.95" customHeight="1" x14ac:dyDescent="0.25"/>
    <row r="320" ht="24.95" customHeight="1" x14ac:dyDescent="0.25"/>
    <row r="321" ht="24.95" customHeight="1" x14ac:dyDescent="0.25"/>
    <row r="322" ht="24.95" customHeight="1" x14ac:dyDescent="0.25"/>
    <row r="323" ht="24.95" customHeight="1" x14ac:dyDescent="0.25"/>
    <row r="324" ht="24.95" customHeight="1" x14ac:dyDescent="0.25"/>
    <row r="325" ht="24.95" customHeight="1" x14ac:dyDescent="0.25"/>
    <row r="326" ht="24.95" customHeight="1" x14ac:dyDescent="0.25"/>
    <row r="327" ht="24.95" customHeight="1" x14ac:dyDescent="0.25"/>
    <row r="328" ht="24.95" customHeight="1" x14ac:dyDescent="0.25"/>
    <row r="329" ht="24.95" customHeight="1" x14ac:dyDescent="0.25"/>
    <row r="330" ht="24.95" customHeight="1" x14ac:dyDescent="0.25"/>
    <row r="331" ht="24.95" customHeight="1" x14ac:dyDescent="0.25"/>
    <row r="332" ht="24.95" customHeight="1" x14ac:dyDescent="0.25"/>
    <row r="333" ht="24.95" customHeight="1" x14ac:dyDescent="0.25"/>
    <row r="334" ht="24.95" customHeight="1" x14ac:dyDescent="0.25"/>
    <row r="335" ht="24.95" customHeight="1" x14ac:dyDescent="0.25"/>
    <row r="336" ht="24.95" customHeight="1" x14ac:dyDescent="0.25"/>
    <row r="337" ht="24.95" customHeight="1" x14ac:dyDescent="0.25"/>
    <row r="338" ht="24.95" customHeight="1" x14ac:dyDescent="0.25"/>
    <row r="339" ht="24.95" customHeight="1" x14ac:dyDescent="0.25"/>
    <row r="340" ht="24.95" customHeight="1" x14ac:dyDescent="0.25"/>
    <row r="341" ht="24.95" customHeight="1" x14ac:dyDescent="0.25"/>
    <row r="342" ht="24.95" customHeight="1" x14ac:dyDescent="0.25"/>
    <row r="343" ht="24.95" customHeight="1" x14ac:dyDescent="0.25"/>
    <row r="344" ht="24.95" customHeight="1" x14ac:dyDescent="0.25"/>
    <row r="345" ht="24.95" customHeight="1" x14ac:dyDescent="0.25"/>
    <row r="346" ht="24.95" customHeight="1" x14ac:dyDescent="0.25"/>
    <row r="347" ht="24.95" customHeight="1" x14ac:dyDescent="0.25"/>
    <row r="348" ht="24.95" customHeight="1" x14ac:dyDescent="0.25"/>
    <row r="349" ht="24.95" customHeight="1" x14ac:dyDescent="0.25"/>
    <row r="350" ht="24.95" customHeight="1" x14ac:dyDescent="0.25"/>
    <row r="351" ht="24.95" customHeight="1" x14ac:dyDescent="0.25"/>
    <row r="352" ht="24.95" customHeight="1" x14ac:dyDescent="0.25"/>
    <row r="353" ht="24.95" customHeight="1" x14ac:dyDescent="0.25"/>
    <row r="354" ht="24.95" customHeight="1" x14ac:dyDescent="0.25"/>
    <row r="355" ht="24.95" customHeight="1" x14ac:dyDescent="0.25"/>
    <row r="356" ht="24.95" customHeight="1" x14ac:dyDescent="0.25"/>
    <row r="357" ht="24.95" customHeight="1" x14ac:dyDescent="0.25"/>
    <row r="358" ht="24.95" customHeight="1" x14ac:dyDescent="0.25"/>
    <row r="359" ht="24.95" customHeight="1" x14ac:dyDescent="0.25"/>
    <row r="360" ht="24.95" customHeight="1" x14ac:dyDescent="0.25"/>
    <row r="361" ht="24.95" customHeight="1" x14ac:dyDescent="0.25"/>
    <row r="362" ht="24.95" customHeight="1" x14ac:dyDescent="0.25"/>
    <row r="363" ht="24.95" customHeight="1" x14ac:dyDescent="0.25"/>
    <row r="364" ht="24.95" customHeight="1" x14ac:dyDescent="0.25"/>
    <row r="365" ht="24.95" customHeight="1" x14ac:dyDescent="0.25"/>
    <row r="366" ht="24.95" customHeight="1" x14ac:dyDescent="0.25"/>
    <row r="367" ht="24.95" customHeight="1" x14ac:dyDescent="0.25"/>
    <row r="368" ht="24.95" customHeight="1" x14ac:dyDescent="0.25"/>
    <row r="369" ht="24.95" customHeight="1" x14ac:dyDescent="0.25"/>
    <row r="370" ht="24.95" customHeight="1" x14ac:dyDescent="0.25"/>
    <row r="371" ht="24.95" customHeight="1" x14ac:dyDescent="0.25"/>
    <row r="372" ht="24.95" customHeight="1" x14ac:dyDescent="0.25"/>
    <row r="373" ht="24.95" customHeight="1" x14ac:dyDescent="0.25"/>
    <row r="374" ht="24.95" customHeight="1" x14ac:dyDescent="0.25"/>
    <row r="375" ht="24.95" customHeight="1" x14ac:dyDescent="0.25"/>
    <row r="376" ht="24.95" customHeight="1" x14ac:dyDescent="0.25"/>
    <row r="377" ht="24.95" customHeight="1" x14ac:dyDescent="0.25"/>
    <row r="378" ht="24.95" customHeight="1" x14ac:dyDescent="0.25"/>
    <row r="379" ht="24.95" customHeight="1" x14ac:dyDescent="0.25"/>
    <row r="380" ht="24.95" customHeight="1" x14ac:dyDescent="0.25"/>
    <row r="381" ht="24.95" customHeight="1" x14ac:dyDescent="0.25"/>
    <row r="382" ht="24.95" customHeight="1" x14ac:dyDescent="0.25"/>
    <row r="383" ht="24.95" customHeight="1" x14ac:dyDescent="0.25"/>
    <row r="384" ht="24.95" customHeight="1" x14ac:dyDescent="0.25"/>
    <row r="385" ht="24.95" customHeight="1" x14ac:dyDescent="0.25"/>
    <row r="386" ht="18" x14ac:dyDescent="0.25"/>
    <row r="387" ht="18" x14ac:dyDescent="0.25"/>
    <row r="388" ht="18" x14ac:dyDescent="0.25"/>
    <row r="389" ht="18" x14ac:dyDescent="0.25"/>
    <row r="390" ht="18" x14ac:dyDescent="0.25"/>
    <row r="391" ht="18" x14ac:dyDescent="0.25"/>
    <row r="392" ht="18" x14ac:dyDescent="0.25"/>
    <row r="393" ht="18" x14ac:dyDescent="0.25"/>
    <row r="394" ht="18" x14ac:dyDescent="0.25"/>
    <row r="395" ht="18" x14ac:dyDescent="0.25"/>
    <row r="396" ht="18" x14ac:dyDescent="0.25"/>
    <row r="397" ht="18" x14ac:dyDescent="0.25"/>
    <row r="398" ht="18" x14ac:dyDescent="0.25"/>
    <row r="399" ht="18" x14ac:dyDescent="0.25"/>
    <row r="400" ht="18" x14ac:dyDescent="0.25"/>
    <row r="401" ht="18" x14ac:dyDescent="0.25"/>
    <row r="402" ht="18" x14ac:dyDescent="0.25"/>
    <row r="403" ht="18" x14ac:dyDescent="0.25"/>
    <row r="404" ht="18" x14ac:dyDescent="0.25"/>
    <row r="405" ht="18" x14ac:dyDescent="0.25"/>
    <row r="406" ht="18" x14ac:dyDescent="0.25"/>
    <row r="407" ht="18" x14ac:dyDescent="0.25"/>
    <row r="408" ht="18" x14ac:dyDescent="0.25"/>
    <row r="409" ht="18" x14ac:dyDescent="0.25"/>
    <row r="410" ht="18" x14ac:dyDescent="0.25"/>
    <row r="411" ht="18" x14ac:dyDescent="0.25"/>
    <row r="412" ht="18" x14ac:dyDescent="0.25"/>
    <row r="413" ht="18" x14ac:dyDescent="0.25"/>
    <row r="414" ht="18" x14ac:dyDescent="0.25"/>
    <row r="415" ht="18" x14ac:dyDescent="0.25"/>
    <row r="416" ht="18" x14ac:dyDescent="0.25"/>
    <row r="417" ht="18" x14ac:dyDescent="0.25"/>
    <row r="418" ht="18" x14ac:dyDescent="0.25"/>
    <row r="419" ht="18" x14ac:dyDescent="0.25"/>
    <row r="420" ht="18" x14ac:dyDescent="0.25"/>
    <row r="421" ht="18" x14ac:dyDescent="0.25"/>
    <row r="422" ht="18" x14ac:dyDescent="0.25"/>
    <row r="423" ht="18" x14ac:dyDescent="0.25"/>
    <row r="424" ht="18" x14ac:dyDescent="0.25"/>
    <row r="425" ht="18" x14ac:dyDescent="0.25"/>
    <row r="426" ht="18" x14ac:dyDescent="0.25"/>
    <row r="427" ht="18" x14ac:dyDescent="0.25"/>
    <row r="428" ht="18" x14ac:dyDescent="0.25"/>
    <row r="429" ht="18" x14ac:dyDescent="0.25"/>
    <row r="430" ht="18" x14ac:dyDescent="0.25"/>
    <row r="431" ht="18" x14ac:dyDescent="0.25"/>
    <row r="432" ht="18" x14ac:dyDescent="0.25"/>
    <row r="433" ht="18" x14ac:dyDescent="0.25"/>
    <row r="434" ht="18" x14ac:dyDescent="0.25"/>
    <row r="435" ht="18" x14ac:dyDescent="0.25"/>
    <row r="436" ht="18" x14ac:dyDescent="0.25"/>
    <row r="437" ht="18" x14ac:dyDescent="0.25"/>
    <row r="438" ht="18" x14ac:dyDescent="0.25"/>
    <row r="439" ht="18" x14ac:dyDescent="0.25"/>
    <row r="440" ht="18" x14ac:dyDescent="0.25"/>
    <row r="441" ht="18" x14ac:dyDescent="0.25"/>
    <row r="442" ht="18" x14ac:dyDescent="0.25"/>
    <row r="443" ht="18" x14ac:dyDescent="0.25"/>
    <row r="444" ht="18" x14ac:dyDescent="0.25"/>
    <row r="445" ht="18" x14ac:dyDescent="0.25"/>
    <row r="446" ht="18" x14ac:dyDescent="0.25"/>
    <row r="447" ht="18" x14ac:dyDescent="0.25"/>
    <row r="448" ht="18" x14ac:dyDescent="0.25"/>
    <row r="449" ht="18" x14ac:dyDescent="0.25"/>
    <row r="450" ht="18" x14ac:dyDescent="0.25"/>
    <row r="451" ht="18" x14ac:dyDescent="0.25"/>
    <row r="452" ht="18" x14ac:dyDescent="0.25"/>
    <row r="453" ht="18" x14ac:dyDescent="0.25"/>
    <row r="454" ht="18" x14ac:dyDescent="0.25"/>
    <row r="455" ht="18" x14ac:dyDescent="0.25"/>
    <row r="456" ht="18" x14ac:dyDescent="0.25"/>
    <row r="457" ht="18" x14ac:dyDescent="0.25"/>
    <row r="458" ht="18" x14ac:dyDescent="0.25"/>
    <row r="459" ht="18" x14ac:dyDescent="0.25"/>
    <row r="460" ht="18" x14ac:dyDescent="0.25"/>
    <row r="461" ht="18" x14ac:dyDescent="0.25"/>
    <row r="462" ht="18" x14ac:dyDescent="0.25"/>
    <row r="463" ht="18" x14ac:dyDescent="0.25"/>
    <row r="464" ht="18" x14ac:dyDescent="0.25"/>
    <row r="465" ht="18" x14ac:dyDescent="0.25"/>
    <row r="466" ht="18" x14ac:dyDescent="0.25"/>
    <row r="467" ht="18" x14ac:dyDescent="0.25"/>
    <row r="468" ht="18" x14ac:dyDescent="0.25"/>
    <row r="469" ht="18" x14ac:dyDescent="0.25"/>
    <row r="470" ht="18" x14ac:dyDescent="0.25"/>
    <row r="471" ht="18" x14ac:dyDescent="0.25"/>
    <row r="472" ht="18" x14ac:dyDescent="0.25"/>
    <row r="473" ht="18" x14ac:dyDescent="0.25"/>
    <row r="474" ht="18" x14ac:dyDescent="0.25"/>
    <row r="475" ht="18" x14ac:dyDescent="0.25"/>
    <row r="476" ht="18" x14ac:dyDescent="0.25"/>
    <row r="477" ht="18" x14ac:dyDescent="0.25"/>
    <row r="478" ht="18" x14ac:dyDescent="0.25"/>
    <row r="479" ht="18" x14ac:dyDescent="0.25"/>
    <row r="480" ht="18" x14ac:dyDescent="0.25"/>
    <row r="481" ht="18" x14ac:dyDescent="0.25"/>
    <row r="482" ht="18" x14ac:dyDescent="0.25"/>
    <row r="483" ht="18" x14ac:dyDescent="0.25"/>
    <row r="484" ht="18" x14ac:dyDescent="0.25"/>
    <row r="485" ht="18" x14ac:dyDescent="0.25"/>
    <row r="486" ht="18" x14ac:dyDescent="0.25"/>
    <row r="487" ht="18" x14ac:dyDescent="0.25"/>
    <row r="488" ht="18" x14ac:dyDescent="0.25"/>
    <row r="489" ht="18" x14ac:dyDescent="0.25"/>
    <row r="490" ht="18" x14ac:dyDescent="0.25"/>
    <row r="491" ht="18" x14ac:dyDescent="0.25"/>
    <row r="492" ht="18" x14ac:dyDescent="0.25"/>
    <row r="493" ht="18" x14ac:dyDescent="0.25"/>
    <row r="494" ht="18" x14ac:dyDescent="0.25"/>
    <row r="495" ht="18" x14ac:dyDescent="0.25"/>
    <row r="496" ht="18" x14ac:dyDescent="0.25"/>
    <row r="497" ht="18" x14ac:dyDescent="0.25"/>
    <row r="498" ht="18" x14ac:dyDescent="0.25"/>
    <row r="499" ht="18" x14ac:dyDescent="0.25"/>
    <row r="500" ht="18" x14ac:dyDescent="0.25"/>
    <row r="501" ht="18" x14ac:dyDescent="0.25"/>
    <row r="502" ht="18" x14ac:dyDescent="0.25"/>
    <row r="503" ht="18" x14ac:dyDescent="0.25"/>
    <row r="504" ht="18" x14ac:dyDescent="0.25"/>
    <row r="505" ht="18" x14ac:dyDescent="0.25"/>
    <row r="506" ht="18" x14ac:dyDescent="0.25"/>
    <row r="507" ht="18" x14ac:dyDescent="0.25"/>
    <row r="508" ht="18" x14ac:dyDescent="0.25"/>
    <row r="509" ht="18" x14ac:dyDescent="0.25"/>
    <row r="510" ht="18" x14ac:dyDescent="0.25"/>
    <row r="511" ht="18" x14ac:dyDescent="0.25"/>
    <row r="512" ht="18" x14ac:dyDescent="0.25"/>
    <row r="513" ht="18" x14ac:dyDescent="0.25"/>
    <row r="514" ht="18" x14ac:dyDescent="0.25"/>
    <row r="515" ht="18" x14ac:dyDescent="0.25"/>
    <row r="516" ht="18" x14ac:dyDescent="0.25"/>
    <row r="517" ht="18" x14ac:dyDescent="0.25"/>
    <row r="518" ht="18" x14ac:dyDescent="0.25"/>
    <row r="519" ht="18" x14ac:dyDescent="0.25"/>
    <row r="520" ht="18" x14ac:dyDescent="0.25"/>
    <row r="521" ht="18" x14ac:dyDescent="0.25"/>
    <row r="522" ht="18" x14ac:dyDescent="0.25"/>
    <row r="523" ht="18" x14ac:dyDescent="0.25"/>
    <row r="524" ht="18" x14ac:dyDescent="0.25"/>
    <row r="525" ht="18" x14ac:dyDescent="0.25"/>
    <row r="526" ht="18" x14ac:dyDescent="0.25"/>
    <row r="527" ht="18" x14ac:dyDescent="0.25"/>
    <row r="528" ht="18" x14ac:dyDescent="0.25"/>
    <row r="529" ht="18" x14ac:dyDescent="0.25"/>
    <row r="530" ht="18" x14ac:dyDescent="0.25"/>
    <row r="531" ht="18" x14ac:dyDescent="0.25"/>
    <row r="532" ht="18" x14ac:dyDescent="0.25"/>
    <row r="533" ht="18" x14ac:dyDescent="0.25"/>
    <row r="534" ht="18" x14ac:dyDescent="0.25"/>
    <row r="535" ht="18" x14ac:dyDescent="0.25"/>
    <row r="536" ht="18" x14ac:dyDescent="0.25"/>
    <row r="537" ht="18" x14ac:dyDescent="0.25"/>
    <row r="538" ht="18" x14ac:dyDescent="0.25"/>
    <row r="539" ht="18" x14ac:dyDescent="0.25"/>
    <row r="540" ht="18" x14ac:dyDescent="0.25"/>
    <row r="541" ht="18" x14ac:dyDescent="0.25"/>
    <row r="542" ht="18" x14ac:dyDescent="0.25"/>
    <row r="543" ht="18" x14ac:dyDescent="0.25"/>
    <row r="544" ht="18" x14ac:dyDescent="0.25"/>
    <row r="545" ht="18" x14ac:dyDescent="0.25"/>
    <row r="546" ht="18" x14ac:dyDescent="0.25"/>
    <row r="547" ht="18" x14ac:dyDescent="0.25"/>
    <row r="548" ht="18" x14ac:dyDescent="0.25"/>
    <row r="549" ht="18" x14ac:dyDescent="0.25"/>
    <row r="550" ht="18" x14ac:dyDescent="0.25"/>
    <row r="551" ht="18" x14ac:dyDescent="0.25"/>
    <row r="552" ht="18" x14ac:dyDescent="0.25"/>
    <row r="553" ht="18" x14ac:dyDescent="0.25"/>
    <row r="554" ht="18" x14ac:dyDescent="0.25"/>
    <row r="555" ht="18" x14ac:dyDescent="0.25"/>
    <row r="556" ht="18" x14ac:dyDescent="0.25"/>
    <row r="557" ht="18" x14ac:dyDescent="0.25"/>
    <row r="558" ht="18" x14ac:dyDescent="0.25"/>
    <row r="559" ht="18" x14ac:dyDescent="0.25"/>
    <row r="560" ht="18" x14ac:dyDescent="0.25"/>
    <row r="561" ht="18" x14ac:dyDescent="0.25"/>
    <row r="562" ht="18" x14ac:dyDescent="0.25"/>
    <row r="563" ht="18" x14ac:dyDescent="0.25"/>
    <row r="564" ht="18" x14ac:dyDescent="0.25"/>
    <row r="565" ht="18" x14ac:dyDescent="0.25"/>
    <row r="566" ht="18" x14ac:dyDescent="0.25"/>
    <row r="567" ht="18" x14ac:dyDescent="0.25"/>
    <row r="568" ht="18" x14ac:dyDescent="0.25"/>
    <row r="569" ht="18" x14ac:dyDescent="0.25"/>
    <row r="570" ht="18" x14ac:dyDescent="0.25"/>
    <row r="571" ht="18" x14ac:dyDescent="0.25"/>
    <row r="572" ht="18" x14ac:dyDescent="0.25"/>
    <row r="573" ht="18" x14ac:dyDescent="0.25"/>
    <row r="574" ht="18" x14ac:dyDescent="0.25"/>
    <row r="575" ht="18" x14ac:dyDescent="0.25"/>
    <row r="576" ht="18" x14ac:dyDescent="0.25"/>
    <row r="577" ht="18" x14ac:dyDescent="0.25"/>
    <row r="578" ht="18" x14ac:dyDescent="0.25"/>
    <row r="579" ht="18" x14ac:dyDescent="0.25"/>
    <row r="580" ht="18" x14ac:dyDescent="0.25"/>
    <row r="581" ht="18" x14ac:dyDescent="0.25"/>
    <row r="582" ht="18" x14ac:dyDescent="0.25"/>
    <row r="583" ht="18" x14ac:dyDescent="0.25"/>
    <row r="584" ht="18" x14ac:dyDescent="0.25"/>
    <row r="585" ht="18" x14ac:dyDescent="0.25"/>
    <row r="586" ht="18" x14ac:dyDescent="0.25"/>
    <row r="587" ht="18" x14ac:dyDescent="0.25"/>
    <row r="588" ht="18" x14ac:dyDescent="0.25"/>
    <row r="589" ht="18" x14ac:dyDescent="0.25"/>
    <row r="590" ht="18" x14ac:dyDescent="0.25"/>
    <row r="591" ht="18" x14ac:dyDescent="0.25"/>
    <row r="592" ht="18" x14ac:dyDescent="0.25"/>
    <row r="593" ht="18" x14ac:dyDescent="0.25"/>
    <row r="594" ht="18" x14ac:dyDescent="0.25"/>
    <row r="595" ht="18" x14ac:dyDescent="0.25"/>
    <row r="596" ht="18" x14ac:dyDescent="0.25"/>
    <row r="597" ht="18" x14ac:dyDescent="0.25"/>
    <row r="598" ht="18" x14ac:dyDescent="0.25"/>
    <row r="599" ht="18" x14ac:dyDescent="0.25"/>
    <row r="600" ht="18" x14ac:dyDescent="0.25"/>
    <row r="601" ht="18" x14ac:dyDescent="0.25"/>
    <row r="602" ht="18" x14ac:dyDescent="0.25"/>
    <row r="603" ht="18" x14ac:dyDescent="0.25"/>
    <row r="604" ht="18" x14ac:dyDescent="0.25"/>
    <row r="605" ht="18" x14ac:dyDescent="0.25"/>
    <row r="606" ht="18" x14ac:dyDescent="0.25"/>
    <row r="607" ht="18" x14ac:dyDescent="0.25"/>
    <row r="608" ht="18" x14ac:dyDescent="0.25"/>
    <row r="609" ht="18" x14ac:dyDescent="0.25"/>
    <row r="610" ht="18" x14ac:dyDescent="0.25"/>
    <row r="611" ht="18" x14ac:dyDescent="0.25"/>
    <row r="612" ht="18" x14ac:dyDescent="0.25"/>
    <row r="613" ht="18" x14ac:dyDescent="0.25"/>
    <row r="614" ht="18" x14ac:dyDescent="0.25"/>
    <row r="615" ht="18" x14ac:dyDescent="0.25"/>
    <row r="616" ht="18" x14ac:dyDescent="0.25"/>
    <row r="617" ht="18" x14ac:dyDescent="0.25"/>
    <row r="618" ht="18" x14ac:dyDescent="0.25"/>
    <row r="619" ht="18" x14ac:dyDescent="0.25"/>
    <row r="620" ht="18" x14ac:dyDescent="0.25"/>
    <row r="621" ht="18" x14ac:dyDescent="0.25"/>
    <row r="622" ht="18" x14ac:dyDescent="0.25"/>
    <row r="623" ht="18" x14ac:dyDescent="0.25"/>
    <row r="624" ht="18" x14ac:dyDescent="0.25"/>
    <row r="625" ht="18" x14ac:dyDescent="0.25"/>
    <row r="626" ht="18" x14ac:dyDescent="0.25"/>
    <row r="627" ht="18" x14ac:dyDescent="0.25"/>
    <row r="628" ht="18" x14ac:dyDescent="0.25"/>
    <row r="629" ht="18" x14ac:dyDescent="0.25"/>
    <row r="630" ht="18" x14ac:dyDescent="0.25"/>
    <row r="631" ht="18" x14ac:dyDescent="0.25"/>
    <row r="632" ht="18" x14ac:dyDescent="0.25"/>
    <row r="633" ht="18" x14ac:dyDescent="0.25"/>
    <row r="634" ht="18" x14ac:dyDescent="0.25"/>
    <row r="635" ht="18" x14ac:dyDescent="0.25"/>
    <row r="636" ht="18" x14ac:dyDescent="0.25"/>
    <row r="637" ht="18" x14ac:dyDescent="0.25"/>
    <row r="638" ht="18" x14ac:dyDescent="0.25"/>
    <row r="639" ht="18" x14ac:dyDescent="0.25"/>
    <row r="640" ht="18" x14ac:dyDescent="0.25"/>
    <row r="641" ht="18" x14ac:dyDescent="0.25"/>
    <row r="642" ht="18" x14ac:dyDescent="0.25"/>
    <row r="643" ht="18" x14ac:dyDescent="0.25"/>
    <row r="644" ht="18" x14ac:dyDescent="0.25"/>
    <row r="645" ht="18" x14ac:dyDescent="0.25"/>
    <row r="646" ht="18" x14ac:dyDescent="0.25"/>
    <row r="647" ht="18" x14ac:dyDescent="0.25"/>
    <row r="648" ht="18" x14ac:dyDescent="0.25"/>
    <row r="649" ht="18" x14ac:dyDescent="0.25"/>
    <row r="650" ht="18" x14ac:dyDescent="0.25"/>
    <row r="651" ht="18" x14ac:dyDescent="0.25"/>
    <row r="652" ht="18" x14ac:dyDescent="0.25"/>
    <row r="653" ht="18" x14ac:dyDescent="0.25"/>
    <row r="654" ht="18" x14ac:dyDescent="0.25"/>
    <row r="655" ht="18" x14ac:dyDescent="0.25"/>
    <row r="656" ht="18" x14ac:dyDescent="0.25"/>
    <row r="657" ht="18" x14ac:dyDescent="0.25"/>
    <row r="658" ht="18" x14ac:dyDescent="0.25"/>
    <row r="659" ht="18" x14ac:dyDescent="0.25"/>
    <row r="660" ht="18" x14ac:dyDescent="0.25"/>
    <row r="661" ht="18" x14ac:dyDescent="0.25"/>
    <row r="662" ht="18" x14ac:dyDescent="0.25"/>
    <row r="663" ht="18" x14ac:dyDescent="0.25"/>
    <row r="664" ht="18" x14ac:dyDescent="0.25"/>
    <row r="665" ht="18" x14ac:dyDescent="0.25"/>
    <row r="666" ht="18" x14ac:dyDescent="0.25"/>
    <row r="667" ht="18" x14ac:dyDescent="0.25"/>
    <row r="668" ht="18" x14ac:dyDescent="0.25"/>
    <row r="669" ht="18" x14ac:dyDescent="0.25"/>
    <row r="670" ht="18" x14ac:dyDescent="0.25"/>
    <row r="671" ht="18" x14ac:dyDescent="0.25"/>
    <row r="672" ht="18" x14ac:dyDescent="0.25"/>
    <row r="673" ht="18" x14ac:dyDescent="0.25"/>
    <row r="674" ht="18" x14ac:dyDescent="0.25"/>
    <row r="675" ht="18" x14ac:dyDescent="0.25"/>
    <row r="676" ht="18" x14ac:dyDescent="0.25"/>
    <row r="677" ht="18" x14ac:dyDescent="0.25"/>
    <row r="678" ht="18" x14ac:dyDescent="0.25"/>
    <row r="679" ht="18" x14ac:dyDescent="0.25"/>
    <row r="680" ht="18" x14ac:dyDescent="0.25"/>
    <row r="681" ht="18" x14ac:dyDescent="0.25"/>
    <row r="682" ht="18" x14ac:dyDescent="0.25"/>
    <row r="683" ht="18" x14ac:dyDescent="0.25"/>
    <row r="684" ht="18" x14ac:dyDescent="0.25"/>
    <row r="685" ht="18" x14ac:dyDescent="0.25"/>
    <row r="686" ht="18" x14ac:dyDescent="0.25"/>
    <row r="687" ht="18" x14ac:dyDescent="0.25"/>
    <row r="688" ht="18" x14ac:dyDescent="0.25"/>
    <row r="689" ht="18" x14ac:dyDescent="0.25"/>
    <row r="690" ht="18" x14ac:dyDescent="0.25"/>
    <row r="691" ht="18" x14ac:dyDescent="0.25"/>
    <row r="692" ht="18" x14ac:dyDescent="0.25"/>
    <row r="693" ht="18" x14ac:dyDescent="0.25"/>
    <row r="694" ht="18" x14ac:dyDescent="0.25"/>
    <row r="695" ht="18" x14ac:dyDescent="0.25"/>
    <row r="696" ht="18" x14ac:dyDescent="0.25"/>
    <row r="697" ht="18" x14ac:dyDescent="0.25"/>
    <row r="698" ht="18" x14ac:dyDescent="0.25"/>
    <row r="699" ht="18" x14ac:dyDescent="0.25"/>
    <row r="700" ht="18" x14ac:dyDescent="0.25"/>
    <row r="701" ht="18" x14ac:dyDescent="0.25"/>
    <row r="702" ht="18" x14ac:dyDescent="0.25"/>
    <row r="703" ht="18" x14ac:dyDescent="0.25"/>
    <row r="704" ht="18" x14ac:dyDescent="0.25"/>
    <row r="705" ht="18" x14ac:dyDescent="0.25"/>
    <row r="706" ht="18" x14ac:dyDescent="0.25"/>
    <row r="707" ht="18" x14ac:dyDescent="0.25"/>
    <row r="708" ht="18" x14ac:dyDescent="0.25"/>
    <row r="709" ht="18" x14ac:dyDescent="0.25"/>
    <row r="710" ht="18" x14ac:dyDescent="0.25"/>
    <row r="711" ht="18" x14ac:dyDescent="0.25"/>
    <row r="712" ht="18" x14ac:dyDescent="0.25"/>
    <row r="713" ht="18" x14ac:dyDescent="0.25"/>
    <row r="714" ht="18" x14ac:dyDescent="0.25"/>
    <row r="715" ht="18" x14ac:dyDescent="0.25"/>
    <row r="716" ht="18" x14ac:dyDescent="0.25"/>
    <row r="717" ht="18" x14ac:dyDescent="0.25"/>
    <row r="718" ht="18" x14ac:dyDescent="0.25"/>
    <row r="719" ht="18" x14ac:dyDescent="0.25"/>
    <row r="720" ht="18" x14ac:dyDescent="0.25"/>
    <row r="721" ht="18" x14ac:dyDescent="0.25"/>
    <row r="722" ht="18" x14ac:dyDescent="0.25"/>
    <row r="723" ht="18" x14ac:dyDescent="0.25"/>
    <row r="724" ht="18" x14ac:dyDescent="0.25"/>
    <row r="725" ht="18" x14ac:dyDescent="0.25"/>
    <row r="726" ht="18" x14ac:dyDescent="0.25"/>
    <row r="727" ht="18" x14ac:dyDescent="0.25"/>
    <row r="728" ht="18" x14ac:dyDescent="0.25"/>
    <row r="729" ht="18" x14ac:dyDescent="0.25"/>
    <row r="730" ht="18" x14ac:dyDescent="0.25"/>
    <row r="731" ht="18" x14ac:dyDescent="0.25"/>
    <row r="732" ht="18" x14ac:dyDescent="0.25"/>
    <row r="733" ht="18" x14ac:dyDescent="0.25"/>
    <row r="734" ht="18" x14ac:dyDescent="0.25"/>
    <row r="735" ht="18" x14ac:dyDescent="0.25"/>
    <row r="736" ht="18" x14ac:dyDescent="0.25"/>
    <row r="737" ht="18" x14ac:dyDescent="0.25"/>
    <row r="738" ht="18" x14ac:dyDescent="0.25"/>
    <row r="739" ht="18" x14ac:dyDescent="0.25"/>
    <row r="740" ht="18" x14ac:dyDescent="0.25"/>
    <row r="741" ht="18" x14ac:dyDescent="0.25"/>
    <row r="742" ht="18" x14ac:dyDescent="0.25"/>
    <row r="743" ht="18" x14ac:dyDescent="0.25"/>
    <row r="744" ht="18" x14ac:dyDescent="0.25"/>
    <row r="745" ht="18" x14ac:dyDescent="0.25"/>
    <row r="746" ht="18" x14ac:dyDescent="0.25"/>
    <row r="747" ht="18" x14ac:dyDescent="0.25"/>
    <row r="748" ht="18" x14ac:dyDescent="0.25"/>
    <row r="749" ht="18" x14ac:dyDescent="0.25"/>
    <row r="750" ht="18" x14ac:dyDescent="0.25"/>
    <row r="751" ht="18" x14ac:dyDescent="0.25"/>
    <row r="752" ht="18" x14ac:dyDescent="0.25"/>
    <row r="753" ht="18" x14ac:dyDescent="0.25"/>
    <row r="754" ht="18" x14ac:dyDescent="0.25"/>
    <row r="755" ht="18" x14ac:dyDescent="0.25"/>
    <row r="756" ht="18" x14ac:dyDescent="0.25"/>
    <row r="757" ht="18" x14ac:dyDescent="0.25"/>
    <row r="758" ht="18" x14ac:dyDescent="0.25"/>
    <row r="759" ht="18" x14ac:dyDescent="0.25"/>
    <row r="760" ht="18" x14ac:dyDescent="0.25"/>
    <row r="761" ht="18" x14ac:dyDescent="0.25"/>
    <row r="762" ht="18" x14ac:dyDescent="0.25"/>
    <row r="763" ht="18" x14ac:dyDescent="0.25"/>
    <row r="764" ht="18" x14ac:dyDescent="0.25"/>
    <row r="765" ht="18" x14ac:dyDescent="0.25"/>
    <row r="766" ht="18" x14ac:dyDescent="0.25"/>
    <row r="767" ht="18" x14ac:dyDescent="0.25"/>
    <row r="768" ht="18" x14ac:dyDescent="0.25"/>
    <row r="769" ht="18" x14ac:dyDescent="0.25"/>
    <row r="770" ht="18" x14ac:dyDescent="0.25"/>
    <row r="771" ht="18" x14ac:dyDescent="0.25"/>
    <row r="772" ht="18" x14ac:dyDescent="0.25"/>
    <row r="773" ht="18" x14ac:dyDescent="0.25"/>
    <row r="774" ht="18" x14ac:dyDescent="0.25"/>
    <row r="775" ht="18" x14ac:dyDescent="0.25"/>
    <row r="776" ht="18" x14ac:dyDescent="0.25"/>
    <row r="777" ht="18" x14ac:dyDescent="0.25"/>
    <row r="778" ht="18" x14ac:dyDescent="0.25"/>
    <row r="779" ht="18" x14ac:dyDescent="0.25"/>
    <row r="780" ht="18" x14ac:dyDescent="0.25"/>
    <row r="781" ht="18" x14ac:dyDescent="0.25"/>
    <row r="782" ht="18" x14ac:dyDescent="0.25"/>
    <row r="783" ht="18" x14ac:dyDescent="0.25"/>
    <row r="784" ht="18" x14ac:dyDescent="0.25"/>
    <row r="785" ht="18" x14ac:dyDescent="0.25"/>
    <row r="786" ht="18" x14ac:dyDescent="0.25"/>
    <row r="787" ht="18" x14ac:dyDescent="0.25"/>
    <row r="788" ht="18" x14ac:dyDescent="0.25"/>
    <row r="789" ht="18" x14ac:dyDescent="0.25"/>
    <row r="790" ht="18" x14ac:dyDescent="0.25"/>
    <row r="791" ht="18" x14ac:dyDescent="0.25"/>
    <row r="792" ht="18" x14ac:dyDescent="0.25"/>
    <row r="793" ht="18" x14ac:dyDescent="0.25"/>
    <row r="794" ht="18" x14ac:dyDescent="0.25"/>
    <row r="795" ht="18" x14ac:dyDescent="0.25"/>
    <row r="796" ht="18" x14ac:dyDescent="0.25"/>
    <row r="797" ht="18" x14ac:dyDescent="0.25"/>
    <row r="798" ht="18" x14ac:dyDescent="0.25"/>
    <row r="799" ht="18" x14ac:dyDescent="0.25"/>
    <row r="800" ht="18" x14ac:dyDescent="0.25"/>
    <row r="801" ht="18" x14ac:dyDescent="0.25"/>
    <row r="802" ht="18" x14ac:dyDescent="0.25"/>
    <row r="803" ht="18" x14ac:dyDescent="0.25"/>
    <row r="804" ht="18" x14ac:dyDescent="0.25"/>
    <row r="805" ht="18" x14ac:dyDescent="0.25"/>
    <row r="806" ht="18" x14ac:dyDescent="0.25"/>
    <row r="807" ht="18" x14ac:dyDescent="0.25"/>
    <row r="808" ht="18" x14ac:dyDescent="0.25"/>
    <row r="809" ht="18" x14ac:dyDescent="0.25"/>
    <row r="810" ht="18" x14ac:dyDescent="0.25"/>
    <row r="811" ht="18" x14ac:dyDescent="0.25"/>
    <row r="812" ht="18" x14ac:dyDescent="0.25"/>
    <row r="813" ht="18" x14ac:dyDescent="0.25"/>
    <row r="814" ht="18" x14ac:dyDescent="0.25"/>
    <row r="815" ht="18" x14ac:dyDescent="0.25"/>
    <row r="816" ht="18" x14ac:dyDescent="0.25"/>
    <row r="817" ht="18" x14ac:dyDescent="0.25"/>
    <row r="818" ht="18" x14ac:dyDescent="0.25"/>
    <row r="819" ht="18" x14ac:dyDescent="0.25"/>
    <row r="820" ht="18" x14ac:dyDescent="0.25"/>
    <row r="821" ht="18" x14ac:dyDescent="0.25"/>
    <row r="822" ht="18" x14ac:dyDescent="0.25"/>
    <row r="823" ht="18" x14ac:dyDescent="0.25"/>
    <row r="824" ht="18" x14ac:dyDescent="0.25"/>
    <row r="825" ht="18" x14ac:dyDescent="0.25"/>
    <row r="826" ht="18" x14ac:dyDescent="0.25"/>
    <row r="827" ht="18" x14ac:dyDescent="0.25"/>
    <row r="828" ht="18" x14ac:dyDescent="0.25"/>
    <row r="829" ht="18" x14ac:dyDescent="0.25"/>
    <row r="830" ht="18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</sheetData>
  <sortState ref="M13:CM100">
    <sortCondition ref="M13"/>
  </sortState>
  <mergeCells count="89">
    <mergeCell ref="A7:A12"/>
    <mergeCell ref="B7:D11"/>
    <mergeCell ref="E7:E12"/>
    <mergeCell ref="F7:F12"/>
    <mergeCell ref="G7:I11"/>
    <mergeCell ref="Q7:Q12"/>
    <mergeCell ref="C3:M3"/>
    <mergeCell ref="C4:M4"/>
    <mergeCell ref="C5:M5"/>
    <mergeCell ref="C6:M6"/>
    <mergeCell ref="J7:J12"/>
    <mergeCell ref="K7:K12"/>
    <mergeCell ref="M7:M12"/>
    <mergeCell ref="N7:N12"/>
    <mergeCell ref="O7:O12"/>
    <mergeCell ref="P7:P12"/>
    <mergeCell ref="AI7:AM8"/>
    <mergeCell ref="AC9:AC10"/>
    <mergeCell ref="AD9:AE9"/>
    <mergeCell ref="AF9:AG9"/>
    <mergeCell ref="AH9:AH10"/>
    <mergeCell ref="R7:R12"/>
    <mergeCell ref="S7:S12"/>
    <mergeCell ref="T7:X8"/>
    <mergeCell ref="Y7:AC8"/>
    <mergeCell ref="AD7:AH8"/>
    <mergeCell ref="T9:U9"/>
    <mergeCell ref="V9:W9"/>
    <mergeCell ref="X9:X10"/>
    <mergeCell ref="Y9:Z9"/>
    <mergeCell ref="AA9:AB9"/>
    <mergeCell ref="AN7:AR8"/>
    <mergeCell ref="AS7:AW8"/>
    <mergeCell ref="AX7:BB8"/>
    <mergeCell ref="BC7:BG8"/>
    <mergeCell ref="BH7:BQ7"/>
    <mergeCell ref="CS7:CW8"/>
    <mergeCell ref="CX7:CX12"/>
    <mergeCell ref="CY7:CY12"/>
    <mergeCell ref="BH8:BL8"/>
    <mergeCell ref="BM8:BQ8"/>
    <mergeCell ref="BS7:BW8"/>
    <mergeCell ref="BX7:CB8"/>
    <mergeCell ref="CC7:CG8"/>
    <mergeCell ref="CH7:CH10"/>
    <mergeCell ref="CI7:CM8"/>
    <mergeCell ref="CN7:CR8"/>
    <mergeCell ref="BU9:BV9"/>
    <mergeCell ref="BW9:BW10"/>
    <mergeCell ref="BX9:BY9"/>
    <mergeCell ref="BZ9:CA9"/>
    <mergeCell ref="BR7:BR10"/>
    <mergeCell ref="BH9:BI9"/>
    <mergeCell ref="AI9:AJ9"/>
    <mergeCell ref="AK9:AL9"/>
    <mergeCell ref="AM9:AM10"/>
    <mergeCell ref="AN9:AO9"/>
    <mergeCell ref="AP9:AQ9"/>
    <mergeCell ref="AR9:AR10"/>
    <mergeCell ref="AS9:AT9"/>
    <mergeCell ref="AU9:AV9"/>
    <mergeCell ref="AW9:AW10"/>
    <mergeCell ref="AX9:AY9"/>
    <mergeCell ref="AZ9:BA9"/>
    <mergeCell ref="BB9:BB10"/>
    <mergeCell ref="BC9:BD9"/>
    <mergeCell ref="BE9:BF9"/>
    <mergeCell ref="BG9:BG10"/>
    <mergeCell ref="CK9:CL9"/>
    <mergeCell ref="BJ9:BK9"/>
    <mergeCell ref="BL9:BL10"/>
    <mergeCell ref="BM9:BN9"/>
    <mergeCell ref="BO9:BP9"/>
    <mergeCell ref="BQ9:BQ10"/>
    <mergeCell ref="BS9:BT9"/>
    <mergeCell ref="CB9:CB10"/>
    <mergeCell ref="CC9:CD9"/>
    <mergeCell ref="CE9:CF9"/>
    <mergeCell ref="CG9:CG10"/>
    <mergeCell ref="CI9:CJ9"/>
    <mergeCell ref="CW9:CW10"/>
    <mergeCell ref="DG9:DJ9"/>
    <mergeCell ref="DP11:DQ12"/>
    <mergeCell ref="CM9:CM10"/>
    <mergeCell ref="CN9:CO9"/>
    <mergeCell ref="CP9:CQ9"/>
    <mergeCell ref="CR9:CR10"/>
    <mergeCell ref="CS9:CT9"/>
    <mergeCell ref="CU9:CV9"/>
  </mergeCells>
  <conditionalFormatting sqref="R13:R101">
    <cfRule type="cellIs" dxfId="52" priority="47" stopIfTrue="1" operator="equal">
      <formula>"مسيحية"</formula>
    </cfRule>
  </conditionalFormatting>
  <conditionalFormatting sqref="X13:X101">
    <cfRule type="cellIs" dxfId="51" priority="46" stopIfTrue="1" operator="lessThan">
      <formula>$X$12</formula>
    </cfRule>
  </conditionalFormatting>
  <conditionalFormatting sqref="AG13:AG101 AB13:AB101 AL13:AL101 AQ13:AQ101 AV13:AV101 BF13:BF101 BK13:BK101 BP13:BP101 BV13:BV101 CA13:CA101 CF13:CF101 CL13:CL101 CQ13:CQ101 CV13:CV101 BA13:BA101 W13:W101">
    <cfRule type="cellIs" dxfId="50" priority="44" stopIfTrue="1" operator="equal">
      <formula>0.1</formula>
    </cfRule>
    <cfRule type="cellIs" dxfId="49" priority="45" stopIfTrue="1" operator="lessThan">
      <formula>$W$12</formula>
    </cfRule>
  </conditionalFormatting>
  <conditionalFormatting sqref="AB13:AB101">
    <cfRule type="cellIs" dxfId="48" priority="42" stopIfTrue="1" operator="equal">
      <formula>0.1</formula>
    </cfRule>
    <cfRule type="cellIs" dxfId="47" priority="43" stopIfTrue="1" operator="lessThan">
      <formula>$AB$12</formula>
    </cfRule>
  </conditionalFormatting>
  <conditionalFormatting sqref="AC13:AC101">
    <cfRule type="cellIs" dxfId="46" priority="41" stopIfTrue="1" operator="lessThan">
      <formula>$AC$12</formula>
    </cfRule>
  </conditionalFormatting>
  <conditionalFormatting sqref="AG13:AG101">
    <cfRule type="cellIs" dxfId="45" priority="39" stopIfTrue="1" operator="equal">
      <formula>0.1</formula>
    </cfRule>
    <cfRule type="cellIs" dxfId="44" priority="40" stopIfTrue="1" operator="lessThan">
      <formula>$AG$12</formula>
    </cfRule>
  </conditionalFormatting>
  <conditionalFormatting sqref="AH13:AH101">
    <cfRule type="cellIs" dxfId="43" priority="38" stopIfTrue="1" operator="lessThan">
      <formula>$AH$12</formula>
    </cfRule>
  </conditionalFormatting>
  <conditionalFormatting sqref="AM13:AM101">
    <cfRule type="cellIs" dxfId="42" priority="37" stopIfTrue="1" operator="lessThan">
      <formula>$AM$12</formula>
    </cfRule>
  </conditionalFormatting>
  <conditionalFormatting sqref="AQ13:AQ101">
    <cfRule type="cellIs" dxfId="41" priority="35" stopIfTrue="1" operator="equal">
      <formula>0.1</formula>
    </cfRule>
    <cfRule type="cellIs" dxfId="40" priority="36" stopIfTrue="1" operator="lessThan">
      <formula>$AQ$12</formula>
    </cfRule>
  </conditionalFormatting>
  <conditionalFormatting sqref="AR13:AR101">
    <cfRule type="cellIs" dxfId="39" priority="34" stopIfTrue="1" operator="lessThan">
      <formula>$AR$12</formula>
    </cfRule>
  </conditionalFormatting>
  <conditionalFormatting sqref="AV13:AV101">
    <cfRule type="cellIs" dxfId="38" priority="32" stopIfTrue="1" operator="equal">
      <formula>0.1</formula>
    </cfRule>
    <cfRule type="cellIs" dxfId="37" priority="33" stopIfTrue="1" operator="lessThan">
      <formula>$AV$12</formula>
    </cfRule>
  </conditionalFormatting>
  <conditionalFormatting sqref="AW13:AW101">
    <cfRule type="cellIs" dxfId="36" priority="31" stopIfTrue="1" operator="lessThan">
      <formula>$AW$12</formula>
    </cfRule>
  </conditionalFormatting>
  <conditionalFormatting sqref="BA13:BA101">
    <cfRule type="cellIs" dxfId="35" priority="29" stopIfTrue="1" operator="equal">
      <formula>0.1</formula>
    </cfRule>
    <cfRule type="cellIs" dxfId="34" priority="30" stopIfTrue="1" operator="lessThan">
      <formula>$BA$12</formula>
    </cfRule>
  </conditionalFormatting>
  <conditionalFormatting sqref="BB13:BB101">
    <cfRule type="cellIs" dxfId="33" priority="28" stopIfTrue="1" operator="lessThan">
      <formula>$BB$12</formula>
    </cfRule>
  </conditionalFormatting>
  <conditionalFormatting sqref="AL13:AL101 BF13:BF101">
    <cfRule type="cellIs" dxfId="32" priority="26" stopIfTrue="1" operator="equal">
      <formula>0.1</formula>
    </cfRule>
    <cfRule type="cellIs" dxfId="31" priority="27" stopIfTrue="1" operator="lessThan">
      <formula>$BF$12</formula>
    </cfRule>
  </conditionalFormatting>
  <conditionalFormatting sqref="BG13:BG101">
    <cfRule type="cellIs" dxfId="30" priority="25" stopIfTrue="1" operator="lessThan">
      <formula>$BG$12</formula>
    </cfRule>
  </conditionalFormatting>
  <conditionalFormatting sqref="BK13:BK101">
    <cfRule type="cellIs" dxfId="29" priority="23" stopIfTrue="1" operator="equal">
      <formula>0.1</formula>
    </cfRule>
    <cfRule type="cellIs" dxfId="28" priority="24" stopIfTrue="1" operator="lessThan">
      <formula>$BK$12</formula>
    </cfRule>
  </conditionalFormatting>
  <conditionalFormatting sqref="CW13:CW101">
    <cfRule type="cellIs" dxfId="27" priority="22" stopIfTrue="1" operator="lessThan">
      <formula>$CW$12</formula>
    </cfRule>
  </conditionalFormatting>
  <conditionalFormatting sqref="CV13:CV101">
    <cfRule type="cellIs" dxfId="26" priority="20" stopIfTrue="1" operator="equal">
      <formula>0.1</formula>
    </cfRule>
    <cfRule type="cellIs" dxfId="25" priority="21" stopIfTrue="1" operator="lessThan">
      <formula>$CV$12</formula>
    </cfRule>
  </conditionalFormatting>
  <conditionalFormatting sqref="CQ13:CQ101">
    <cfRule type="cellIs" dxfId="24" priority="18" stopIfTrue="1" operator="equal">
      <formula>0.1</formula>
    </cfRule>
    <cfRule type="cellIs" dxfId="23" priority="19" stopIfTrue="1" operator="lessThan">
      <formula>$CQ$12</formula>
    </cfRule>
  </conditionalFormatting>
  <conditionalFormatting sqref="CR13:CR101 CM13:CM101">
    <cfRule type="cellIs" dxfId="22" priority="17" stopIfTrue="1" operator="lessThan">
      <formula>$CM$12</formula>
    </cfRule>
  </conditionalFormatting>
  <conditionalFormatting sqref="CR13:CR101">
    <cfRule type="cellIs" dxfId="21" priority="16" stopIfTrue="1" operator="lessThan">
      <formula>$CR$12</formula>
    </cfRule>
  </conditionalFormatting>
  <conditionalFormatting sqref="O13:O14 O28:O62 O95:O101">
    <cfRule type="cellIs" dxfId="20" priority="15" stopIfTrue="1" operator="equal">
      <formula>"مسيحي"</formula>
    </cfRule>
  </conditionalFormatting>
  <conditionalFormatting sqref="O95 O28">
    <cfRule type="containsText" dxfId="19" priority="14" stopIfTrue="1" operator="containsText" text="مسيحية">
      <formula>NOT(ISERROR(SEARCH("مسيحية",O28)))</formula>
    </cfRule>
  </conditionalFormatting>
  <conditionalFormatting sqref="BL13:BL101">
    <cfRule type="cellIs" dxfId="18" priority="13" stopIfTrue="1" operator="lessThan">
      <formula>$BL$12</formula>
    </cfRule>
  </conditionalFormatting>
  <conditionalFormatting sqref="BQ13:BQ101">
    <cfRule type="cellIs" dxfId="17" priority="12" stopIfTrue="1" operator="lessThan">
      <formula>$BQ$12</formula>
    </cfRule>
  </conditionalFormatting>
  <conditionalFormatting sqref="CF13:CF101">
    <cfRule type="cellIs" dxfId="16" priority="10" stopIfTrue="1" operator="equal">
      <formula>0.1</formula>
    </cfRule>
    <cfRule type="cellIs" dxfId="15" priority="11" stopIfTrue="1" operator="lessThan">
      <formula>$CF$12</formula>
    </cfRule>
  </conditionalFormatting>
  <conditionalFormatting sqref="CG13:CG101">
    <cfRule type="cellIs" dxfId="14" priority="9" stopIfTrue="1" operator="lessThan">
      <formula>$CG$12</formula>
    </cfRule>
  </conditionalFormatting>
  <conditionalFormatting sqref="CX13:CX101">
    <cfRule type="cellIs" dxfId="13" priority="6" stopIfTrue="1" operator="equal">
      <formula>"ناجحة"</formula>
    </cfRule>
    <cfRule type="cellIs" dxfId="12" priority="7" stopIfTrue="1" operator="equal">
      <formula>"دور ثان"</formula>
    </cfRule>
    <cfRule type="cellIs" dxfId="11" priority="8" stopIfTrue="1" operator="equal">
      <formula>"راسبة"</formula>
    </cfRule>
  </conditionalFormatting>
  <conditionalFormatting sqref="CL13:CL101">
    <cfRule type="cellIs" dxfId="10" priority="4" stopIfTrue="1" operator="equal">
      <formula>0.1</formula>
    </cfRule>
    <cfRule type="cellIs" dxfId="9" priority="5" stopIfTrue="1" operator="lessThan">
      <formula>$CL$12</formula>
    </cfRule>
  </conditionalFormatting>
  <conditionalFormatting sqref="CB13:CB101">
    <cfRule type="cellIs" dxfId="8" priority="3" stopIfTrue="1" operator="lessThan">
      <formula>$CB$12</formula>
    </cfRule>
  </conditionalFormatting>
  <conditionalFormatting sqref="BP13:BP101">
    <cfRule type="cellIs" dxfId="7" priority="48" stopIfTrue="1" operator="lessThan">
      <formula>$BP$12</formula>
    </cfRule>
  </conditionalFormatting>
  <conditionalFormatting sqref="BV13:BV101">
    <cfRule type="cellIs" dxfId="6" priority="49" stopIfTrue="1" operator="equal">
      <formula>0.1</formula>
    </cfRule>
    <cfRule type="cellIs" dxfId="5" priority="50" stopIfTrue="1" operator="greaterThan">
      <formula>$BV$11</formula>
    </cfRule>
    <cfRule type="cellIs" dxfId="4" priority="51" stopIfTrue="1" operator="lessThan">
      <formula>$BV$12</formula>
    </cfRule>
  </conditionalFormatting>
  <conditionalFormatting sqref="CA13:CA101">
    <cfRule type="cellIs" dxfId="3" priority="52" stopIfTrue="1" operator="equal">
      <formula>0.1</formula>
    </cfRule>
    <cfRule type="cellIs" dxfId="2" priority="53" stopIfTrue="1" operator="lessThan">
      <formula>$CA$12</formula>
    </cfRule>
  </conditionalFormatting>
  <conditionalFormatting sqref="BW13:BW101">
    <cfRule type="cellIs" dxfId="1" priority="54" stopIfTrue="1" operator="lessThan">
      <formula>$BW$12</formula>
    </cfRule>
  </conditionalFormatting>
  <conditionalFormatting sqref="BP13:BP101">
    <cfRule type="cellIs" dxfId="0" priority="55" stopIfTrue="1" operator="equal">
      <formula>0.1</formula>
    </cfRule>
  </conditionalFormatting>
  <dataValidations count="5">
    <dataValidation type="whole" operator="lessThanOrEqual" allowBlank="1" showInputMessage="1" showErrorMessage="1" sqref="C1 C13:C16 C30:C75 C96:C65531" xr:uid="{00000000-0002-0000-0000-000000000000}">
      <formula1>12</formula1>
    </dataValidation>
    <dataValidation type="whole" operator="lessThanOrEqual" allowBlank="1" showInputMessage="1" showErrorMessage="1" sqref="B1 B13:B16 B30:B75 B96:B65531" xr:uid="{00000000-0002-0000-0000-000001000000}">
      <formula1>31</formula1>
    </dataValidation>
    <dataValidation type="custom" allowBlank="1" showInputMessage="1" showErrorMessage="1" sqref="T11:CW12 CW100:CX100 CY39:CY41 CW13:CY38 CW101:CY101 CW39:CX53 CY49:CY53 CW54:CY99 X13:X101 AH13:AH101 AM13:AM101 CB13:CB101 AC13:AC101 AW13:AW101 AR13:AR101 CG13:CG101 BL13:BL101 BB13:BB101 BW13:BW101 CR13:CR101 BQ13:BR101 BG13:BG101 CM13:CM101" xr:uid="{00000000-0002-0000-0000-000002000000}">
      <formula1>0</formula1>
    </dataValidation>
    <dataValidation type="decimal" allowBlank="1" showInputMessage="1" showErrorMessage="1" sqref="CQ13:CQ101 CA13:CA101 BK13:BK101 BP13:BP101 BA13:BA101 CL13:CL101 W13:W101 AG13:AG101 AV13:AV101 AL13:AL101 CV13:CV101 BV13:BV101 BF13:BF101 AB13:AB101 CF13:CF101 AQ13:AQ101" xr:uid="{00000000-0002-0000-0000-000003000000}">
      <formula1>0</formula1>
      <formula2>W$11</formula2>
    </dataValidation>
    <dataValidation type="decimal" operator="lessThanOrEqual" allowBlank="1" showInputMessage="1" showErrorMessage="1" error="تأكد من الرقم" sqref="CN13:CP101 BX13:BZ101 BH13:BJ101 BS13:BU101 AN13:AP101 CS13:CU101 BC13:BE101 T13:V101 AD13:AF101 Y13:AA101 AS13:AU101 CI13:CK101 BM13:BO101 AX13:AZ101 CC13:CE101 AI13:AK101" xr:uid="{00000000-0002-0000-0000-000004000000}">
      <formula1>T$11</formula1>
    </dataValidation>
  </dataValidations>
  <printOptions horizontalCentered="1" verticalCentered="1"/>
  <pageMargins left="0.11811023622047245" right="0.11811023622047245" top="0.51181102362204722" bottom="0.51181102362204722" header="0.11811023622047245" footer="0.11811023622047245"/>
  <pageSetup paperSize="9" scale="47" fitToHeight="0" pageOrder="overThenDown" orientation="landscape" r:id="rId1"/>
  <headerFooter alignWithMargins="0">
    <oddHeader xml:space="preserve">&amp;L&amp;"Arial,غامق"&amp;20 التخصص 
 زخرفه   &amp;"Arial,عادي"&amp;10
&amp;C&amp;"Arial,غامق"&amp;20طالبات ناجحات ومنقولات للصف الثالث&amp;"Arial,عادي"&amp;10 &amp;R&amp;"Arial,غامق"&amp;20ادارة ههيا التعليميه 
مدرسة ههيا الصناعيه بنات &amp;"Arial,عادي"&amp;10
</oddHeader>
    <oddFooter xml:space="preserve">&amp;L&amp;"Arial,غامق"&amp;20 يعتمد مدير ادارة المدرسه&amp;C&amp;"Arial,غامق"&amp;20رئيس لجنة النظام والمراقبه &amp;R&amp;"Arial,غامق"&amp;20 الكنترول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زخرفة (2)</vt:lpstr>
      <vt:lpstr>'زخرفة (2)'!Impression_des_titres</vt:lpstr>
      <vt:lpstr>'زخرفة (2)'!Zone_d_impression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aboali</dc:creator>
  <cp:lastModifiedBy>hben</cp:lastModifiedBy>
  <cp:lastPrinted>2019-06-18T20:11:05Z</cp:lastPrinted>
  <dcterms:created xsi:type="dcterms:W3CDTF">2019-06-17T20:32:49Z</dcterms:created>
  <dcterms:modified xsi:type="dcterms:W3CDTF">2019-06-18T20:11:28Z</dcterms:modified>
</cp:coreProperties>
</file>